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Data and Intelligence\Data\2015 Waste Data\Tables\Regions\"/>
    </mc:Choice>
  </mc:AlternateContent>
  <bookViews>
    <workbookView xWindow="-15" yWindow="-15" windowWidth="12015" windowHeight="9345" tabRatio="851"/>
  </bookViews>
  <sheets>
    <sheet name="Summary" sheetId="13" r:id="rId1"/>
    <sheet name="Landfill Inputs" sheetId="10" r:id="rId2"/>
    <sheet name="Landfill Input Trends" sheetId="14" r:id="rId3"/>
    <sheet name="Landfill Capacity" sheetId="4" r:id="rId4"/>
    <sheet name="D1" sheetId="7" state="hidden" r:id="rId5"/>
    <sheet name="Landfill Capacity Trends" sheetId="15" r:id="rId6"/>
    <sheet name="Transfer Treatment &amp; MRS Inputs" sheetId="2" r:id="rId7"/>
    <sheet name="D2" sheetId="8" state="hidden" r:id="rId8"/>
    <sheet name="Transfer Treatment &amp; MRS Trends" sheetId="16" r:id="rId9"/>
    <sheet name="Incineration Input &amp; Capacity" sheetId="11" r:id="rId10"/>
    <sheet name="Land Disposal" sheetId="5" r:id="rId11"/>
    <sheet name="Use of Waste" sheetId="12" r:id="rId12"/>
    <sheet name="D3" sheetId="9" state="hidden" r:id="rId13"/>
    <sheet name="Haz Waste Managed &amp; Deposits" sheetId="17" r:id="rId14"/>
    <sheet name="Haz Waste Deposits by Fate" sheetId="18" r:id="rId15"/>
    <sheet name="Haz Waste Trends" sheetId="19" r:id="rId16"/>
  </sheets>
  <definedNames>
    <definedName name="_xlnm.Print_Area" localSheetId="3">'Landfill Capacity'!$B$2:$J$21</definedName>
    <definedName name="_xlnm.Print_Area" localSheetId="1">'Landfill Inputs'!$B$2:$K$21</definedName>
  </definedNames>
  <calcPr calcId="152511"/>
</workbook>
</file>

<file path=xl/calcChain.xml><?xml version="1.0" encoding="utf-8"?>
<calcChain xmlns="http://schemas.openxmlformats.org/spreadsheetml/2006/main">
  <c r="K85" i="19" l="1"/>
  <c r="S63" i="19"/>
  <c r="S36" i="19"/>
  <c r="I8" i="12"/>
  <c r="I7" i="12"/>
  <c r="I10" i="12"/>
  <c r="E10" i="12"/>
  <c r="F10" i="12"/>
  <c r="G10" i="12"/>
  <c r="H10" i="12"/>
  <c r="D10" i="12"/>
  <c r="J197" i="16"/>
  <c r="I197" i="16"/>
  <c r="H197" i="16"/>
  <c r="G197" i="16"/>
  <c r="F197" i="16"/>
  <c r="E197" i="16"/>
  <c r="K196" i="16"/>
  <c r="K195" i="16"/>
  <c r="K197" i="16" s="1"/>
  <c r="J194" i="16"/>
  <c r="I194" i="16"/>
  <c r="H194" i="16"/>
  <c r="G194" i="16"/>
  <c r="F194" i="16"/>
  <c r="E194" i="16"/>
  <c r="K193" i="16"/>
  <c r="K192" i="16"/>
  <c r="K191" i="16"/>
  <c r="K190" i="16"/>
  <c r="K189" i="16"/>
  <c r="K188" i="16"/>
  <c r="K194" i="16" s="1"/>
  <c r="J187" i="16"/>
  <c r="I187" i="16"/>
  <c r="H187" i="16"/>
  <c r="G187" i="16"/>
  <c r="F187" i="16"/>
  <c r="E187" i="16"/>
  <c r="K186" i="16"/>
  <c r="K185" i="16"/>
  <c r="K187" i="16" s="1"/>
  <c r="I62" i="15"/>
  <c r="H62" i="15"/>
  <c r="G62" i="15"/>
  <c r="F62" i="15"/>
  <c r="E62" i="15"/>
  <c r="D62" i="15"/>
  <c r="J61" i="15"/>
  <c r="J60" i="15"/>
  <c r="J59" i="15"/>
  <c r="J243" i="14"/>
  <c r="I243" i="14"/>
  <c r="H243" i="14"/>
  <c r="G243" i="14"/>
  <c r="F243" i="14"/>
  <c r="E243" i="14"/>
  <c r="K242" i="14"/>
  <c r="K241" i="14"/>
  <c r="K243" i="14" s="1"/>
  <c r="K240" i="14"/>
  <c r="J239" i="14"/>
  <c r="I239" i="14"/>
  <c r="H239" i="14"/>
  <c r="G239" i="14"/>
  <c r="F239" i="14"/>
  <c r="E239" i="14"/>
  <c r="E244" i="14" s="1"/>
  <c r="K238" i="14"/>
  <c r="K237" i="14"/>
  <c r="K236" i="14"/>
  <c r="K239" i="14" s="1"/>
  <c r="J235" i="14"/>
  <c r="I235" i="14"/>
  <c r="H235" i="14"/>
  <c r="G235" i="14"/>
  <c r="F235" i="14"/>
  <c r="E235" i="14"/>
  <c r="K234" i="14"/>
  <c r="K233" i="14"/>
  <c r="K232" i="14"/>
  <c r="J231" i="14"/>
  <c r="I231" i="14"/>
  <c r="H231" i="14"/>
  <c r="G231" i="14"/>
  <c r="F231" i="14"/>
  <c r="E231" i="14"/>
  <c r="K230" i="14"/>
  <c r="K229" i="14"/>
  <c r="K228" i="14"/>
  <c r="K231" i="14" s="1"/>
  <c r="K84" i="19"/>
  <c r="R63" i="19"/>
  <c r="R36" i="19"/>
  <c r="K244" i="14" l="1"/>
  <c r="I244" i="14"/>
  <c r="H198" i="16"/>
  <c r="E198" i="16"/>
  <c r="I198" i="16"/>
  <c r="F198" i="16"/>
  <c r="J198" i="16"/>
  <c r="G198" i="16"/>
  <c r="K198" i="16"/>
  <c r="J62" i="15"/>
  <c r="H244" i="14"/>
  <c r="F244" i="14"/>
  <c r="J244" i="14"/>
  <c r="K235" i="14"/>
  <c r="G244" i="14"/>
  <c r="J183" i="16"/>
  <c r="I183" i="16"/>
  <c r="H183" i="16"/>
  <c r="G183" i="16"/>
  <c r="F183" i="16"/>
  <c r="E183" i="16"/>
  <c r="K182" i="16"/>
  <c r="K181" i="16"/>
  <c r="J180" i="16"/>
  <c r="I180" i="16"/>
  <c r="H180" i="16"/>
  <c r="G180" i="16"/>
  <c r="F180" i="16"/>
  <c r="E180" i="16"/>
  <c r="K179" i="16"/>
  <c r="K178" i="16"/>
  <c r="K177" i="16"/>
  <c r="K176" i="16"/>
  <c r="K175" i="16"/>
  <c r="K174" i="16"/>
  <c r="J173" i="16"/>
  <c r="I173" i="16"/>
  <c r="H173" i="16"/>
  <c r="G173" i="16"/>
  <c r="F173" i="16"/>
  <c r="E173" i="16"/>
  <c r="K172" i="16"/>
  <c r="K171" i="16"/>
  <c r="I58" i="15"/>
  <c r="H58" i="15"/>
  <c r="G58" i="15"/>
  <c r="F58" i="15"/>
  <c r="E58" i="15"/>
  <c r="D58" i="15"/>
  <c r="J57" i="15"/>
  <c r="J56" i="15"/>
  <c r="J55" i="15"/>
  <c r="J226" i="14"/>
  <c r="I226" i="14"/>
  <c r="H226" i="14"/>
  <c r="G226" i="14"/>
  <c r="F226" i="14"/>
  <c r="E226" i="14"/>
  <c r="K225" i="14"/>
  <c r="K224" i="14"/>
  <c r="K223" i="14"/>
  <c r="J222" i="14"/>
  <c r="I222" i="14"/>
  <c r="H222" i="14"/>
  <c r="G222" i="14"/>
  <c r="F222" i="14"/>
  <c r="E222" i="14"/>
  <c r="K221" i="14"/>
  <c r="K220" i="14"/>
  <c r="K219" i="14"/>
  <c r="J218" i="14"/>
  <c r="I218" i="14"/>
  <c r="H218" i="14"/>
  <c r="G218" i="14"/>
  <c r="F218" i="14"/>
  <c r="E218" i="14"/>
  <c r="K217" i="14"/>
  <c r="K216" i="14"/>
  <c r="K215" i="14"/>
  <c r="J214" i="14"/>
  <c r="I214" i="14"/>
  <c r="H214" i="14"/>
  <c r="G214" i="14"/>
  <c r="F214" i="14"/>
  <c r="E214" i="14"/>
  <c r="K213" i="14"/>
  <c r="K212" i="14"/>
  <c r="K211" i="14"/>
  <c r="J169" i="16"/>
  <c r="I169" i="16"/>
  <c r="H169" i="16"/>
  <c r="G169" i="16"/>
  <c r="F169" i="16"/>
  <c r="E169" i="16"/>
  <c r="K168" i="16"/>
  <c r="K167" i="16"/>
  <c r="J166" i="16"/>
  <c r="I166" i="16"/>
  <c r="H166" i="16"/>
  <c r="G166" i="16"/>
  <c r="F166" i="16"/>
  <c r="E166" i="16"/>
  <c r="K165" i="16"/>
  <c r="K164" i="16"/>
  <c r="K163" i="16"/>
  <c r="K162" i="16"/>
  <c r="K161" i="16"/>
  <c r="K160" i="16"/>
  <c r="J159" i="16"/>
  <c r="I159" i="16"/>
  <c r="H159" i="16"/>
  <c r="G159" i="16"/>
  <c r="F159" i="16"/>
  <c r="E159" i="16"/>
  <c r="K158" i="16"/>
  <c r="K157" i="16"/>
  <c r="K159" i="16" s="1"/>
  <c r="I54" i="15"/>
  <c r="H54" i="15"/>
  <c r="G54" i="15"/>
  <c r="F54" i="15"/>
  <c r="E54" i="15"/>
  <c r="D54" i="15"/>
  <c r="J53" i="15"/>
  <c r="J52" i="15"/>
  <c r="J51" i="15"/>
  <c r="J209" i="14"/>
  <c r="I209" i="14"/>
  <c r="H209" i="14"/>
  <c r="G209" i="14"/>
  <c r="F209" i="14"/>
  <c r="E209" i="14"/>
  <c r="K208" i="14"/>
  <c r="K207" i="14"/>
  <c r="K206" i="14"/>
  <c r="J205" i="14"/>
  <c r="I205" i="14"/>
  <c r="H205" i="14"/>
  <c r="G205" i="14"/>
  <c r="F205" i="14"/>
  <c r="E205" i="14"/>
  <c r="K204" i="14"/>
  <c r="K203" i="14"/>
  <c r="K202" i="14"/>
  <c r="J201" i="14"/>
  <c r="I201" i="14"/>
  <c r="H201" i="14"/>
  <c r="G201" i="14"/>
  <c r="F201" i="14"/>
  <c r="E201" i="14"/>
  <c r="K200" i="14"/>
  <c r="K199" i="14"/>
  <c r="K198" i="14"/>
  <c r="J197" i="14"/>
  <c r="I197" i="14"/>
  <c r="H197" i="14"/>
  <c r="G197" i="14"/>
  <c r="F197" i="14"/>
  <c r="E197" i="14"/>
  <c r="K196" i="14"/>
  <c r="K195" i="14"/>
  <c r="K194" i="14"/>
  <c r="J155" i="16"/>
  <c r="I155" i="16"/>
  <c r="H155" i="16"/>
  <c r="G155" i="16"/>
  <c r="F155" i="16"/>
  <c r="E155" i="16"/>
  <c r="K154" i="16"/>
  <c r="K153" i="16"/>
  <c r="J152" i="16"/>
  <c r="I152" i="16"/>
  <c r="H152" i="16"/>
  <c r="G152" i="16"/>
  <c r="F152" i="16"/>
  <c r="E152" i="16"/>
  <c r="K151" i="16"/>
  <c r="K150" i="16"/>
  <c r="K149" i="16"/>
  <c r="K148" i="16"/>
  <c r="K147" i="16"/>
  <c r="K146" i="16"/>
  <c r="J145" i="16"/>
  <c r="I145" i="16"/>
  <c r="H145" i="16"/>
  <c r="G145" i="16"/>
  <c r="F145" i="16"/>
  <c r="E145" i="16"/>
  <c r="K144" i="16"/>
  <c r="K143" i="16"/>
  <c r="J141" i="16"/>
  <c r="I141" i="16"/>
  <c r="H141" i="16"/>
  <c r="G141" i="16"/>
  <c r="F141" i="16"/>
  <c r="E141" i="16"/>
  <c r="K140" i="16"/>
  <c r="K139" i="16"/>
  <c r="J138" i="16"/>
  <c r="I138" i="16"/>
  <c r="H138" i="16"/>
  <c r="G138" i="16"/>
  <c r="F138" i="16"/>
  <c r="E138" i="16"/>
  <c r="K137" i="16"/>
  <c r="K136" i="16"/>
  <c r="K135" i="16"/>
  <c r="K134" i="16"/>
  <c r="K133" i="16"/>
  <c r="K132" i="16"/>
  <c r="J131" i="16"/>
  <c r="I131" i="16"/>
  <c r="H131" i="16"/>
  <c r="G131" i="16"/>
  <c r="F131" i="16"/>
  <c r="E131" i="16"/>
  <c r="K130" i="16"/>
  <c r="K129" i="16"/>
  <c r="J127" i="16"/>
  <c r="I127" i="16"/>
  <c r="H127" i="16"/>
  <c r="G127" i="16"/>
  <c r="F127" i="16"/>
  <c r="E127" i="16"/>
  <c r="K126" i="16"/>
  <c r="K125" i="16"/>
  <c r="J124" i="16"/>
  <c r="I124" i="16"/>
  <c r="H124" i="16"/>
  <c r="G124" i="16"/>
  <c r="F124" i="16"/>
  <c r="E124" i="16"/>
  <c r="K123" i="16"/>
  <c r="K122" i="16"/>
  <c r="K121" i="16"/>
  <c r="K120" i="16"/>
  <c r="K119" i="16"/>
  <c r="K118" i="16"/>
  <c r="J117" i="16"/>
  <c r="I117" i="16"/>
  <c r="H117" i="16"/>
  <c r="G117" i="16"/>
  <c r="F117" i="16"/>
  <c r="E117" i="16"/>
  <c r="K116" i="16"/>
  <c r="K115" i="16"/>
  <c r="J113" i="16"/>
  <c r="I113" i="16"/>
  <c r="H113" i="16"/>
  <c r="G113" i="16"/>
  <c r="F113" i="16"/>
  <c r="E113" i="16"/>
  <c r="K112" i="16"/>
  <c r="K111" i="16"/>
  <c r="J110" i="16"/>
  <c r="I110" i="16"/>
  <c r="H110" i="16"/>
  <c r="G110" i="16"/>
  <c r="F110" i="16"/>
  <c r="E110" i="16"/>
  <c r="K109" i="16"/>
  <c r="K108" i="16"/>
  <c r="K107" i="16"/>
  <c r="K106" i="16"/>
  <c r="K105" i="16"/>
  <c r="K104" i="16"/>
  <c r="J103" i="16"/>
  <c r="I103" i="16"/>
  <c r="H103" i="16"/>
  <c r="G103" i="16"/>
  <c r="F103" i="16"/>
  <c r="E103" i="16"/>
  <c r="K102" i="16"/>
  <c r="K101" i="16"/>
  <c r="J99" i="16"/>
  <c r="I99" i="16"/>
  <c r="H99" i="16"/>
  <c r="G99" i="16"/>
  <c r="F99" i="16"/>
  <c r="E99" i="16"/>
  <c r="K98" i="16"/>
  <c r="K97" i="16"/>
  <c r="J96" i="16"/>
  <c r="I96" i="16"/>
  <c r="H96" i="16"/>
  <c r="G96" i="16"/>
  <c r="F96" i="16"/>
  <c r="E96" i="16"/>
  <c r="K95" i="16"/>
  <c r="K94" i="16"/>
  <c r="K93" i="16"/>
  <c r="K92" i="16"/>
  <c r="K91" i="16"/>
  <c r="K90" i="16"/>
  <c r="J89" i="16"/>
  <c r="I89" i="16"/>
  <c r="H89" i="16"/>
  <c r="G89" i="16"/>
  <c r="F89" i="16"/>
  <c r="E89" i="16"/>
  <c r="K88" i="16"/>
  <c r="K87" i="16"/>
  <c r="J85" i="16"/>
  <c r="I85" i="16"/>
  <c r="H85" i="16"/>
  <c r="G85" i="16"/>
  <c r="F85" i="16"/>
  <c r="E85" i="16"/>
  <c r="K84" i="16"/>
  <c r="K83" i="16"/>
  <c r="J82" i="16"/>
  <c r="I82" i="16"/>
  <c r="H82" i="16"/>
  <c r="G82" i="16"/>
  <c r="F82" i="16"/>
  <c r="E82" i="16"/>
  <c r="K81" i="16"/>
  <c r="K80" i="16"/>
  <c r="K79" i="16"/>
  <c r="K78" i="16"/>
  <c r="K77" i="16"/>
  <c r="K76" i="16"/>
  <c r="J75" i="16"/>
  <c r="I75" i="16"/>
  <c r="H75" i="16"/>
  <c r="G75" i="16"/>
  <c r="F75" i="16"/>
  <c r="E75" i="16"/>
  <c r="K74" i="16"/>
  <c r="K73" i="16"/>
  <c r="J71" i="16"/>
  <c r="I71" i="16"/>
  <c r="H71" i="16"/>
  <c r="G71" i="16"/>
  <c r="F71" i="16"/>
  <c r="E71" i="16"/>
  <c r="K70" i="16"/>
  <c r="K69" i="16"/>
  <c r="J68" i="16"/>
  <c r="I68" i="16"/>
  <c r="H68" i="16"/>
  <c r="G68" i="16"/>
  <c r="F68" i="16"/>
  <c r="E68" i="16"/>
  <c r="K67" i="16"/>
  <c r="K66" i="16"/>
  <c r="K65" i="16"/>
  <c r="K64" i="16"/>
  <c r="K63" i="16"/>
  <c r="K62" i="16"/>
  <c r="J61" i="16"/>
  <c r="I61" i="16"/>
  <c r="I72" i="16" s="1"/>
  <c r="H61" i="16"/>
  <c r="H72" i="16" s="1"/>
  <c r="G61" i="16"/>
  <c r="F61" i="16"/>
  <c r="E61" i="16"/>
  <c r="E72" i="16" s="1"/>
  <c r="K60" i="16"/>
  <c r="K59" i="16"/>
  <c r="J57" i="16"/>
  <c r="I57" i="16"/>
  <c r="H57" i="16"/>
  <c r="G57" i="16"/>
  <c r="F57" i="16"/>
  <c r="E57" i="16"/>
  <c r="K56" i="16"/>
  <c r="K55" i="16"/>
  <c r="J54" i="16"/>
  <c r="I54" i="16"/>
  <c r="H54" i="16"/>
  <c r="G54" i="16"/>
  <c r="F54" i="16"/>
  <c r="E54" i="16"/>
  <c r="K53" i="16"/>
  <c r="K52" i="16"/>
  <c r="K51" i="16"/>
  <c r="K50" i="16"/>
  <c r="K49" i="16"/>
  <c r="K48" i="16"/>
  <c r="J47" i="16"/>
  <c r="J58" i="16" s="1"/>
  <c r="I47" i="16"/>
  <c r="H47" i="16"/>
  <c r="G47" i="16"/>
  <c r="G58" i="16" s="1"/>
  <c r="F47" i="16"/>
  <c r="F58" i="16" s="1"/>
  <c r="E47" i="16"/>
  <c r="K46" i="16"/>
  <c r="K45" i="16"/>
  <c r="J43" i="16"/>
  <c r="I43" i="16"/>
  <c r="H43" i="16"/>
  <c r="G43" i="16"/>
  <c r="F43" i="16"/>
  <c r="E43" i="16"/>
  <c r="K42" i="16"/>
  <c r="K41" i="16"/>
  <c r="J40" i="16"/>
  <c r="I40" i="16"/>
  <c r="H40" i="16"/>
  <c r="G40" i="16"/>
  <c r="F40" i="16"/>
  <c r="E40" i="16"/>
  <c r="K39" i="16"/>
  <c r="K38" i="16"/>
  <c r="K37" i="16"/>
  <c r="K36" i="16"/>
  <c r="K35" i="16"/>
  <c r="K34" i="16"/>
  <c r="J33" i="16"/>
  <c r="I33" i="16"/>
  <c r="I44" i="16" s="1"/>
  <c r="H33" i="16"/>
  <c r="H44" i="16" s="1"/>
  <c r="G33" i="16"/>
  <c r="F33" i="16"/>
  <c r="E33" i="16"/>
  <c r="E44" i="16" s="1"/>
  <c r="K32" i="16"/>
  <c r="K31" i="16"/>
  <c r="J29" i="16"/>
  <c r="I29" i="16"/>
  <c r="H29" i="16"/>
  <c r="G29" i="16"/>
  <c r="F29" i="16"/>
  <c r="E29" i="16"/>
  <c r="K28" i="16"/>
  <c r="K29" i="16" s="1"/>
  <c r="J27" i="16"/>
  <c r="I27" i="16"/>
  <c r="H27" i="16"/>
  <c r="G27" i="16"/>
  <c r="F27" i="16"/>
  <c r="E27" i="16"/>
  <c r="K26" i="16"/>
  <c r="K25" i="16"/>
  <c r="K24" i="16"/>
  <c r="K23" i="16"/>
  <c r="K22" i="16"/>
  <c r="J21" i="16"/>
  <c r="J30" i="16" s="1"/>
  <c r="I21" i="16"/>
  <c r="H21" i="16"/>
  <c r="G21" i="16"/>
  <c r="F21" i="16"/>
  <c r="F30" i="16" s="1"/>
  <c r="E21" i="16"/>
  <c r="K20" i="16"/>
  <c r="K19" i="16"/>
  <c r="J17" i="16"/>
  <c r="I17" i="16"/>
  <c r="H17" i="16"/>
  <c r="G17" i="16"/>
  <c r="F17" i="16"/>
  <c r="E17" i="16"/>
  <c r="K16" i="16"/>
  <c r="K17" i="16" s="1"/>
  <c r="J15" i="16"/>
  <c r="I15" i="16"/>
  <c r="H15" i="16"/>
  <c r="G15" i="16"/>
  <c r="F15" i="16"/>
  <c r="E15" i="16"/>
  <c r="K14" i="16"/>
  <c r="K13" i="16"/>
  <c r="K12" i="16"/>
  <c r="K11" i="16"/>
  <c r="K10" i="16"/>
  <c r="J9" i="16"/>
  <c r="J18" i="16" s="1"/>
  <c r="I9" i="16"/>
  <c r="I18" i="16" s="1"/>
  <c r="H9" i="16"/>
  <c r="G9" i="16"/>
  <c r="F9" i="16"/>
  <c r="F18" i="16" s="1"/>
  <c r="E9" i="16"/>
  <c r="E18" i="16" s="1"/>
  <c r="K8" i="16"/>
  <c r="K7" i="16"/>
  <c r="I50" i="15"/>
  <c r="H50" i="15"/>
  <c r="G50" i="15"/>
  <c r="F50" i="15"/>
  <c r="E50" i="15"/>
  <c r="D50" i="15"/>
  <c r="J49" i="15"/>
  <c r="J48" i="15"/>
  <c r="J47" i="15"/>
  <c r="I46" i="15"/>
  <c r="H46" i="15"/>
  <c r="G46" i="15"/>
  <c r="F46" i="15"/>
  <c r="E46" i="15"/>
  <c r="D46" i="15"/>
  <c r="J45" i="15"/>
  <c r="J44" i="15"/>
  <c r="J43" i="15"/>
  <c r="I42" i="15"/>
  <c r="H42" i="15"/>
  <c r="G42" i="15"/>
  <c r="F42" i="15"/>
  <c r="E42" i="15"/>
  <c r="D42" i="15"/>
  <c r="J41" i="15"/>
  <c r="J40" i="15"/>
  <c r="J39" i="15"/>
  <c r="I38" i="15"/>
  <c r="H38" i="15"/>
  <c r="G38" i="15"/>
  <c r="F38" i="15"/>
  <c r="E38" i="15"/>
  <c r="D38" i="15"/>
  <c r="J37" i="15"/>
  <c r="J36" i="15"/>
  <c r="J35" i="15"/>
  <c r="J38" i="15" s="1"/>
  <c r="I34" i="15"/>
  <c r="H34" i="15"/>
  <c r="G34" i="15"/>
  <c r="F34" i="15"/>
  <c r="E34" i="15"/>
  <c r="D34" i="15"/>
  <c r="J33" i="15"/>
  <c r="J32" i="15"/>
  <c r="J31" i="15"/>
  <c r="I30" i="15"/>
  <c r="F30" i="15"/>
  <c r="E30" i="15"/>
  <c r="D30" i="15"/>
  <c r="J29" i="15"/>
  <c r="H28" i="15"/>
  <c r="H30" i="15" s="1"/>
  <c r="G28" i="15"/>
  <c r="G30" i="15" s="1"/>
  <c r="J27" i="15"/>
  <c r="I26" i="15"/>
  <c r="H26" i="15"/>
  <c r="F26" i="15"/>
  <c r="E26" i="15"/>
  <c r="D26" i="15"/>
  <c r="J25" i="15"/>
  <c r="G24" i="15"/>
  <c r="J24" i="15" s="1"/>
  <c r="J23" i="15"/>
  <c r="I22" i="15"/>
  <c r="H22" i="15"/>
  <c r="G22" i="15"/>
  <c r="F22" i="15"/>
  <c r="E22" i="15"/>
  <c r="D22" i="15"/>
  <c r="J21" i="15"/>
  <c r="J20" i="15"/>
  <c r="J19" i="15"/>
  <c r="I18" i="15"/>
  <c r="H18" i="15"/>
  <c r="G18" i="15"/>
  <c r="F18" i="15"/>
  <c r="E18" i="15"/>
  <c r="D18" i="15"/>
  <c r="J17" i="15"/>
  <c r="J16" i="15"/>
  <c r="J15" i="15"/>
  <c r="I14" i="15"/>
  <c r="H14" i="15"/>
  <c r="G14" i="15"/>
  <c r="F14" i="15"/>
  <c r="E14" i="15"/>
  <c r="D14" i="15"/>
  <c r="J13" i="15"/>
  <c r="J12" i="15"/>
  <c r="J11" i="15"/>
  <c r="I10" i="15"/>
  <c r="H10" i="15"/>
  <c r="G10" i="15"/>
  <c r="F10" i="15"/>
  <c r="E10" i="15"/>
  <c r="D10" i="15"/>
  <c r="J9" i="15"/>
  <c r="J8" i="15"/>
  <c r="J7" i="15"/>
  <c r="J192" i="14"/>
  <c r="I192" i="14"/>
  <c r="H192" i="14"/>
  <c r="G192" i="14"/>
  <c r="F192" i="14"/>
  <c r="E192" i="14"/>
  <c r="K191" i="14"/>
  <c r="K190" i="14"/>
  <c r="K189" i="14"/>
  <c r="J188" i="14"/>
  <c r="I188" i="14"/>
  <c r="H188" i="14"/>
  <c r="G188" i="14"/>
  <c r="F188" i="14"/>
  <c r="E188" i="14"/>
  <c r="K187" i="14"/>
  <c r="K186" i="14"/>
  <c r="K185" i="14"/>
  <c r="J184" i="14"/>
  <c r="I184" i="14"/>
  <c r="H184" i="14"/>
  <c r="G184" i="14"/>
  <c r="F184" i="14"/>
  <c r="E184" i="14"/>
  <c r="K183" i="14"/>
  <c r="K182" i="14"/>
  <c r="K181" i="14"/>
  <c r="J180" i="14"/>
  <c r="I180" i="14"/>
  <c r="H180" i="14"/>
  <c r="G180" i="14"/>
  <c r="F180" i="14"/>
  <c r="E180" i="14"/>
  <c r="K179" i="14"/>
  <c r="K178" i="14"/>
  <c r="K177" i="14"/>
  <c r="J175" i="14"/>
  <c r="I175" i="14"/>
  <c r="H175" i="14"/>
  <c r="G175" i="14"/>
  <c r="F175" i="14"/>
  <c r="E175" i="14"/>
  <c r="K174" i="14"/>
  <c r="K173" i="14"/>
  <c r="K172" i="14"/>
  <c r="J171" i="14"/>
  <c r="I171" i="14"/>
  <c r="H171" i="14"/>
  <c r="G171" i="14"/>
  <c r="F171" i="14"/>
  <c r="E171" i="14"/>
  <c r="K170" i="14"/>
  <c r="K169" i="14"/>
  <c r="K168" i="14"/>
  <c r="J167" i="14"/>
  <c r="I167" i="14"/>
  <c r="H167" i="14"/>
  <c r="G167" i="14"/>
  <c r="F167" i="14"/>
  <c r="E167" i="14"/>
  <c r="K166" i="14"/>
  <c r="K165" i="14"/>
  <c r="K164" i="14"/>
  <c r="J163" i="14"/>
  <c r="I163" i="14"/>
  <c r="H163" i="14"/>
  <c r="G163" i="14"/>
  <c r="F163" i="14"/>
  <c r="E163" i="14"/>
  <c r="K162" i="14"/>
  <c r="K161" i="14"/>
  <c r="K160" i="14"/>
  <c r="J158" i="14"/>
  <c r="I158" i="14"/>
  <c r="H158" i="14"/>
  <c r="G158" i="14"/>
  <c r="F158" i="14"/>
  <c r="E158" i="14"/>
  <c r="K157" i="14"/>
  <c r="K156" i="14"/>
  <c r="K155" i="14"/>
  <c r="J154" i="14"/>
  <c r="I154" i="14"/>
  <c r="H154" i="14"/>
  <c r="G154" i="14"/>
  <c r="F154" i="14"/>
  <c r="E154" i="14"/>
  <c r="K153" i="14"/>
  <c r="K152" i="14"/>
  <c r="K151" i="14"/>
  <c r="J150" i="14"/>
  <c r="I150" i="14"/>
  <c r="H150" i="14"/>
  <c r="G150" i="14"/>
  <c r="F150" i="14"/>
  <c r="E150" i="14"/>
  <c r="K149" i="14"/>
  <c r="K148" i="14"/>
  <c r="K147" i="14"/>
  <c r="J146" i="14"/>
  <c r="I146" i="14"/>
  <c r="H146" i="14"/>
  <c r="G146" i="14"/>
  <c r="F146" i="14"/>
  <c r="E146" i="14"/>
  <c r="K145" i="14"/>
  <c r="K144" i="14"/>
  <c r="K143" i="14"/>
  <c r="J141" i="14"/>
  <c r="I141" i="14"/>
  <c r="H141" i="14"/>
  <c r="G141" i="14"/>
  <c r="F141" i="14"/>
  <c r="E141" i="14"/>
  <c r="K140" i="14"/>
  <c r="K139" i="14"/>
  <c r="K138" i="14"/>
  <c r="J137" i="14"/>
  <c r="I137" i="14"/>
  <c r="H137" i="14"/>
  <c r="G137" i="14"/>
  <c r="F137" i="14"/>
  <c r="E137" i="14"/>
  <c r="K136" i="14"/>
  <c r="K135" i="14"/>
  <c r="K134" i="14"/>
  <c r="J133" i="14"/>
  <c r="I133" i="14"/>
  <c r="H133" i="14"/>
  <c r="G133" i="14"/>
  <c r="F133" i="14"/>
  <c r="E133" i="14"/>
  <c r="K132" i="14"/>
  <c r="K131" i="14"/>
  <c r="K130" i="14"/>
  <c r="J129" i="14"/>
  <c r="I129" i="14"/>
  <c r="H129" i="14"/>
  <c r="G129" i="14"/>
  <c r="F129" i="14"/>
  <c r="E129" i="14"/>
  <c r="K128" i="14"/>
  <c r="K127" i="14"/>
  <c r="K126" i="14"/>
  <c r="J124" i="14"/>
  <c r="I124" i="14"/>
  <c r="H124" i="14"/>
  <c r="G124" i="14"/>
  <c r="F124" i="14"/>
  <c r="E124" i="14"/>
  <c r="K123" i="14"/>
  <c r="K122" i="14"/>
  <c r="K121" i="14"/>
  <c r="J120" i="14"/>
  <c r="I120" i="14"/>
  <c r="H120" i="14"/>
  <c r="G120" i="14"/>
  <c r="F120" i="14"/>
  <c r="E120" i="14"/>
  <c r="K119" i="14"/>
  <c r="K118" i="14"/>
  <c r="K117" i="14"/>
  <c r="J116" i="14"/>
  <c r="I116" i="14"/>
  <c r="H116" i="14"/>
  <c r="G116" i="14"/>
  <c r="F116" i="14"/>
  <c r="E116" i="14"/>
  <c r="K115" i="14"/>
  <c r="K114" i="14"/>
  <c r="K113" i="14"/>
  <c r="J112" i="14"/>
  <c r="I112" i="14"/>
  <c r="H112" i="14"/>
  <c r="G112" i="14"/>
  <c r="F112" i="14"/>
  <c r="E112" i="14"/>
  <c r="K111" i="14"/>
  <c r="K110" i="14"/>
  <c r="K109" i="14"/>
  <c r="J107" i="14"/>
  <c r="I107" i="14"/>
  <c r="H107" i="14"/>
  <c r="G107" i="14"/>
  <c r="F107" i="14"/>
  <c r="E107" i="14"/>
  <c r="K106" i="14"/>
  <c r="K105" i="14"/>
  <c r="K104" i="14"/>
  <c r="J103" i="14"/>
  <c r="I103" i="14"/>
  <c r="H103" i="14"/>
  <c r="G103" i="14"/>
  <c r="F103" i="14"/>
  <c r="E103" i="14"/>
  <c r="K102" i="14"/>
  <c r="K101" i="14"/>
  <c r="K100" i="14"/>
  <c r="J99" i="14"/>
  <c r="I99" i="14"/>
  <c r="H99" i="14"/>
  <c r="G99" i="14"/>
  <c r="F99" i="14"/>
  <c r="E99" i="14"/>
  <c r="K98" i="14"/>
  <c r="K97" i="14"/>
  <c r="K96" i="14"/>
  <c r="J95" i="14"/>
  <c r="I95" i="14"/>
  <c r="H95" i="14"/>
  <c r="G95" i="14"/>
  <c r="F95" i="14"/>
  <c r="E95" i="14"/>
  <c r="K94" i="14"/>
  <c r="K93" i="14"/>
  <c r="K92" i="14"/>
  <c r="H91" i="14"/>
  <c r="J90" i="14"/>
  <c r="I90" i="14"/>
  <c r="G90" i="14"/>
  <c r="F90" i="14"/>
  <c r="E90" i="14"/>
  <c r="K89" i="14"/>
  <c r="K88" i="14"/>
  <c r="K87" i="14"/>
  <c r="J86" i="14"/>
  <c r="I86" i="14"/>
  <c r="G86" i="14"/>
  <c r="F86" i="14"/>
  <c r="E86" i="14"/>
  <c r="K85" i="14"/>
  <c r="K84" i="14"/>
  <c r="K83" i="14"/>
  <c r="J82" i="14"/>
  <c r="I82" i="14"/>
  <c r="G82" i="14"/>
  <c r="F82" i="14"/>
  <c r="E82" i="14"/>
  <c r="K81" i="14"/>
  <c r="K80" i="14"/>
  <c r="K79" i="14"/>
  <c r="J78" i="14"/>
  <c r="J91" i="14" s="1"/>
  <c r="I78" i="14"/>
  <c r="G78" i="14"/>
  <c r="G91" i="14" s="1"/>
  <c r="F78" i="14"/>
  <c r="F91" i="14" s="1"/>
  <c r="E78" i="14"/>
  <c r="K77" i="14"/>
  <c r="K76" i="14"/>
  <c r="K75" i="14"/>
  <c r="H74" i="14"/>
  <c r="J73" i="14"/>
  <c r="I73" i="14"/>
  <c r="G73" i="14"/>
  <c r="F73" i="14"/>
  <c r="E73" i="14"/>
  <c r="K72" i="14"/>
  <c r="K71" i="14"/>
  <c r="K70" i="14"/>
  <c r="J69" i="14"/>
  <c r="I69" i="14"/>
  <c r="G69" i="14"/>
  <c r="F69" i="14"/>
  <c r="E69" i="14"/>
  <c r="K68" i="14"/>
  <c r="K67" i="14"/>
  <c r="K66" i="14"/>
  <c r="J65" i="14"/>
  <c r="I65" i="14"/>
  <c r="G65" i="14"/>
  <c r="F65" i="14"/>
  <c r="E65" i="14"/>
  <c r="K64" i="14"/>
  <c r="K63" i="14"/>
  <c r="K62" i="14"/>
  <c r="J61" i="14"/>
  <c r="I61" i="14"/>
  <c r="I74" i="14" s="1"/>
  <c r="G61" i="14"/>
  <c r="F61" i="14"/>
  <c r="F74" i="14" s="1"/>
  <c r="E61" i="14"/>
  <c r="E74" i="14" s="1"/>
  <c r="K60" i="14"/>
  <c r="K59" i="14"/>
  <c r="K58" i="14"/>
  <c r="J56" i="14"/>
  <c r="I56" i="14"/>
  <c r="H56" i="14"/>
  <c r="G56" i="14"/>
  <c r="F56" i="14"/>
  <c r="E56" i="14"/>
  <c r="K55" i="14"/>
  <c r="K54" i="14"/>
  <c r="K53" i="14"/>
  <c r="J52" i="14"/>
  <c r="I52" i="14"/>
  <c r="H52" i="14"/>
  <c r="G52" i="14"/>
  <c r="F52" i="14"/>
  <c r="E52" i="14"/>
  <c r="K51" i="14"/>
  <c r="K50" i="14"/>
  <c r="K49" i="14"/>
  <c r="J48" i="14"/>
  <c r="I48" i="14"/>
  <c r="H48" i="14"/>
  <c r="G48" i="14"/>
  <c r="F48" i="14"/>
  <c r="E48" i="14"/>
  <c r="K47" i="14"/>
  <c r="K46" i="14"/>
  <c r="K45" i="14"/>
  <c r="J44" i="14"/>
  <c r="I44" i="14"/>
  <c r="H44" i="14"/>
  <c r="G44" i="14"/>
  <c r="F44" i="14"/>
  <c r="E44" i="14"/>
  <c r="K43" i="14"/>
  <c r="K42" i="14"/>
  <c r="K41" i="14"/>
  <c r="J39" i="14"/>
  <c r="I39" i="14"/>
  <c r="H39" i="14"/>
  <c r="G39" i="14"/>
  <c r="F39" i="14"/>
  <c r="E39" i="14"/>
  <c r="K38" i="14"/>
  <c r="K37" i="14"/>
  <c r="K36" i="14"/>
  <c r="J35" i="14"/>
  <c r="I35" i="14"/>
  <c r="H35" i="14"/>
  <c r="G35" i="14"/>
  <c r="F35" i="14"/>
  <c r="E35" i="14"/>
  <c r="K34" i="14"/>
  <c r="K33" i="14"/>
  <c r="K32" i="14"/>
  <c r="J31" i="14"/>
  <c r="I31" i="14"/>
  <c r="H31" i="14"/>
  <c r="G31" i="14"/>
  <c r="F31" i="14"/>
  <c r="E31" i="14"/>
  <c r="K30" i="14"/>
  <c r="K29" i="14"/>
  <c r="K28" i="14"/>
  <c r="J27" i="14"/>
  <c r="I27" i="14"/>
  <c r="H27" i="14"/>
  <c r="G27" i="14"/>
  <c r="F27" i="14"/>
  <c r="E27" i="14"/>
  <c r="K26" i="14"/>
  <c r="K25" i="14"/>
  <c r="K24" i="14"/>
  <c r="J22" i="14"/>
  <c r="I22" i="14"/>
  <c r="H22" i="14"/>
  <c r="G22" i="14"/>
  <c r="F22" i="14"/>
  <c r="E22" i="14"/>
  <c r="K21" i="14"/>
  <c r="K20" i="14"/>
  <c r="K19" i="14"/>
  <c r="J18" i="14"/>
  <c r="I18" i="14"/>
  <c r="H18" i="14"/>
  <c r="G18" i="14"/>
  <c r="F18" i="14"/>
  <c r="E18" i="14"/>
  <c r="K17" i="14"/>
  <c r="K16" i="14"/>
  <c r="K15" i="14"/>
  <c r="J14" i="14"/>
  <c r="I14" i="14"/>
  <c r="H14" i="14"/>
  <c r="G14" i="14"/>
  <c r="F14" i="14"/>
  <c r="E14" i="14"/>
  <c r="K13" i="14"/>
  <c r="K12" i="14"/>
  <c r="K11" i="14"/>
  <c r="J10" i="14"/>
  <c r="I10" i="14"/>
  <c r="H10" i="14"/>
  <c r="G10" i="14"/>
  <c r="F10" i="14"/>
  <c r="E10" i="14"/>
  <c r="K9" i="14"/>
  <c r="K8" i="14"/>
  <c r="K7" i="14"/>
  <c r="F15" i="18"/>
  <c r="E15" i="18"/>
  <c r="D15" i="18"/>
  <c r="H56" i="17"/>
  <c r="G56" i="17"/>
  <c r="F56" i="17"/>
  <c r="G25" i="17"/>
  <c r="F25" i="17"/>
  <c r="G18" i="5"/>
  <c r="F18" i="5"/>
  <c r="E18" i="5"/>
  <c r="G9" i="5"/>
  <c r="F9" i="5"/>
  <c r="E9" i="5"/>
  <c r="G34" i="11"/>
  <c r="F34" i="11"/>
  <c r="E34" i="11"/>
  <c r="F15" i="11"/>
  <c r="E15" i="11"/>
  <c r="G22" i="2"/>
  <c r="F22" i="2"/>
  <c r="E22" i="2"/>
  <c r="G19" i="2"/>
  <c r="F19" i="2"/>
  <c r="E19" i="2"/>
  <c r="G12" i="2"/>
  <c r="F12" i="2"/>
  <c r="E12" i="2"/>
  <c r="G13" i="4"/>
  <c r="F13" i="4"/>
  <c r="E13" i="4"/>
  <c r="G13" i="10"/>
  <c r="F13" i="10"/>
  <c r="G15" i="11"/>
  <c r="H13" i="10"/>
  <c r="I12" i="10"/>
  <c r="I11" i="10"/>
  <c r="I10" i="10"/>
  <c r="I9" i="10"/>
  <c r="I8" i="10"/>
  <c r="I7" i="10"/>
  <c r="Q63" i="19"/>
  <c r="Q36" i="19"/>
  <c r="K83" i="19"/>
  <c r="K82" i="19"/>
  <c r="K81" i="19"/>
  <c r="K80" i="19"/>
  <c r="K79" i="19"/>
  <c r="K78" i="19"/>
  <c r="K77" i="19"/>
  <c r="K76" i="19"/>
  <c r="K74" i="19"/>
  <c r="K73" i="19"/>
  <c r="K72" i="19"/>
  <c r="K71" i="19"/>
  <c r="K70" i="19"/>
  <c r="K69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H15" i="18"/>
  <c r="G15" i="18"/>
  <c r="C15" i="18"/>
  <c r="I14" i="18"/>
  <c r="I13" i="18"/>
  <c r="I12" i="18"/>
  <c r="I11" i="18"/>
  <c r="I10" i="18"/>
  <c r="I9" i="18"/>
  <c r="I8" i="18"/>
  <c r="I7" i="18"/>
  <c r="I6" i="18"/>
  <c r="I5" i="18"/>
  <c r="I56" i="17"/>
  <c r="E56" i="17"/>
  <c r="D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I25" i="17"/>
  <c r="H25" i="17"/>
  <c r="E25" i="17"/>
  <c r="D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I9" i="12"/>
  <c r="C10" i="12"/>
  <c r="I8" i="5"/>
  <c r="H9" i="5"/>
  <c r="D9" i="5"/>
  <c r="C9" i="5"/>
  <c r="I7" i="5"/>
  <c r="I9" i="5" s="1"/>
  <c r="I7" i="11"/>
  <c r="I8" i="11"/>
  <c r="I9" i="11"/>
  <c r="I10" i="11"/>
  <c r="I11" i="11"/>
  <c r="I12" i="11"/>
  <c r="I13" i="11"/>
  <c r="I14" i="11"/>
  <c r="C15" i="11"/>
  <c r="D15" i="11"/>
  <c r="H15" i="11"/>
  <c r="I26" i="11"/>
  <c r="I27" i="11"/>
  <c r="I28" i="11"/>
  <c r="I29" i="11"/>
  <c r="I30" i="11"/>
  <c r="I31" i="11"/>
  <c r="I32" i="11"/>
  <c r="I33" i="11"/>
  <c r="C34" i="11"/>
  <c r="D34" i="11"/>
  <c r="H34" i="11"/>
  <c r="I17" i="5"/>
  <c r="I18" i="5" s="1"/>
  <c r="H18" i="5"/>
  <c r="D18" i="5"/>
  <c r="C18" i="5"/>
  <c r="I13" i="2"/>
  <c r="I14" i="2"/>
  <c r="I15" i="2"/>
  <c r="I16" i="2"/>
  <c r="I17" i="2"/>
  <c r="I18" i="2"/>
  <c r="H19" i="2"/>
  <c r="D19" i="2"/>
  <c r="C19" i="2"/>
  <c r="I7" i="2"/>
  <c r="I8" i="2"/>
  <c r="I9" i="2"/>
  <c r="I10" i="2"/>
  <c r="I11" i="2"/>
  <c r="H12" i="2"/>
  <c r="D12" i="2"/>
  <c r="C12" i="2"/>
  <c r="C13" i="10"/>
  <c r="D13" i="10"/>
  <c r="E13" i="10"/>
  <c r="I7" i="4"/>
  <c r="I8" i="4"/>
  <c r="I9" i="4"/>
  <c r="I10" i="4"/>
  <c r="I11" i="4"/>
  <c r="I12" i="4"/>
  <c r="I21" i="2"/>
  <c r="I20" i="2"/>
  <c r="D13" i="4"/>
  <c r="C13" i="4"/>
  <c r="H13" i="4"/>
  <c r="D22" i="2"/>
  <c r="H22" i="2"/>
  <c r="C22" i="2"/>
  <c r="H30" i="16" l="1"/>
  <c r="E30" i="16"/>
  <c r="I30" i="16"/>
  <c r="K33" i="16"/>
  <c r="K43" i="16"/>
  <c r="K47" i="16"/>
  <c r="K57" i="16"/>
  <c r="K61" i="16"/>
  <c r="K72" i="16" s="1"/>
  <c r="K71" i="16"/>
  <c r="K75" i="16"/>
  <c r="K85" i="16"/>
  <c r="K86" i="16" s="1"/>
  <c r="K89" i="16"/>
  <c r="K99" i="16"/>
  <c r="K103" i="16"/>
  <c r="K113" i="16"/>
  <c r="K117" i="16"/>
  <c r="K128" i="16" s="1"/>
  <c r="K127" i="16"/>
  <c r="K131" i="16"/>
  <c r="K141" i="16"/>
  <c r="K145" i="16"/>
  <c r="K155" i="16"/>
  <c r="F44" i="16"/>
  <c r="J44" i="16"/>
  <c r="F72" i="16"/>
  <c r="J72" i="16"/>
  <c r="F86" i="16"/>
  <c r="J86" i="16"/>
  <c r="F100" i="16"/>
  <c r="J100" i="16"/>
  <c r="F114" i="16"/>
  <c r="J114" i="16"/>
  <c r="F128" i="16"/>
  <c r="J128" i="16"/>
  <c r="F142" i="16"/>
  <c r="J142" i="16"/>
  <c r="F156" i="16"/>
  <c r="J156" i="16"/>
  <c r="G26" i="15"/>
  <c r="J34" i="15"/>
  <c r="J50" i="15"/>
  <c r="G18" i="16"/>
  <c r="K15" i="16"/>
  <c r="K40" i="16"/>
  <c r="G44" i="16"/>
  <c r="K54" i="16"/>
  <c r="K68" i="16"/>
  <c r="G72" i="16"/>
  <c r="K82" i="16"/>
  <c r="G86" i="16"/>
  <c r="K96" i="16"/>
  <c r="G100" i="16"/>
  <c r="K110" i="16"/>
  <c r="K114" i="16" s="1"/>
  <c r="G114" i="16"/>
  <c r="K124" i="16"/>
  <c r="G128" i="16"/>
  <c r="K138" i="16"/>
  <c r="G142" i="16"/>
  <c r="K152" i="16"/>
  <c r="G156" i="16"/>
  <c r="K103" i="14"/>
  <c r="F108" i="14"/>
  <c r="J108" i="14"/>
  <c r="F159" i="14"/>
  <c r="J159" i="14"/>
  <c r="K188" i="14"/>
  <c r="K192" i="14"/>
  <c r="F193" i="14"/>
  <c r="J193" i="14"/>
  <c r="H18" i="16"/>
  <c r="H58" i="16"/>
  <c r="H86" i="16"/>
  <c r="H100" i="16"/>
  <c r="H114" i="16"/>
  <c r="H128" i="16"/>
  <c r="H142" i="16"/>
  <c r="H156" i="16"/>
  <c r="K214" i="14"/>
  <c r="E227" i="14"/>
  <c r="K226" i="14"/>
  <c r="G30" i="16"/>
  <c r="K27" i="16"/>
  <c r="E58" i="16"/>
  <c r="I58" i="16"/>
  <c r="E86" i="16"/>
  <c r="I86" i="16"/>
  <c r="E100" i="16"/>
  <c r="I100" i="16"/>
  <c r="E114" i="16"/>
  <c r="I114" i="16"/>
  <c r="E128" i="16"/>
  <c r="I128" i="16"/>
  <c r="E142" i="16"/>
  <c r="I142" i="16"/>
  <c r="E156" i="16"/>
  <c r="I156" i="16"/>
  <c r="K183" i="16"/>
  <c r="I22" i="2"/>
  <c r="K180" i="16"/>
  <c r="K173" i="16"/>
  <c r="F184" i="16"/>
  <c r="J184" i="16"/>
  <c r="E184" i="16"/>
  <c r="I184" i="16"/>
  <c r="H184" i="16"/>
  <c r="G184" i="16"/>
  <c r="J58" i="15"/>
  <c r="G227" i="14"/>
  <c r="I227" i="14"/>
  <c r="G125" i="14"/>
  <c r="H142" i="14"/>
  <c r="K141" i="14"/>
  <c r="G142" i="14"/>
  <c r="G193" i="14"/>
  <c r="H227" i="14"/>
  <c r="K14" i="14"/>
  <c r="K18" i="14"/>
  <c r="H57" i="14"/>
  <c r="I23" i="14"/>
  <c r="G57" i="14"/>
  <c r="K78" i="14"/>
  <c r="K82" i="14"/>
  <c r="K86" i="14"/>
  <c r="K90" i="14"/>
  <c r="E23" i="14"/>
  <c r="F40" i="14"/>
  <c r="J40" i="14"/>
  <c r="E40" i="14"/>
  <c r="I40" i="14"/>
  <c r="E159" i="14"/>
  <c r="I159" i="14"/>
  <c r="F227" i="14"/>
  <c r="J227" i="14"/>
  <c r="K112" i="14"/>
  <c r="K116" i="14"/>
  <c r="H125" i="14"/>
  <c r="K163" i="14"/>
  <c r="F176" i="14"/>
  <c r="J176" i="14"/>
  <c r="H176" i="14"/>
  <c r="K205" i="14"/>
  <c r="K209" i="14"/>
  <c r="F210" i="14"/>
  <c r="J210" i="14"/>
  <c r="K218" i="14"/>
  <c r="K222" i="14"/>
  <c r="E170" i="16"/>
  <c r="I170" i="16"/>
  <c r="K169" i="16"/>
  <c r="F170" i="16"/>
  <c r="H170" i="16"/>
  <c r="J170" i="16"/>
  <c r="K166" i="16"/>
  <c r="K170" i="16" s="1"/>
  <c r="G170" i="16"/>
  <c r="I12" i="2"/>
  <c r="J14" i="15"/>
  <c r="J42" i="15"/>
  <c r="J46" i="15"/>
  <c r="J18" i="15"/>
  <c r="J10" i="15"/>
  <c r="J22" i="15"/>
  <c r="J54" i="15"/>
  <c r="G210" i="14"/>
  <c r="G74" i="14"/>
  <c r="G23" i="14"/>
  <c r="K35" i="14"/>
  <c r="K39" i="14"/>
  <c r="K44" i="14"/>
  <c r="K48" i="14"/>
  <c r="F57" i="14"/>
  <c r="J57" i="14"/>
  <c r="K61" i="14"/>
  <c r="K65" i="14"/>
  <c r="K69" i="14"/>
  <c r="K73" i="14"/>
  <c r="E91" i="14"/>
  <c r="K99" i="14"/>
  <c r="E108" i="14"/>
  <c r="I108" i="14"/>
  <c r="K137" i="14"/>
  <c r="F142" i="14"/>
  <c r="J142" i="14"/>
  <c r="K150" i="14"/>
  <c r="K154" i="14"/>
  <c r="K175" i="14"/>
  <c r="G176" i="14"/>
  <c r="E193" i="14"/>
  <c r="I193" i="14"/>
  <c r="E210" i="14"/>
  <c r="I210" i="14"/>
  <c r="K10" i="14"/>
  <c r="K23" i="14" s="1"/>
  <c r="F23" i="14"/>
  <c r="J23" i="14"/>
  <c r="K22" i="14"/>
  <c r="H40" i="14"/>
  <c r="J74" i="14"/>
  <c r="H23" i="14"/>
  <c r="K27" i="14"/>
  <c r="G40" i="14"/>
  <c r="K31" i="14"/>
  <c r="E57" i="14"/>
  <c r="I57" i="14"/>
  <c r="K52" i="14"/>
  <c r="K56" i="14"/>
  <c r="K107" i="14"/>
  <c r="G108" i="14"/>
  <c r="E125" i="14"/>
  <c r="I125" i="14"/>
  <c r="K129" i="14"/>
  <c r="K146" i="14"/>
  <c r="K158" i="14"/>
  <c r="G159" i="14"/>
  <c r="K167" i="14"/>
  <c r="E176" i="14"/>
  <c r="I176" i="14"/>
  <c r="I91" i="14"/>
  <c r="K95" i="14"/>
  <c r="H108" i="14"/>
  <c r="K120" i="14"/>
  <c r="K124" i="14"/>
  <c r="F125" i="14"/>
  <c r="J125" i="14"/>
  <c r="K133" i="14"/>
  <c r="E142" i="14"/>
  <c r="I142" i="14"/>
  <c r="H159" i="14"/>
  <c r="K171" i="14"/>
  <c r="K180" i="14"/>
  <c r="K184" i="14"/>
  <c r="H193" i="14"/>
  <c r="K197" i="14"/>
  <c r="K201" i="14"/>
  <c r="H210" i="14"/>
  <c r="K142" i="16"/>
  <c r="K9" i="16"/>
  <c r="K18" i="16" s="1"/>
  <c r="K21" i="16"/>
  <c r="K30" i="16" s="1"/>
  <c r="K58" i="16"/>
  <c r="J26" i="15"/>
  <c r="J28" i="15"/>
  <c r="J30" i="15" s="1"/>
  <c r="J25" i="17"/>
  <c r="I19" i="2"/>
  <c r="I15" i="18"/>
  <c r="J56" i="17"/>
  <c r="I13" i="4"/>
  <c r="I13" i="10"/>
  <c r="I34" i="11"/>
  <c r="I15" i="11"/>
  <c r="K156" i="16" l="1"/>
  <c r="K100" i="16"/>
  <c r="K184" i="16"/>
  <c r="K44" i="16"/>
  <c r="K125" i="14"/>
  <c r="K176" i="14"/>
  <c r="K91" i="14"/>
  <c r="K210" i="14"/>
  <c r="K40" i="14"/>
  <c r="K159" i="14"/>
  <c r="K142" i="14"/>
  <c r="K57" i="14"/>
  <c r="K227" i="14"/>
  <c r="K193" i="14"/>
  <c r="K108" i="14"/>
  <c r="K74" i="14"/>
</calcChain>
</file>

<file path=xl/sharedStrings.xml><?xml version="1.0" encoding="utf-8"?>
<sst xmlns="http://schemas.openxmlformats.org/spreadsheetml/2006/main" count="1236" uniqueCount="258">
  <si>
    <t>Material recovery</t>
  </si>
  <si>
    <t>Physical</t>
  </si>
  <si>
    <t>Physico-chemical</t>
  </si>
  <si>
    <t>Chemical</t>
  </si>
  <si>
    <t>Composting</t>
  </si>
  <si>
    <t>Biological</t>
  </si>
  <si>
    <t>Treatment Total</t>
  </si>
  <si>
    <t>HlC</t>
  </si>
  <si>
    <t>Clinical</t>
  </si>
  <si>
    <t>Non-biodegradable</t>
  </si>
  <si>
    <t>Civic amenity site</t>
  </si>
  <si>
    <t>Transfer Total</t>
  </si>
  <si>
    <t>Site Type</t>
  </si>
  <si>
    <t>Sub-Region</t>
  </si>
  <si>
    <t>Inert</t>
  </si>
  <si>
    <t>Borehole</t>
  </si>
  <si>
    <t>Lagoon</t>
  </si>
  <si>
    <t>All figures are provided in 000s tonnes</t>
  </si>
  <si>
    <t>Vehicle dismantler</t>
  </si>
  <si>
    <t>Incineration Type</t>
  </si>
  <si>
    <t>Sewage Sludge</t>
  </si>
  <si>
    <t xml:space="preserve">Hazardous </t>
  </si>
  <si>
    <t xml:space="preserve">Clinical </t>
  </si>
  <si>
    <t>Landfill Type</t>
  </si>
  <si>
    <t>All figures provided in 000s tonnes</t>
  </si>
  <si>
    <t>Hazardous Merchant</t>
  </si>
  <si>
    <t>Hazardous Restricted</t>
  </si>
  <si>
    <t>Non Hazardous with SNRHW cell</t>
  </si>
  <si>
    <t>Non Hazardous</t>
  </si>
  <si>
    <t>Non Hazardous Restricted</t>
  </si>
  <si>
    <t>From 16 July 2004, hazardous landfills have only been able to accept wastes classified as hazardous under the Hazardous Waste Directive.</t>
  </si>
  <si>
    <t>All figures are provided in 000s cubic metres</t>
  </si>
  <si>
    <t>Table Notes:</t>
  </si>
  <si>
    <t>Hazardous waste</t>
  </si>
  <si>
    <t>Total</t>
  </si>
  <si>
    <t>Metal recycling site</t>
  </si>
  <si>
    <t>Co-Incineration of Hazardous Waste</t>
  </si>
  <si>
    <t>Co-Incineration of Non Hazardous Waste</t>
  </si>
  <si>
    <t>Non Hazardous with SNRHW cell*</t>
  </si>
  <si>
    <t>Data since 2005 has been reclassified into categories used under the PPC permitting of landfills and because of the ban on the co-disposal of waste in landfills in July 2004.</t>
  </si>
  <si>
    <t>Some non-hazardous sites can accept some Stable Non Reactive Hazardous Wastes (SNRHW) into a dedicated cell, but this is usually a small part of the overall capacity of the site.</t>
  </si>
  <si>
    <t>ReportRowTitle</t>
  </si>
  <si>
    <t>SortAll</t>
  </si>
  <si>
    <t>LA</t>
  </si>
  <si>
    <t>201</t>
  </si>
  <si>
    <t>202</t>
  </si>
  <si>
    <t>203</t>
  </si>
  <si>
    <t>204</t>
  </si>
  <si>
    <t>205</t>
  </si>
  <si>
    <t>301</t>
  </si>
  <si>
    <t>302</t>
  </si>
  <si>
    <t>303</t>
  </si>
  <si>
    <t>304</t>
  </si>
  <si>
    <t>306</t>
  </si>
  <si>
    <t>401</t>
  </si>
  <si>
    <t>402</t>
  </si>
  <si>
    <t>403</t>
  </si>
  <si>
    <t>Derbyshire</t>
  </si>
  <si>
    <t>Leicestershire</t>
  </si>
  <si>
    <t>Lincolnshire</t>
  </si>
  <si>
    <t>Northamptonshire</t>
  </si>
  <si>
    <t>Nottinghamshire</t>
  </si>
  <si>
    <t>101</t>
  </si>
  <si>
    <t>102</t>
  </si>
  <si>
    <t>103</t>
  </si>
  <si>
    <t>104</t>
  </si>
  <si>
    <t>105</t>
  </si>
  <si>
    <t>106</t>
  </si>
  <si>
    <t>501</t>
  </si>
  <si>
    <t>502</t>
  </si>
  <si>
    <t>*Some non-hazardous sites can accept some Stable Non Reactive Hazardous Wastes (SNRHW) into a dedicated cell, but this is usually a small part of the overall capacity of the site.</t>
  </si>
  <si>
    <t>Animal By-Product</t>
  </si>
  <si>
    <t>Animal Carcasses</t>
  </si>
  <si>
    <t>Non Biodegradable</t>
  </si>
  <si>
    <t>Deposit in landfill for recovery</t>
  </si>
  <si>
    <t xml:space="preserve">Note: This activity is the deposit of waste in land for benefit and recovery purposes.  Landfilling is the deposit in land for the purposes of final disposal.  </t>
  </si>
  <si>
    <t>Both activities require an environmental permit under the Environmental Permitting Regulations.</t>
  </si>
  <si>
    <t>This datatable is for operational incineration facilities that accepted waste from off-site sources.  It does not include facilities that burned waste from their own in-house processes or were non or pre-operational.</t>
  </si>
  <si>
    <t>Municipal and/or Industrial &amp; Commercial</t>
  </si>
  <si>
    <t>Vehicle depollution</t>
  </si>
  <si>
    <t>Metal Recycling Sector Total</t>
  </si>
  <si>
    <t xml:space="preserve"> </t>
  </si>
  <si>
    <t>Use of waste in construction</t>
  </si>
  <si>
    <t>Use of waste in reclamation</t>
  </si>
  <si>
    <t>Note: These activities are for use of waste permitted under Standard Rules Permits for waste operations.</t>
  </si>
  <si>
    <t>Sub Region</t>
  </si>
  <si>
    <t xml:space="preserve">Landfill </t>
  </si>
  <si>
    <t>Category</t>
  </si>
  <si>
    <t>Incineration</t>
  </si>
  <si>
    <t>Land disposal</t>
  </si>
  <si>
    <t>Use of waste</t>
  </si>
  <si>
    <t>Use of waste for timber manufacturing</t>
  </si>
  <si>
    <t>EWC Chapter</t>
  </si>
  <si>
    <t>EWC Chapter Description</t>
  </si>
  <si>
    <t>01</t>
  </si>
  <si>
    <t>Mining and Minerals</t>
  </si>
  <si>
    <t>02</t>
  </si>
  <si>
    <t>Agricultural and Food Production</t>
  </si>
  <si>
    <t>03</t>
  </si>
  <si>
    <t>Wood and Paper Production</t>
  </si>
  <si>
    <t>04</t>
  </si>
  <si>
    <t>Leather and Textile Production</t>
  </si>
  <si>
    <t>05</t>
  </si>
  <si>
    <t>Petrol, Gas and Coal Refining/Treatment</t>
  </si>
  <si>
    <t>06</t>
  </si>
  <si>
    <t>Inorganic Chemical Processes</t>
  </si>
  <si>
    <t>07</t>
  </si>
  <si>
    <t>Organic Chemical Processes</t>
  </si>
  <si>
    <t>08</t>
  </si>
  <si>
    <t>MFSU Paints, Varnish, Adhesive and Inks</t>
  </si>
  <si>
    <t>09</t>
  </si>
  <si>
    <t>Photographic Industry</t>
  </si>
  <si>
    <t>10</t>
  </si>
  <si>
    <t>Thermal Process Waste (inorganic)</t>
  </si>
  <si>
    <t>11</t>
  </si>
  <si>
    <t>Metal Treatment and Coating Processes</t>
  </si>
  <si>
    <t>12</t>
  </si>
  <si>
    <t>Shaping/Treatment of Metals and Plastics</t>
  </si>
  <si>
    <t>13</t>
  </si>
  <si>
    <t>Oil and Oil/Water Mixtures</t>
  </si>
  <si>
    <t>14</t>
  </si>
  <si>
    <t>Solvents</t>
  </si>
  <si>
    <t>15</t>
  </si>
  <si>
    <t>Packaging, Cloths, Filter Materials</t>
  </si>
  <si>
    <t>16</t>
  </si>
  <si>
    <t>Not Otherwise Specified*</t>
  </si>
  <si>
    <t>17</t>
  </si>
  <si>
    <t>C&amp;D Waste and Asbestos</t>
  </si>
  <si>
    <t>18</t>
  </si>
  <si>
    <t>Healthcare</t>
  </si>
  <si>
    <t>19</t>
  </si>
  <si>
    <t>Waste Treatment /Water Treatment and Water Industry</t>
  </si>
  <si>
    <t>20</t>
  </si>
  <si>
    <t>Municipal and Similar Commercial Wastes</t>
  </si>
  <si>
    <t xml:space="preserve">Total </t>
  </si>
  <si>
    <t>Notes:</t>
  </si>
  <si>
    <t xml:space="preserve">The Environment Agency is required to monitor registered hazardous waste movements.  The data published here is a summary of these movements.  The same waste may be moved between multiple facilities and each separate movement is recorded.  </t>
  </si>
  <si>
    <t>This double counting should be taken into account when using this data.</t>
  </si>
  <si>
    <t>EWC Chapter 16 contains a mix of coded wastes including wastes from end-of-life vehicles, waste electrical and electronic equipment, batteries, spent catalysts and aqueous solutions</t>
  </si>
  <si>
    <t>Waste Fate</t>
  </si>
  <si>
    <t>Incineration with energy recovery</t>
  </si>
  <si>
    <t>Incineration without energy recovery</t>
  </si>
  <si>
    <t>Landfill</t>
  </si>
  <si>
    <t>Long term storage</t>
  </si>
  <si>
    <t>Other Fate</t>
  </si>
  <si>
    <t>Recovery</t>
  </si>
  <si>
    <t>Rejected</t>
  </si>
  <si>
    <t>Transfer (D)</t>
  </si>
  <si>
    <t>Transfer (R)</t>
  </si>
  <si>
    <t>Treatment</t>
  </si>
  <si>
    <t xml:space="preserve">The Environment Agency is required to monitor registered hazardous waste movements.  The data published here is a summary of these movements.  The same waste may be moved between </t>
  </si>
  <si>
    <t>multiple facilities and each separate movement is recorded.  This double counting should be taken into account when using this data.</t>
  </si>
  <si>
    <t>Transfer (D) means transfer before disposal, Transfer (R) means transfer before recovery.</t>
  </si>
  <si>
    <t>In previous years Recovery was called Recycling/reuse.</t>
  </si>
  <si>
    <t>In previous years the Landfill category included deep injection, land treatment and surface impoundment.  These are now included in Other Fate.</t>
  </si>
  <si>
    <t>EWC chapter</t>
  </si>
  <si>
    <t>1998/9</t>
  </si>
  <si>
    <t>Waste/Water Treatment and Water Industry</t>
  </si>
  <si>
    <t>99</t>
  </si>
  <si>
    <t>Unclassified</t>
  </si>
  <si>
    <t xml:space="preserve">2005 data is unreliable and has not been included in the above tables; a new hazardous waste management system and database was introduced in mid-2005 to coincide with the introduction of the new Hazardous Waste Regulations, </t>
  </si>
  <si>
    <t xml:space="preserve">classification and data collection changes introduced some inconsistency and some data was lost as new systems took a little time to become fully operational. </t>
  </si>
  <si>
    <t>Year</t>
  </si>
  <si>
    <t>Transfer (Short term)</t>
  </si>
  <si>
    <t>Other</t>
  </si>
  <si>
    <t>Former West Midlands Planning Region</t>
  </si>
  <si>
    <t>Herefordshire</t>
  </si>
  <si>
    <t>Shropshire</t>
  </si>
  <si>
    <t>Staffordshire</t>
  </si>
  <si>
    <t>Warwickshire</t>
  </si>
  <si>
    <t>West Midlands Met Districts</t>
  </si>
  <si>
    <t>Worcestershire</t>
  </si>
  <si>
    <t>WEST MIDLANDS</t>
  </si>
  <si>
    <t>Waste type</t>
  </si>
  <si>
    <t>West Midlands Metropolitan Districts</t>
  </si>
  <si>
    <t>2000/1</t>
  </si>
  <si>
    <t>Co disposal</t>
  </si>
  <si>
    <t>Inert/C&amp;D</t>
  </si>
  <si>
    <t>HIC</t>
  </si>
  <si>
    <t>Hazardous</t>
  </si>
  <si>
    <t>Co disposal Total</t>
  </si>
  <si>
    <t>Non-inert</t>
  </si>
  <si>
    <t>Non-inert Total</t>
  </si>
  <si>
    <t>Inert only</t>
  </si>
  <si>
    <t>Inert only Total</t>
  </si>
  <si>
    <t>Restricted-user</t>
  </si>
  <si>
    <t>Restricted-user Total</t>
  </si>
  <si>
    <t>2002/3</t>
  </si>
  <si>
    <t>2004/5</t>
  </si>
  <si>
    <t>Hazardous Total</t>
  </si>
  <si>
    <t>Data since 2005 has been reclassified into categories used under the PPC permitting of landfills and because of the ban on the co-disposal of waste in landfill in July 2004.</t>
  </si>
  <si>
    <t>The Hazardous category refers to merchant hazardous landfills only.</t>
  </si>
  <si>
    <t>The Restricted User category includes restricted non hazardous and hazardous landfills.</t>
  </si>
  <si>
    <t>The Non-inert category includes non-hazardous landfills with SNRHW cells.</t>
  </si>
  <si>
    <t>Note: In 2009 the figure for Shropshire was under-reported by 168,866 tonnes due to an error.</t>
  </si>
  <si>
    <t>1998/99</t>
  </si>
  <si>
    <t>Non-Inert</t>
  </si>
  <si>
    <t>Restricted User</t>
  </si>
  <si>
    <t>2000/01</t>
  </si>
  <si>
    <t>Landfill site classifications were changed in 2005. The categories above include:</t>
  </si>
  <si>
    <t>Inert - Inert landfill only</t>
  </si>
  <si>
    <t>Non -Inert:  Non hazardous landfill sites, non-hazardous landfill sites with a Stable Non Reactive Hazardous Waste Cell(SNHRW), merchant hazardous landfill sites</t>
  </si>
  <si>
    <t>Restricted User:  Non-hazardous and hazardous restricted landfill sites</t>
  </si>
  <si>
    <t>Transfer</t>
  </si>
  <si>
    <t>Civic amenity</t>
  </si>
  <si>
    <t>MRS</t>
  </si>
  <si>
    <t>Metal recycling</t>
  </si>
  <si>
    <t>MRS Total</t>
  </si>
  <si>
    <t>2000/1 Total</t>
  </si>
  <si>
    <t>2002/3 Total</t>
  </si>
  <si>
    <t>2004/5 Total</t>
  </si>
  <si>
    <t>2005 Total</t>
  </si>
  <si>
    <t>2006 Total</t>
  </si>
  <si>
    <t>2007 Total</t>
  </si>
  <si>
    <t>2008 Total</t>
  </si>
  <si>
    <t>2009 Total</t>
  </si>
  <si>
    <t>2010 Total</t>
  </si>
  <si>
    <t>2011 Total</t>
  </si>
  <si>
    <t>2012 Total</t>
  </si>
  <si>
    <t>2013 Total</t>
  </si>
  <si>
    <t>Click on link to go to tab</t>
  </si>
  <si>
    <t>2014 Total</t>
  </si>
  <si>
    <t>Waste Management Information 2015</t>
  </si>
  <si>
    <t>Landfill inputs 2015</t>
  </si>
  <si>
    <t>Landfill capacity 2015</t>
  </si>
  <si>
    <t>Incineration inputs and capacity 2015</t>
  </si>
  <si>
    <t>Land disposal inputs 2015</t>
  </si>
  <si>
    <t>Use of waste inputs 2015</t>
  </si>
  <si>
    <t>Hazardous waste management and deposits 2015</t>
  </si>
  <si>
    <t>Hazardous waste deposits by fate 2015</t>
  </si>
  <si>
    <t>Data for 2015 is classified into Landfill Directive categories..</t>
  </si>
  <si>
    <t>2015 landfill capacity data was obtained from environmental monitoring reports required by permits or directly from the operator.</t>
  </si>
  <si>
    <t>-</t>
  </si>
  <si>
    <t>2015 Total</t>
  </si>
  <si>
    <t>West Midlands: Deposit in landfill for recovery inputs 2015</t>
  </si>
  <si>
    <t>West Midlands: Use of waste inputs 2015</t>
  </si>
  <si>
    <t>West Midlands: Hazardous waste managed by EWC chapter and former planning sub-region 2015 (tonnes)</t>
  </si>
  <si>
    <t>West Midlands: Hazardous waste deposited by EWC chapter and former planning sub-region 2015 (tonnes)</t>
  </si>
  <si>
    <t>West Midlands: Hazardous waste deposited by fate and former planning sub-region 2015 (tonnes)</t>
  </si>
  <si>
    <t>West Midlands: Hazardous waste trends from 1998 to 2015</t>
  </si>
  <si>
    <t>West Midlands: Hazardous waste managed by EWC chapter from 1998 to 2015 (tonnes)</t>
  </si>
  <si>
    <t>West Midlands: Hazardous waste deposited by EWC chapter from 1998 to 2015 (tonnes)</t>
  </si>
  <si>
    <t>West Midlands: Hazardous waste deposited by fate from 1998 to 2015 (tonnes)</t>
  </si>
  <si>
    <t>Landfill input trends from 2000 to 2015</t>
  </si>
  <si>
    <t>Landfill capacity trends from 2000 to 2015</t>
  </si>
  <si>
    <t>West Midlands: Landfill inputs 2015</t>
  </si>
  <si>
    <t>West Midlands: Waste deposit trends: Landfill deposits by site type, waste type and sub-region from 2000/1 to 2015</t>
  </si>
  <si>
    <t>West Midlands: Landfill capacity 2015</t>
  </si>
  <si>
    <t>West Midlands: Landfill capacity trends from 1998/99 to 2015</t>
  </si>
  <si>
    <t>West Midlands: Transfer, treatment and metal recycling site inputs 2015</t>
  </si>
  <si>
    <t>West Midlands: Waste deposit trends: Transfer and treatment deposits by site type, waste type and sub-region from 2000/1 to 2015</t>
  </si>
  <si>
    <t>West Midlands: Incineration throughput 2015</t>
  </si>
  <si>
    <t>West Midlands: Incineration capacity 2015</t>
  </si>
  <si>
    <t>West Midlands: Borehole and lagoon inputs 2015</t>
  </si>
  <si>
    <t>Transfer, Treatment and MRS</t>
  </si>
  <si>
    <t>Transfer, treatment and MRS inputs 2015</t>
  </si>
  <si>
    <t>Transfer, treatment and MRS input trends from 2000 to 2015</t>
  </si>
  <si>
    <t>Hazardous waste: trends data from 2000 to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</si>
</sst>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20"/>
      <name val="Calibri"/>
      <family val="2"/>
      <scheme val="minor"/>
    </font>
    <font>
      <u/>
      <sz val="10"/>
      <color theme="10"/>
      <name val="Arial"/>
      <family val="2"/>
    </font>
    <font>
      <u/>
      <sz val="20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indexed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0"/>
      <name val="Calibri"/>
      <family val="2"/>
      <scheme val="minor"/>
    </font>
    <font>
      <sz val="14"/>
      <name val="Wingdings"/>
      <charset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name val="Wingdings"/>
      <charset val="2"/>
    </font>
    <font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Wingdings"/>
      <charset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10"/>
      <color theme="3"/>
      <name val="Arial"/>
      <family val="2"/>
    </font>
    <font>
      <b/>
      <sz val="16"/>
      <color rgb="FFFF0000"/>
      <name val="Calibri"/>
      <family val="2"/>
      <scheme val="minor"/>
    </font>
    <font>
      <sz val="20"/>
      <color theme="3"/>
      <name val="Calibri"/>
      <family val="2"/>
      <scheme val="minor"/>
    </font>
    <font>
      <sz val="10"/>
      <color theme="3"/>
      <name val="Arial"/>
    </font>
    <font>
      <u/>
      <sz val="20"/>
      <color theme="3"/>
      <name val="Calibri"/>
      <family val="2"/>
      <scheme val="minor"/>
    </font>
    <font>
      <u/>
      <sz val="20"/>
      <color theme="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8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0" fontId="4" fillId="0" borderId="0"/>
    <xf numFmtId="0" fontId="21" fillId="0" borderId="0"/>
    <xf numFmtId="0" fontId="21" fillId="0" borderId="0"/>
  </cellStyleXfs>
  <cellXfs count="489">
    <xf numFmtId="0" fontId="0" fillId="0" borderId="0" xfId="0"/>
    <xf numFmtId="0" fontId="3" fillId="0" borderId="1" xfId="3" applyFont="1" applyFill="1" applyBorder="1" applyAlignment="1">
      <alignment wrapText="1"/>
    </xf>
    <xf numFmtId="0" fontId="3" fillId="3" borderId="16" xfId="3" applyFont="1" applyFill="1" applyBorder="1" applyAlignment="1">
      <alignment horizontal="center"/>
    </xf>
    <xf numFmtId="0" fontId="3" fillId="0" borderId="1" xfId="4" applyFont="1" applyFill="1" applyBorder="1" applyAlignment="1">
      <alignment wrapText="1"/>
    </xf>
    <xf numFmtId="0" fontId="3" fillId="3" borderId="16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right" wrapText="1"/>
    </xf>
    <xf numFmtId="0" fontId="3" fillId="3" borderId="16" xfId="5" applyFont="1" applyFill="1" applyBorder="1" applyAlignment="1">
      <alignment horizontal="center"/>
    </xf>
    <xf numFmtId="0" fontId="3" fillId="0" borderId="1" xfId="5" applyFont="1" applyFill="1" applyBorder="1" applyAlignment="1">
      <alignment wrapText="1"/>
    </xf>
    <xf numFmtId="0" fontId="4" fillId="0" borderId="0" xfId="5"/>
    <xf numFmtId="43" fontId="3" fillId="0" borderId="1" xfId="1" applyFont="1" applyFill="1" applyBorder="1" applyAlignment="1">
      <alignment horizontal="right" wrapText="1"/>
    </xf>
    <xf numFmtId="0" fontId="5" fillId="0" borderId="0" xfId="0" applyFont="1"/>
    <xf numFmtId="0" fontId="0" fillId="4" borderId="0" xfId="0" applyFill="1"/>
    <xf numFmtId="0" fontId="7" fillId="0" borderId="0" xfId="7" applyFont="1" applyAlignment="1" applyProtection="1"/>
    <xf numFmtId="0" fontId="8" fillId="0" borderId="0" xfId="0" applyFont="1" applyFill="1" applyBorder="1"/>
    <xf numFmtId="0" fontId="8" fillId="0" borderId="0" xfId="0" applyFont="1"/>
    <xf numFmtId="0" fontId="8" fillId="0" borderId="0" xfId="0" applyFont="1" applyAlignment="1"/>
    <xf numFmtId="0" fontId="10" fillId="0" borderId="0" xfId="0" applyFont="1" applyAlignment="1"/>
    <xf numFmtId="0" fontId="11" fillId="0" borderId="0" xfId="0" applyFont="1"/>
    <xf numFmtId="41" fontId="8" fillId="0" borderId="0" xfId="0" applyNumberFormat="1" applyFont="1"/>
    <xf numFmtId="0" fontId="13" fillId="2" borderId="0" xfId="0" applyFont="1" applyFill="1" applyAlignment="1">
      <alignment vertical="center"/>
    </xf>
    <xf numFmtId="0" fontId="15" fillId="0" borderId="0" xfId="6" applyFont="1" applyFill="1" applyAlignment="1">
      <alignment readingOrder="1"/>
    </xf>
    <xf numFmtId="0" fontId="14" fillId="2" borderId="0" xfId="0" applyFont="1" applyFill="1" applyAlignment="1">
      <alignment vertical="center"/>
    </xf>
    <xf numFmtId="0" fontId="16" fillId="0" borderId="0" xfId="0" applyFont="1" applyAlignment="1"/>
    <xf numFmtId="0" fontId="17" fillId="0" borderId="0" xfId="0" applyFont="1" applyAlignment="1"/>
    <xf numFmtId="0" fontId="12" fillId="5" borderId="13" xfId="0" applyFont="1" applyFill="1" applyBorder="1" applyAlignment="1">
      <alignment horizontal="center" vertical="center" wrapText="1"/>
    </xf>
    <xf numFmtId="0" fontId="9" fillId="0" borderId="0" xfId="0" applyFont="1"/>
    <xf numFmtId="3" fontId="8" fillId="0" borderId="0" xfId="0" applyNumberFormat="1" applyFont="1" applyFill="1" applyBorder="1"/>
    <xf numFmtId="1" fontId="8" fillId="0" borderId="0" xfId="0" applyNumberFormat="1" applyFont="1" applyFill="1" applyBorder="1"/>
    <xf numFmtId="0" fontId="10" fillId="0" borderId="0" xfId="0" applyFont="1"/>
    <xf numFmtId="0" fontId="18" fillId="0" borderId="0" xfId="0" applyFont="1"/>
    <xf numFmtId="0" fontId="8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2" fillId="5" borderId="5" xfId="0" applyFont="1" applyFill="1" applyBorder="1"/>
    <xf numFmtId="41" fontId="12" fillId="5" borderId="7" xfId="0" applyNumberFormat="1" applyFont="1" applyFill="1" applyBorder="1"/>
    <xf numFmtId="0" fontId="15" fillId="0" borderId="0" xfId="0" applyFont="1"/>
    <xf numFmtId="0" fontId="10" fillId="0" borderId="0" xfId="0" applyFont="1" applyFill="1" applyBorder="1" applyAlignment="1">
      <alignment horizontal="center"/>
    </xf>
    <xf numFmtId="0" fontId="8" fillId="0" borderId="0" xfId="0" applyFont="1" applyAlignment="1">
      <alignment vertical="top" wrapText="1"/>
    </xf>
    <xf numFmtId="0" fontId="16" fillId="0" borderId="0" xfId="0" applyFont="1"/>
    <xf numFmtId="0" fontId="17" fillId="0" borderId="0" xfId="0" applyFont="1"/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41" fontId="12" fillId="5" borderId="8" xfId="0" applyNumberFormat="1" applyFont="1" applyFill="1" applyBorder="1"/>
    <xf numFmtId="3" fontId="8" fillId="0" borderId="0" xfId="0" applyNumberFormat="1" applyFont="1"/>
    <xf numFmtId="41" fontId="12" fillId="5" borderId="5" xfId="0" applyNumberFormat="1" applyFont="1" applyFill="1" applyBorder="1"/>
    <xf numFmtId="41" fontId="12" fillId="5" borderId="20" xfId="0" applyNumberFormat="1" applyFont="1" applyFill="1" applyBorder="1"/>
    <xf numFmtId="0" fontId="8" fillId="0" borderId="8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41" fontId="8" fillId="0" borderId="6" xfId="0" applyNumberFormat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41" fontId="12" fillId="5" borderId="18" xfId="0" applyNumberFormat="1" applyFont="1" applyFill="1" applyBorder="1" applyAlignment="1">
      <alignment horizontal="center" vertical="center"/>
    </xf>
    <xf numFmtId="41" fontId="12" fillId="5" borderId="7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41" fontId="12" fillId="5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41" fontId="10" fillId="0" borderId="8" xfId="0" applyNumberFormat="1" applyFont="1" applyBorder="1" applyAlignment="1">
      <alignment vertical="center"/>
    </xf>
    <xf numFmtId="41" fontId="12" fillId="5" borderId="19" xfId="0" applyNumberFormat="1" applyFont="1" applyFill="1" applyBorder="1" applyAlignment="1">
      <alignment horizontal="center" vertical="center"/>
    </xf>
    <xf numFmtId="41" fontId="12" fillId="5" borderId="20" xfId="0" applyNumberFormat="1" applyFont="1" applyFill="1" applyBorder="1" applyAlignment="1">
      <alignment horizontal="center" vertical="center"/>
    </xf>
    <xf numFmtId="0" fontId="19" fillId="0" borderId="0" xfId="0" applyFont="1"/>
    <xf numFmtId="0" fontId="0" fillId="0" borderId="0" xfId="0" applyBorder="1"/>
    <xf numFmtId="0" fontId="20" fillId="0" borderId="0" xfId="0" applyFont="1" applyBorder="1"/>
    <xf numFmtId="0" fontId="0" fillId="0" borderId="0" xfId="0" applyBorder="1" applyAlignment="1">
      <alignment wrapText="1"/>
    </xf>
    <xf numFmtId="0" fontId="3" fillId="0" borderId="0" xfId="0" applyFont="1" applyFill="1" applyBorder="1"/>
    <xf numFmtId="0" fontId="20" fillId="0" borderId="0" xfId="0" applyFont="1" applyBorder="1" applyAlignment="1">
      <alignment wrapText="1"/>
    </xf>
    <xf numFmtId="41" fontId="8" fillId="0" borderId="0" xfId="2" applyFont="1" applyFill="1" applyBorder="1" applyAlignment="1">
      <alignment vertical="center"/>
    </xf>
    <xf numFmtId="41" fontId="8" fillId="0" borderId="31" xfId="2" applyFont="1" applyFill="1" applyBorder="1" applyAlignment="1">
      <alignment vertical="center"/>
    </xf>
    <xf numFmtId="41" fontId="10" fillId="0" borderId="14" xfId="0" applyNumberFormat="1" applyFont="1" applyFill="1" applyBorder="1" applyAlignment="1">
      <alignment vertical="center"/>
    </xf>
    <xf numFmtId="41" fontId="10" fillId="0" borderId="6" xfId="0" applyNumberFormat="1" applyFont="1" applyFill="1" applyBorder="1" applyAlignment="1">
      <alignment vertical="center"/>
    </xf>
    <xf numFmtId="41" fontId="10" fillId="0" borderId="12" xfId="0" applyNumberFormat="1" applyFont="1" applyFill="1" applyBorder="1" applyAlignment="1">
      <alignment vertical="center"/>
    </xf>
    <xf numFmtId="0" fontId="12" fillId="5" borderId="5" xfId="0" applyFont="1" applyFill="1" applyBorder="1" applyAlignment="1">
      <alignment horizontal="center" wrapText="1"/>
    </xf>
    <xf numFmtId="0" fontId="12" fillId="5" borderId="20" xfId="0" applyFont="1" applyFill="1" applyBorder="1" applyAlignment="1">
      <alignment horizontal="center" wrapText="1"/>
    </xf>
    <xf numFmtId="0" fontId="25" fillId="0" borderId="26" xfId="0" applyFont="1" applyBorder="1"/>
    <xf numFmtId="0" fontId="25" fillId="0" borderId="46" xfId="0" applyFont="1" applyBorder="1"/>
    <xf numFmtId="41" fontId="26" fillId="0" borderId="6" xfId="0" applyNumberFormat="1" applyFont="1" applyBorder="1"/>
    <xf numFmtId="0" fontId="25" fillId="0" borderId="31" xfId="0" applyFont="1" applyBorder="1"/>
    <xf numFmtId="0" fontId="25" fillId="0" borderId="33" xfId="0" applyFont="1" applyBorder="1"/>
    <xf numFmtId="0" fontId="25" fillId="0" borderId="29" xfId="0" applyFont="1" applyBorder="1"/>
    <xf numFmtId="0" fontId="25" fillId="0" borderId="47" xfId="0" applyFont="1" applyBorder="1"/>
    <xf numFmtId="0" fontId="14" fillId="0" borderId="0" xfId="0" applyFont="1" applyFill="1" applyBorder="1"/>
    <xf numFmtId="0" fontId="10" fillId="0" borderId="0" xfId="0" applyFont="1" applyFill="1" applyBorder="1"/>
    <xf numFmtId="0" fontId="25" fillId="0" borderId="0" xfId="0" applyFont="1" applyFill="1" applyBorder="1"/>
    <xf numFmtId="0" fontId="12" fillId="5" borderId="5" xfId="0" applyFont="1" applyFill="1" applyBorder="1" applyAlignment="1">
      <alignment wrapText="1"/>
    </xf>
    <xf numFmtId="0" fontId="12" fillId="5" borderId="20" xfId="0" applyFont="1" applyFill="1" applyBorder="1" applyAlignment="1">
      <alignment wrapText="1"/>
    </xf>
    <xf numFmtId="0" fontId="25" fillId="0" borderId="31" xfId="0" applyFont="1" applyFill="1" applyBorder="1" applyAlignment="1">
      <alignment wrapText="1"/>
    </xf>
    <xf numFmtId="0" fontId="25" fillId="0" borderId="29" xfId="0" applyFont="1" applyFill="1" applyBorder="1" applyAlignment="1">
      <alignment wrapText="1"/>
    </xf>
    <xf numFmtId="3" fontId="25" fillId="0" borderId="22" xfId="0" applyNumberFormat="1" applyFont="1" applyBorder="1"/>
    <xf numFmtId="41" fontId="26" fillId="0" borderId="48" xfId="0" applyNumberFormat="1" applyFont="1" applyBorder="1"/>
    <xf numFmtId="3" fontId="25" fillId="0" borderId="21" xfId="0" applyNumberFormat="1" applyFont="1" applyBorder="1"/>
    <xf numFmtId="41" fontId="25" fillId="0" borderId="31" xfId="0" applyNumberFormat="1" applyFont="1" applyBorder="1"/>
    <xf numFmtId="0" fontId="25" fillId="0" borderId="0" xfId="0" applyFont="1"/>
    <xf numFmtId="0" fontId="27" fillId="0" borderId="0" xfId="8" applyFont="1"/>
    <xf numFmtId="0" fontId="22" fillId="5" borderId="5" xfId="8" applyFont="1" applyFill="1" applyBorder="1" applyAlignment="1">
      <alignment horizontal="center" vertical="center" wrapText="1"/>
    </xf>
    <xf numFmtId="0" fontId="22" fillId="5" borderId="7" xfId="8" applyFont="1" applyFill="1" applyBorder="1" applyAlignment="1">
      <alignment horizontal="center" vertical="center" wrapText="1"/>
    </xf>
    <xf numFmtId="0" fontId="22" fillId="5" borderId="42" xfId="8" applyFont="1" applyFill="1" applyBorder="1" applyAlignment="1">
      <alignment horizontal="center" vertical="center" wrapText="1"/>
    </xf>
    <xf numFmtId="0" fontId="23" fillId="0" borderId="6" xfId="8" applyFont="1" applyFill="1" applyBorder="1" applyAlignment="1">
      <alignment horizontal="left" wrapText="1"/>
    </xf>
    <xf numFmtId="0" fontId="14" fillId="0" borderId="0" xfId="10" applyFont="1" applyFill="1" applyBorder="1"/>
    <xf numFmtId="0" fontId="27" fillId="0" borderId="0" xfId="11" applyFont="1"/>
    <xf numFmtId="0" fontId="27" fillId="0" borderId="26" xfId="11" applyFont="1" applyFill="1" applyBorder="1"/>
    <xf numFmtId="0" fontId="27" fillId="0" borderId="14" xfId="11" applyFont="1" applyFill="1" applyBorder="1" applyAlignment="1">
      <alignment wrapText="1"/>
    </xf>
    <xf numFmtId="0" fontId="27" fillId="0" borderId="31" xfId="11" applyFont="1" applyFill="1" applyBorder="1"/>
    <xf numFmtId="0" fontId="27" fillId="0" borderId="6" xfId="11" applyFont="1" applyFill="1" applyBorder="1" applyAlignment="1">
      <alignment wrapText="1"/>
    </xf>
    <xf numFmtId="0" fontId="27" fillId="0" borderId="31" xfId="11" applyFont="1" applyFill="1" applyBorder="1" applyAlignment="1">
      <alignment wrapText="1"/>
    </xf>
    <xf numFmtId="0" fontId="27" fillId="0" borderId="12" xfId="11" applyFont="1" applyFill="1" applyBorder="1"/>
    <xf numFmtId="0" fontId="27" fillId="0" borderId="12" xfId="11" applyFont="1" applyFill="1" applyBorder="1" applyAlignment="1">
      <alignment wrapText="1"/>
    </xf>
    <xf numFmtId="0" fontId="27" fillId="0" borderId="0" xfId="11" applyFont="1" applyFill="1"/>
    <xf numFmtId="0" fontId="22" fillId="5" borderId="50" xfId="8" applyFont="1" applyFill="1" applyBorder="1" applyAlignment="1">
      <alignment horizontal="center" vertical="center"/>
    </xf>
    <xf numFmtId="0" fontId="22" fillId="6" borderId="51" xfId="8" applyFont="1" applyFill="1" applyBorder="1" applyAlignment="1">
      <alignment horizontal="center" vertical="center" wrapText="1"/>
    </xf>
    <xf numFmtId="0" fontId="22" fillId="6" borderId="52" xfId="8" applyFont="1" applyFill="1" applyBorder="1" applyAlignment="1">
      <alignment horizontal="center" vertical="center" wrapText="1"/>
    </xf>
    <xf numFmtId="0" fontId="23" fillId="0" borderId="6" xfId="8" applyFont="1" applyFill="1" applyBorder="1" applyAlignment="1">
      <alignment horizontal="center"/>
    </xf>
    <xf numFmtId="0" fontId="23" fillId="0" borderId="12" xfId="8" applyFont="1" applyFill="1" applyBorder="1" applyAlignment="1">
      <alignment horizontal="center"/>
    </xf>
    <xf numFmtId="0" fontId="27" fillId="0" borderId="0" xfId="8" applyFont="1" applyFill="1" applyAlignment="1"/>
    <xf numFmtId="0" fontId="23" fillId="0" borderId="26" xfId="8" applyFont="1" applyFill="1" applyBorder="1" applyAlignment="1">
      <alignment horizontal="center"/>
    </xf>
    <xf numFmtId="0" fontId="23" fillId="0" borderId="31" xfId="8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Border="1"/>
    <xf numFmtId="0" fontId="12" fillId="5" borderId="54" xfId="0" applyFont="1" applyFill="1" applyBorder="1" applyAlignment="1">
      <alignment horizontal="center" vertical="center" wrapText="1"/>
    </xf>
    <xf numFmtId="0" fontId="12" fillId="5" borderId="55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41" fontId="25" fillId="0" borderId="0" xfId="0" applyNumberFormat="1" applyFont="1" applyBorder="1"/>
    <xf numFmtId="0" fontId="8" fillId="0" borderId="0" xfId="0" applyFont="1" applyAlignment="1">
      <alignment wrapText="1"/>
    </xf>
    <xf numFmtId="0" fontId="12" fillId="5" borderId="8" xfId="0" applyFont="1" applyFill="1" applyBorder="1" applyAlignment="1">
      <alignment horizontal="center" vertical="center" wrapText="1"/>
    </xf>
    <xf numFmtId="41" fontId="26" fillId="0" borderId="48" xfId="0" applyNumberFormat="1" applyFont="1" applyBorder="1" applyAlignment="1">
      <alignment wrapText="1"/>
    </xf>
    <xf numFmtId="0" fontId="28" fillId="0" borderId="0" xfId="0" applyFont="1" applyFill="1" applyBorder="1"/>
    <xf numFmtId="0" fontId="12" fillId="5" borderId="39" xfId="0" applyFont="1" applyFill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8" fillId="9" borderId="0" xfId="0" applyFont="1" applyFill="1"/>
    <xf numFmtId="0" fontId="12" fillId="5" borderId="31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12" fillId="5" borderId="57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right"/>
    </xf>
    <xf numFmtId="41" fontId="8" fillId="9" borderId="0" xfId="2" applyFont="1" applyFill="1" applyBorder="1"/>
    <xf numFmtId="41" fontId="25" fillId="9" borderId="14" xfId="0" applyNumberFormat="1" applyFont="1" applyFill="1" applyBorder="1"/>
    <xf numFmtId="0" fontId="25" fillId="9" borderId="6" xfId="0" applyFont="1" applyFill="1" applyBorder="1" applyAlignment="1">
      <alignment horizontal="right"/>
    </xf>
    <xf numFmtId="41" fontId="25" fillId="9" borderId="6" xfId="0" applyNumberFormat="1" applyFont="1" applyFill="1" applyBorder="1"/>
    <xf numFmtId="0" fontId="25" fillId="9" borderId="12" xfId="0" applyFont="1" applyFill="1" applyBorder="1" applyAlignment="1">
      <alignment horizontal="right"/>
    </xf>
    <xf numFmtId="0" fontId="26" fillId="9" borderId="5" xfId="0" applyNumberFormat="1" applyFont="1" applyFill="1" applyBorder="1" applyAlignment="1">
      <alignment vertical="center" wrapText="1"/>
    </xf>
    <xf numFmtId="0" fontId="25" fillId="9" borderId="7" xfId="0" applyFont="1" applyFill="1" applyBorder="1" applyAlignment="1">
      <alignment horizontal="right"/>
    </xf>
    <xf numFmtId="41" fontId="25" fillId="9" borderId="7" xfId="0" applyNumberFormat="1" applyFont="1" applyFill="1" applyBorder="1"/>
    <xf numFmtId="41" fontId="25" fillId="9" borderId="8" xfId="0" applyNumberFormat="1" applyFont="1" applyFill="1" applyBorder="1"/>
    <xf numFmtId="0" fontId="25" fillId="9" borderId="0" xfId="0" applyFont="1" applyFill="1" applyBorder="1" applyAlignment="1">
      <alignment horizontal="right"/>
    </xf>
    <xf numFmtId="41" fontId="25" fillId="9" borderId="31" xfId="0" applyNumberFormat="1" applyFont="1" applyFill="1" applyBorder="1"/>
    <xf numFmtId="41" fontId="25" fillId="9" borderId="0" xfId="0" applyNumberFormat="1" applyFont="1" applyFill="1" applyBorder="1"/>
    <xf numFmtId="0" fontId="26" fillId="9" borderId="5" xfId="0" applyFont="1" applyFill="1" applyBorder="1" applyAlignment="1">
      <alignment vertical="center"/>
    </xf>
    <xf numFmtId="0" fontId="26" fillId="9" borderId="5" xfId="0" applyFont="1" applyFill="1" applyBorder="1" applyAlignment="1">
      <alignment horizontal="left" vertical="center"/>
    </xf>
    <xf numFmtId="0" fontId="26" fillId="9" borderId="26" xfId="0" applyFont="1" applyFill="1" applyBorder="1" applyAlignment="1">
      <alignment vertical="center"/>
    </xf>
    <xf numFmtId="41" fontId="25" fillId="9" borderId="42" xfId="0" applyNumberFormat="1" applyFont="1" applyFill="1" applyBorder="1"/>
    <xf numFmtId="0" fontId="12" fillId="5" borderId="5" xfId="0" applyNumberFormat="1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vertical="center"/>
    </xf>
    <xf numFmtId="0" fontId="29" fillId="5" borderId="7" xfId="0" applyFont="1" applyFill="1" applyBorder="1" applyAlignment="1">
      <alignment horizontal="right"/>
    </xf>
    <xf numFmtId="0" fontId="26" fillId="9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right"/>
    </xf>
    <xf numFmtId="41" fontId="25" fillId="9" borderId="29" xfId="0" applyNumberFormat="1" applyFont="1" applyFill="1" applyBorder="1"/>
    <xf numFmtId="41" fontId="25" fillId="9" borderId="17" xfId="0" applyNumberFormat="1" applyFont="1" applyFill="1" applyBorder="1"/>
    <xf numFmtId="41" fontId="25" fillId="9" borderId="12" xfId="0" applyNumberFormat="1" applyFont="1" applyFill="1" applyBorder="1"/>
    <xf numFmtId="0" fontId="12" fillId="5" borderId="7" xfId="0" applyFont="1" applyFill="1" applyBorder="1" applyAlignment="1">
      <alignment horizontal="right"/>
    </xf>
    <xf numFmtId="41" fontId="8" fillId="9" borderId="0" xfId="0" applyNumberFormat="1" applyFont="1" applyFill="1" applyBorder="1" applyAlignment="1"/>
    <xf numFmtId="41" fontId="8" fillId="9" borderId="33" xfId="0" applyNumberFormat="1" applyFont="1" applyFill="1" applyBorder="1" applyAlignment="1"/>
    <xf numFmtId="0" fontId="26" fillId="9" borderId="5" xfId="0" applyFont="1" applyFill="1" applyBorder="1"/>
    <xf numFmtId="0" fontId="29" fillId="5" borderId="7" xfId="0" applyFont="1" applyFill="1" applyBorder="1"/>
    <xf numFmtId="165" fontId="8" fillId="9" borderId="0" xfId="1" applyNumberFormat="1" applyFont="1" applyFill="1"/>
    <xf numFmtId="41" fontId="8" fillId="9" borderId="26" xfId="2" applyFont="1" applyFill="1" applyBorder="1"/>
    <xf numFmtId="41" fontId="8" fillId="9" borderId="42" xfId="2" applyFont="1" applyFill="1" applyBorder="1"/>
    <xf numFmtId="41" fontId="8" fillId="9" borderId="31" xfId="2" applyFont="1" applyFill="1" applyBorder="1"/>
    <xf numFmtId="41" fontId="8" fillId="9" borderId="29" xfId="2" applyFont="1" applyFill="1" applyBorder="1"/>
    <xf numFmtId="41" fontId="8" fillId="9" borderId="17" xfId="2" applyFont="1" applyFill="1" applyBorder="1"/>
    <xf numFmtId="41" fontId="8" fillId="9" borderId="46" xfId="2" applyFont="1" applyFill="1" applyBorder="1"/>
    <xf numFmtId="41" fontId="8" fillId="9" borderId="33" xfId="2" applyFont="1" applyFill="1" applyBorder="1"/>
    <xf numFmtId="41" fontId="8" fillId="9" borderId="47" xfId="2" applyFont="1" applyFill="1" applyBorder="1"/>
    <xf numFmtId="41" fontId="8" fillId="9" borderId="0" xfId="1" applyNumberFormat="1" applyFont="1" applyFill="1"/>
    <xf numFmtId="0" fontId="26" fillId="9" borderId="7" xfId="0" applyFont="1" applyFill="1" applyBorder="1" applyAlignment="1">
      <alignment horizontal="right"/>
    </xf>
    <xf numFmtId="41" fontId="26" fillId="9" borderId="7" xfId="0" applyNumberFormat="1" applyFont="1" applyFill="1" applyBorder="1"/>
    <xf numFmtId="41" fontId="8" fillId="9" borderId="0" xfId="2" applyNumberFormat="1" applyFont="1" applyFill="1" applyBorder="1"/>
    <xf numFmtId="41" fontId="26" fillId="9" borderId="8" xfId="0" applyNumberFormat="1" applyFont="1" applyFill="1" applyBorder="1"/>
    <xf numFmtId="3" fontId="8" fillId="9" borderId="0" xfId="0" applyNumberFormat="1" applyFont="1" applyFill="1"/>
    <xf numFmtId="0" fontId="10" fillId="9" borderId="0" xfId="0" applyFont="1" applyFill="1" applyBorder="1" applyAlignment="1">
      <alignment horizontal="left"/>
    </xf>
    <xf numFmtId="0" fontId="8" fillId="9" borderId="0" xfId="0" applyFont="1" applyFill="1" applyAlignment="1">
      <alignment horizontal="right"/>
    </xf>
    <xf numFmtId="0" fontId="8" fillId="9" borderId="0" xfId="0" applyFont="1" applyFill="1" applyBorder="1"/>
    <xf numFmtId="0" fontId="12" fillId="5" borderId="62" xfId="0" applyFont="1" applyFill="1" applyBorder="1" applyAlignment="1">
      <alignment horizontal="center" vertical="center" wrapText="1"/>
    </xf>
    <xf numFmtId="41" fontId="12" fillId="5" borderId="17" xfId="0" applyNumberFormat="1" applyFont="1" applyFill="1" applyBorder="1"/>
    <xf numFmtId="41" fontId="8" fillId="0" borderId="22" xfId="0" applyNumberFormat="1" applyFont="1" applyBorder="1" applyAlignment="1">
      <alignment vertical="center"/>
    </xf>
    <xf numFmtId="41" fontId="8" fillId="0" borderId="42" xfId="0" applyNumberFormat="1" applyFont="1" applyBorder="1" applyAlignment="1">
      <alignment vertical="center"/>
    </xf>
    <xf numFmtId="41" fontId="8" fillId="0" borderId="21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41" fontId="8" fillId="0" borderId="26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10" fillId="0" borderId="6" xfId="0" applyNumberFormat="1" applyFont="1" applyBorder="1" applyAlignment="1">
      <alignment vertical="center"/>
    </xf>
    <xf numFmtId="41" fontId="8" fillId="0" borderId="31" xfId="0" applyNumberFormat="1" applyFont="1" applyBorder="1" applyAlignment="1">
      <alignment vertical="center"/>
    </xf>
    <xf numFmtId="41" fontId="12" fillId="5" borderId="7" xfId="0" applyNumberFormat="1" applyFont="1" applyFill="1" applyBorder="1" applyAlignment="1">
      <alignment vertical="center"/>
    </xf>
    <xf numFmtId="41" fontId="12" fillId="5" borderId="8" xfId="0" applyNumberFormat="1" applyFont="1" applyFill="1" applyBorder="1" applyAlignment="1">
      <alignment vertical="center"/>
    </xf>
    <xf numFmtId="41" fontId="12" fillId="5" borderId="7" xfId="2" applyNumberFormat="1" applyFont="1" applyFill="1" applyBorder="1" applyAlignment="1">
      <alignment vertical="center"/>
    </xf>
    <xf numFmtId="41" fontId="12" fillId="5" borderId="8" xfId="2" applyNumberFormat="1" applyFont="1" applyFill="1" applyBorder="1" applyAlignment="1">
      <alignment vertical="center"/>
    </xf>
    <xf numFmtId="41" fontId="12" fillId="5" borderId="5" xfId="0" applyNumberFormat="1" applyFont="1" applyFill="1" applyBorder="1" applyAlignment="1">
      <alignment vertical="center"/>
    </xf>
    <xf numFmtId="41" fontId="8" fillId="0" borderId="46" xfId="0" applyNumberFormat="1" applyFont="1" applyBorder="1" applyAlignment="1">
      <alignment vertical="center"/>
    </xf>
    <xf numFmtId="41" fontId="8" fillId="0" borderId="33" xfId="0" applyNumberFormat="1" applyFont="1" applyBorder="1" applyAlignment="1">
      <alignment vertical="center"/>
    </xf>
    <xf numFmtId="41" fontId="8" fillId="0" borderId="29" xfId="0" applyNumberFormat="1" applyFont="1" applyBorder="1" applyAlignment="1">
      <alignment vertical="center"/>
    </xf>
    <xf numFmtId="41" fontId="8" fillId="0" borderId="17" xfId="0" applyNumberFormat="1" applyFont="1" applyBorder="1" applyAlignment="1">
      <alignment vertical="center"/>
    </xf>
    <xf numFmtId="41" fontId="8" fillId="0" borderId="47" xfId="0" applyNumberFormat="1" applyFont="1" applyBorder="1" applyAlignment="1">
      <alignment vertical="center"/>
    </xf>
    <xf numFmtId="3" fontId="8" fillId="0" borderId="26" xfId="0" applyNumberFormat="1" applyFont="1" applyBorder="1" applyAlignment="1">
      <alignment vertical="center"/>
    </xf>
    <xf numFmtId="3" fontId="8" fillId="0" borderId="29" xfId="0" applyNumberFormat="1" applyFont="1" applyBorder="1" applyAlignment="1">
      <alignment vertical="center"/>
    </xf>
    <xf numFmtId="0" fontId="12" fillId="5" borderId="41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59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25" fillId="9" borderId="0" xfId="0" applyFont="1" applyFill="1" applyBorder="1"/>
    <xf numFmtId="41" fontId="25" fillId="9" borderId="33" xfId="0" applyNumberFormat="1" applyFont="1" applyFill="1" applyBorder="1"/>
    <xf numFmtId="0" fontId="26" fillId="9" borderId="5" xfId="0" applyNumberFormat="1" applyFont="1" applyFill="1" applyBorder="1" applyAlignment="1">
      <alignment vertical="center"/>
    </xf>
    <xf numFmtId="0" fontId="25" fillId="9" borderId="7" xfId="0" applyFont="1" applyFill="1" applyBorder="1"/>
    <xf numFmtId="41" fontId="25" fillId="9" borderId="5" xfId="0" applyNumberFormat="1" applyFont="1" applyFill="1" applyBorder="1"/>
    <xf numFmtId="41" fontId="25" fillId="9" borderId="20" xfId="0" applyNumberFormat="1" applyFont="1" applyFill="1" applyBorder="1"/>
    <xf numFmtId="0" fontId="25" fillId="9" borderId="31" xfId="0" applyFont="1" applyFill="1" applyBorder="1"/>
    <xf numFmtId="0" fontId="12" fillId="5" borderId="5" xfId="0" applyNumberFormat="1" applyFont="1" applyFill="1" applyBorder="1" applyAlignment="1">
      <alignment horizontal="center" vertical="center"/>
    </xf>
    <xf numFmtId="0" fontId="26" fillId="9" borderId="26" xfId="0" applyFont="1" applyFill="1" applyBorder="1"/>
    <xf numFmtId="0" fontId="25" fillId="9" borderId="42" xfId="0" applyFont="1" applyFill="1" applyBorder="1"/>
    <xf numFmtId="41" fontId="25" fillId="9" borderId="26" xfId="0" applyNumberFormat="1" applyFont="1" applyFill="1" applyBorder="1"/>
    <xf numFmtId="41" fontId="25" fillId="9" borderId="46" xfId="0" applyNumberFormat="1" applyFont="1" applyFill="1" applyBorder="1"/>
    <xf numFmtId="41" fontId="12" fillId="5" borderId="42" xfId="0" applyNumberFormat="1" applyFont="1" applyFill="1" applyBorder="1"/>
    <xf numFmtId="41" fontId="8" fillId="9" borderId="42" xfId="2" applyNumberFormat="1" applyFont="1" applyFill="1" applyBorder="1"/>
    <xf numFmtId="0" fontId="25" fillId="9" borderId="46" xfId="0" applyFont="1" applyFill="1" applyBorder="1"/>
    <xf numFmtId="0" fontId="25" fillId="9" borderId="47" xfId="0" applyFont="1" applyFill="1" applyBorder="1"/>
    <xf numFmtId="0" fontId="25" fillId="9" borderId="20" xfId="0" applyFont="1" applyFill="1" applyBorder="1"/>
    <xf numFmtId="41" fontId="12" fillId="5" borderId="12" xfId="0" applyNumberFormat="1" applyFont="1" applyFill="1" applyBorder="1"/>
    <xf numFmtId="3" fontId="30" fillId="8" borderId="61" xfId="0" applyNumberFormat="1" applyFont="1" applyFill="1" applyBorder="1"/>
    <xf numFmtId="41" fontId="8" fillId="9" borderId="22" xfId="0" applyNumberFormat="1" applyFont="1" applyFill="1" applyBorder="1"/>
    <xf numFmtId="41" fontId="8" fillId="9" borderId="23" xfId="0" applyNumberFormat="1" applyFont="1" applyFill="1" applyBorder="1"/>
    <xf numFmtId="41" fontId="8" fillId="9" borderId="21" xfId="0" applyNumberFormat="1" applyFont="1" applyFill="1" applyBorder="1"/>
    <xf numFmtId="41" fontId="8" fillId="9" borderId="0" xfId="0" applyNumberFormat="1" applyFont="1" applyFill="1"/>
    <xf numFmtId="3" fontId="8" fillId="9" borderId="22" xfId="0" applyNumberFormat="1" applyFont="1" applyFill="1" applyBorder="1"/>
    <xf numFmtId="3" fontId="8" fillId="9" borderId="23" xfId="0" applyNumberFormat="1" applyFont="1" applyFill="1" applyBorder="1"/>
    <xf numFmtId="3" fontId="8" fillId="9" borderId="21" xfId="0" applyNumberFormat="1" applyFont="1" applyFill="1" applyBorder="1"/>
    <xf numFmtId="41" fontId="8" fillId="0" borderId="0" xfId="0" applyNumberFormat="1" applyFont="1" applyFill="1" applyBorder="1" applyAlignment="1">
      <alignment horizontal="center" vertical="center"/>
    </xf>
    <xf numFmtId="41" fontId="12" fillId="5" borderId="5" xfId="0" applyNumberFormat="1" applyFont="1" applyFill="1" applyBorder="1" applyAlignment="1">
      <alignment horizontal="center" vertical="center"/>
    </xf>
    <xf numFmtId="41" fontId="12" fillId="5" borderId="15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25" xfId="6" applyFont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/>
    </xf>
    <xf numFmtId="41" fontId="8" fillId="0" borderId="0" xfId="0" applyNumberFormat="1" applyFont="1" applyAlignment="1">
      <alignment horizontal="right" vertical="center"/>
    </xf>
    <xf numFmtId="0" fontId="31" fillId="0" borderId="0" xfId="0" applyFont="1"/>
    <xf numFmtId="0" fontId="12" fillId="5" borderId="34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 wrapText="1"/>
    </xf>
    <xf numFmtId="41" fontId="8" fillId="0" borderId="0" xfId="2" applyNumberFormat="1" applyFont="1" applyFill="1" applyBorder="1"/>
    <xf numFmtId="41" fontId="25" fillId="0" borderId="33" xfId="0" applyNumberFormat="1" applyFont="1" applyBorder="1"/>
    <xf numFmtId="3" fontId="8" fillId="0" borderId="0" xfId="8" applyNumberFormat="1" applyFont="1" applyBorder="1"/>
    <xf numFmtId="164" fontId="8" fillId="0" borderId="0" xfId="1" applyNumberFormat="1" applyFont="1" applyBorder="1"/>
    <xf numFmtId="41" fontId="25" fillId="0" borderId="0" xfId="2" applyNumberFormat="1" applyFont="1"/>
    <xf numFmtId="41" fontId="25" fillId="0" borderId="0" xfId="2" applyNumberFormat="1" applyFont="1" applyAlignment="1">
      <alignment horizontal="right"/>
    </xf>
    <xf numFmtId="41" fontId="26" fillId="0" borderId="6" xfId="9" applyNumberFormat="1" applyFont="1" applyBorder="1" applyAlignment="1"/>
    <xf numFmtId="41" fontId="25" fillId="0" borderId="0" xfId="2" applyNumberFormat="1" applyFont="1" applyBorder="1"/>
    <xf numFmtId="41" fontId="26" fillId="0" borderId="6" xfId="2" applyNumberFormat="1" applyFont="1" applyBorder="1" applyAlignment="1"/>
    <xf numFmtId="41" fontId="25" fillId="0" borderId="17" xfId="2" applyNumberFormat="1" applyFont="1" applyBorder="1"/>
    <xf numFmtId="41" fontId="25" fillId="0" borderId="17" xfId="2" applyNumberFormat="1" applyFont="1" applyBorder="1" applyAlignment="1">
      <alignment horizontal="right"/>
    </xf>
    <xf numFmtId="41" fontId="26" fillId="0" borderId="12" xfId="2" applyNumberFormat="1" applyFont="1" applyBorder="1" applyAlignment="1"/>
    <xf numFmtId="41" fontId="8" fillId="0" borderId="0" xfId="9" applyNumberFormat="1" applyFont="1" applyAlignment="1"/>
    <xf numFmtId="41" fontId="8" fillId="0" borderId="26" xfId="2" applyNumberFormat="1" applyFont="1" applyBorder="1"/>
    <xf numFmtId="41" fontId="8" fillId="0" borderId="42" xfId="2" applyNumberFormat="1" applyFont="1" applyBorder="1"/>
    <xf numFmtId="41" fontId="8" fillId="0" borderId="42" xfId="2" applyNumberFormat="1" applyFont="1" applyBorder="1" applyAlignment="1">
      <alignment horizontal="right"/>
    </xf>
    <xf numFmtId="41" fontId="8" fillId="0" borderId="46" xfId="2" applyNumberFormat="1" applyFont="1" applyBorder="1"/>
    <xf numFmtId="41" fontId="10" fillId="0" borderId="46" xfId="2" applyNumberFormat="1" applyFont="1" applyBorder="1" applyAlignment="1"/>
    <xf numFmtId="41" fontId="8" fillId="0" borderId="31" xfId="12" applyNumberFormat="1" applyFont="1" applyBorder="1"/>
    <xf numFmtId="41" fontId="8" fillId="0" borderId="0" xfId="12" applyNumberFormat="1" applyFont="1" applyBorder="1"/>
    <xf numFmtId="41" fontId="8" fillId="0" borderId="0" xfId="12" applyNumberFormat="1" applyFont="1" applyBorder="1" applyAlignment="1">
      <alignment horizontal="right"/>
    </xf>
    <xf numFmtId="41" fontId="8" fillId="0" borderId="33" xfId="12" applyNumberFormat="1" applyFont="1" applyBorder="1"/>
    <xf numFmtId="41" fontId="10" fillId="0" borderId="33" xfId="2" applyNumberFormat="1" applyFont="1" applyBorder="1" applyAlignment="1"/>
    <xf numFmtId="41" fontId="10" fillId="0" borderId="6" xfId="2" applyNumberFormat="1" applyFont="1" applyBorder="1" applyAlignment="1"/>
    <xf numFmtId="41" fontId="8" fillId="0" borderId="31" xfId="8" applyNumberFormat="1" applyFont="1" applyBorder="1"/>
    <xf numFmtId="41" fontId="8" fillId="0" borderId="0" xfId="8" applyNumberFormat="1" applyFont="1" applyBorder="1"/>
    <xf numFmtId="41" fontId="8" fillId="0" borderId="31" xfId="1" applyNumberFormat="1" applyFont="1" applyBorder="1"/>
    <xf numFmtId="41" fontId="8" fillId="0" borderId="0" xfId="1" applyNumberFormat="1" applyFont="1" applyBorder="1"/>
    <xf numFmtId="41" fontId="25" fillId="0" borderId="26" xfId="8" applyNumberFormat="1" applyFont="1" applyFill="1" applyBorder="1" applyAlignment="1">
      <alignment horizontal="left" wrapText="1"/>
    </xf>
    <xf numFmtId="41" fontId="25" fillId="0" borderId="14" xfId="8" applyNumberFormat="1" applyFont="1" applyFill="1" applyBorder="1" applyAlignment="1">
      <alignment horizontal="left" wrapText="1"/>
    </xf>
    <xf numFmtId="41" fontId="25" fillId="0" borderId="31" xfId="8" applyNumberFormat="1" applyFont="1" applyFill="1" applyBorder="1" applyAlignment="1">
      <alignment horizontal="left" wrapText="1"/>
    </xf>
    <xf numFmtId="41" fontId="25" fillId="0" borderId="6" xfId="8" applyNumberFormat="1" applyFont="1" applyFill="1" applyBorder="1" applyAlignment="1">
      <alignment horizontal="left" wrapText="1"/>
    </xf>
    <xf numFmtId="41" fontId="25" fillId="0" borderId="29" xfId="8" applyNumberFormat="1" applyFont="1" applyFill="1" applyBorder="1" applyAlignment="1">
      <alignment horizontal="left" wrapText="1"/>
    </xf>
    <xf numFmtId="41" fontId="25" fillId="0" borderId="12" xfId="8" applyNumberFormat="1" applyFont="1" applyFill="1" applyBorder="1" applyAlignment="1">
      <alignment horizontal="left" wrapText="1"/>
    </xf>
    <xf numFmtId="41" fontId="8" fillId="0" borderId="0" xfId="8" applyNumberFormat="1" applyFont="1" applyFill="1" applyBorder="1"/>
    <xf numFmtId="41" fontId="8" fillId="0" borderId="0" xfId="2" applyNumberFormat="1" applyFont="1" applyBorder="1"/>
    <xf numFmtId="41" fontId="25" fillId="0" borderId="42" xfId="0" applyNumberFormat="1" applyFont="1" applyBorder="1"/>
    <xf numFmtId="41" fontId="8" fillId="0" borderId="42" xfId="8" applyNumberFormat="1" applyFont="1" applyBorder="1"/>
    <xf numFmtId="41" fontId="8" fillId="0" borderId="17" xfId="2" applyNumberFormat="1" applyFont="1" applyBorder="1"/>
    <xf numFmtId="41" fontId="8" fillId="0" borderId="17" xfId="12" applyNumberFormat="1" applyFont="1" applyBorder="1"/>
    <xf numFmtId="0" fontId="12" fillId="5" borderId="5" xfId="8" applyNumberFormat="1" applyFont="1" applyFill="1" applyBorder="1" applyAlignment="1">
      <alignment horizontal="center" vertical="center" wrapText="1"/>
    </xf>
    <xf numFmtId="0" fontId="12" fillId="5" borderId="7" xfId="8" applyNumberFormat="1" applyFont="1" applyFill="1" applyBorder="1" applyAlignment="1">
      <alignment horizontal="center" vertical="center" wrapText="1"/>
    </xf>
    <xf numFmtId="0" fontId="12" fillId="5" borderId="49" xfId="8" applyNumberFormat="1" applyFont="1" applyFill="1" applyBorder="1" applyAlignment="1">
      <alignment horizontal="center" vertical="center" wrapText="1"/>
    </xf>
    <xf numFmtId="0" fontId="12" fillId="5" borderId="20" xfId="8" applyNumberFormat="1" applyFont="1" applyFill="1" applyBorder="1" applyAlignment="1">
      <alignment horizontal="center" vertical="center" wrapText="1"/>
    </xf>
    <xf numFmtId="41" fontId="8" fillId="0" borderId="0" xfId="12" applyNumberFormat="1" applyFont="1" applyFill="1" applyBorder="1" applyAlignment="1">
      <alignment horizontal="right" vertical="center" wrapText="1"/>
    </xf>
    <xf numFmtId="3" fontId="25" fillId="0" borderId="42" xfId="0" applyNumberFormat="1" applyFont="1" applyBorder="1"/>
    <xf numFmtId="3" fontId="8" fillId="0" borderId="42" xfId="8" applyNumberFormat="1" applyFont="1" applyBorder="1"/>
    <xf numFmtId="41" fontId="8" fillId="0" borderId="0" xfId="2" applyNumberFormat="1" applyFont="1" applyBorder="1" applyAlignment="1">
      <alignment horizontal="right"/>
    </xf>
    <xf numFmtId="3" fontId="25" fillId="0" borderId="0" xfId="0" applyNumberFormat="1" applyFont="1" applyBorder="1"/>
    <xf numFmtId="41" fontId="8" fillId="0" borderId="31" xfId="2" applyNumberFormat="1" applyFont="1" applyBorder="1" applyAlignment="1">
      <alignment horizontal="right"/>
    </xf>
    <xf numFmtId="41" fontId="8" fillId="0" borderId="31" xfId="12" applyNumberFormat="1" applyFont="1" applyBorder="1" applyAlignment="1">
      <alignment horizontal="right"/>
    </xf>
    <xf numFmtId="41" fontId="8" fillId="0" borderId="17" xfId="12" applyNumberFormat="1" applyFont="1" applyBorder="1" applyAlignment="1">
      <alignment horizontal="right"/>
    </xf>
    <xf numFmtId="164" fontId="8" fillId="0" borderId="42" xfId="1" applyNumberFormat="1" applyFont="1" applyBorder="1"/>
    <xf numFmtId="41" fontId="0" fillId="0" borderId="0" xfId="0" applyNumberFormat="1"/>
    <xf numFmtId="41" fontId="8" fillId="0" borderId="26" xfId="0" applyNumberFormat="1" applyFont="1" applyBorder="1"/>
    <xf numFmtId="41" fontId="8" fillId="0" borderId="31" xfId="0" applyNumberFormat="1" applyFont="1" applyBorder="1"/>
    <xf numFmtId="41" fontId="8" fillId="0" borderId="29" xfId="0" applyNumberFormat="1" applyFont="1" applyBorder="1"/>
    <xf numFmtId="0" fontId="25" fillId="0" borderId="0" xfId="0" applyFont="1" applyFill="1" applyBorder="1" applyAlignment="1">
      <alignment wrapText="1"/>
    </xf>
    <xf numFmtId="0" fontId="25" fillId="0" borderId="17" xfId="0" applyFont="1" applyFill="1" applyBorder="1" applyAlignment="1">
      <alignment wrapText="1"/>
    </xf>
    <xf numFmtId="41" fontId="26" fillId="0" borderId="33" xfId="0" applyNumberFormat="1" applyFont="1" applyBorder="1" applyAlignment="1">
      <alignment horizontal="right"/>
    </xf>
    <xf numFmtId="3" fontId="8" fillId="0" borderId="42" xfId="0" applyNumberFormat="1" applyFont="1" applyBorder="1"/>
    <xf numFmtId="3" fontId="8" fillId="0" borderId="0" xfId="0" applyNumberFormat="1" applyFont="1" applyBorder="1"/>
    <xf numFmtId="3" fontId="8" fillId="0" borderId="17" xfId="0" applyNumberFormat="1" applyFont="1" applyBorder="1"/>
    <xf numFmtId="41" fontId="8" fillId="0" borderId="42" xfId="0" applyNumberFormat="1" applyFont="1" applyBorder="1"/>
    <xf numFmtId="41" fontId="8" fillId="0" borderId="46" xfId="0" applyNumberFormat="1" applyFont="1" applyBorder="1"/>
    <xf numFmtId="41" fontId="8" fillId="0" borderId="0" xfId="0" applyNumberFormat="1" applyFont="1" applyBorder="1"/>
    <xf numFmtId="41" fontId="8" fillId="0" borderId="33" xfId="0" applyNumberFormat="1" applyFont="1" applyBorder="1"/>
    <xf numFmtId="41" fontId="8" fillId="0" borderId="17" xfId="0" applyNumberFormat="1" applyFont="1" applyBorder="1"/>
    <xf numFmtId="41" fontId="8" fillId="0" borderId="47" xfId="0" applyNumberFormat="1" applyFont="1" applyBorder="1"/>
    <xf numFmtId="0" fontId="12" fillId="5" borderId="42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8" fillId="7" borderId="14" xfId="0" applyFont="1" applyFill="1" applyBorder="1"/>
    <xf numFmtId="41" fontId="8" fillId="7" borderId="42" xfId="0" applyNumberFormat="1" applyFont="1" applyFill="1" applyBorder="1"/>
    <xf numFmtId="41" fontId="8" fillId="7" borderId="14" xfId="0" applyNumberFormat="1" applyFont="1" applyFill="1" applyBorder="1"/>
    <xf numFmtId="0" fontId="8" fillId="7" borderId="6" xfId="0" applyFont="1" applyFill="1" applyBorder="1"/>
    <xf numFmtId="41" fontId="8" fillId="7" borderId="0" xfId="0" applyNumberFormat="1" applyFont="1" applyFill="1" applyBorder="1"/>
    <xf numFmtId="41" fontId="8" fillId="7" borderId="6" xfId="0" applyNumberFormat="1" applyFont="1" applyFill="1" applyBorder="1"/>
    <xf numFmtId="41" fontId="8" fillId="7" borderId="31" xfId="0" applyNumberFormat="1" applyFont="1" applyFill="1" applyBorder="1"/>
    <xf numFmtId="41" fontId="8" fillId="7" borderId="33" xfId="0" applyNumberFormat="1" applyFont="1" applyFill="1" applyBorder="1"/>
    <xf numFmtId="0" fontId="8" fillId="7" borderId="12" xfId="0" applyFont="1" applyFill="1" applyBorder="1"/>
    <xf numFmtId="41" fontId="8" fillId="7" borderId="29" xfId="0" applyNumberFormat="1" applyFont="1" applyFill="1" applyBorder="1"/>
    <xf numFmtId="41" fontId="8" fillId="7" borderId="17" xfId="0" applyNumberFormat="1" applyFont="1" applyFill="1" applyBorder="1"/>
    <xf numFmtId="41" fontId="8" fillId="7" borderId="47" xfId="0" applyNumberFormat="1" applyFont="1" applyFill="1" applyBorder="1"/>
    <xf numFmtId="41" fontId="8" fillId="7" borderId="12" xfId="0" applyNumberFormat="1" applyFont="1" applyFill="1" applyBorder="1"/>
    <xf numFmtId="41" fontId="8" fillId="0" borderId="23" xfId="0" applyNumberFormat="1" applyFont="1" applyBorder="1"/>
    <xf numFmtId="3" fontId="8" fillId="0" borderId="23" xfId="0" applyNumberFormat="1" applyFont="1" applyBorder="1"/>
    <xf numFmtId="41" fontId="12" fillId="5" borderId="0" xfId="0" applyNumberFormat="1" applyFont="1" applyFill="1" applyBorder="1"/>
    <xf numFmtId="0" fontId="10" fillId="0" borderId="0" xfId="0" applyFont="1" applyBorder="1"/>
    <xf numFmtId="0" fontId="32" fillId="5" borderId="5" xfId="0" applyFont="1" applyFill="1" applyBorder="1"/>
    <xf numFmtId="0" fontId="32" fillId="5" borderId="7" xfId="0" applyFont="1" applyFill="1" applyBorder="1"/>
    <xf numFmtId="41" fontId="32" fillId="5" borderId="5" xfId="0" applyNumberFormat="1" applyFont="1" applyFill="1" applyBorder="1"/>
    <xf numFmtId="41" fontId="32" fillId="5" borderId="7" xfId="0" applyNumberFormat="1" applyFont="1" applyFill="1" applyBorder="1"/>
    <xf numFmtId="41" fontId="32" fillId="5" borderId="20" xfId="0" applyNumberFormat="1" applyFont="1" applyFill="1" applyBorder="1"/>
    <xf numFmtId="41" fontId="32" fillId="5" borderId="8" xfId="0" applyNumberFormat="1" applyFont="1" applyFill="1" applyBorder="1"/>
    <xf numFmtId="0" fontId="33" fillId="5" borderId="7" xfId="0" applyFont="1" applyFill="1" applyBorder="1"/>
    <xf numFmtId="41" fontId="32" fillId="5" borderId="29" xfId="0" applyNumberFormat="1" applyFont="1" applyFill="1" applyBorder="1" applyAlignment="1">
      <alignment horizontal="right"/>
    </xf>
    <xf numFmtId="41" fontId="32" fillId="5" borderId="17" xfId="0" applyNumberFormat="1" applyFont="1" applyFill="1" applyBorder="1" applyAlignment="1">
      <alignment horizontal="right"/>
    </xf>
    <xf numFmtId="41" fontId="32" fillId="5" borderId="47" xfId="0" applyNumberFormat="1" applyFont="1" applyFill="1" applyBorder="1" applyAlignment="1">
      <alignment horizontal="right"/>
    </xf>
    <xf numFmtId="41" fontId="32" fillId="5" borderId="8" xfId="0" applyNumberFormat="1" applyFont="1" applyFill="1" applyBorder="1" applyAlignment="1">
      <alignment horizontal="right"/>
    </xf>
    <xf numFmtId="0" fontId="12" fillId="6" borderId="7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left" wrapText="1"/>
    </xf>
    <xf numFmtId="41" fontId="32" fillId="5" borderId="8" xfId="8" applyNumberFormat="1" applyFont="1" applyFill="1" applyBorder="1"/>
    <xf numFmtId="41" fontId="32" fillId="5" borderId="7" xfId="2" applyNumberFormat="1" applyFont="1" applyFill="1" applyBorder="1"/>
    <xf numFmtId="41" fontId="32" fillId="5" borderId="7" xfId="9" applyNumberFormat="1" applyFont="1" applyFill="1" applyBorder="1"/>
    <xf numFmtId="0" fontId="34" fillId="5" borderId="5" xfId="11" applyFont="1" applyFill="1" applyBorder="1"/>
    <xf numFmtId="0" fontId="25" fillId="9" borderId="0" xfId="0" applyFont="1" applyFill="1" applyBorder="1"/>
    <xf numFmtId="0" fontId="36" fillId="4" borderId="0" xfId="0" applyFont="1" applyFill="1"/>
    <xf numFmtId="0" fontId="37" fillId="4" borderId="0" xfId="0" applyFont="1" applyFill="1"/>
    <xf numFmtId="0" fontId="12" fillId="9" borderId="0" xfId="0" applyFont="1" applyFill="1" applyBorder="1" applyAlignment="1">
      <alignment horizontal="center" vertical="center" wrapText="1"/>
    </xf>
    <xf numFmtId="0" fontId="29" fillId="9" borderId="0" xfId="0" applyFont="1" applyFill="1" applyBorder="1"/>
    <xf numFmtId="0" fontId="12" fillId="9" borderId="0" xfId="0" applyFont="1" applyFill="1" applyBorder="1" applyAlignment="1">
      <alignment horizontal="right"/>
    </xf>
    <xf numFmtId="41" fontId="12" fillId="9" borderId="0" xfId="0" applyNumberFormat="1" applyFont="1" applyFill="1" applyBorder="1"/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41" fontId="12" fillId="5" borderId="17" xfId="0" applyNumberFormat="1" applyFont="1" applyFill="1" applyBorder="1" applyAlignment="1">
      <alignment vertical="center"/>
    </xf>
    <xf numFmtId="0" fontId="8" fillId="0" borderId="28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41" fontId="30" fillId="8" borderId="61" xfId="0" applyNumberFormat="1" applyFont="1" applyFill="1" applyBorder="1"/>
    <xf numFmtId="0" fontId="8" fillId="0" borderId="14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41" fontId="8" fillId="0" borderId="29" xfId="2" applyFont="1" applyFill="1" applyBorder="1" applyAlignment="1">
      <alignment vertical="center"/>
    </xf>
    <xf numFmtId="41" fontId="12" fillId="5" borderId="18" xfId="0" applyNumberFormat="1" applyFont="1" applyFill="1" applyBorder="1" applyAlignment="1">
      <alignment vertical="center"/>
    </xf>
    <xf numFmtId="41" fontId="12" fillId="5" borderId="19" xfId="0" applyNumberFormat="1" applyFont="1" applyFill="1" applyBorder="1" applyAlignment="1">
      <alignment vertical="center"/>
    </xf>
    <xf numFmtId="41" fontId="12" fillId="5" borderId="20" xfId="0" applyNumberFormat="1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41" fontId="12" fillId="5" borderId="40" xfId="0" applyNumberFormat="1" applyFont="1" applyFill="1" applyBorder="1" applyAlignment="1">
      <alignment vertical="center"/>
    </xf>
    <xf numFmtId="41" fontId="8" fillId="0" borderId="17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12" fillId="5" borderId="18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41" fontId="32" fillId="5" borderId="64" xfId="0" applyNumberFormat="1" applyFont="1" applyFill="1" applyBorder="1"/>
    <xf numFmtId="41" fontId="32" fillId="5" borderId="20" xfId="9" applyNumberFormat="1" applyFont="1" applyFill="1" applyBorder="1"/>
    <xf numFmtId="165" fontId="10" fillId="0" borderId="14" xfId="1" applyNumberFormat="1" applyFont="1" applyBorder="1"/>
    <xf numFmtId="165" fontId="10" fillId="0" borderId="6" xfId="1" applyNumberFormat="1" applyFont="1" applyBorder="1"/>
    <xf numFmtId="165" fontId="8" fillId="0" borderId="12" xfId="1" applyNumberFormat="1" applyFont="1" applyBorder="1"/>
    <xf numFmtId="41" fontId="8" fillId="0" borderId="31" xfId="8" applyNumberFormat="1" applyFont="1" applyBorder="1" applyAlignment="1">
      <alignment horizontal="center"/>
    </xf>
    <xf numFmtId="41" fontId="8" fillId="0" borderId="0" xfId="8" applyNumberFormat="1" applyFont="1" applyBorder="1" applyAlignment="1">
      <alignment horizontal="center"/>
    </xf>
    <xf numFmtId="41" fontId="8" fillId="0" borderId="33" xfId="8" applyNumberFormat="1" applyFont="1" applyBorder="1" applyAlignment="1">
      <alignment horizontal="center"/>
    </xf>
    <xf numFmtId="3" fontId="10" fillId="0" borderId="0" xfId="0" applyNumberFormat="1" applyFont="1" applyFill="1" applyBorder="1"/>
    <xf numFmtId="0" fontId="26" fillId="2" borderId="0" xfId="0" applyFont="1" applyFill="1" applyAlignment="1">
      <alignment vertical="center"/>
    </xf>
    <xf numFmtId="0" fontId="25" fillId="2" borderId="0" xfId="6" applyFont="1" applyFill="1" applyAlignment="1">
      <alignment vertical="center"/>
    </xf>
    <xf numFmtId="0" fontId="25" fillId="0" borderId="0" xfId="10" applyFont="1" applyFill="1" applyBorder="1"/>
    <xf numFmtId="0" fontId="25" fillId="0" borderId="0" xfId="10" applyNumberFormat="1" applyFont="1" applyFill="1" applyBorder="1" applyAlignment="1"/>
    <xf numFmtId="0" fontId="38" fillId="0" borderId="0" xfId="0" applyFont="1" applyAlignment="1">
      <alignment horizontal="left" vertical="center"/>
    </xf>
    <xf numFmtId="0" fontId="25" fillId="9" borderId="0" xfId="0" applyFont="1" applyFill="1" applyBorder="1"/>
    <xf numFmtId="41" fontId="8" fillId="0" borderId="26" xfId="0" applyNumberFormat="1" applyFont="1" applyBorder="1" applyAlignment="1">
      <alignment horizontal="right" vertical="center"/>
    </xf>
    <xf numFmtId="41" fontId="8" fillId="0" borderId="31" xfId="0" applyNumberFormat="1" applyFont="1" applyBorder="1" applyAlignment="1">
      <alignment horizontal="right" vertical="center"/>
    </xf>
    <xf numFmtId="41" fontId="8" fillId="0" borderId="42" xfId="0" applyNumberFormat="1" applyFont="1" applyBorder="1" applyAlignment="1">
      <alignment horizontal="right" vertical="center"/>
    </xf>
    <xf numFmtId="41" fontId="8" fillId="0" borderId="46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8" fillId="0" borderId="29" xfId="0" applyNumberFormat="1" applyFont="1" applyBorder="1" applyAlignment="1">
      <alignment horizontal="right" vertical="center"/>
    </xf>
    <xf numFmtId="41" fontId="8" fillId="0" borderId="17" xfId="0" applyNumberFormat="1" applyFont="1" applyBorder="1" applyAlignment="1">
      <alignment horizontal="right" vertical="center"/>
    </xf>
    <xf numFmtId="41" fontId="8" fillId="0" borderId="47" xfId="0" applyNumberFormat="1" applyFont="1" applyBorder="1" applyAlignment="1">
      <alignment horizontal="right" vertical="center"/>
    </xf>
    <xf numFmtId="41" fontId="8" fillId="0" borderId="26" xfId="0" applyNumberFormat="1" applyFont="1" applyBorder="1" applyAlignment="1">
      <alignment horizontal="right"/>
    </xf>
    <xf numFmtId="41" fontId="8" fillId="0" borderId="0" xfId="0" applyNumberFormat="1" applyFont="1" applyAlignment="1">
      <alignment horizontal="right"/>
    </xf>
    <xf numFmtId="41" fontId="8" fillId="0" borderId="31" xfId="0" applyNumberFormat="1" applyFont="1" applyBorder="1" applyAlignment="1">
      <alignment horizontal="right"/>
    </xf>
    <xf numFmtId="41" fontId="8" fillId="0" borderId="29" xfId="0" applyNumberFormat="1" applyFont="1" applyBorder="1" applyAlignment="1">
      <alignment horizontal="right"/>
    </xf>
    <xf numFmtId="165" fontId="8" fillId="0" borderId="46" xfId="1" applyNumberFormat="1" applyFont="1" applyBorder="1"/>
    <xf numFmtId="165" fontId="8" fillId="0" borderId="33" xfId="1" applyNumberFormat="1" applyFont="1" applyBorder="1"/>
    <xf numFmtId="41" fontId="8" fillId="0" borderId="47" xfId="12" applyNumberFormat="1" applyFont="1" applyBorder="1"/>
    <xf numFmtId="41" fontId="8" fillId="0" borderId="12" xfId="12" applyNumberFormat="1" applyFont="1" applyBorder="1"/>
    <xf numFmtId="165" fontId="8" fillId="0" borderId="47" xfId="1" applyNumberFormat="1" applyFont="1" applyBorder="1"/>
    <xf numFmtId="3" fontId="32" fillId="5" borderId="5" xfId="9" applyNumberFormat="1" applyFont="1" applyFill="1" applyBorder="1"/>
    <xf numFmtId="3" fontId="32" fillId="5" borderId="7" xfId="9" applyNumberFormat="1" applyFont="1" applyFill="1" applyBorder="1"/>
    <xf numFmtId="41" fontId="32" fillId="5" borderId="7" xfId="9" applyNumberFormat="1" applyFont="1" applyFill="1" applyBorder="1" applyAlignment="1">
      <alignment horizontal="right"/>
    </xf>
    <xf numFmtId="41" fontId="32" fillId="5" borderId="20" xfId="9" applyNumberFormat="1" applyFont="1" applyFill="1" applyBorder="1" applyAlignment="1">
      <alignment horizontal="right"/>
    </xf>
    <xf numFmtId="0" fontId="39" fillId="0" borderId="0" xfId="0" applyFont="1"/>
    <xf numFmtId="0" fontId="40" fillId="0" borderId="0" xfId="0" applyFont="1"/>
    <xf numFmtId="0" fontId="41" fillId="0" borderId="0" xfId="7" applyFont="1" applyAlignment="1" applyProtection="1"/>
    <xf numFmtId="0" fontId="42" fillId="0" borderId="0" xfId="7" applyFont="1" applyAlignment="1" applyProtection="1"/>
    <xf numFmtId="0" fontId="24" fillId="0" borderId="5" xfId="8" applyFont="1" applyFill="1" applyBorder="1" applyAlignment="1">
      <alignment horizontal="center"/>
    </xf>
    <xf numFmtId="41" fontId="10" fillId="0" borderId="5" xfId="8" applyNumberFormat="1" applyFont="1" applyBorder="1" applyAlignment="1">
      <alignment horizontal="center"/>
    </xf>
    <xf numFmtId="41" fontId="10" fillId="0" borderId="7" xfId="8" applyNumberFormat="1" applyFont="1" applyBorder="1" applyAlignment="1">
      <alignment horizontal="center"/>
    </xf>
    <xf numFmtId="41" fontId="25" fillId="0" borderId="7" xfId="2" applyNumberFormat="1" applyFont="1" applyBorder="1"/>
    <xf numFmtId="41" fontId="10" fillId="0" borderId="8" xfId="2" applyNumberFormat="1" applyFont="1" applyBorder="1" applyAlignment="1"/>
    <xf numFmtId="0" fontId="35" fillId="10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12" fillId="5" borderId="34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12" fillId="5" borderId="39" xfId="0" applyFont="1" applyFill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2" fillId="5" borderId="43" xfId="0" applyFont="1" applyFill="1" applyBorder="1" applyAlignment="1">
      <alignment horizontal="center"/>
    </xf>
    <xf numFmtId="0" fontId="25" fillId="9" borderId="14" xfId="0" applyFont="1" applyFill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vertical="center" wrapText="1"/>
    </xf>
    <xf numFmtId="0" fontId="25" fillId="9" borderId="6" xfId="0" applyFont="1" applyFill="1" applyBorder="1" applyAlignment="1">
      <alignment vertical="center" wrapText="1"/>
    </xf>
    <xf numFmtId="0" fontId="25" fillId="9" borderId="6" xfId="0" applyFont="1" applyFill="1" applyBorder="1" applyAlignment="1">
      <alignment vertical="center"/>
    </xf>
    <xf numFmtId="0" fontId="25" fillId="9" borderId="33" xfId="0" applyFont="1" applyFill="1" applyBorder="1" applyAlignment="1">
      <alignment horizontal="left" vertical="center"/>
    </xf>
    <xf numFmtId="0" fontId="25" fillId="9" borderId="33" xfId="0" applyFont="1" applyFill="1" applyBorder="1" applyAlignment="1">
      <alignment vertical="center"/>
    </xf>
    <xf numFmtId="0" fontId="25" fillId="9" borderId="47" xfId="0" applyFont="1" applyFill="1" applyBorder="1" applyAlignment="1">
      <alignment vertical="center"/>
    </xf>
    <xf numFmtId="0" fontId="12" fillId="5" borderId="37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vertical="center" wrapText="1"/>
    </xf>
    <xf numFmtId="0" fontId="25" fillId="9" borderId="14" xfId="0" applyFont="1" applyFill="1" applyBorder="1" applyAlignment="1">
      <alignment vertical="center"/>
    </xf>
    <xf numFmtId="0" fontId="25" fillId="9" borderId="12" xfId="0" applyFont="1" applyFill="1" applyBorder="1" applyAlignment="1">
      <alignment vertical="center"/>
    </xf>
    <xf numFmtId="0" fontId="25" fillId="9" borderId="14" xfId="0" applyFont="1" applyFill="1" applyBorder="1" applyAlignment="1">
      <alignment horizontal="left" vertical="center"/>
    </xf>
    <xf numFmtId="0" fontId="25" fillId="9" borderId="6" xfId="0" applyFont="1" applyFill="1" applyBorder="1" applyAlignment="1">
      <alignment horizontal="left" vertical="center"/>
    </xf>
    <xf numFmtId="0" fontId="25" fillId="9" borderId="12" xfId="0" applyFont="1" applyFill="1" applyBorder="1" applyAlignment="1">
      <alignment horizontal="left" vertical="center"/>
    </xf>
    <xf numFmtId="0" fontId="12" fillId="5" borderId="40" xfId="0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/>
    </xf>
    <xf numFmtId="0" fontId="12" fillId="5" borderId="37" xfId="0" applyFont="1" applyFill="1" applyBorder="1" applyAlignment="1">
      <alignment horizontal="center"/>
    </xf>
    <xf numFmtId="0" fontId="12" fillId="5" borderId="38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5" fillId="9" borderId="26" xfId="0" applyFont="1" applyFill="1" applyBorder="1" applyAlignment="1">
      <alignment vertical="center"/>
    </xf>
    <xf numFmtId="0" fontId="25" fillId="9" borderId="29" xfId="0" applyFont="1" applyFill="1" applyBorder="1" applyAlignment="1">
      <alignment vertical="center"/>
    </xf>
    <xf numFmtId="0" fontId="25" fillId="9" borderId="31" xfId="0" applyFont="1" applyFill="1" applyBorder="1" applyAlignment="1">
      <alignment vertical="center"/>
    </xf>
    <xf numFmtId="0" fontId="12" fillId="5" borderId="37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0" xfId="0" applyFont="1" applyFill="1" applyBorder="1"/>
    <xf numFmtId="0" fontId="12" fillId="5" borderId="44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 wrapText="1"/>
    </xf>
  </cellXfs>
  <cellStyles count="13">
    <cellStyle name="Comma" xfId="1" builtinId="3"/>
    <cellStyle name="Comma [0]" xfId="2" builtinId="6"/>
    <cellStyle name="Hyperlink" xfId="7" builtinId="8"/>
    <cellStyle name="Normal" xfId="0" builtinId="0"/>
    <cellStyle name="Normal_Copy of EWHaz09_Final" xfId="10"/>
    <cellStyle name="Normal_D1" xfId="3"/>
    <cellStyle name="Normal_D2" xfId="4"/>
    <cellStyle name="Normal_D3" xfId="5"/>
    <cellStyle name="Normal_E&amp;WIncin09" xfId="6"/>
    <cellStyle name="Normal_emhaztables06_1902562" xfId="8"/>
    <cellStyle name="Normal_eoehaztables06_1902577" xfId="9"/>
    <cellStyle name="Normal_wmhaztables06_1902569" xfId="12"/>
    <cellStyle name="Normal_yhhaztables06_1902555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008000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4"/>
  <sheetViews>
    <sheetView showGridLines="0" tabSelected="1" workbookViewId="0">
      <selection sqref="A1:F1"/>
    </sheetView>
  </sheetViews>
  <sheetFormatPr defaultRowHeight="12.75" x14ac:dyDescent="0.2"/>
  <cols>
    <col min="1" max="1" width="24.7109375" customWidth="1"/>
    <col min="2" max="2" width="12.5703125" customWidth="1"/>
    <col min="4" max="4" width="3.140625" customWidth="1"/>
  </cols>
  <sheetData>
    <row r="1" spans="1:15" ht="34.5" customHeight="1" x14ac:dyDescent="0.2">
      <c r="A1" s="443" t="s">
        <v>222</v>
      </c>
      <c r="B1" s="443"/>
      <c r="C1" s="443"/>
      <c r="D1" s="443"/>
      <c r="E1" s="443"/>
      <c r="F1" s="443"/>
      <c r="G1" s="444" t="s">
        <v>165</v>
      </c>
      <c r="H1" s="444"/>
      <c r="I1" s="444"/>
      <c r="J1" s="444"/>
      <c r="K1" s="444"/>
      <c r="L1" s="444"/>
      <c r="M1" s="444"/>
      <c r="N1" s="444"/>
    </row>
    <row r="2" spans="1:15" ht="27.75" customHeight="1" x14ac:dyDescent="0.2">
      <c r="A2" s="410"/>
    </row>
    <row r="3" spans="1:15" ht="26.25" x14ac:dyDescent="0.4">
      <c r="A3" s="365" t="s">
        <v>87</v>
      </c>
      <c r="B3" s="366"/>
      <c r="C3" s="366"/>
      <c r="D3" s="365"/>
      <c r="E3" s="365" t="s">
        <v>220</v>
      </c>
      <c r="F3" s="366"/>
      <c r="G3" s="366"/>
      <c r="H3" s="366"/>
      <c r="I3" s="366"/>
      <c r="J3" s="11"/>
      <c r="K3" s="11"/>
      <c r="L3" s="11"/>
      <c r="M3" s="11"/>
      <c r="N3" s="11"/>
    </row>
    <row r="4" spans="1:15" ht="26.25" x14ac:dyDescent="0.4">
      <c r="A4" s="434" t="s">
        <v>86</v>
      </c>
      <c r="B4" s="435"/>
      <c r="C4" s="435"/>
      <c r="D4" s="434"/>
      <c r="E4" s="436" t="s">
        <v>223</v>
      </c>
      <c r="F4" s="437"/>
      <c r="G4" s="437"/>
      <c r="H4" s="12"/>
      <c r="N4" s="61"/>
      <c r="O4" s="253"/>
    </row>
    <row r="5" spans="1:15" ht="26.25" x14ac:dyDescent="0.4">
      <c r="A5" s="434" t="s">
        <v>86</v>
      </c>
      <c r="B5" s="435"/>
      <c r="C5" s="435"/>
      <c r="D5" s="434"/>
      <c r="E5" s="436" t="s">
        <v>243</v>
      </c>
      <c r="F5" s="435"/>
      <c r="G5" s="435"/>
      <c r="O5" s="253"/>
    </row>
    <row r="6" spans="1:15" ht="26.25" x14ac:dyDescent="0.4">
      <c r="A6" s="434" t="s">
        <v>86</v>
      </c>
      <c r="B6" s="435"/>
      <c r="C6" s="435"/>
      <c r="D6" s="434"/>
      <c r="E6" s="436" t="s">
        <v>224</v>
      </c>
      <c r="F6" s="435"/>
      <c r="G6" s="435"/>
      <c r="O6" s="253"/>
    </row>
    <row r="7" spans="1:15" ht="26.25" x14ac:dyDescent="0.4">
      <c r="A7" s="434" t="s">
        <v>86</v>
      </c>
      <c r="B7" s="435"/>
      <c r="C7" s="435"/>
      <c r="D7" s="434"/>
      <c r="E7" s="436" t="s">
        <v>244</v>
      </c>
      <c r="F7" s="435"/>
      <c r="G7" s="435"/>
      <c r="O7" s="253"/>
    </row>
    <row r="8" spans="1:15" ht="26.25" x14ac:dyDescent="0.4">
      <c r="A8" s="434" t="s">
        <v>254</v>
      </c>
      <c r="B8" s="435"/>
      <c r="C8" s="435"/>
      <c r="D8" s="435"/>
      <c r="E8" s="436" t="s">
        <v>255</v>
      </c>
      <c r="F8" s="435"/>
      <c r="G8" s="435"/>
      <c r="O8" s="253"/>
    </row>
    <row r="9" spans="1:15" ht="26.25" x14ac:dyDescent="0.4">
      <c r="A9" s="434" t="s">
        <v>254</v>
      </c>
      <c r="B9" s="435"/>
      <c r="C9" s="435"/>
      <c r="D9" s="435"/>
      <c r="E9" s="436" t="s">
        <v>256</v>
      </c>
      <c r="F9" s="435"/>
      <c r="G9" s="435"/>
      <c r="O9" s="253"/>
    </row>
    <row r="10" spans="1:15" ht="26.25" x14ac:dyDescent="0.4">
      <c r="A10" s="434" t="s">
        <v>88</v>
      </c>
      <c r="B10" s="435"/>
      <c r="C10" s="435"/>
      <c r="D10" s="435"/>
      <c r="E10" s="436" t="s">
        <v>225</v>
      </c>
      <c r="F10" s="435"/>
      <c r="G10" s="435"/>
      <c r="N10" s="61"/>
      <c r="O10" s="253"/>
    </row>
    <row r="11" spans="1:15" ht="26.25" x14ac:dyDescent="0.4">
      <c r="A11" s="434" t="s">
        <v>89</v>
      </c>
      <c r="B11" s="435"/>
      <c r="C11" s="435"/>
      <c r="D11" s="435"/>
      <c r="E11" s="436" t="s">
        <v>226</v>
      </c>
      <c r="F11" s="435"/>
      <c r="G11" s="435"/>
      <c r="N11" s="61"/>
      <c r="O11" s="253"/>
    </row>
    <row r="12" spans="1:15" ht="26.25" x14ac:dyDescent="0.4">
      <c r="A12" s="434" t="s">
        <v>90</v>
      </c>
      <c r="B12" s="435"/>
      <c r="C12" s="435"/>
      <c r="D12" s="435"/>
      <c r="E12" s="436" t="s">
        <v>227</v>
      </c>
      <c r="F12" s="435"/>
      <c r="G12" s="435"/>
      <c r="N12" s="61"/>
      <c r="O12" s="253"/>
    </row>
    <row r="13" spans="1:15" ht="26.25" x14ac:dyDescent="0.4">
      <c r="A13" s="434" t="s">
        <v>33</v>
      </c>
      <c r="B13" s="435"/>
      <c r="C13" s="435"/>
      <c r="D13" s="435"/>
      <c r="E13" s="436" t="s">
        <v>228</v>
      </c>
      <c r="F13" s="435"/>
      <c r="G13" s="435"/>
      <c r="N13" s="61"/>
      <c r="O13" s="253"/>
    </row>
    <row r="14" spans="1:15" ht="26.25" x14ac:dyDescent="0.4">
      <c r="A14" s="434" t="s">
        <v>33</v>
      </c>
      <c r="B14" s="435"/>
      <c r="C14" s="435"/>
      <c r="D14" s="435"/>
      <c r="E14" s="436" t="s">
        <v>229</v>
      </c>
      <c r="F14" s="435"/>
      <c r="G14" s="435"/>
      <c r="N14" s="61"/>
      <c r="O14" s="253"/>
    </row>
    <row r="15" spans="1:15" ht="26.25" x14ac:dyDescent="0.4">
      <c r="A15" s="434" t="s">
        <v>33</v>
      </c>
      <c r="B15" s="435"/>
      <c r="C15" s="435"/>
      <c r="D15" s="435"/>
      <c r="E15" s="436" t="s">
        <v>257</v>
      </c>
      <c r="F15" s="435"/>
      <c r="G15" s="435"/>
      <c r="N15" s="61"/>
      <c r="O15" s="253"/>
    </row>
    <row r="16" spans="1:15" ht="26.25" x14ac:dyDescent="0.4">
      <c r="A16" s="10"/>
    </row>
    <row r="17" spans="1:1" ht="26.25" x14ac:dyDescent="0.4">
      <c r="A17" s="10"/>
    </row>
    <row r="18" spans="1:1" ht="26.25" x14ac:dyDescent="0.4">
      <c r="A18" s="10"/>
    </row>
    <row r="19" spans="1:1" ht="26.25" x14ac:dyDescent="0.4">
      <c r="A19" s="10"/>
    </row>
    <row r="20" spans="1:1" ht="26.25" x14ac:dyDescent="0.4">
      <c r="A20" s="10"/>
    </row>
    <row r="21" spans="1:1" ht="26.25" x14ac:dyDescent="0.4">
      <c r="A21" s="10"/>
    </row>
    <row r="22" spans="1:1" ht="26.25" x14ac:dyDescent="0.4">
      <c r="A22" s="10"/>
    </row>
    <row r="23" spans="1:1" ht="26.25" x14ac:dyDescent="0.4">
      <c r="A23" s="10"/>
    </row>
    <row r="24" spans="1:1" ht="26.25" x14ac:dyDescent="0.4">
      <c r="A24" s="10"/>
    </row>
    <row r="25" spans="1:1" ht="26.25" x14ac:dyDescent="0.4">
      <c r="A25" s="10"/>
    </row>
    <row r="26" spans="1:1" ht="26.25" x14ac:dyDescent="0.4">
      <c r="A26" s="10"/>
    </row>
    <row r="27" spans="1:1" ht="26.25" x14ac:dyDescent="0.4">
      <c r="A27" s="10"/>
    </row>
    <row r="28" spans="1:1" ht="26.25" x14ac:dyDescent="0.4">
      <c r="A28" s="10"/>
    </row>
    <row r="29" spans="1:1" ht="26.25" x14ac:dyDescent="0.4">
      <c r="A29" s="10"/>
    </row>
    <row r="30" spans="1:1" ht="26.25" x14ac:dyDescent="0.4">
      <c r="A30" s="10"/>
    </row>
    <row r="31" spans="1:1" ht="26.25" x14ac:dyDescent="0.4">
      <c r="A31" s="10"/>
    </row>
    <row r="32" spans="1:1" ht="26.25" x14ac:dyDescent="0.4">
      <c r="A32" s="10"/>
    </row>
    <row r="33" spans="1:1" ht="26.25" x14ac:dyDescent="0.4">
      <c r="A33" s="10"/>
    </row>
    <row r="34" spans="1:1" ht="26.25" x14ac:dyDescent="0.4">
      <c r="A34" s="10"/>
    </row>
  </sheetData>
  <mergeCells count="2">
    <mergeCell ref="A1:F1"/>
    <mergeCell ref="G1:N1"/>
  </mergeCells>
  <hyperlinks>
    <hyperlink ref="E4:H4" location="'Landfill Inputs'!A1" display="Landfill inputs 2013"/>
    <hyperlink ref="E5" location="'Landfill Input Trends'!A1" display="Landfill input trends 2000-2013"/>
    <hyperlink ref="E6" location="'Landfill Capacity'!A1" display="Landfill capacity 2013"/>
    <hyperlink ref="E7" location="'Landfill Capacity Trends'!A1" display="Landfill capacity trends 2000-2013"/>
    <hyperlink ref="E8" location="'Transfer Treatment &amp; MRS Inputs'!A1" display="Transfer, treatment &amp; MRS inputs 2013"/>
    <hyperlink ref="E9" location="'Transfer Treatment &amp; MRS Trends'!A1" display="Transfer, treatment &amp; MRS input trends 2000 - 2013"/>
    <hyperlink ref="E10" location="'Incineration Input &amp; Capacity'!A1" display="Incineration inputs and capacity 2013"/>
    <hyperlink ref="E11" location="'Land Disposal'!A1" display="Land disposal inputs 2013"/>
    <hyperlink ref="E12" location="'Use of Waste'!A1" display="Use of waste inputs 2013"/>
    <hyperlink ref="E13" location="'Haz Waste Managed &amp; Deposits'!A1" display="Hazardous waste management and deposits 2013"/>
    <hyperlink ref="E14" location="'Haz Waste Deposits by Fate'!A1" display="Hazardous waste deposits by fate 2013"/>
    <hyperlink ref="E15" location="'Haz Waste Trends'!A1" display="Hazardous waste - trends data 2000-2013"/>
  </hyperlinks>
  <pageMargins left="0.7" right="0.7" top="0.75" bottom="0.75" header="0.3" footer="0.3"/>
  <pageSetup paperSize="9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  <pageSetUpPr fitToPage="1"/>
  </sheetPr>
  <dimension ref="A1:I38"/>
  <sheetViews>
    <sheetView showGridLines="0" workbookViewId="0"/>
  </sheetViews>
  <sheetFormatPr defaultRowHeight="12.75" x14ac:dyDescent="0.2"/>
  <cols>
    <col min="1" max="1" width="5.7109375" style="14" customWidth="1"/>
    <col min="2" max="2" width="50.85546875" style="14" customWidth="1"/>
    <col min="3" max="3" width="12.7109375" style="14" customWidth="1"/>
    <col min="4" max="6" width="16.140625" style="14" customWidth="1"/>
    <col min="7" max="7" width="17.28515625" style="14" customWidth="1"/>
    <col min="8" max="8" width="15.5703125" style="14" customWidth="1"/>
    <col min="9" max="9" width="12.7109375" style="14" customWidth="1"/>
    <col min="10" max="16384" width="9.140625" style="14"/>
  </cols>
  <sheetData>
    <row r="1" spans="1:9" x14ac:dyDescent="0.2">
      <c r="A1" s="131"/>
    </row>
    <row r="2" spans="1:9" ht="18.75" x14ac:dyDescent="0.3">
      <c r="B2" s="22" t="s">
        <v>251</v>
      </c>
    </row>
    <row r="3" spans="1:9" ht="18.75" x14ac:dyDescent="0.3">
      <c r="B3" s="23" t="s">
        <v>24</v>
      </c>
      <c r="C3" s="17"/>
    </row>
    <row r="4" spans="1:9" x14ac:dyDescent="0.2">
      <c r="B4" s="16"/>
    </row>
    <row r="5" spans="1:9" x14ac:dyDescent="0.2">
      <c r="B5" s="445" t="s">
        <v>19</v>
      </c>
      <c r="C5" s="471" t="s">
        <v>13</v>
      </c>
      <c r="D5" s="472"/>
      <c r="E5" s="472"/>
      <c r="F5" s="472"/>
      <c r="G5" s="472"/>
      <c r="H5" s="472"/>
      <c r="I5" s="449" t="s">
        <v>172</v>
      </c>
    </row>
    <row r="6" spans="1:9" ht="39.75" customHeight="1" x14ac:dyDescent="0.2">
      <c r="B6" s="446"/>
      <c r="C6" s="24" t="s">
        <v>166</v>
      </c>
      <c r="D6" s="24" t="s">
        <v>167</v>
      </c>
      <c r="E6" s="24" t="s">
        <v>168</v>
      </c>
      <c r="F6" s="24" t="s">
        <v>169</v>
      </c>
      <c r="G6" s="24" t="s">
        <v>170</v>
      </c>
      <c r="H6" s="24" t="s">
        <v>171</v>
      </c>
      <c r="I6" s="470"/>
    </row>
    <row r="7" spans="1:9" ht="24" customHeight="1" x14ac:dyDescent="0.2">
      <c r="B7" s="247" t="s">
        <v>71</v>
      </c>
      <c r="C7" s="244">
        <v>0</v>
      </c>
      <c r="D7" s="244">
        <v>0</v>
      </c>
      <c r="E7" s="244">
        <v>0</v>
      </c>
      <c r="F7" s="244">
        <v>0</v>
      </c>
      <c r="G7" s="244">
        <v>0</v>
      </c>
      <c r="H7" s="244">
        <v>0</v>
      </c>
      <c r="I7" s="70">
        <f t="shared" ref="I7:I14" si="0">SUM(C7:H7)</f>
        <v>0</v>
      </c>
    </row>
    <row r="8" spans="1:9" ht="24" customHeight="1" x14ac:dyDescent="0.2">
      <c r="B8" s="247" t="s">
        <v>72</v>
      </c>
      <c r="C8" s="244">
        <v>0</v>
      </c>
      <c r="D8" s="244">
        <v>0</v>
      </c>
      <c r="E8" s="244">
        <v>0</v>
      </c>
      <c r="F8" s="244">
        <v>0</v>
      </c>
      <c r="G8" s="244">
        <v>0</v>
      </c>
      <c r="H8" s="244">
        <v>0</v>
      </c>
      <c r="I8" s="70">
        <f t="shared" si="0"/>
        <v>0</v>
      </c>
    </row>
    <row r="9" spans="1:9" ht="24" customHeight="1" x14ac:dyDescent="0.2">
      <c r="B9" s="247" t="s">
        <v>22</v>
      </c>
      <c r="C9" s="244">
        <v>0</v>
      </c>
      <c r="D9" s="244">
        <v>0</v>
      </c>
      <c r="E9" s="244">
        <v>0</v>
      </c>
      <c r="F9" s="244">
        <v>0</v>
      </c>
      <c r="G9" s="244">
        <v>0</v>
      </c>
      <c r="H9" s="197">
        <v>7.157</v>
      </c>
      <c r="I9" s="70">
        <f t="shared" si="0"/>
        <v>7.157</v>
      </c>
    </row>
    <row r="10" spans="1:9" ht="24" customHeight="1" x14ac:dyDescent="0.2">
      <c r="B10" s="248" t="s">
        <v>36</v>
      </c>
      <c r="C10" s="195">
        <v>0</v>
      </c>
      <c r="D10" s="199">
        <v>0</v>
      </c>
      <c r="E10" s="199">
        <v>0</v>
      </c>
      <c r="F10" s="199">
        <v>0</v>
      </c>
      <c r="G10" s="244">
        <v>0</v>
      </c>
      <c r="H10" s="199">
        <v>0</v>
      </c>
      <c r="I10" s="70">
        <f t="shared" si="0"/>
        <v>0</v>
      </c>
    </row>
    <row r="11" spans="1:9" ht="24" customHeight="1" x14ac:dyDescent="0.2">
      <c r="B11" s="248" t="s">
        <v>37</v>
      </c>
      <c r="C11" s="195">
        <v>0</v>
      </c>
      <c r="D11" s="244">
        <v>0</v>
      </c>
      <c r="E11" s="394">
        <v>63.278760000000005</v>
      </c>
      <c r="F11" s="394">
        <v>184.244</v>
      </c>
      <c r="G11" s="244">
        <v>0</v>
      </c>
      <c r="H11" s="199">
        <v>0</v>
      </c>
      <c r="I11" s="70">
        <f t="shared" si="0"/>
        <v>247.52276000000001</v>
      </c>
    </row>
    <row r="12" spans="1:9" ht="24" customHeight="1" x14ac:dyDescent="0.2">
      <c r="B12" s="248" t="s">
        <v>21</v>
      </c>
      <c r="C12" s="244">
        <v>0</v>
      </c>
      <c r="D12" s="244">
        <v>0</v>
      </c>
      <c r="E12" s="244">
        <v>0</v>
      </c>
      <c r="F12" s="244">
        <v>0</v>
      </c>
      <c r="G12" s="197">
        <v>5.1520000000000001</v>
      </c>
      <c r="H12" s="244">
        <v>0</v>
      </c>
      <c r="I12" s="70">
        <f t="shared" si="0"/>
        <v>5.1520000000000001</v>
      </c>
    </row>
    <row r="13" spans="1:9" ht="24" customHeight="1" x14ac:dyDescent="0.2">
      <c r="B13" s="249" t="s">
        <v>78</v>
      </c>
      <c r="C13" s="244">
        <v>0</v>
      </c>
      <c r="D13" s="244">
        <v>78.75</v>
      </c>
      <c r="E13" s="197">
        <v>515.49670000000003</v>
      </c>
      <c r="F13" s="244">
        <v>0</v>
      </c>
      <c r="G13" s="197">
        <v>823.05799999999999</v>
      </c>
      <c r="H13" s="199">
        <v>0</v>
      </c>
      <c r="I13" s="70">
        <f t="shared" si="0"/>
        <v>1417.3047000000001</v>
      </c>
    </row>
    <row r="14" spans="1:9" ht="24" customHeight="1" x14ac:dyDescent="0.2">
      <c r="B14" s="247" t="s">
        <v>20</v>
      </c>
      <c r="C14" s="244">
        <v>0</v>
      </c>
      <c r="D14" s="244">
        <v>0</v>
      </c>
      <c r="E14" s="393">
        <v>0</v>
      </c>
      <c r="F14" s="244">
        <v>0</v>
      </c>
      <c r="G14" s="244">
        <v>0</v>
      </c>
      <c r="H14" s="244">
        <v>0</v>
      </c>
      <c r="I14" s="71">
        <f t="shared" si="0"/>
        <v>0</v>
      </c>
    </row>
    <row r="15" spans="1:9" ht="24" customHeight="1" x14ac:dyDescent="0.2">
      <c r="B15" s="250" t="s">
        <v>34</v>
      </c>
      <c r="C15" s="245">
        <f t="shared" ref="C15:I15" si="1">SUM(C7:C14)</f>
        <v>0</v>
      </c>
      <c r="D15" s="54">
        <f t="shared" si="1"/>
        <v>78.75</v>
      </c>
      <c r="E15" s="54">
        <f t="shared" si="1"/>
        <v>578.77546000000007</v>
      </c>
      <c r="F15" s="54">
        <f t="shared" si="1"/>
        <v>184.244</v>
      </c>
      <c r="G15" s="54">
        <f t="shared" si="1"/>
        <v>828.21</v>
      </c>
      <c r="H15" s="54">
        <f t="shared" si="1"/>
        <v>7.157</v>
      </c>
      <c r="I15" s="203">
        <f t="shared" si="1"/>
        <v>1677.1364600000002</v>
      </c>
    </row>
    <row r="16" spans="1:9" x14ac:dyDescent="0.2">
      <c r="B16" s="19"/>
    </row>
    <row r="17" spans="2:9" x14ac:dyDescent="0.2">
      <c r="B17" s="406" t="s">
        <v>32</v>
      </c>
    </row>
    <row r="18" spans="2:9" x14ac:dyDescent="0.2">
      <c r="B18" s="407" t="s">
        <v>77</v>
      </c>
    </row>
    <row r="19" spans="2:9" x14ac:dyDescent="0.2">
      <c r="B19" s="20"/>
    </row>
    <row r="21" spans="2:9" ht="18.75" x14ac:dyDescent="0.3">
      <c r="B21" s="22" t="s">
        <v>252</v>
      </c>
    </row>
    <row r="22" spans="2:9" ht="18.75" x14ac:dyDescent="0.3">
      <c r="B22" s="23" t="s">
        <v>24</v>
      </c>
    </row>
    <row r="23" spans="2:9" x14ac:dyDescent="0.2">
      <c r="B23" s="16"/>
    </row>
    <row r="24" spans="2:9" x14ac:dyDescent="0.2">
      <c r="B24" s="445" t="s">
        <v>19</v>
      </c>
      <c r="C24" s="471" t="s">
        <v>13</v>
      </c>
      <c r="D24" s="472"/>
      <c r="E24" s="472"/>
      <c r="F24" s="472"/>
      <c r="G24" s="472"/>
      <c r="H24" s="472"/>
      <c r="I24" s="449" t="s">
        <v>172</v>
      </c>
    </row>
    <row r="25" spans="2:9" ht="36.75" customHeight="1" x14ac:dyDescent="0.2">
      <c r="B25" s="446"/>
      <c r="C25" s="24" t="s">
        <v>166</v>
      </c>
      <c r="D25" s="24" t="s">
        <v>167</v>
      </c>
      <c r="E25" s="24" t="s">
        <v>168</v>
      </c>
      <c r="F25" s="24" t="s">
        <v>169</v>
      </c>
      <c r="G25" s="24" t="s">
        <v>170</v>
      </c>
      <c r="H25" s="24" t="s">
        <v>171</v>
      </c>
      <c r="I25" s="470"/>
    </row>
    <row r="26" spans="2:9" ht="24" customHeight="1" x14ac:dyDescent="0.2">
      <c r="B26" s="247" t="s">
        <v>71</v>
      </c>
      <c r="C26" s="244">
        <v>0</v>
      </c>
      <c r="D26" s="244">
        <v>0</v>
      </c>
      <c r="E26" s="244">
        <v>0</v>
      </c>
      <c r="F26" s="244">
        <v>0</v>
      </c>
      <c r="G26" s="244">
        <v>0</v>
      </c>
      <c r="H26" s="244">
        <v>0</v>
      </c>
      <c r="I26" s="70">
        <f t="shared" ref="I26:I33" si="2">SUM(C26:H26)</f>
        <v>0</v>
      </c>
    </row>
    <row r="27" spans="2:9" ht="24" customHeight="1" x14ac:dyDescent="0.2">
      <c r="B27" s="247" t="s">
        <v>72</v>
      </c>
      <c r="C27" s="244">
        <v>0</v>
      </c>
      <c r="D27" s="244">
        <v>0</v>
      </c>
      <c r="E27" s="244">
        <v>0</v>
      </c>
      <c r="F27" s="244">
        <v>0</v>
      </c>
      <c r="G27" s="244">
        <v>0</v>
      </c>
      <c r="H27" s="244">
        <v>0</v>
      </c>
      <c r="I27" s="70">
        <f t="shared" si="2"/>
        <v>0</v>
      </c>
    </row>
    <row r="28" spans="2:9" ht="24" customHeight="1" x14ac:dyDescent="0.2">
      <c r="B28" s="247" t="s">
        <v>22</v>
      </c>
      <c r="C28" s="244">
        <v>0</v>
      </c>
      <c r="D28" s="244">
        <v>0</v>
      </c>
      <c r="E28" s="244">
        <v>0</v>
      </c>
      <c r="F28" s="244">
        <v>0</v>
      </c>
      <c r="G28" s="244">
        <v>0</v>
      </c>
      <c r="H28" s="197">
        <v>10</v>
      </c>
      <c r="I28" s="70">
        <f t="shared" si="2"/>
        <v>10</v>
      </c>
    </row>
    <row r="29" spans="2:9" ht="24" customHeight="1" x14ac:dyDescent="0.2">
      <c r="B29" s="248" t="s">
        <v>36</v>
      </c>
      <c r="C29" s="195">
        <v>0</v>
      </c>
      <c r="D29" s="199">
        <v>0</v>
      </c>
      <c r="E29" s="199">
        <v>0</v>
      </c>
      <c r="F29" s="199">
        <v>0</v>
      </c>
      <c r="G29" s="199">
        <v>0</v>
      </c>
      <c r="H29" s="199">
        <v>0</v>
      </c>
      <c r="I29" s="70">
        <f t="shared" si="2"/>
        <v>0</v>
      </c>
    </row>
    <row r="30" spans="2:9" ht="24" customHeight="1" x14ac:dyDescent="0.2">
      <c r="B30" s="248" t="s">
        <v>37</v>
      </c>
      <c r="C30" s="195">
        <v>0</v>
      </c>
      <c r="D30" s="244">
        <v>0</v>
      </c>
      <c r="E30" s="197">
        <v>120</v>
      </c>
      <c r="F30" s="197">
        <v>289.08</v>
      </c>
      <c r="G30" s="199">
        <v>0</v>
      </c>
      <c r="H30" s="244">
        <v>0</v>
      </c>
      <c r="I30" s="70">
        <f t="shared" si="2"/>
        <v>409.08</v>
      </c>
    </row>
    <row r="31" spans="2:9" ht="24" customHeight="1" x14ac:dyDescent="0.2">
      <c r="B31" s="248" t="s">
        <v>21</v>
      </c>
      <c r="C31" s="244">
        <v>0</v>
      </c>
      <c r="D31" s="244">
        <v>0</v>
      </c>
      <c r="E31" s="244">
        <v>0</v>
      </c>
      <c r="F31" s="244">
        <v>0</v>
      </c>
      <c r="G31" s="197">
        <v>6.88</v>
      </c>
      <c r="H31" s="244">
        <v>0</v>
      </c>
      <c r="I31" s="70">
        <f t="shared" si="2"/>
        <v>6.88</v>
      </c>
    </row>
    <row r="32" spans="2:9" ht="24" customHeight="1" x14ac:dyDescent="0.2">
      <c r="B32" s="249" t="s">
        <v>78</v>
      </c>
      <c r="C32" s="244">
        <v>0</v>
      </c>
      <c r="D32" s="244">
        <v>102</v>
      </c>
      <c r="E32" s="197">
        <v>550</v>
      </c>
      <c r="F32" s="199">
        <v>0</v>
      </c>
      <c r="G32" s="197">
        <v>1118</v>
      </c>
      <c r="H32" s="199">
        <v>0</v>
      </c>
      <c r="I32" s="70">
        <f t="shared" si="2"/>
        <v>1770</v>
      </c>
    </row>
    <row r="33" spans="2:9" ht="24" customHeight="1" x14ac:dyDescent="0.2">
      <c r="B33" s="247" t="s">
        <v>20</v>
      </c>
      <c r="C33" s="244">
        <v>0</v>
      </c>
      <c r="D33" s="244">
        <v>0</v>
      </c>
      <c r="E33" s="244">
        <v>0</v>
      </c>
      <c r="F33" s="244">
        <v>0</v>
      </c>
      <c r="G33" s="244">
        <v>0</v>
      </c>
      <c r="H33" s="244">
        <v>0</v>
      </c>
      <c r="I33" s="71">
        <f t="shared" si="2"/>
        <v>0</v>
      </c>
    </row>
    <row r="34" spans="2:9" ht="24" customHeight="1" x14ac:dyDescent="0.2">
      <c r="B34" s="251" t="s">
        <v>34</v>
      </c>
      <c r="C34" s="53">
        <f t="shared" ref="C34:I34" si="3">SUM(C26:C33)</f>
        <v>0</v>
      </c>
      <c r="D34" s="54">
        <f t="shared" si="3"/>
        <v>102</v>
      </c>
      <c r="E34" s="54">
        <f t="shared" si="3"/>
        <v>670</v>
      </c>
      <c r="F34" s="54">
        <f t="shared" si="3"/>
        <v>289.08</v>
      </c>
      <c r="G34" s="54">
        <f t="shared" si="3"/>
        <v>1124.8800000000001</v>
      </c>
      <c r="H34" s="54">
        <f t="shared" si="3"/>
        <v>10</v>
      </c>
      <c r="I34" s="246">
        <f t="shared" si="3"/>
        <v>2195.96</v>
      </c>
    </row>
    <row r="35" spans="2:9" x14ac:dyDescent="0.2">
      <c r="B35" s="21"/>
    </row>
    <row r="36" spans="2:9" x14ac:dyDescent="0.2">
      <c r="B36" s="406" t="s">
        <v>32</v>
      </c>
    </row>
    <row r="37" spans="2:9" x14ac:dyDescent="0.2">
      <c r="B37" s="407" t="s">
        <v>77</v>
      </c>
    </row>
    <row r="38" spans="2:9" x14ac:dyDescent="0.2">
      <c r="B38" s="20"/>
    </row>
  </sheetData>
  <mergeCells count="6">
    <mergeCell ref="C5:H5"/>
    <mergeCell ref="B5:B6"/>
    <mergeCell ref="I5:I6"/>
    <mergeCell ref="B24:B25"/>
    <mergeCell ref="C24:H24"/>
    <mergeCell ref="I24:I25"/>
  </mergeCells>
  <phoneticPr fontId="2" type="noConversion"/>
  <pageMargins left="0.75" right="0.75" top="1" bottom="1" header="0.5" footer="0.5"/>
  <pageSetup paperSize="9" orientation="landscape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  <pageSetUpPr fitToPage="1"/>
  </sheetPr>
  <dimension ref="A1:N21"/>
  <sheetViews>
    <sheetView showGridLines="0" workbookViewId="0"/>
  </sheetViews>
  <sheetFormatPr defaultRowHeight="12.75" x14ac:dyDescent="0.2"/>
  <cols>
    <col min="1" max="1" width="5.7109375" style="14" customWidth="1"/>
    <col min="2" max="2" width="17.140625" style="14" customWidth="1"/>
    <col min="3" max="3" width="14" style="14" customWidth="1"/>
    <col min="4" max="4" width="17.5703125" style="14" customWidth="1"/>
    <col min="5" max="7" width="18" style="14" customWidth="1"/>
    <col min="8" max="8" width="18.28515625" style="14" customWidth="1"/>
    <col min="9" max="9" width="15.140625" style="14" customWidth="1"/>
    <col min="10" max="10" width="17.5703125" style="14" customWidth="1"/>
    <col min="11" max="11" width="15.85546875" style="14" customWidth="1"/>
    <col min="12" max="12" width="17.85546875" style="14" customWidth="1"/>
    <col min="13" max="16384" width="9.140625" style="14"/>
  </cols>
  <sheetData>
    <row r="1" spans="1:11" x14ac:dyDescent="0.2">
      <c r="A1" s="131"/>
    </row>
    <row r="2" spans="1:11" ht="18.75" x14ac:dyDescent="0.3">
      <c r="B2" s="37" t="s">
        <v>253</v>
      </c>
    </row>
    <row r="3" spans="1:11" ht="18.75" x14ac:dyDescent="0.3">
      <c r="B3" s="38" t="s">
        <v>17</v>
      </c>
    </row>
    <row r="5" spans="1:11" x14ac:dyDescent="0.2">
      <c r="B5" s="477" t="s">
        <v>12</v>
      </c>
      <c r="C5" s="451" t="s">
        <v>13</v>
      </c>
      <c r="D5" s="452"/>
      <c r="E5" s="452"/>
      <c r="F5" s="452"/>
      <c r="G5" s="452"/>
      <c r="H5" s="453"/>
      <c r="I5" s="449" t="s">
        <v>172</v>
      </c>
    </row>
    <row r="6" spans="1:11" ht="36" customHeight="1" x14ac:dyDescent="0.2">
      <c r="B6" s="478"/>
      <c r="C6" s="24" t="s">
        <v>166</v>
      </c>
      <c r="D6" s="24" t="s">
        <v>167</v>
      </c>
      <c r="E6" s="24" t="s">
        <v>168</v>
      </c>
      <c r="F6" s="24" t="s">
        <v>169</v>
      </c>
      <c r="G6" s="24" t="s">
        <v>170</v>
      </c>
      <c r="H6" s="24" t="s">
        <v>171</v>
      </c>
      <c r="I6" s="470"/>
    </row>
    <row r="7" spans="1:11" ht="20.100000000000001" customHeight="1" x14ac:dyDescent="0.2">
      <c r="B7" s="385" t="s">
        <v>15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200">
        <f>SUM(C7:H7)</f>
        <v>0</v>
      </c>
    </row>
    <row r="8" spans="1:11" ht="20.100000000000001" customHeight="1" x14ac:dyDescent="0.2">
      <c r="B8" s="386" t="s">
        <v>16</v>
      </c>
      <c r="C8" s="38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200">
        <f>SUM(C8:H8)</f>
        <v>0</v>
      </c>
    </row>
    <row r="9" spans="1:11" x14ac:dyDescent="0.2">
      <c r="B9" s="251" t="s">
        <v>34</v>
      </c>
      <c r="C9" s="388">
        <f t="shared" ref="C9:I9" si="0">SUM(C7:C8)</f>
        <v>0</v>
      </c>
      <c r="D9" s="202">
        <f t="shared" si="0"/>
        <v>0</v>
      </c>
      <c r="E9" s="202">
        <f t="shared" si="0"/>
        <v>0</v>
      </c>
      <c r="F9" s="202">
        <f t="shared" si="0"/>
        <v>0</v>
      </c>
      <c r="G9" s="202">
        <f t="shared" si="0"/>
        <v>0</v>
      </c>
      <c r="H9" s="389">
        <f t="shared" si="0"/>
        <v>0</v>
      </c>
      <c r="I9" s="390">
        <f t="shared" si="0"/>
        <v>0</v>
      </c>
    </row>
    <row r="12" spans="1:11" ht="18.75" x14ac:dyDescent="0.3">
      <c r="B12" s="37" t="s">
        <v>234</v>
      </c>
      <c r="E12" s="18"/>
      <c r="F12" s="18"/>
      <c r="G12" s="18"/>
      <c r="H12" s="18"/>
      <c r="I12" s="18"/>
      <c r="J12" s="18"/>
      <c r="K12" s="18"/>
    </row>
    <row r="13" spans="1:11" ht="18.75" x14ac:dyDescent="0.3">
      <c r="B13" s="38" t="s">
        <v>17</v>
      </c>
    </row>
    <row r="15" spans="1:11" x14ac:dyDescent="0.2">
      <c r="B15" s="477" t="s">
        <v>12</v>
      </c>
      <c r="C15" s="451" t="s">
        <v>13</v>
      </c>
      <c r="D15" s="452"/>
      <c r="E15" s="452"/>
      <c r="F15" s="452"/>
      <c r="G15" s="452"/>
      <c r="H15" s="453"/>
      <c r="I15" s="449" t="s">
        <v>172</v>
      </c>
      <c r="J15" s="18"/>
      <c r="K15" s="18"/>
    </row>
    <row r="16" spans="1:11" ht="36" customHeight="1" x14ac:dyDescent="0.2">
      <c r="B16" s="478"/>
      <c r="C16" s="24" t="s">
        <v>166</v>
      </c>
      <c r="D16" s="24" t="s">
        <v>167</v>
      </c>
      <c r="E16" s="24" t="s">
        <v>168</v>
      </c>
      <c r="F16" s="24" t="s">
        <v>169</v>
      </c>
      <c r="G16" s="24" t="s">
        <v>170</v>
      </c>
      <c r="H16" s="24" t="s">
        <v>171</v>
      </c>
      <c r="I16" s="470"/>
      <c r="J16" s="18"/>
      <c r="K16" s="18"/>
    </row>
    <row r="17" spans="2:14" ht="35.25" customHeight="1" x14ac:dyDescent="0.2">
      <c r="B17" s="48" t="s">
        <v>74</v>
      </c>
      <c r="C17" s="199">
        <v>151.63</v>
      </c>
      <c r="D17" s="252">
        <v>0</v>
      </c>
      <c r="E17" s="199">
        <v>433.07600000000002</v>
      </c>
      <c r="F17" s="199">
        <v>0</v>
      </c>
      <c r="G17" s="199">
        <v>136.10400000000001</v>
      </c>
      <c r="H17" s="199">
        <v>148.63499999999999</v>
      </c>
      <c r="I17" s="58">
        <f>SUM(C17:H17)</f>
        <v>869.44500000000005</v>
      </c>
    </row>
    <row r="18" spans="2:14" x14ac:dyDescent="0.2">
      <c r="B18" s="32" t="s">
        <v>34</v>
      </c>
      <c r="C18" s="53">
        <f t="shared" ref="C18:I18" si="1">SUM(C17:C17)</f>
        <v>151.63</v>
      </c>
      <c r="D18" s="54">
        <f t="shared" si="1"/>
        <v>0</v>
      </c>
      <c r="E18" s="54">
        <f t="shared" si="1"/>
        <v>433.07600000000002</v>
      </c>
      <c r="F18" s="54">
        <f t="shared" si="1"/>
        <v>0</v>
      </c>
      <c r="G18" s="54">
        <f t="shared" si="1"/>
        <v>136.10400000000001</v>
      </c>
      <c r="H18" s="59">
        <f t="shared" si="1"/>
        <v>148.63499999999999</v>
      </c>
      <c r="I18" s="60">
        <f t="shared" si="1"/>
        <v>869.44500000000005</v>
      </c>
      <c r="N18" s="30"/>
    </row>
    <row r="20" spans="2:14" x14ac:dyDescent="0.2">
      <c r="B20" s="14" t="s">
        <v>75</v>
      </c>
    </row>
    <row r="21" spans="2:14" x14ac:dyDescent="0.2">
      <c r="B21" s="14" t="s">
        <v>76</v>
      </c>
    </row>
  </sheetData>
  <mergeCells count="6">
    <mergeCell ref="B5:B6"/>
    <mergeCell ref="C5:H5"/>
    <mergeCell ref="I5:I6"/>
    <mergeCell ref="B15:B16"/>
    <mergeCell ref="C15:H15"/>
    <mergeCell ref="I15:I16"/>
  </mergeCells>
  <phoneticPr fontId="2" type="noConversion"/>
  <pageMargins left="0.75" right="0.75" top="1" bottom="1" header="0.5" footer="0.5"/>
  <pageSetup paperSize="9" orientation="landscape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2"/>
  <sheetViews>
    <sheetView showGridLines="0" workbookViewId="0"/>
  </sheetViews>
  <sheetFormatPr defaultRowHeight="12.75" x14ac:dyDescent="0.2"/>
  <cols>
    <col min="1" max="1" width="5.7109375" style="14" customWidth="1"/>
    <col min="2" max="2" width="20.28515625" style="14" customWidth="1"/>
    <col min="3" max="3" width="13" style="14" customWidth="1"/>
    <col min="4" max="6" width="14.5703125" style="14" customWidth="1"/>
    <col min="7" max="7" width="16.85546875" style="14" customWidth="1"/>
    <col min="8" max="8" width="17.28515625" style="14" customWidth="1"/>
    <col min="9" max="9" width="12.5703125" style="14" customWidth="1"/>
    <col min="10" max="16384" width="9.140625" style="14"/>
  </cols>
  <sheetData>
    <row r="1" spans="1:9" x14ac:dyDescent="0.2">
      <c r="A1" s="131"/>
    </row>
    <row r="2" spans="1:9" ht="18.75" x14ac:dyDescent="0.3">
      <c r="B2" s="37" t="s">
        <v>235</v>
      </c>
    </row>
    <row r="3" spans="1:9" ht="18.75" x14ac:dyDescent="0.3">
      <c r="B3" s="38" t="s">
        <v>24</v>
      </c>
    </row>
    <row r="4" spans="1:9" x14ac:dyDescent="0.2">
      <c r="B4" s="28"/>
    </row>
    <row r="5" spans="1:9" ht="12.75" customHeight="1" x14ac:dyDescent="0.2">
      <c r="B5" s="477" t="s">
        <v>12</v>
      </c>
      <c r="C5" s="471" t="s">
        <v>85</v>
      </c>
      <c r="D5" s="472"/>
      <c r="E5" s="472"/>
      <c r="F5" s="472"/>
      <c r="G5" s="472"/>
      <c r="H5" s="472"/>
      <c r="I5" s="487" t="s">
        <v>172</v>
      </c>
    </row>
    <row r="6" spans="1:9" ht="40.5" customHeight="1" x14ac:dyDescent="0.2">
      <c r="B6" s="478"/>
      <c r="C6" s="24" t="s">
        <v>166</v>
      </c>
      <c r="D6" s="24" t="s">
        <v>167</v>
      </c>
      <c r="E6" s="24" t="s">
        <v>168</v>
      </c>
      <c r="F6" s="24" t="s">
        <v>169</v>
      </c>
      <c r="G6" s="24" t="s">
        <v>170</v>
      </c>
      <c r="H6" s="24" t="s">
        <v>171</v>
      </c>
      <c r="I6" s="488"/>
    </row>
    <row r="7" spans="1:9" ht="28.5" customHeight="1" x14ac:dyDescent="0.2">
      <c r="B7" s="49" t="s">
        <v>82</v>
      </c>
      <c r="C7" s="412">
        <v>0</v>
      </c>
      <c r="D7" s="252">
        <v>10.241779999999999</v>
      </c>
      <c r="E7" s="252">
        <v>7.8</v>
      </c>
      <c r="F7" s="252">
        <v>11.02</v>
      </c>
      <c r="G7" s="252">
        <v>10.525</v>
      </c>
      <c r="H7" s="252">
        <v>8.907</v>
      </c>
      <c r="I7" s="51">
        <f>SUM(C7:H7)</f>
        <v>48.493780000000001</v>
      </c>
    </row>
    <row r="8" spans="1:9" ht="25.5" x14ac:dyDescent="0.2">
      <c r="B8" s="50" t="s">
        <v>83</v>
      </c>
      <c r="C8" s="413">
        <v>0</v>
      </c>
      <c r="D8" s="252">
        <v>6.3168999999999995</v>
      </c>
      <c r="E8" s="252">
        <v>35.388999999999996</v>
      </c>
      <c r="F8" s="252">
        <v>6.54</v>
      </c>
      <c r="G8" s="252" t="s">
        <v>232</v>
      </c>
      <c r="H8" s="252" t="s">
        <v>232</v>
      </c>
      <c r="I8" s="51">
        <f>SUM(C8:H8)</f>
        <v>48.245899999999992</v>
      </c>
    </row>
    <row r="9" spans="1:9" ht="33.75" customHeight="1" x14ac:dyDescent="0.2">
      <c r="B9" s="55" t="s">
        <v>91</v>
      </c>
      <c r="C9" s="418">
        <v>0</v>
      </c>
      <c r="D9" s="252" t="s">
        <v>232</v>
      </c>
      <c r="E9" s="252" t="s">
        <v>232</v>
      </c>
      <c r="F9" s="252" t="s">
        <v>232</v>
      </c>
      <c r="G9" s="252">
        <v>33.173339999999996</v>
      </c>
      <c r="H9" s="252" t="s">
        <v>232</v>
      </c>
      <c r="I9" s="51">
        <f>SUM(C9:H9)</f>
        <v>33.173339999999996</v>
      </c>
    </row>
    <row r="10" spans="1:9" ht="21" customHeight="1" x14ac:dyDescent="0.2">
      <c r="B10" s="52" t="s">
        <v>34</v>
      </c>
      <c r="C10" s="53">
        <f>+C8+C7+C9</f>
        <v>0</v>
      </c>
      <c r="D10" s="54">
        <f>SUM(D7:D9)</f>
        <v>16.558679999999999</v>
      </c>
      <c r="E10" s="54">
        <f t="shared" ref="E10:H10" si="0">SUM(E7:E9)</f>
        <v>43.188999999999993</v>
      </c>
      <c r="F10" s="54">
        <f t="shared" si="0"/>
        <v>17.559999999999999</v>
      </c>
      <c r="G10" s="54">
        <f t="shared" si="0"/>
        <v>43.698339999999995</v>
      </c>
      <c r="H10" s="54">
        <f t="shared" si="0"/>
        <v>8.907</v>
      </c>
      <c r="I10" s="56">
        <f>+I8+I7+I9</f>
        <v>129.91301999999999</v>
      </c>
    </row>
    <row r="12" spans="1:9" x14ac:dyDescent="0.2">
      <c r="B12" s="14" t="s">
        <v>84</v>
      </c>
    </row>
  </sheetData>
  <mergeCells count="3">
    <mergeCell ref="B5:B6"/>
    <mergeCell ref="C5:H5"/>
    <mergeCell ref="I5:I6"/>
  </mergeCells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"/>
  <sheetViews>
    <sheetView workbookViewId="0">
      <selection activeCell="A25" sqref="A25"/>
    </sheetView>
  </sheetViews>
  <sheetFormatPr defaultRowHeight="12.75" x14ac:dyDescent="0.2"/>
  <cols>
    <col min="1" max="1" width="14.85546875" customWidth="1"/>
    <col min="3" max="3" width="19.28515625" customWidth="1"/>
  </cols>
  <sheetData>
    <row r="1" spans="1:18" x14ac:dyDescent="0.2">
      <c r="A1" s="6" t="s">
        <v>41</v>
      </c>
      <c r="B1" s="6" t="s">
        <v>42</v>
      </c>
      <c r="C1" s="6" t="s">
        <v>59</v>
      </c>
      <c r="D1" s="6" t="s">
        <v>60</v>
      </c>
      <c r="E1" s="6" t="s">
        <v>61</v>
      </c>
      <c r="F1" s="6" t="s">
        <v>43</v>
      </c>
      <c r="G1" s="6" t="s">
        <v>43</v>
      </c>
      <c r="H1" s="6" t="s">
        <v>43</v>
      </c>
      <c r="I1" s="6" t="s">
        <v>43</v>
      </c>
      <c r="J1" s="6" t="s">
        <v>43</v>
      </c>
      <c r="K1" s="6" t="s">
        <v>43</v>
      </c>
      <c r="L1" s="6" t="s">
        <v>43</v>
      </c>
      <c r="M1" s="6" t="s">
        <v>43</v>
      </c>
      <c r="N1" s="6" t="s">
        <v>43</v>
      </c>
      <c r="O1" s="6" t="s">
        <v>43</v>
      </c>
      <c r="P1" s="6" t="s">
        <v>43</v>
      </c>
      <c r="Q1" s="6" t="s">
        <v>43</v>
      </c>
      <c r="R1" s="6" t="s">
        <v>43</v>
      </c>
    </row>
    <row r="2" spans="1:18" x14ac:dyDescent="0.2">
      <c r="A2" s="7" t="s">
        <v>15</v>
      </c>
      <c r="B2" s="7" t="s">
        <v>68</v>
      </c>
      <c r="C2" s="8">
        <v>4103.8500061035156</v>
      </c>
      <c r="D2" s="8"/>
      <c r="E2" s="8"/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8">
        <v>0</v>
      </c>
    </row>
    <row r="3" spans="1:18" x14ac:dyDescent="0.2">
      <c r="A3" s="7" t="s">
        <v>16</v>
      </c>
      <c r="B3" s="7" t="s">
        <v>69</v>
      </c>
      <c r="C3" s="9">
        <v>20800.280385613441</v>
      </c>
      <c r="D3" s="9">
        <v>460</v>
      </c>
      <c r="E3" s="9">
        <v>370762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1"/>
  <sheetViews>
    <sheetView showGridLines="0" workbookViewId="0"/>
  </sheetViews>
  <sheetFormatPr defaultRowHeight="12.75" x14ac:dyDescent="0.2"/>
  <cols>
    <col min="1" max="1" width="3.5703125" customWidth="1"/>
    <col min="3" max="3" width="47.85546875" customWidth="1"/>
    <col min="4" max="4" width="18.28515625" customWidth="1"/>
    <col min="5" max="7" width="16.28515625" customWidth="1"/>
    <col min="8" max="8" width="13.5703125" customWidth="1"/>
    <col min="9" max="9" width="14.5703125" customWidth="1"/>
    <col min="10" max="10" width="12.140625" customWidth="1"/>
  </cols>
  <sheetData>
    <row r="1" spans="1:11" x14ac:dyDescent="0.2">
      <c r="A1" s="131"/>
    </row>
    <row r="2" spans="1:11" ht="18.75" x14ac:dyDescent="0.3">
      <c r="B2" s="37" t="s">
        <v>236</v>
      </c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2">
      <c r="B3" s="63"/>
      <c r="C3" s="62"/>
      <c r="D3" s="62"/>
      <c r="E3" s="62"/>
      <c r="F3" s="62"/>
      <c r="G3" s="62"/>
      <c r="H3" s="62"/>
      <c r="I3" s="62"/>
      <c r="J3" s="62"/>
      <c r="K3" s="62"/>
    </row>
    <row r="4" spans="1:11" ht="47.25" customHeight="1" x14ac:dyDescent="0.2">
      <c r="B4" s="72" t="s">
        <v>92</v>
      </c>
      <c r="C4" s="73" t="s">
        <v>93</v>
      </c>
      <c r="D4" s="124" t="s">
        <v>166</v>
      </c>
      <c r="E4" s="125" t="s">
        <v>167</v>
      </c>
      <c r="F4" s="125" t="s">
        <v>168</v>
      </c>
      <c r="G4" s="125" t="s">
        <v>169</v>
      </c>
      <c r="H4" s="125" t="s">
        <v>170</v>
      </c>
      <c r="I4" s="126" t="s">
        <v>171</v>
      </c>
      <c r="J4" s="129" t="s">
        <v>172</v>
      </c>
      <c r="K4" s="64"/>
    </row>
    <row r="5" spans="1:11" x14ac:dyDescent="0.2">
      <c r="B5" s="74" t="s">
        <v>94</v>
      </c>
      <c r="C5" s="75" t="s">
        <v>95</v>
      </c>
      <c r="D5" s="18">
        <v>0.15</v>
      </c>
      <c r="E5" s="18">
        <v>1</v>
      </c>
      <c r="F5" s="18">
        <v>14.18</v>
      </c>
      <c r="G5" s="324">
        <v>0</v>
      </c>
      <c r="H5" s="18">
        <v>0.21299999999999999</v>
      </c>
      <c r="I5" s="18">
        <v>4.1180000000000003</v>
      </c>
      <c r="J5" s="76">
        <f>SUM(D5:I5)</f>
        <v>19.661000000000001</v>
      </c>
      <c r="K5" s="62"/>
    </row>
    <row r="6" spans="1:11" x14ac:dyDescent="0.2">
      <c r="B6" s="77" t="s">
        <v>96</v>
      </c>
      <c r="C6" s="78" t="s">
        <v>97</v>
      </c>
      <c r="D6" s="18">
        <v>2.742</v>
      </c>
      <c r="E6" s="18">
        <v>40.560999999999993</v>
      </c>
      <c r="F6" s="18">
        <v>3.1030000000000002</v>
      </c>
      <c r="G6" s="18">
        <v>4.2959999999999994</v>
      </c>
      <c r="H6" s="18">
        <v>73.829999999999984</v>
      </c>
      <c r="I6" s="18">
        <v>3.2525000000000004</v>
      </c>
      <c r="J6" s="76">
        <f t="shared" ref="J6:J24" si="0">SUM(D6:I6)</f>
        <v>127.78449999999998</v>
      </c>
      <c r="K6" s="62"/>
    </row>
    <row r="7" spans="1:11" x14ac:dyDescent="0.2">
      <c r="B7" s="77" t="s">
        <v>98</v>
      </c>
      <c r="C7" s="78" t="s">
        <v>99</v>
      </c>
      <c r="D7" s="18">
        <v>27.405999999999999</v>
      </c>
      <c r="E7" s="18">
        <v>20.260000000000002</v>
      </c>
      <c r="F7" s="324">
        <v>0</v>
      </c>
      <c r="G7" s="324">
        <v>0</v>
      </c>
      <c r="H7" s="18">
        <v>19.63</v>
      </c>
      <c r="I7" s="18">
        <v>159.27399999999997</v>
      </c>
      <c r="J7" s="76">
        <f t="shared" si="0"/>
        <v>226.56999999999996</v>
      </c>
      <c r="K7" s="62"/>
    </row>
    <row r="8" spans="1:11" x14ac:dyDescent="0.2">
      <c r="B8" s="77" t="s">
        <v>100</v>
      </c>
      <c r="C8" s="78" t="s">
        <v>101</v>
      </c>
      <c r="D8" s="314">
        <v>0</v>
      </c>
      <c r="E8" s="324">
        <v>0</v>
      </c>
      <c r="F8" s="324">
        <v>0</v>
      </c>
      <c r="G8" s="324">
        <v>0</v>
      </c>
      <c r="H8" s="18">
        <v>1.7099999999999997</v>
      </c>
      <c r="I8" s="18">
        <v>0.8</v>
      </c>
      <c r="J8" s="76">
        <f t="shared" si="0"/>
        <v>2.5099999999999998</v>
      </c>
      <c r="K8" s="62"/>
    </row>
    <row r="9" spans="1:11" x14ac:dyDescent="0.2">
      <c r="B9" s="77" t="s">
        <v>102</v>
      </c>
      <c r="C9" s="78" t="s">
        <v>103</v>
      </c>
      <c r="D9" s="314">
        <v>0</v>
      </c>
      <c r="E9" s="18">
        <v>1E-3</v>
      </c>
      <c r="F9" s="18">
        <v>6.7910000000000004</v>
      </c>
      <c r="G9" s="324">
        <v>0</v>
      </c>
      <c r="H9" s="18">
        <v>39.123299999999993</v>
      </c>
      <c r="I9" s="18">
        <v>2.19</v>
      </c>
      <c r="J9" s="76">
        <f t="shared" si="0"/>
        <v>48.105299999999993</v>
      </c>
      <c r="K9" s="62"/>
    </row>
    <row r="10" spans="1:11" x14ac:dyDescent="0.2">
      <c r="B10" s="77" t="s">
        <v>104</v>
      </c>
      <c r="C10" s="78" t="s">
        <v>105</v>
      </c>
      <c r="D10" s="18">
        <v>87.442999999999998</v>
      </c>
      <c r="E10" s="18">
        <v>449.20677999999998</v>
      </c>
      <c r="F10" s="18">
        <v>1806.3589700000005</v>
      </c>
      <c r="G10" s="18">
        <v>281.47774999999996</v>
      </c>
      <c r="H10" s="18">
        <v>1760.3549099999996</v>
      </c>
      <c r="I10" s="18">
        <v>994.12178000000006</v>
      </c>
      <c r="J10" s="76">
        <f t="shared" si="0"/>
        <v>5378.9631900000004</v>
      </c>
      <c r="K10" s="62"/>
    </row>
    <row r="11" spans="1:11" x14ac:dyDescent="0.2">
      <c r="B11" s="77" t="s">
        <v>106</v>
      </c>
      <c r="C11" s="78" t="s">
        <v>107</v>
      </c>
      <c r="D11" s="18">
        <v>1.2150000000000001</v>
      </c>
      <c r="E11" s="18">
        <v>206.22200000000001</v>
      </c>
      <c r="F11" s="18">
        <v>11498.304400000003</v>
      </c>
      <c r="G11" s="18">
        <v>107.53700000000001</v>
      </c>
      <c r="H11" s="18">
        <v>2501.9629199999999</v>
      </c>
      <c r="I11" s="18">
        <v>360.64800000000002</v>
      </c>
      <c r="J11" s="76">
        <f t="shared" si="0"/>
        <v>14675.889320000002</v>
      </c>
      <c r="K11" s="62"/>
    </row>
    <row r="12" spans="1:11" x14ac:dyDescent="0.2">
      <c r="B12" s="77" t="s">
        <v>108</v>
      </c>
      <c r="C12" s="78" t="s">
        <v>109</v>
      </c>
      <c r="D12" s="18">
        <v>664.60895999999991</v>
      </c>
      <c r="E12" s="18">
        <v>298.71931000000001</v>
      </c>
      <c r="F12" s="18">
        <v>3825.1045500000009</v>
      </c>
      <c r="G12" s="18">
        <v>959.03243000000009</v>
      </c>
      <c r="H12" s="18">
        <v>7206.5438300000014</v>
      </c>
      <c r="I12" s="18">
        <v>1246.4921399999998</v>
      </c>
      <c r="J12" s="76">
        <f t="shared" si="0"/>
        <v>14200.501220000004</v>
      </c>
      <c r="K12" s="62"/>
    </row>
    <row r="13" spans="1:11" x14ac:dyDescent="0.2">
      <c r="B13" s="77" t="s">
        <v>110</v>
      </c>
      <c r="C13" s="78" t="s">
        <v>111</v>
      </c>
      <c r="D13" s="18">
        <v>7.9630000000000001</v>
      </c>
      <c r="E13" s="18">
        <v>27.83821</v>
      </c>
      <c r="F13" s="18">
        <v>52.4</v>
      </c>
      <c r="G13" s="18">
        <v>67.643999999999991</v>
      </c>
      <c r="H13" s="18">
        <v>304.64459999999997</v>
      </c>
      <c r="I13" s="18">
        <v>53.753999999999998</v>
      </c>
      <c r="J13" s="76">
        <f t="shared" si="0"/>
        <v>514.24380999999994</v>
      </c>
      <c r="K13" s="62"/>
    </row>
    <row r="14" spans="1:11" x14ac:dyDescent="0.2">
      <c r="B14" s="77" t="s">
        <v>112</v>
      </c>
      <c r="C14" s="78" t="s">
        <v>113</v>
      </c>
      <c r="D14" s="18">
        <v>0.89600000000000002</v>
      </c>
      <c r="E14" s="18">
        <v>19.709</v>
      </c>
      <c r="F14" s="18">
        <v>70.471209999999999</v>
      </c>
      <c r="G14" s="18">
        <v>12624.561</v>
      </c>
      <c r="H14" s="18">
        <v>1723.2360000000001</v>
      </c>
      <c r="I14" s="18">
        <v>204.66244</v>
      </c>
      <c r="J14" s="76">
        <f t="shared" si="0"/>
        <v>14643.53565</v>
      </c>
      <c r="K14" s="62"/>
    </row>
    <row r="15" spans="1:11" x14ac:dyDescent="0.2">
      <c r="B15" s="77" t="s">
        <v>114</v>
      </c>
      <c r="C15" s="78" t="s">
        <v>115</v>
      </c>
      <c r="D15" s="18">
        <v>1320.5254999999995</v>
      </c>
      <c r="E15" s="18">
        <v>4230.3114999999998</v>
      </c>
      <c r="F15" s="18">
        <v>3157.3417099999992</v>
      </c>
      <c r="G15" s="18">
        <v>340.75833000000006</v>
      </c>
      <c r="H15" s="18">
        <v>14115.033460000002</v>
      </c>
      <c r="I15" s="18">
        <v>885.54849999999999</v>
      </c>
      <c r="J15" s="76">
        <f t="shared" si="0"/>
        <v>24049.519000000004</v>
      </c>
      <c r="K15" s="62"/>
    </row>
    <row r="16" spans="1:11" x14ac:dyDescent="0.2">
      <c r="B16" s="77" t="s">
        <v>116</v>
      </c>
      <c r="C16" s="78" t="s">
        <v>117</v>
      </c>
      <c r="D16" s="18">
        <v>77.440000000000012</v>
      </c>
      <c r="E16" s="18">
        <v>301.08</v>
      </c>
      <c r="F16" s="18">
        <v>2324.9829999999997</v>
      </c>
      <c r="G16" s="18">
        <v>5465.3226999999988</v>
      </c>
      <c r="H16" s="18">
        <v>12035.662500000002</v>
      </c>
      <c r="I16" s="18">
        <v>6730.4819999999991</v>
      </c>
      <c r="J16" s="76">
        <f t="shared" si="0"/>
        <v>26934.9702</v>
      </c>
      <c r="K16" s="62"/>
    </row>
    <row r="17" spans="2:11" x14ac:dyDescent="0.2">
      <c r="B17" s="77" t="s">
        <v>118</v>
      </c>
      <c r="C17" s="78" t="s">
        <v>119</v>
      </c>
      <c r="D17" s="18">
        <v>1717.6636700000004</v>
      </c>
      <c r="E17" s="18">
        <v>9307.8422599999994</v>
      </c>
      <c r="F17" s="18">
        <v>11394.066560000008</v>
      </c>
      <c r="G17" s="18">
        <v>6474.1850500000028</v>
      </c>
      <c r="H17" s="18">
        <v>59361.286329999974</v>
      </c>
      <c r="I17" s="18">
        <v>15200.433660000004</v>
      </c>
      <c r="J17" s="76">
        <f t="shared" si="0"/>
        <v>103455.47752999999</v>
      </c>
      <c r="K17" s="62"/>
    </row>
    <row r="18" spans="2:11" x14ac:dyDescent="0.2">
      <c r="B18" s="77" t="s">
        <v>120</v>
      </c>
      <c r="C18" s="78" t="s">
        <v>121</v>
      </c>
      <c r="D18" s="18">
        <v>59.209199999999996</v>
      </c>
      <c r="E18" s="18">
        <v>124.54159999999999</v>
      </c>
      <c r="F18" s="18">
        <v>1400.4159900000002</v>
      </c>
      <c r="G18" s="18">
        <v>833.06308999999987</v>
      </c>
      <c r="H18" s="18">
        <v>1628.5211399999994</v>
      </c>
      <c r="I18" s="18">
        <v>193.52807999999999</v>
      </c>
      <c r="J18" s="76">
        <f t="shared" si="0"/>
        <v>4239.2790999999988</v>
      </c>
      <c r="K18" s="62"/>
    </row>
    <row r="19" spans="2:11" x14ac:dyDescent="0.2">
      <c r="B19" s="77" t="s">
        <v>122</v>
      </c>
      <c r="C19" s="78" t="s">
        <v>123</v>
      </c>
      <c r="D19" s="18">
        <v>325.67786000000007</v>
      </c>
      <c r="E19" s="18">
        <v>694.95098000000007</v>
      </c>
      <c r="F19" s="18">
        <v>3954.3894</v>
      </c>
      <c r="G19" s="18">
        <v>1780.7476999999988</v>
      </c>
      <c r="H19" s="18">
        <v>9185.6737899999971</v>
      </c>
      <c r="I19" s="18">
        <v>2142.8209300000003</v>
      </c>
      <c r="J19" s="76">
        <f t="shared" si="0"/>
        <v>18084.260659999996</v>
      </c>
      <c r="K19" s="62"/>
    </row>
    <row r="20" spans="2:11" x14ac:dyDescent="0.2">
      <c r="B20" s="77" t="s">
        <v>124</v>
      </c>
      <c r="C20" s="78" t="s">
        <v>125</v>
      </c>
      <c r="D20" s="18">
        <v>1238.0346899999997</v>
      </c>
      <c r="E20" s="18">
        <v>5464.3676900000019</v>
      </c>
      <c r="F20" s="18">
        <v>11635.704879999999</v>
      </c>
      <c r="G20" s="18">
        <v>8447.6357700000008</v>
      </c>
      <c r="H20" s="18">
        <v>51327.573869999993</v>
      </c>
      <c r="I20" s="18">
        <v>5580.3915800000013</v>
      </c>
      <c r="J20" s="76">
        <f t="shared" si="0"/>
        <v>83693.708479999987</v>
      </c>
      <c r="K20" s="62"/>
    </row>
    <row r="21" spans="2:11" x14ac:dyDescent="0.2">
      <c r="B21" s="77" t="s">
        <v>126</v>
      </c>
      <c r="C21" s="78" t="s">
        <v>127</v>
      </c>
      <c r="D21" s="18">
        <v>4765.0546600000016</v>
      </c>
      <c r="E21" s="18">
        <v>3913.0991000000004</v>
      </c>
      <c r="F21" s="18">
        <v>7470.1423900000009</v>
      </c>
      <c r="G21" s="18">
        <v>4113.9923200000003</v>
      </c>
      <c r="H21" s="18">
        <v>30262.880330000007</v>
      </c>
      <c r="I21" s="18">
        <v>11710.739210000002</v>
      </c>
      <c r="J21" s="76">
        <f t="shared" si="0"/>
        <v>62235.908010000014</v>
      </c>
      <c r="K21" s="62"/>
    </row>
    <row r="22" spans="2:11" x14ac:dyDescent="0.2">
      <c r="B22" s="77" t="s">
        <v>128</v>
      </c>
      <c r="C22" s="78" t="s">
        <v>129</v>
      </c>
      <c r="D22" s="18">
        <v>431.76792</v>
      </c>
      <c r="E22" s="18">
        <v>1596.0543</v>
      </c>
      <c r="F22" s="18">
        <v>4958.4130900000009</v>
      </c>
      <c r="G22" s="18">
        <v>1208.8206799999998</v>
      </c>
      <c r="H22" s="18">
        <v>13103.315179999994</v>
      </c>
      <c r="I22" s="18">
        <v>1560.4120600000003</v>
      </c>
      <c r="J22" s="76">
        <f t="shared" si="0"/>
        <v>22858.783229999994</v>
      </c>
      <c r="K22" s="62"/>
    </row>
    <row r="23" spans="2:11" x14ac:dyDescent="0.2">
      <c r="B23" s="77" t="s">
        <v>130</v>
      </c>
      <c r="C23" s="78" t="s">
        <v>131</v>
      </c>
      <c r="D23" s="18">
        <v>10</v>
      </c>
      <c r="E23" s="18">
        <v>2200.6800000000003</v>
      </c>
      <c r="F23" s="18">
        <v>17196.74368</v>
      </c>
      <c r="G23" s="18">
        <v>1724.8179999999998</v>
      </c>
      <c r="H23" s="18">
        <v>39500.521530000005</v>
      </c>
      <c r="I23" s="18">
        <v>2249.21</v>
      </c>
      <c r="J23" s="76">
        <f t="shared" si="0"/>
        <v>62881.973210000004</v>
      </c>
      <c r="K23" s="62"/>
    </row>
    <row r="24" spans="2:11" x14ac:dyDescent="0.2">
      <c r="B24" s="79" t="s">
        <v>132</v>
      </c>
      <c r="C24" s="80" t="s">
        <v>133</v>
      </c>
      <c r="D24" s="18">
        <v>328.42229999999989</v>
      </c>
      <c r="E24" s="18">
        <v>907.05767000000003</v>
      </c>
      <c r="F24" s="18">
        <v>6546.5215500000004</v>
      </c>
      <c r="G24" s="18">
        <v>8547.4124999999985</v>
      </c>
      <c r="H24" s="18">
        <v>23419.374110000001</v>
      </c>
      <c r="I24" s="18">
        <v>2604.5715700000005</v>
      </c>
      <c r="J24" s="76">
        <f t="shared" si="0"/>
        <v>42353.359700000001</v>
      </c>
      <c r="K24" s="62"/>
    </row>
    <row r="25" spans="2:11" x14ac:dyDescent="0.2">
      <c r="B25" s="347" t="s">
        <v>134</v>
      </c>
      <c r="C25" s="348"/>
      <c r="D25" s="349">
        <f>SUM(D5:D24)</f>
        <v>11066.21976</v>
      </c>
      <c r="E25" s="350">
        <f t="shared" ref="E25:J25" si="1">SUM(E5:E24)</f>
        <v>29803.502399999998</v>
      </c>
      <c r="F25" s="350">
        <f t="shared" si="1"/>
        <v>87315.43538000001</v>
      </c>
      <c r="G25" s="350">
        <f t="shared" si="1"/>
        <v>52981.304319999996</v>
      </c>
      <c r="H25" s="350">
        <f t="shared" si="1"/>
        <v>267571.09079999995</v>
      </c>
      <c r="I25" s="351">
        <f t="shared" si="1"/>
        <v>51887.450450000004</v>
      </c>
      <c r="J25" s="352">
        <f t="shared" si="1"/>
        <v>500625.00311000005</v>
      </c>
      <c r="K25" s="62"/>
    </row>
    <row r="26" spans="2:11" x14ac:dyDescent="0.2">
      <c r="B26" s="65"/>
      <c r="C26" s="62"/>
      <c r="D26" s="62"/>
      <c r="E26" s="62"/>
      <c r="F26" s="62"/>
      <c r="G26" s="62"/>
      <c r="H26" s="62"/>
      <c r="I26" s="62"/>
      <c r="J26" s="62"/>
      <c r="K26" s="62"/>
    </row>
    <row r="27" spans="2:11" x14ac:dyDescent="0.2">
      <c r="B27" s="82" t="s">
        <v>135</v>
      </c>
      <c r="C27" s="62"/>
      <c r="D27" s="62"/>
      <c r="E27" s="62"/>
      <c r="F27" s="62"/>
      <c r="G27" s="62"/>
      <c r="H27" s="62"/>
      <c r="I27" s="62"/>
      <c r="J27" s="62"/>
      <c r="K27" s="62"/>
    </row>
    <row r="28" spans="2:11" x14ac:dyDescent="0.2">
      <c r="B28" s="14" t="s">
        <v>136</v>
      </c>
      <c r="C28" s="62"/>
      <c r="D28" s="62"/>
      <c r="E28" s="62"/>
      <c r="F28" s="62"/>
      <c r="G28" s="62"/>
      <c r="H28" s="62"/>
      <c r="I28" s="62"/>
      <c r="J28" s="62"/>
      <c r="K28" s="62"/>
    </row>
    <row r="29" spans="2:11" x14ac:dyDescent="0.2">
      <c r="B29" s="14" t="s">
        <v>137</v>
      </c>
      <c r="C29" s="62"/>
      <c r="D29" s="62"/>
      <c r="E29" s="62"/>
      <c r="F29" s="62"/>
      <c r="G29" s="62"/>
      <c r="H29" s="62"/>
      <c r="I29" s="62"/>
      <c r="J29" s="62"/>
      <c r="K29" s="62"/>
    </row>
    <row r="30" spans="2:11" x14ac:dyDescent="0.2">
      <c r="B30" s="83" t="s">
        <v>138</v>
      </c>
      <c r="C30" s="62"/>
      <c r="D30" s="62"/>
      <c r="E30" s="62"/>
      <c r="F30" s="62"/>
      <c r="G30" s="62"/>
      <c r="H30" s="62"/>
      <c r="I30" s="62"/>
      <c r="J30" s="62"/>
      <c r="K30" s="62"/>
    </row>
    <row r="33" spans="2:13" ht="18.75" x14ac:dyDescent="0.3">
      <c r="B33" s="37" t="s">
        <v>237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2:13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</row>
    <row r="35" spans="2:13" ht="47.25" customHeight="1" x14ac:dyDescent="0.2">
      <c r="B35" s="84" t="s">
        <v>92</v>
      </c>
      <c r="C35" s="85" t="s">
        <v>93</v>
      </c>
      <c r="D35" s="254" t="s">
        <v>166</v>
      </c>
      <c r="E35" s="125" t="s">
        <v>167</v>
      </c>
      <c r="F35" s="257" t="s">
        <v>168</v>
      </c>
      <c r="G35" s="257" t="s">
        <v>169</v>
      </c>
      <c r="H35" s="257" t="s">
        <v>170</v>
      </c>
      <c r="I35" s="126" t="s">
        <v>171</v>
      </c>
      <c r="J35" s="129" t="s">
        <v>172</v>
      </c>
      <c r="K35" s="66"/>
      <c r="L35" s="66"/>
      <c r="M35" s="66"/>
    </row>
    <row r="36" spans="2:13" x14ac:dyDescent="0.2">
      <c r="B36" s="86" t="s">
        <v>94</v>
      </c>
      <c r="C36" s="316" t="s">
        <v>95</v>
      </c>
      <c r="D36" s="313">
        <v>0</v>
      </c>
      <c r="E36" s="324">
        <v>0</v>
      </c>
      <c r="F36" s="322">
        <v>27.691200000000002</v>
      </c>
      <c r="G36" s="322">
        <v>2.25</v>
      </c>
      <c r="H36" s="322">
        <v>13.48</v>
      </c>
      <c r="I36" s="323">
        <v>0</v>
      </c>
      <c r="J36" s="318">
        <f>SUM(D36:I36)</f>
        <v>43.421199999999999</v>
      </c>
      <c r="K36" s="62"/>
      <c r="L36" s="62"/>
      <c r="M36" s="62"/>
    </row>
    <row r="37" spans="2:13" x14ac:dyDescent="0.2">
      <c r="B37" s="86" t="s">
        <v>96</v>
      </c>
      <c r="C37" s="316" t="s">
        <v>97</v>
      </c>
      <c r="D37" s="314">
        <v>0</v>
      </c>
      <c r="E37" s="324">
        <v>0</v>
      </c>
      <c r="F37" s="324">
        <v>7.2709999999999999</v>
      </c>
      <c r="G37" s="324">
        <v>0</v>
      </c>
      <c r="H37" s="324">
        <v>177.82109</v>
      </c>
      <c r="I37" s="325">
        <v>2.5000000000000001E-2</v>
      </c>
      <c r="J37" s="318">
        <f t="shared" ref="J37:J55" si="2">SUM(D37:I37)</f>
        <v>185.11708999999999</v>
      </c>
      <c r="K37" s="62"/>
      <c r="L37" s="62"/>
      <c r="M37" s="62"/>
    </row>
    <row r="38" spans="2:13" x14ac:dyDescent="0.2">
      <c r="B38" s="86" t="s">
        <v>98</v>
      </c>
      <c r="C38" s="316" t="s">
        <v>99</v>
      </c>
      <c r="D38" s="314">
        <v>0</v>
      </c>
      <c r="E38" s="324">
        <v>0</v>
      </c>
      <c r="F38" s="324">
        <v>0.92669999999999997</v>
      </c>
      <c r="G38" s="324">
        <v>0</v>
      </c>
      <c r="H38" s="324">
        <v>550.63600000000008</v>
      </c>
      <c r="I38" s="325">
        <v>0.80999999999999994</v>
      </c>
      <c r="J38" s="318">
        <f t="shared" si="2"/>
        <v>552.37270000000001</v>
      </c>
      <c r="K38" s="62"/>
      <c r="L38" s="62"/>
      <c r="M38" s="62"/>
    </row>
    <row r="39" spans="2:13" x14ac:dyDescent="0.2">
      <c r="B39" s="86" t="s">
        <v>100</v>
      </c>
      <c r="C39" s="316" t="s">
        <v>101</v>
      </c>
      <c r="D39" s="314">
        <v>0</v>
      </c>
      <c r="E39" s="324">
        <v>0</v>
      </c>
      <c r="F39" s="324">
        <v>2.9696000000000002</v>
      </c>
      <c r="G39" s="324">
        <v>1.1499999999999999</v>
      </c>
      <c r="H39" s="324">
        <v>6.8369999999999997</v>
      </c>
      <c r="I39" s="325">
        <v>0</v>
      </c>
      <c r="J39" s="318">
        <f t="shared" si="2"/>
        <v>10.9566</v>
      </c>
      <c r="K39" s="62"/>
      <c r="L39" s="62"/>
      <c r="M39" s="62"/>
    </row>
    <row r="40" spans="2:13" x14ac:dyDescent="0.2">
      <c r="B40" s="86" t="s">
        <v>102</v>
      </c>
      <c r="C40" s="316" t="s">
        <v>103</v>
      </c>
      <c r="D40" s="314">
        <v>0</v>
      </c>
      <c r="E40" s="324">
        <v>0</v>
      </c>
      <c r="F40" s="324">
        <v>44.705999999999996</v>
      </c>
      <c r="G40" s="324">
        <v>1.24</v>
      </c>
      <c r="H40" s="324">
        <v>786.07299999999998</v>
      </c>
      <c r="I40" s="325">
        <v>1.48</v>
      </c>
      <c r="J40" s="318">
        <f t="shared" si="2"/>
        <v>833.49900000000002</v>
      </c>
      <c r="K40" s="62"/>
      <c r="L40" s="62"/>
      <c r="M40" s="62"/>
    </row>
    <row r="41" spans="2:13" x14ac:dyDescent="0.2">
      <c r="B41" s="86" t="s">
        <v>104</v>
      </c>
      <c r="C41" s="316" t="s">
        <v>105</v>
      </c>
      <c r="D41" s="314">
        <v>0</v>
      </c>
      <c r="E41" s="324">
        <v>0</v>
      </c>
      <c r="F41" s="324">
        <v>3017.1862299999993</v>
      </c>
      <c r="G41" s="324">
        <v>51.078619999999987</v>
      </c>
      <c r="H41" s="324">
        <v>13277.04931</v>
      </c>
      <c r="I41" s="325">
        <v>149.12699999999998</v>
      </c>
      <c r="J41" s="318">
        <f t="shared" si="2"/>
        <v>16494.441159999998</v>
      </c>
      <c r="K41" s="62"/>
      <c r="L41" s="62"/>
      <c r="M41" s="62"/>
    </row>
    <row r="42" spans="2:13" x14ac:dyDescent="0.2">
      <c r="B42" s="86" t="s">
        <v>106</v>
      </c>
      <c r="C42" s="316" t="s">
        <v>107</v>
      </c>
      <c r="D42" s="314">
        <v>0</v>
      </c>
      <c r="E42" s="324">
        <v>0</v>
      </c>
      <c r="F42" s="324">
        <v>15915.181470000001</v>
      </c>
      <c r="G42" s="324">
        <v>119.49819999999998</v>
      </c>
      <c r="H42" s="324">
        <v>9561.5204700000013</v>
      </c>
      <c r="I42" s="325">
        <v>14.425000000000001</v>
      </c>
      <c r="J42" s="318">
        <f t="shared" si="2"/>
        <v>25610.62514</v>
      </c>
      <c r="K42" s="62"/>
      <c r="L42" s="62"/>
      <c r="M42" s="62"/>
    </row>
    <row r="43" spans="2:13" x14ac:dyDescent="0.2">
      <c r="B43" s="86" t="s">
        <v>108</v>
      </c>
      <c r="C43" s="316" t="s">
        <v>109</v>
      </c>
      <c r="D43" s="314">
        <v>1.92</v>
      </c>
      <c r="E43" s="324">
        <v>0</v>
      </c>
      <c r="F43" s="324">
        <v>4391.7144999999982</v>
      </c>
      <c r="G43" s="324">
        <v>468.82803000000007</v>
      </c>
      <c r="H43" s="324">
        <v>7984.0513399999991</v>
      </c>
      <c r="I43" s="325">
        <v>452.37792000000002</v>
      </c>
      <c r="J43" s="318">
        <f t="shared" si="2"/>
        <v>13298.891789999998</v>
      </c>
      <c r="K43" s="62"/>
      <c r="L43" s="62"/>
      <c r="M43" s="62"/>
    </row>
    <row r="44" spans="2:13" x14ac:dyDescent="0.2">
      <c r="B44" s="86" t="s">
        <v>110</v>
      </c>
      <c r="C44" s="316" t="s">
        <v>111</v>
      </c>
      <c r="D44" s="314">
        <v>0.27500000000000002</v>
      </c>
      <c r="E44" s="324">
        <v>0</v>
      </c>
      <c r="F44" s="324">
        <v>14.788000000000002</v>
      </c>
      <c r="G44" s="324">
        <v>1.611</v>
      </c>
      <c r="H44" s="324">
        <v>409.0477600000001</v>
      </c>
      <c r="I44" s="325">
        <v>184.50400000000002</v>
      </c>
      <c r="J44" s="318">
        <f t="shared" si="2"/>
        <v>610.22576000000004</v>
      </c>
      <c r="K44" s="62"/>
      <c r="L44" s="62"/>
      <c r="M44" s="62"/>
    </row>
    <row r="45" spans="2:13" x14ac:dyDescent="0.2">
      <c r="B45" s="86" t="s">
        <v>112</v>
      </c>
      <c r="C45" s="316" t="s">
        <v>113</v>
      </c>
      <c r="D45" s="314">
        <v>0</v>
      </c>
      <c r="E45" s="324">
        <v>0</v>
      </c>
      <c r="F45" s="324">
        <v>3172.7080000000001</v>
      </c>
      <c r="G45" s="324">
        <v>21849.204999999998</v>
      </c>
      <c r="H45" s="324">
        <v>733.28849999999977</v>
      </c>
      <c r="I45" s="325">
        <v>6.2465000000000002</v>
      </c>
      <c r="J45" s="318">
        <f t="shared" si="2"/>
        <v>25761.447999999997</v>
      </c>
      <c r="K45" s="62"/>
      <c r="L45" s="62"/>
      <c r="M45" s="62"/>
    </row>
    <row r="46" spans="2:13" x14ac:dyDescent="0.2">
      <c r="B46" s="86" t="s">
        <v>114</v>
      </c>
      <c r="C46" s="316" t="s">
        <v>115</v>
      </c>
      <c r="D46" s="314">
        <v>0</v>
      </c>
      <c r="E46" s="324">
        <v>0</v>
      </c>
      <c r="F46" s="324">
        <v>1200.9969999999996</v>
      </c>
      <c r="G46" s="324">
        <v>280.9665</v>
      </c>
      <c r="H46" s="324">
        <v>24701.001230000009</v>
      </c>
      <c r="I46" s="325">
        <v>908.88049999999998</v>
      </c>
      <c r="J46" s="318">
        <f t="shared" si="2"/>
        <v>27091.845230000006</v>
      </c>
      <c r="K46" s="62"/>
      <c r="L46" s="62"/>
      <c r="M46" s="62"/>
    </row>
    <row r="47" spans="2:13" x14ac:dyDescent="0.2">
      <c r="B47" s="86" t="s">
        <v>116</v>
      </c>
      <c r="C47" s="316" t="s">
        <v>117</v>
      </c>
      <c r="D47" s="314">
        <v>0</v>
      </c>
      <c r="E47" s="324">
        <v>0</v>
      </c>
      <c r="F47" s="324">
        <v>741.48950000000013</v>
      </c>
      <c r="G47" s="324">
        <v>6812.0639999999994</v>
      </c>
      <c r="H47" s="324">
        <v>31120.708310000013</v>
      </c>
      <c r="I47" s="325">
        <v>522.07899999999995</v>
      </c>
      <c r="J47" s="318">
        <f t="shared" si="2"/>
        <v>39196.340810000009</v>
      </c>
      <c r="K47" s="62"/>
      <c r="L47" s="62"/>
      <c r="M47" s="62"/>
    </row>
    <row r="48" spans="2:13" x14ac:dyDescent="0.2">
      <c r="B48" s="86" t="s">
        <v>118</v>
      </c>
      <c r="C48" s="316" t="s">
        <v>119</v>
      </c>
      <c r="D48" s="314">
        <v>14.378000000000002</v>
      </c>
      <c r="E48" s="324">
        <v>10.08</v>
      </c>
      <c r="F48" s="324">
        <v>24533.476500000001</v>
      </c>
      <c r="G48" s="324">
        <v>9906.1053300000003</v>
      </c>
      <c r="H48" s="324">
        <v>94794.566549999974</v>
      </c>
      <c r="I48" s="325">
        <v>17975.282190000002</v>
      </c>
      <c r="J48" s="318">
        <f t="shared" si="2"/>
        <v>147233.88856999998</v>
      </c>
      <c r="K48" s="62"/>
      <c r="L48" s="62"/>
      <c r="M48" s="62"/>
    </row>
    <row r="49" spans="2:13" x14ac:dyDescent="0.2">
      <c r="B49" s="86" t="s">
        <v>120</v>
      </c>
      <c r="C49" s="316" t="s">
        <v>121</v>
      </c>
      <c r="D49" s="314">
        <v>0</v>
      </c>
      <c r="E49" s="324">
        <v>0.35</v>
      </c>
      <c r="F49" s="324">
        <v>893.38279999999963</v>
      </c>
      <c r="G49" s="324">
        <v>661.04470000000003</v>
      </c>
      <c r="H49" s="324">
        <v>1534.0867000000007</v>
      </c>
      <c r="I49" s="325">
        <v>130.92099999999999</v>
      </c>
      <c r="J49" s="318">
        <f t="shared" si="2"/>
        <v>3219.7852000000003</v>
      </c>
      <c r="K49" s="62"/>
      <c r="L49" s="62"/>
      <c r="M49" s="62"/>
    </row>
    <row r="50" spans="2:13" x14ac:dyDescent="0.2">
      <c r="B50" s="86" t="s">
        <v>122</v>
      </c>
      <c r="C50" s="316" t="s">
        <v>123</v>
      </c>
      <c r="D50" s="314">
        <v>1.718</v>
      </c>
      <c r="E50" s="324">
        <v>0</v>
      </c>
      <c r="F50" s="324">
        <v>7567.4306999999981</v>
      </c>
      <c r="G50" s="324">
        <v>475.54194999999987</v>
      </c>
      <c r="H50" s="324">
        <v>20309.397660000013</v>
      </c>
      <c r="I50" s="325">
        <v>1282.3840999999995</v>
      </c>
      <c r="J50" s="318">
        <f t="shared" si="2"/>
        <v>29636.472410000009</v>
      </c>
      <c r="K50" s="62"/>
      <c r="L50" s="62"/>
      <c r="M50" s="62"/>
    </row>
    <row r="51" spans="2:13" x14ac:dyDescent="0.2">
      <c r="B51" s="86" t="s">
        <v>124</v>
      </c>
      <c r="C51" s="316" t="s">
        <v>125</v>
      </c>
      <c r="D51" s="314">
        <v>923.90500000000009</v>
      </c>
      <c r="E51" s="324">
        <v>1420.5635600000003</v>
      </c>
      <c r="F51" s="324">
        <v>10473.949420000004</v>
      </c>
      <c r="G51" s="324">
        <v>5171.0493599999991</v>
      </c>
      <c r="H51" s="324">
        <v>60380.734980000016</v>
      </c>
      <c r="I51" s="325">
        <v>2895.6538600000008</v>
      </c>
      <c r="J51" s="318">
        <f t="shared" si="2"/>
        <v>81265.856180000017</v>
      </c>
      <c r="K51" s="62"/>
      <c r="L51" s="62"/>
      <c r="M51" s="62"/>
    </row>
    <row r="52" spans="2:13" x14ac:dyDescent="0.2">
      <c r="B52" s="86" t="s">
        <v>126</v>
      </c>
      <c r="C52" s="316" t="s">
        <v>127</v>
      </c>
      <c r="D52" s="314">
        <v>458.0095</v>
      </c>
      <c r="E52" s="324">
        <v>144.01279999999997</v>
      </c>
      <c r="F52" s="324">
        <v>95078.732699999964</v>
      </c>
      <c r="G52" s="324">
        <v>13432.125000000002</v>
      </c>
      <c r="H52" s="324">
        <v>15960.731149999992</v>
      </c>
      <c r="I52" s="325">
        <v>185.66129999999998</v>
      </c>
      <c r="J52" s="318">
        <f t="shared" si="2"/>
        <v>125259.27244999996</v>
      </c>
      <c r="K52" s="62"/>
      <c r="L52" s="62"/>
      <c r="M52" s="62"/>
    </row>
    <row r="53" spans="2:13" x14ac:dyDescent="0.2">
      <c r="B53" s="86" t="s">
        <v>128</v>
      </c>
      <c r="C53" s="316" t="s">
        <v>129</v>
      </c>
      <c r="D53" s="314">
        <v>2.6889999999999996</v>
      </c>
      <c r="E53" s="324">
        <v>0</v>
      </c>
      <c r="F53" s="324">
        <v>13130.623109999988</v>
      </c>
      <c r="G53" s="324">
        <v>7.8434399999999993</v>
      </c>
      <c r="H53" s="324">
        <v>10137.976220000008</v>
      </c>
      <c r="I53" s="325">
        <v>5895.3053900000032</v>
      </c>
      <c r="J53" s="318">
        <f t="shared" si="2"/>
        <v>29174.437160000001</v>
      </c>
      <c r="K53" s="62"/>
      <c r="L53" s="62"/>
      <c r="M53" s="62"/>
    </row>
    <row r="54" spans="2:13" x14ac:dyDescent="0.2">
      <c r="B54" s="86" t="s">
        <v>130</v>
      </c>
      <c r="C54" s="316" t="s">
        <v>131</v>
      </c>
      <c r="D54" s="314">
        <v>0</v>
      </c>
      <c r="E54" s="324">
        <v>0</v>
      </c>
      <c r="F54" s="324">
        <v>12870.716899999996</v>
      </c>
      <c r="G54" s="324">
        <v>6.1749999999999998</v>
      </c>
      <c r="H54" s="324">
        <v>73159.511739999958</v>
      </c>
      <c r="I54" s="325">
        <v>151.26</v>
      </c>
      <c r="J54" s="318">
        <f t="shared" si="2"/>
        <v>86187.663639999941</v>
      </c>
      <c r="K54" s="62"/>
      <c r="L54" s="62"/>
      <c r="M54" s="62"/>
    </row>
    <row r="55" spans="2:13" x14ac:dyDescent="0.2">
      <c r="B55" s="87" t="s">
        <v>132</v>
      </c>
      <c r="C55" s="317" t="s">
        <v>133</v>
      </c>
      <c r="D55" s="315">
        <v>12.844349999999997</v>
      </c>
      <c r="E55" s="326">
        <v>102.42396999999998</v>
      </c>
      <c r="F55" s="326">
        <v>5158.5397100000009</v>
      </c>
      <c r="G55" s="326">
        <v>3627.7207900000008</v>
      </c>
      <c r="H55" s="326">
        <v>40444.286849999989</v>
      </c>
      <c r="I55" s="327">
        <v>875.20219999999995</v>
      </c>
      <c r="J55" s="318">
        <f t="shared" si="2"/>
        <v>50221.017869999989</v>
      </c>
      <c r="K55" s="62"/>
      <c r="L55" s="62"/>
      <c r="M55" s="62"/>
    </row>
    <row r="56" spans="2:13" x14ac:dyDescent="0.2">
      <c r="B56" s="347" t="s">
        <v>134</v>
      </c>
      <c r="C56" s="353"/>
      <c r="D56" s="354">
        <f>SUM(D36:D55)</f>
        <v>1415.7388500000002</v>
      </c>
      <c r="E56" s="355">
        <f t="shared" ref="E56:J56" si="3">SUM(E36:E55)</f>
        <v>1677.4303300000004</v>
      </c>
      <c r="F56" s="355">
        <f t="shared" si="3"/>
        <v>198244.48103999996</v>
      </c>
      <c r="G56" s="355">
        <f t="shared" si="3"/>
        <v>62875.49691999999</v>
      </c>
      <c r="H56" s="355">
        <f t="shared" si="3"/>
        <v>406042.80586000002</v>
      </c>
      <c r="I56" s="356">
        <f t="shared" si="3"/>
        <v>31631.624960000005</v>
      </c>
      <c r="J56" s="357">
        <f t="shared" si="3"/>
        <v>701887.57795999979</v>
      </c>
      <c r="K56" s="63"/>
      <c r="L56" s="63"/>
      <c r="M56" s="63"/>
    </row>
    <row r="57" spans="2:13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</row>
    <row r="58" spans="2:13" x14ac:dyDescent="0.2">
      <c r="B58" s="82" t="s">
        <v>135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</row>
    <row r="59" spans="2:13" x14ac:dyDescent="0.2">
      <c r="B59" s="14" t="s">
        <v>136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</row>
    <row r="60" spans="2:13" x14ac:dyDescent="0.2">
      <c r="B60" s="14" t="s">
        <v>137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</row>
    <row r="61" spans="2:13" x14ac:dyDescent="0.2">
      <c r="B61" s="83" t="s">
        <v>138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showGridLines="0" workbookViewId="0">
      <selection activeCell="I11" sqref="I11"/>
    </sheetView>
  </sheetViews>
  <sheetFormatPr defaultRowHeight="12.75" x14ac:dyDescent="0.2"/>
  <cols>
    <col min="1" max="1" width="4.85546875" customWidth="1"/>
    <col min="2" max="2" width="31.42578125" customWidth="1"/>
    <col min="3" max="6" width="14.85546875" customWidth="1"/>
    <col min="7" max="7" width="13.85546875" customWidth="1"/>
    <col min="8" max="8" width="15" customWidth="1"/>
    <col min="9" max="9" width="14.42578125" customWidth="1"/>
  </cols>
  <sheetData>
    <row r="1" spans="1:11" x14ac:dyDescent="0.2">
      <c r="A1" s="131"/>
    </row>
    <row r="2" spans="1:11" ht="18.75" x14ac:dyDescent="0.3">
      <c r="B2" s="37" t="s">
        <v>238</v>
      </c>
    </row>
    <row r="4" spans="1:11" ht="60.75" customHeight="1" x14ac:dyDescent="0.2">
      <c r="B4" s="358" t="s">
        <v>139</v>
      </c>
      <c r="C4" s="125" t="s">
        <v>166</v>
      </c>
      <c r="D4" s="125" t="s">
        <v>167</v>
      </c>
      <c r="E4" s="125" t="s">
        <v>168</v>
      </c>
      <c r="F4" s="125" t="s">
        <v>169</v>
      </c>
      <c r="G4" s="125" t="s">
        <v>170</v>
      </c>
      <c r="H4" s="395" t="s">
        <v>171</v>
      </c>
      <c r="I4" s="396" t="s">
        <v>172</v>
      </c>
    </row>
    <row r="5" spans="1:11" x14ac:dyDescent="0.2">
      <c r="B5" s="88" t="s">
        <v>140</v>
      </c>
      <c r="C5" s="421" t="s">
        <v>232</v>
      </c>
      <c r="D5" s="422" t="s">
        <v>232</v>
      </c>
      <c r="E5" s="422">
        <v>2781.9</v>
      </c>
      <c r="F5" s="422">
        <v>41.096969999999992</v>
      </c>
      <c r="G5" s="422">
        <v>3818.2390100000011</v>
      </c>
      <c r="H5" s="422" t="s">
        <v>232</v>
      </c>
      <c r="I5" s="130">
        <f>SUM(C5:H5)</f>
        <v>6641.2359800000013</v>
      </c>
    </row>
    <row r="6" spans="1:11" x14ac:dyDescent="0.2">
      <c r="B6" s="90" t="s">
        <v>141</v>
      </c>
      <c r="C6" s="423" t="s">
        <v>232</v>
      </c>
      <c r="D6" s="422" t="s">
        <v>232</v>
      </c>
      <c r="E6" s="422" t="s">
        <v>232</v>
      </c>
      <c r="F6" s="422">
        <v>101.33927000000004</v>
      </c>
      <c r="G6" s="422">
        <v>1374.5753999999999</v>
      </c>
      <c r="H6" s="422">
        <v>5776.7248900000013</v>
      </c>
      <c r="I6" s="89">
        <f t="shared" ref="I6:I14" si="0">SUM(C6:H6)</f>
        <v>7252.6395600000014</v>
      </c>
    </row>
    <row r="7" spans="1:11" x14ac:dyDescent="0.2">
      <c r="B7" s="90" t="s">
        <v>142</v>
      </c>
      <c r="C7" s="423">
        <v>0.64</v>
      </c>
      <c r="D7" s="422">
        <v>65.189999999999984</v>
      </c>
      <c r="E7" s="422">
        <v>60175.732999999993</v>
      </c>
      <c r="F7" s="422">
        <v>13419.965999999999</v>
      </c>
      <c r="G7" s="422">
        <v>492.25</v>
      </c>
      <c r="H7" s="422">
        <v>15.525000000000002</v>
      </c>
      <c r="I7" s="89">
        <f t="shared" si="0"/>
        <v>74169.303999999989</v>
      </c>
    </row>
    <row r="8" spans="1:11" x14ac:dyDescent="0.2">
      <c r="B8" s="90" t="s">
        <v>143</v>
      </c>
      <c r="C8" s="423" t="s">
        <v>232</v>
      </c>
      <c r="D8" s="422" t="s">
        <v>232</v>
      </c>
      <c r="E8" s="422" t="s">
        <v>232</v>
      </c>
      <c r="F8" s="422" t="s">
        <v>232</v>
      </c>
      <c r="G8" s="422">
        <v>2.5</v>
      </c>
      <c r="H8" s="422" t="s">
        <v>232</v>
      </c>
      <c r="I8" s="89">
        <f t="shared" si="0"/>
        <v>2.5</v>
      </c>
    </row>
    <row r="9" spans="1:11" x14ac:dyDescent="0.2">
      <c r="B9" s="90" t="s">
        <v>144</v>
      </c>
      <c r="C9" s="423" t="s">
        <v>232</v>
      </c>
      <c r="D9" s="422" t="s">
        <v>232</v>
      </c>
      <c r="E9" s="422" t="s">
        <v>232</v>
      </c>
      <c r="F9" s="422" t="s">
        <v>232</v>
      </c>
      <c r="G9" s="422">
        <v>1</v>
      </c>
      <c r="H9" s="422">
        <v>0.2</v>
      </c>
      <c r="I9" s="89">
        <f t="shared" si="0"/>
        <v>1.2</v>
      </c>
    </row>
    <row r="10" spans="1:11" x14ac:dyDescent="0.2">
      <c r="B10" s="90" t="s">
        <v>145</v>
      </c>
      <c r="C10" s="423">
        <v>679.63599999999997</v>
      </c>
      <c r="D10" s="422">
        <v>908.78050000000019</v>
      </c>
      <c r="E10" s="422">
        <v>44298.237550000027</v>
      </c>
      <c r="F10" s="422">
        <v>42127.347899999986</v>
      </c>
      <c r="G10" s="422">
        <v>135154.99288000006</v>
      </c>
      <c r="H10" s="422">
        <v>18250.803089999998</v>
      </c>
      <c r="I10" s="89">
        <f t="shared" si="0"/>
        <v>241419.79792000007</v>
      </c>
    </row>
    <row r="11" spans="1:11" x14ac:dyDescent="0.2">
      <c r="B11" s="90" t="s">
        <v>146</v>
      </c>
      <c r="C11" s="423" t="s">
        <v>232</v>
      </c>
      <c r="D11" s="422" t="s">
        <v>232</v>
      </c>
      <c r="E11" s="422">
        <v>102.81639999999997</v>
      </c>
      <c r="F11" s="422">
        <v>15</v>
      </c>
      <c r="G11" s="422">
        <v>382.10899999999998</v>
      </c>
      <c r="H11" s="422" t="s">
        <v>232</v>
      </c>
      <c r="I11" s="89">
        <f t="shared" si="0"/>
        <v>499.92539999999997</v>
      </c>
      <c r="J11" s="312"/>
      <c r="K11" s="312"/>
    </row>
    <row r="12" spans="1:11" x14ac:dyDescent="0.2">
      <c r="B12" s="90" t="s">
        <v>147</v>
      </c>
      <c r="C12" s="423">
        <v>470.68849999999992</v>
      </c>
      <c r="D12" s="422">
        <v>79.783650000000009</v>
      </c>
      <c r="E12" s="422">
        <v>9372.9702000000016</v>
      </c>
      <c r="F12" s="422">
        <v>273.44151000000011</v>
      </c>
      <c r="G12" s="422">
        <v>38297.361840000041</v>
      </c>
      <c r="H12" s="422">
        <v>2003.3285400000002</v>
      </c>
      <c r="I12" s="89">
        <f t="shared" si="0"/>
        <v>50497.574240000045</v>
      </c>
      <c r="K12" s="312"/>
    </row>
    <row r="13" spans="1:11" x14ac:dyDescent="0.2">
      <c r="B13" s="90" t="s">
        <v>148</v>
      </c>
      <c r="C13" s="423">
        <v>264.77435000000003</v>
      </c>
      <c r="D13" s="422">
        <v>354.90969999999999</v>
      </c>
      <c r="E13" s="422">
        <v>16866.014780000001</v>
      </c>
      <c r="F13" s="422">
        <v>6780.9798199999996</v>
      </c>
      <c r="G13" s="422">
        <v>112673.79633999999</v>
      </c>
      <c r="H13" s="422">
        <v>5563.2834399999974</v>
      </c>
      <c r="I13" s="89">
        <f t="shared" si="0"/>
        <v>142503.75842999999</v>
      </c>
      <c r="K13" s="312"/>
    </row>
    <row r="14" spans="1:11" x14ac:dyDescent="0.2">
      <c r="B14" s="90" t="s">
        <v>149</v>
      </c>
      <c r="C14" s="424" t="s">
        <v>232</v>
      </c>
      <c r="D14" s="422">
        <v>268.76648</v>
      </c>
      <c r="E14" s="422">
        <v>64646.809109999973</v>
      </c>
      <c r="F14" s="422">
        <v>116.32544999999999</v>
      </c>
      <c r="G14" s="422">
        <v>113845.98139000003</v>
      </c>
      <c r="H14" s="422">
        <v>21.76</v>
      </c>
      <c r="I14" s="89">
        <f t="shared" si="0"/>
        <v>178899.64243000001</v>
      </c>
    </row>
    <row r="15" spans="1:11" ht="17.25" customHeight="1" x14ac:dyDescent="0.2">
      <c r="B15" s="359" t="s">
        <v>134</v>
      </c>
      <c r="C15" s="349">
        <f>SUM(C5:C14)</f>
        <v>1415.7388499999997</v>
      </c>
      <c r="D15" s="350">
        <f t="shared" ref="D15:F15" si="1">SUM(D5:D14)</f>
        <v>1677.4303300000001</v>
      </c>
      <c r="E15" s="350">
        <f t="shared" si="1"/>
        <v>198244.48103999998</v>
      </c>
      <c r="F15" s="350">
        <f t="shared" si="1"/>
        <v>62875.496919999983</v>
      </c>
      <c r="G15" s="350">
        <f t="shared" ref="G15:I15" si="2">SUM(G5:G14)</f>
        <v>406042.80586000014</v>
      </c>
      <c r="H15" s="350">
        <f t="shared" si="2"/>
        <v>31631.62495999999</v>
      </c>
      <c r="I15" s="397">
        <f t="shared" si="2"/>
        <v>701887.57796000014</v>
      </c>
    </row>
    <row r="16" spans="1:11" x14ac:dyDescent="0.2">
      <c r="B16" s="14"/>
      <c r="C16" s="14"/>
      <c r="D16" s="14"/>
      <c r="E16" s="14"/>
      <c r="F16" s="14"/>
      <c r="G16" s="14"/>
      <c r="H16" s="14"/>
      <c r="I16" s="14"/>
    </row>
    <row r="17" spans="2:9" x14ac:dyDescent="0.2">
      <c r="B17" s="82" t="s">
        <v>135</v>
      </c>
      <c r="C17" s="14"/>
      <c r="D17" s="14"/>
      <c r="E17" s="14"/>
      <c r="F17" s="14"/>
      <c r="G17" s="14"/>
      <c r="H17" s="14"/>
      <c r="I17" s="14"/>
    </row>
    <row r="18" spans="2:9" x14ac:dyDescent="0.2">
      <c r="B18" s="14" t="s">
        <v>150</v>
      </c>
      <c r="C18" s="14"/>
      <c r="D18" s="14"/>
      <c r="E18" s="14"/>
      <c r="F18" s="14"/>
      <c r="G18" s="14"/>
      <c r="H18" s="14"/>
      <c r="I18" s="14"/>
    </row>
    <row r="19" spans="2:9" x14ac:dyDescent="0.2">
      <c r="B19" s="14" t="s">
        <v>151</v>
      </c>
      <c r="C19" s="14"/>
      <c r="D19" s="14"/>
      <c r="E19" s="14"/>
      <c r="F19" s="14"/>
      <c r="G19" s="14"/>
      <c r="H19" s="14"/>
      <c r="I19" s="14"/>
    </row>
    <row r="20" spans="2:9" x14ac:dyDescent="0.2">
      <c r="B20" s="92" t="s">
        <v>152</v>
      </c>
      <c r="C20" s="14"/>
      <c r="D20" s="14"/>
      <c r="E20" s="14"/>
      <c r="F20" s="14"/>
      <c r="G20" s="14"/>
      <c r="H20" s="14"/>
      <c r="I20" s="14"/>
    </row>
    <row r="21" spans="2:9" x14ac:dyDescent="0.2">
      <c r="B21" s="92" t="s">
        <v>153</v>
      </c>
      <c r="C21" s="14"/>
      <c r="D21" s="14"/>
      <c r="E21" s="14"/>
      <c r="F21" s="14"/>
      <c r="G21" s="14"/>
      <c r="H21" s="14"/>
      <c r="I21" s="14"/>
    </row>
    <row r="22" spans="2:9" x14ac:dyDescent="0.2">
      <c r="B22" s="92" t="s">
        <v>154</v>
      </c>
      <c r="C22" s="14"/>
      <c r="D22" s="14"/>
      <c r="E22" s="14"/>
      <c r="F22" s="14"/>
      <c r="G22" s="14"/>
      <c r="H22" s="14"/>
      <c r="I22" s="14"/>
    </row>
  </sheetData>
  <pageMargins left="0.7" right="0.7" top="0.75" bottom="0.75" header="0.3" footer="0.3"/>
  <pageSetup paperSize="9" orientation="portrait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85"/>
  <sheetViews>
    <sheetView showGridLines="0" workbookViewId="0"/>
  </sheetViews>
  <sheetFormatPr defaultRowHeight="12.75" x14ac:dyDescent="0.2"/>
  <cols>
    <col min="1" max="1" width="4.7109375" style="14" customWidth="1"/>
    <col min="2" max="2" width="8.140625" style="14" customWidth="1"/>
    <col min="3" max="3" width="18.5703125" style="14" customWidth="1"/>
    <col min="4" max="4" width="18.140625" style="14" customWidth="1"/>
    <col min="5" max="17" width="9.140625" style="14"/>
    <col min="18" max="18" width="11" style="14" bestFit="1" customWidth="1"/>
    <col min="19" max="16384" width="9.140625" style="14"/>
  </cols>
  <sheetData>
    <row r="1" spans="1:19" x14ac:dyDescent="0.2">
      <c r="A1" s="131"/>
    </row>
    <row r="2" spans="1:19" ht="18.75" x14ac:dyDescent="0.3">
      <c r="A2" s="131"/>
      <c r="B2" s="37" t="s">
        <v>239</v>
      </c>
    </row>
    <row r="3" spans="1:19" ht="14.25" customHeight="1" x14ac:dyDescent="0.3">
      <c r="A3" s="131"/>
      <c r="B3" s="37"/>
    </row>
    <row r="4" spans="1:19" x14ac:dyDescent="0.2">
      <c r="A4" s="131"/>
      <c r="B4" s="14" t="s">
        <v>150</v>
      </c>
    </row>
    <row r="5" spans="1:19" x14ac:dyDescent="0.2">
      <c r="A5" s="131"/>
      <c r="B5" s="14" t="s">
        <v>151</v>
      </c>
    </row>
    <row r="6" spans="1:19" x14ac:dyDescent="0.2">
      <c r="A6" s="131"/>
      <c r="B6" s="408" t="s">
        <v>138</v>
      </c>
    </row>
    <row r="7" spans="1:19" x14ac:dyDescent="0.2">
      <c r="A7" s="131"/>
      <c r="B7" s="409" t="s">
        <v>160</v>
      </c>
    </row>
    <row r="8" spans="1:19" x14ac:dyDescent="0.2">
      <c r="A8" s="131"/>
      <c r="B8" s="408" t="s">
        <v>161</v>
      </c>
    </row>
    <row r="9" spans="1:19" x14ac:dyDescent="0.2">
      <c r="A9" s="131"/>
      <c r="B9" s="92" t="s">
        <v>153</v>
      </c>
    </row>
    <row r="10" spans="1:19" x14ac:dyDescent="0.2">
      <c r="A10" s="131"/>
      <c r="B10" s="92" t="s">
        <v>154</v>
      </c>
    </row>
    <row r="11" spans="1:19" x14ac:dyDescent="0.2">
      <c r="A11" s="131"/>
    </row>
    <row r="12" spans="1:19" ht="18.75" x14ac:dyDescent="0.3">
      <c r="B12" s="37" t="s">
        <v>240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</row>
    <row r="13" spans="1:19" x14ac:dyDescent="0.2"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</row>
    <row r="14" spans="1:19" ht="25.5" x14ac:dyDescent="0.2">
      <c r="B14" s="299" t="s">
        <v>155</v>
      </c>
      <c r="C14" s="300" t="s">
        <v>93</v>
      </c>
      <c r="D14" s="299" t="s">
        <v>156</v>
      </c>
      <c r="E14" s="300">
        <v>2000</v>
      </c>
      <c r="F14" s="300">
        <v>2001</v>
      </c>
      <c r="G14" s="300">
        <v>2002</v>
      </c>
      <c r="H14" s="300">
        <v>2003</v>
      </c>
      <c r="I14" s="300">
        <v>2004</v>
      </c>
      <c r="J14" s="300">
        <v>2006</v>
      </c>
      <c r="K14" s="300">
        <v>2007</v>
      </c>
      <c r="L14" s="300">
        <v>2008</v>
      </c>
      <c r="M14" s="301">
        <v>2009</v>
      </c>
      <c r="N14" s="300">
        <v>2010</v>
      </c>
      <c r="O14" s="300">
        <v>2011</v>
      </c>
      <c r="P14" s="300">
        <v>2012</v>
      </c>
      <c r="Q14" s="300">
        <v>2013</v>
      </c>
      <c r="R14" s="302">
        <v>2014</v>
      </c>
      <c r="S14" s="302">
        <v>2015</v>
      </c>
    </row>
    <row r="15" spans="1:19" ht="24.95" customHeight="1" x14ac:dyDescent="0.2">
      <c r="B15" s="287" t="s">
        <v>94</v>
      </c>
      <c r="C15" s="288" t="s">
        <v>95</v>
      </c>
      <c r="D15" s="294">
        <v>599.92642000000001</v>
      </c>
      <c r="E15" s="294">
        <v>1.8400000333786011</v>
      </c>
      <c r="F15" s="294">
        <v>51</v>
      </c>
      <c r="G15" s="294">
        <v>12.520000457763672</v>
      </c>
      <c r="H15" s="294">
        <v>127.24</v>
      </c>
      <c r="I15" s="294">
        <v>209.72000122070312</v>
      </c>
      <c r="J15" s="273">
        <v>36.545000000000002</v>
      </c>
      <c r="K15" s="278">
        <v>59.46</v>
      </c>
      <c r="L15" s="295">
        <v>25.684660000000001</v>
      </c>
      <c r="M15" s="296">
        <v>71.721000000000004</v>
      </c>
      <c r="N15" s="296">
        <v>31.83</v>
      </c>
      <c r="O15" s="284">
        <v>135.06400000000002</v>
      </c>
      <c r="P15" s="286">
        <v>1934.88051</v>
      </c>
      <c r="Q15" s="296">
        <v>237.60399999999998</v>
      </c>
      <c r="R15" s="425">
        <v>89.407000000000011</v>
      </c>
      <c r="S15" s="399">
        <v>19.661000000000001</v>
      </c>
    </row>
    <row r="16" spans="1:19" ht="24.95" customHeight="1" x14ac:dyDescent="0.2">
      <c r="B16" s="289" t="s">
        <v>96</v>
      </c>
      <c r="C16" s="290" t="s">
        <v>97</v>
      </c>
      <c r="D16" s="294">
        <v>387.72830000000005</v>
      </c>
      <c r="E16" s="294">
        <v>148.06599920149893</v>
      </c>
      <c r="F16" s="294">
        <v>377.94406119408086</v>
      </c>
      <c r="G16" s="294">
        <v>340.57499727001414</v>
      </c>
      <c r="H16" s="294">
        <v>225.04124999999999</v>
      </c>
      <c r="I16" s="294">
        <v>234.5724696944817</v>
      </c>
      <c r="J16" s="294">
        <v>19.549249999999997</v>
      </c>
      <c r="K16" s="278">
        <v>14.703759999999999</v>
      </c>
      <c r="L16" s="127">
        <v>19.756250000000001</v>
      </c>
      <c r="M16" s="284">
        <v>21.652450000000002</v>
      </c>
      <c r="N16" s="284">
        <v>24.723799999999997</v>
      </c>
      <c r="O16" s="284">
        <v>66.367000000000019</v>
      </c>
      <c r="P16" s="286">
        <v>37.618090000000002</v>
      </c>
      <c r="Q16" s="284">
        <v>23.304499999999997</v>
      </c>
      <c r="R16" s="426">
        <v>46.024149999999999</v>
      </c>
      <c r="S16" s="400">
        <v>127.78449999999998</v>
      </c>
    </row>
    <row r="17" spans="2:19" ht="24.95" customHeight="1" x14ac:dyDescent="0.2">
      <c r="B17" s="289" t="s">
        <v>98</v>
      </c>
      <c r="C17" s="290" t="s">
        <v>99</v>
      </c>
      <c r="D17" s="294">
        <v>174.31430999999998</v>
      </c>
      <c r="E17" s="294">
        <v>231.94105765130371</v>
      </c>
      <c r="F17" s="294">
        <v>288.40404303185642</v>
      </c>
      <c r="G17" s="294">
        <v>260.67802273482084</v>
      </c>
      <c r="H17" s="294">
        <v>484.81198000000001</v>
      </c>
      <c r="I17" s="294">
        <v>926.49746841192245</v>
      </c>
      <c r="J17" s="294">
        <v>341.49754000000001</v>
      </c>
      <c r="K17" s="278">
        <v>431.50199999999995</v>
      </c>
      <c r="L17" s="127">
        <v>292.93300000000005</v>
      </c>
      <c r="M17" s="284">
        <v>318.75</v>
      </c>
      <c r="N17" s="284">
        <v>62.685499999999998</v>
      </c>
      <c r="O17" s="284">
        <v>74.15100000000001</v>
      </c>
      <c r="P17" s="286">
        <v>195.523</v>
      </c>
      <c r="Q17" s="284">
        <v>44.070999999999998</v>
      </c>
      <c r="R17" s="426">
        <v>60.77</v>
      </c>
      <c r="S17" s="400">
        <v>226.56999999999996</v>
      </c>
    </row>
    <row r="18" spans="2:19" ht="24.95" customHeight="1" x14ac:dyDescent="0.2">
      <c r="B18" s="289" t="s">
        <v>100</v>
      </c>
      <c r="C18" s="290" t="s">
        <v>101</v>
      </c>
      <c r="D18" s="294">
        <v>3.2330000000000001</v>
      </c>
      <c r="E18" s="294">
        <v>6.3325002286583185</v>
      </c>
      <c r="F18" s="294">
        <v>15.514220375567675</v>
      </c>
      <c r="G18" s="294">
        <v>6.0999999046325684</v>
      </c>
      <c r="H18" s="294">
        <v>11.698499999999999</v>
      </c>
      <c r="I18" s="294">
        <v>187.23650160431862</v>
      </c>
      <c r="J18" s="294">
        <v>6.3780000000000001</v>
      </c>
      <c r="K18" s="278">
        <v>0.22700000000000001</v>
      </c>
      <c r="L18" s="127">
        <v>30.976299999999998</v>
      </c>
      <c r="M18" s="284">
        <v>0.04</v>
      </c>
      <c r="N18" s="284">
        <v>4.18</v>
      </c>
      <c r="O18" s="284">
        <v>3.1349999999999998</v>
      </c>
      <c r="P18" s="286">
        <v>5.9044999999999996</v>
      </c>
      <c r="Q18" s="284">
        <v>26.154999999999998</v>
      </c>
      <c r="R18" s="426">
        <v>13.061</v>
      </c>
      <c r="S18" s="400">
        <v>2.5099999999999998</v>
      </c>
    </row>
    <row r="19" spans="2:19" ht="24.95" customHeight="1" x14ac:dyDescent="0.2">
      <c r="B19" s="289" t="s">
        <v>102</v>
      </c>
      <c r="C19" s="290" t="s">
        <v>103</v>
      </c>
      <c r="D19" s="294">
        <v>17158.269</v>
      </c>
      <c r="E19" s="294">
        <v>1309.686947196722</v>
      </c>
      <c r="F19" s="294">
        <v>789.28188662230968</v>
      </c>
      <c r="G19" s="294">
        <v>338.94688955508173</v>
      </c>
      <c r="H19" s="294">
        <v>161.64426</v>
      </c>
      <c r="I19" s="294">
        <v>9473.4132396653295</v>
      </c>
      <c r="J19" s="294">
        <v>168.14075000000003</v>
      </c>
      <c r="K19" s="278">
        <v>231.46324999999999</v>
      </c>
      <c r="L19" s="127">
        <v>318.25200000000007</v>
      </c>
      <c r="M19" s="284">
        <v>399.32700000000006</v>
      </c>
      <c r="N19" s="284">
        <v>144.35749999999999</v>
      </c>
      <c r="O19" s="284">
        <v>32.024000000000001</v>
      </c>
      <c r="P19" s="286">
        <v>93.781469999999999</v>
      </c>
      <c r="Q19" s="284">
        <v>221.41200000000003</v>
      </c>
      <c r="R19" s="426">
        <v>223.16301000000001</v>
      </c>
      <c r="S19" s="400">
        <v>48.105299999999993</v>
      </c>
    </row>
    <row r="20" spans="2:19" ht="24.95" customHeight="1" x14ac:dyDescent="0.2">
      <c r="B20" s="289" t="s">
        <v>104</v>
      </c>
      <c r="C20" s="290" t="s">
        <v>105</v>
      </c>
      <c r="D20" s="294">
        <v>40714.916790000032</v>
      </c>
      <c r="E20" s="294">
        <v>48827.74770866365</v>
      </c>
      <c r="F20" s="294">
        <v>33059.122501974576</v>
      </c>
      <c r="G20" s="294">
        <v>26457.728448301717</v>
      </c>
      <c r="H20" s="294">
        <v>20290.287430000008</v>
      </c>
      <c r="I20" s="294">
        <v>16306.063144683299</v>
      </c>
      <c r="J20" s="294">
        <v>7666.8271900000036</v>
      </c>
      <c r="K20" s="278">
        <v>6051.9648999999999</v>
      </c>
      <c r="L20" s="127">
        <v>5179.4736500000008</v>
      </c>
      <c r="M20" s="284">
        <v>5866.1134999999995</v>
      </c>
      <c r="N20" s="284">
        <v>4991.3529900000012</v>
      </c>
      <c r="O20" s="284">
        <v>7194.4836599999999</v>
      </c>
      <c r="P20" s="286">
        <v>6362.5840100000005</v>
      </c>
      <c r="Q20" s="284">
        <v>5569.9061000000002</v>
      </c>
      <c r="R20" s="426">
        <v>4712.27081</v>
      </c>
      <c r="S20" s="400">
        <v>5378.9631900000004</v>
      </c>
    </row>
    <row r="21" spans="2:19" ht="24.95" customHeight="1" x14ac:dyDescent="0.2">
      <c r="B21" s="289" t="s">
        <v>106</v>
      </c>
      <c r="C21" s="290" t="s">
        <v>107</v>
      </c>
      <c r="D21" s="294">
        <v>33855.717429999982</v>
      </c>
      <c r="E21" s="294">
        <v>29484.225707056103</v>
      </c>
      <c r="F21" s="294">
        <v>43666.605868690502</v>
      </c>
      <c r="G21" s="294">
        <v>49225.068531925172</v>
      </c>
      <c r="H21" s="294">
        <v>25535.11886999998</v>
      </c>
      <c r="I21" s="294">
        <v>26120.867814728059</v>
      </c>
      <c r="J21" s="294">
        <v>10572.19607</v>
      </c>
      <c r="K21" s="278">
        <v>9750.5863900000022</v>
      </c>
      <c r="L21" s="127">
        <v>7350.2255500000019</v>
      </c>
      <c r="M21" s="284">
        <v>6627.19956</v>
      </c>
      <c r="N21" s="284">
        <v>10975.055499999999</v>
      </c>
      <c r="O21" s="284">
        <v>14644.806550000007</v>
      </c>
      <c r="P21" s="286">
        <v>14868.79831</v>
      </c>
      <c r="Q21" s="284">
        <v>14780.333000000001</v>
      </c>
      <c r="R21" s="426">
        <v>16830.05358</v>
      </c>
      <c r="S21" s="400">
        <v>14675.889320000002</v>
      </c>
    </row>
    <row r="22" spans="2:19" ht="24.95" customHeight="1" x14ac:dyDescent="0.2">
      <c r="B22" s="289" t="s">
        <v>108</v>
      </c>
      <c r="C22" s="290" t="s">
        <v>109</v>
      </c>
      <c r="D22" s="294">
        <v>25826.027419999977</v>
      </c>
      <c r="E22" s="294">
        <v>24444.707015024112</v>
      </c>
      <c r="F22" s="294">
        <v>19277.478417796665</v>
      </c>
      <c r="G22" s="294">
        <v>18630.758164236478</v>
      </c>
      <c r="H22" s="294">
        <v>17905.376100000005</v>
      </c>
      <c r="I22" s="294">
        <v>17425.024084743098</v>
      </c>
      <c r="J22" s="294">
        <v>11579.971910000004</v>
      </c>
      <c r="K22" s="278">
        <v>11759.648090000004</v>
      </c>
      <c r="L22" s="127">
        <v>12616.49865</v>
      </c>
      <c r="M22" s="284">
        <v>11359.253199999999</v>
      </c>
      <c r="N22" s="284">
        <v>12214.164069999999</v>
      </c>
      <c r="O22" s="284">
        <v>12934.364639999985</v>
      </c>
      <c r="P22" s="286">
        <v>13323.53869999999</v>
      </c>
      <c r="Q22" s="284">
        <v>13055.05092999999</v>
      </c>
      <c r="R22" s="426">
        <v>12861.36191</v>
      </c>
      <c r="S22" s="400">
        <v>14200.501220000004</v>
      </c>
    </row>
    <row r="23" spans="2:19" ht="24.95" customHeight="1" x14ac:dyDescent="0.2">
      <c r="B23" s="289" t="s">
        <v>110</v>
      </c>
      <c r="C23" s="290" t="s">
        <v>111</v>
      </c>
      <c r="D23" s="294">
        <v>1054.8002200000017</v>
      </c>
      <c r="E23" s="294">
        <v>801.60936128767207</v>
      </c>
      <c r="F23" s="294">
        <v>2798.8518292240333</v>
      </c>
      <c r="G23" s="294">
        <v>3861.7878003828228</v>
      </c>
      <c r="H23" s="294">
        <v>544.26675</v>
      </c>
      <c r="I23" s="294">
        <v>1314.4832339547575</v>
      </c>
      <c r="J23" s="294">
        <v>1447.8351299999999</v>
      </c>
      <c r="K23" s="278">
        <v>1194.1720099999998</v>
      </c>
      <c r="L23" s="127">
        <v>1048.2169700000002</v>
      </c>
      <c r="M23" s="284">
        <v>1022.15442</v>
      </c>
      <c r="N23" s="284">
        <v>818.04688999999996</v>
      </c>
      <c r="O23" s="284">
        <v>837.64596000000029</v>
      </c>
      <c r="P23" s="286">
        <v>878.93106999999998</v>
      </c>
      <c r="Q23" s="284">
        <v>841.88313999999991</v>
      </c>
      <c r="R23" s="426">
        <v>711.55684999999994</v>
      </c>
      <c r="S23" s="400">
        <v>514.24380999999994</v>
      </c>
    </row>
    <row r="24" spans="2:19" ht="24.95" customHeight="1" x14ac:dyDescent="0.2">
      <c r="B24" s="289" t="s">
        <v>112</v>
      </c>
      <c r="C24" s="290" t="s">
        <v>113</v>
      </c>
      <c r="D24" s="294">
        <v>10382.319229999999</v>
      </c>
      <c r="E24" s="294">
        <v>20473.750077169389</v>
      </c>
      <c r="F24" s="294">
        <v>35813.171988174319</v>
      </c>
      <c r="G24" s="294">
        <v>37798.376380294561</v>
      </c>
      <c r="H24" s="294">
        <v>23851.941360000004</v>
      </c>
      <c r="I24" s="294">
        <v>26981.179025877267</v>
      </c>
      <c r="J24" s="294">
        <v>27493.605920000005</v>
      </c>
      <c r="K24" s="278">
        <v>24401.73316</v>
      </c>
      <c r="L24" s="127">
        <v>19594.648080000003</v>
      </c>
      <c r="M24" s="284">
        <v>38596.314839999999</v>
      </c>
      <c r="N24" s="284">
        <v>35751.2785</v>
      </c>
      <c r="O24" s="284">
        <v>27688.712290000003</v>
      </c>
      <c r="P24" s="286">
        <v>15036.20299</v>
      </c>
      <c r="Q24" s="284">
        <v>12436.01215</v>
      </c>
      <c r="R24" s="426">
        <v>5550.9641799999999</v>
      </c>
      <c r="S24" s="400">
        <v>14643.53565</v>
      </c>
    </row>
    <row r="25" spans="2:19" ht="24.95" customHeight="1" x14ac:dyDescent="0.2">
      <c r="B25" s="289" t="s">
        <v>114</v>
      </c>
      <c r="C25" s="290" t="s">
        <v>115</v>
      </c>
      <c r="D25" s="294">
        <v>34712.323909999977</v>
      </c>
      <c r="E25" s="294">
        <v>26532.228743671287</v>
      </c>
      <c r="F25" s="294">
        <v>38340.093087464571</v>
      </c>
      <c r="G25" s="294">
        <v>28996.891691981509</v>
      </c>
      <c r="H25" s="294">
        <v>29676.50152999999</v>
      </c>
      <c r="I25" s="294">
        <v>32506.525535523891</v>
      </c>
      <c r="J25" s="294">
        <v>34036.385480000004</v>
      </c>
      <c r="K25" s="278">
        <v>28011.938310000009</v>
      </c>
      <c r="L25" s="127">
        <v>29596.735169999989</v>
      </c>
      <c r="M25" s="284">
        <v>21770.643189999992</v>
      </c>
      <c r="N25" s="284">
        <v>20170.375039999992</v>
      </c>
      <c r="O25" s="284">
        <v>21158.714069999995</v>
      </c>
      <c r="P25" s="286">
        <v>24845.527239999999</v>
      </c>
      <c r="Q25" s="284">
        <v>26193.708289999999</v>
      </c>
      <c r="R25" s="426">
        <v>25844.931440000004</v>
      </c>
      <c r="S25" s="400">
        <v>24049.519000000004</v>
      </c>
    </row>
    <row r="26" spans="2:19" ht="24.95" customHeight="1" x14ac:dyDescent="0.2">
      <c r="B26" s="289" t="s">
        <v>116</v>
      </c>
      <c r="C26" s="290" t="s">
        <v>117</v>
      </c>
      <c r="D26" s="294">
        <v>53723.661640000013</v>
      </c>
      <c r="E26" s="294">
        <v>23367.26567450352</v>
      </c>
      <c r="F26" s="294">
        <v>27292.576808156446</v>
      </c>
      <c r="G26" s="294">
        <v>26842.52340322865</v>
      </c>
      <c r="H26" s="294">
        <v>32419.454450000023</v>
      </c>
      <c r="I26" s="294">
        <v>33015.994734421372</v>
      </c>
      <c r="J26" s="294">
        <v>23756.169369999996</v>
      </c>
      <c r="K26" s="278">
        <v>25076.86134000001</v>
      </c>
      <c r="L26" s="127">
        <v>26879.284199999995</v>
      </c>
      <c r="M26" s="284">
        <v>15736.566049999994</v>
      </c>
      <c r="N26" s="284">
        <v>19124.397099999987</v>
      </c>
      <c r="O26" s="284">
        <v>19632.171350000001</v>
      </c>
      <c r="P26" s="286">
        <v>22482.899550000002</v>
      </c>
      <c r="Q26" s="284">
        <v>23322.524310000001</v>
      </c>
      <c r="R26" s="426">
        <v>26808.562879999998</v>
      </c>
      <c r="S26" s="400">
        <v>26934.9702</v>
      </c>
    </row>
    <row r="27" spans="2:19" ht="24.95" customHeight="1" x14ac:dyDescent="0.2">
      <c r="B27" s="289" t="s">
        <v>118</v>
      </c>
      <c r="C27" s="290" t="s">
        <v>119</v>
      </c>
      <c r="D27" s="294">
        <v>132826.73462000029</v>
      </c>
      <c r="E27" s="294">
        <v>126234.21119345025</v>
      </c>
      <c r="F27" s="294">
        <v>116193.68431866699</v>
      </c>
      <c r="G27" s="294">
        <v>122856.21292289902</v>
      </c>
      <c r="H27" s="294">
        <v>94950.037829999987</v>
      </c>
      <c r="I27" s="294">
        <v>83899.644210008206</v>
      </c>
      <c r="J27" s="294">
        <v>110893.44461000009</v>
      </c>
      <c r="K27" s="278">
        <v>117856.16543000004</v>
      </c>
      <c r="L27" s="127">
        <v>106930.41918999996</v>
      </c>
      <c r="M27" s="284">
        <v>94071.085579999999</v>
      </c>
      <c r="N27" s="284">
        <v>89088.895810000045</v>
      </c>
      <c r="O27" s="284">
        <v>98853.290750000015</v>
      </c>
      <c r="P27" s="286">
        <v>107634.08455999999</v>
      </c>
      <c r="Q27" s="284">
        <v>105723.0719000001</v>
      </c>
      <c r="R27" s="426">
        <v>102276.43870999999</v>
      </c>
      <c r="S27" s="400">
        <v>103455.47752999999</v>
      </c>
    </row>
    <row r="28" spans="2:19" ht="24.95" customHeight="1" x14ac:dyDescent="0.2">
      <c r="B28" s="289" t="s">
        <v>120</v>
      </c>
      <c r="C28" s="290" t="s">
        <v>121</v>
      </c>
      <c r="D28" s="294">
        <v>2792.4440800000029</v>
      </c>
      <c r="E28" s="294">
        <v>2485.7448793975636</v>
      </c>
      <c r="F28" s="294">
        <v>3153.9343688236549</v>
      </c>
      <c r="G28" s="294">
        <v>2050.1855420283973</v>
      </c>
      <c r="H28" s="294">
        <v>2312.6725600000004</v>
      </c>
      <c r="I28" s="294">
        <v>3138.5023992228089</v>
      </c>
      <c r="J28" s="294">
        <v>2258.0662700000003</v>
      </c>
      <c r="K28" s="278">
        <v>1812.51712</v>
      </c>
      <c r="L28" s="127">
        <v>2145.6971399999993</v>
      </c>
      <c r="M28" s="284">
        <v>2442.0492300000001</v>
      </c>
      <c r="N28" s="284">
        <v>3447.5365900000006</v>
      </c>
      <c r="O28" s="284">
        <v>4949.2275800000007</v>
      </c>
      <c r="P28" s="286">
        <v>4119.0049600000002</v>
      </c>
      <c r="Q28" s="284">
        <v>3753.0801900000001</v>
      </c>
      <c r="R28" s="426">
        <v>3604.2828699999986</v>
      </c>
      <c r="S28" s="400">
        <v>4239.2790999999988</v>
      </c>
    </row>
    <row r="29" spans="2:19" ht="24.95" customHeight="1" x14ac:dyDescent="0.2">
      <c r="B29" s="289" t="s">
        <v>122</v>
      </c>
      <c r="C29" s="290" t="s">
        <v>123</v>
      </c>
      <c r="D29" s="294">
        <v>10719.453359999989</v>
      </c>
      <c r="E29" s="294">
        <v>13513.710693021985</v>
      </c>
      <c r="F29" s="294">
        <v>17681.153077747025</v>
      </c>
      <c r="G29" s="294">
        <v>9336.7440717844001</v>
      </c>
      <c r="H29" s="294">
        <v>10997.550180000002</v>
      </c>
      <c r="I29" s="294">
        <v>10250.456667428312</v>
      </c>
      <c r="J29" s="294">
        <v>9424.1889300000039</v>
      </c>
      <c r="K29" s="278">
        <v>11426.936719999998</v>
      </c>
      <c r="L29" s="127">
        <v>10458.304589999996</v>
      </c>
      <c r="M29" s="284">
        <v>9593.6797399999996</v>
      </c>
      <c r="N29" s="284">
        <v>11103.526300000001</v>
      </c>
      <c r="O29" s="284">
        <v>11328.92906</v>
      </c>
      <c r="P29" s="286">
        <v>11612.722759999999</v>
      </c>
      <c r="Q29" s="284">
        <v>13423.302770000002</v>
      </c>
      <c r="R29" s="426">
        <v>15733.791090000001</v>
      </c>
      <c r="S29" s="400">
        <v>18084.260659999996</v>
      </c>
    </row>
    <row r="30" spans="2:19" ht="24.95" customHeight="1" x14ac:dyDescent="0.2">
      <c r="B30" s="289" t="s">
        <v>124</v>
      </c>
      <c r="C30" s="290" t="s">
        <v>125</v>
      </c>
      <c r="D30" s="294">
        <v>42141.60488000005</v>
      </c>
      <c r="E30" s="294">
        <v>38346.119841967142</v>
      </c>
      <c r="F30" s="294">
        <v>39347.673429273986</v>
      </c>
      <c r="G30" s="294">
        <v>39283.833851700838</v>
      </c>
      <c r="H30" s="294">
        <v>45573.503400000052</v>
      </c>
      <c r="I30" s="294">
        <v>47906.615536436679</v>
      </c>
      <c r="J30" s="294">
        <v>89854.937229999996</v>
      </c>
      <c r="K30" s="278">
        <v>85496.045310000016</v>
      </c>
      <c r="L30" s="127">
        <v>88886.811690000017</v>
      </c>
      <c r="M30" s="284">
        <v>72900.699140000012</v>
      </c>
      <c r="N30" s="284">
        <v>75369.810620000062</v>
      </c>
      <c r="O30" s="284">
        <v>71015.032809999961</v>
      </c>
      <c r="P30" s="286">
        <v>76544.450099999915</v>
      </c>
      <c r="Q30" s="284">
        <v>75941.547870000009</v>
      </c>
      <c r="R30" s="426">
        <v>74312.168889999986</v>
      </c>
      <c r="S30" s="400">
        <v>83693.708479999987</v>
      </c>
    </row>
    <row r="31" spans="2:19" ht="24.95" customHeight="1" x14ac:dyDescent="0.2">
      <c r="B31" s="289" t="s">
        <v>126</v>
      </c>
      <c r="C31" s="290" t="s">
        <v>127</v>
      </c>
      <c r="D31" s="294">
        <v>94836.818360000223</v>
      </c>
      <c r="E31" s="294">
        <v>79208.966554097424</v>
      </c>
      <c r="F31" s="294">
        <v>106400.75556037389</v>
      </c>
      <c r="G31" s="294">
        <v>104235.46867622534</v>
      </c>
      <c r="H31" s="294">
        <v>263728.05426999996</v>
      </c>
      <c r="I31" s="294">
        <v>127331.13483390538</v>
      </c>
      <c r="J31" s="294">
        <v>85993.901580000034</v>
      </c>
      <c r="K31" s="278">
        <v>66302.966010000018</v>
      </c>
      <c r="L31" s="127">
        <v>69763.559820000009</v>
      </c>
      <c r="M31" s="284">
        <v>36272.951570000019</v>
      </c>
      <c r="N31" s="284">
        <v>33389.776480000008</v>
      </c>
      <c r="O31" s="284">
        <v>252346.41413000002</v>
      </c>
      <c r="P31" s="286">
        <v>83852.330029999997</v>
      </c>
      <c r="Q31" s="284">
        <v>73742.07034999998</v>
      </c>
      <c r="R31" s="426">
        <v>73359.070210000005</v>
      </c>
      <c r="S31" s="400">
        <v>62235.908010000014</v>
      </c>
    </row>
    <row r="32" spans="2:19" ht="24.95" customHeight="1" x14ac:dyDescent="0.2">
      <c r="B32" s="289" t="s">
        <v>128</v>
      </c>
      <c r="C32" s="290" t="s">
        <v>129</v>
      </c>
      <c r="D32" s="294">
        <v>888.48661999999945</v>
      </c>
      <c r="E32" s="294">
        <v>465.84396845172159</v>
      </c>
      <c r="F32" s="294">
        <v>1173.4496405650862</v>
      </c>
      <c r="G32" s="294">
        <v>876.25127854209859</v>
      </c>
      <c r="H32" s="294">
        <v>803.5572199999998</v>
      </c>
      <c r="I32" s="294">
        <v>1159.5107213869051</v>
      </c>
      <c r="J32" s="294">
        <v>19020.265380000023</v>
      </c>
      <c r="K32" s="278">
        <v>16984.438250000014</v>
      </c>
      <c r="L32" s="127">
        <v>18109.343629999985</v>
      </c>
      <c r="M32" s="284">
        <v>20859.032250000044</v>
      </c>
      <c r="N32" s="284">
        <v>22077.554979999986</v>
      </c>
      <c r="O32" s="284">
        <v>17735.410709999971</v>
      </c>
      <c r="P32" s="286">
        <v>16979.591069999999</v>
      </c>
      <c r="Q32" s="284">
        <v>18734.005720000001</v>
      </c>
      <c r="R32" s="426">
        <v>18317.751849999997</v>
      </c>
      <c r="S32" s="400">
        <v>22858.783229999994</v>
      </c>
    </row>
    <row r="33" spans="2:19" ht="24.95" customHeight="1" x14ac:dyDescent="0.2">
      <c r="B33" s="289" t="s">
        <v>130</v>
      </c>
      <c r="C33" s="290" t="s">
        <v>157</v>
      </c>
      <c r="D33" s="294">
        <v>74383.845300000045</v>
      </c>
      <c r="E33" s="294">
        <v>50513.894330599192</v>
      </c>
      <c r="F33" s="294">
        <v>73949.266629450023</v>
      </c>
      <c r="G33" s="294">
        <v>50918.104175070301</v>
      </c>
      <c r="H33" s="294">
        <v>56497.280910000038</v>
      </c>
      <c r="I33" s="294">
        <v>68179.482621259987</v>
      </c>
      <c r="J33" s="294">
        <v>88594.32981999997</v>
      </c>
      <c r="K33" s="278">
        <v>93120.421810000043</v>
      </c>
      <c r="L33" s="127">
        <v>134585.06739999988</v>
      </c>
      <c r="M33" s="284">
        <v>89854.05253000003</v>
      </c>
      <c r="N33" s="284">
        <v>73938.350830000025</v>
      </c>
      <c r="O33" s="284">
        <v>73559.762560000003</v>
      </c>
      <c r="P33" s="286">
        <v>66182.745410000003</v>
      </c>
      <c r="Q33" s="284">
        <v>66237.951430000001</v>
      </c>
      <c r="R33" s="426">
        <v>70935.561070000011</v>
      </c>
      <c r="S33" s="400">
        <v>62881.973210000004</v>
      </c>
    </row>
    <row r="34" spans="2:19" ht="24.95" customHeight="1" x14ac:dyDescent="0.2">
      <c r="B34" s="289" t="s">
        <v>132</v>
      </c>
      <c r="C34" s="290" t="s">
        <v>133</v>
      </c>
      <c r="D34" s="294">
        <v>8027.5523700000012</v>
      </c>
      <c r="E34" s="294">
        <v>80209.576644158704</v>
      </c>
      <c r="F34" s="294">
        <v>6493.9380136741675</v>
      </c>
      <c r="G34" s="294">
        <v>5445.9215235923766</v>
      </c>
      <c r="H34" s="294">
        <v>4671.4622399999989</v>
      </c>
      <c r="I34" s="294">
        <v>5459.6521368256072</v>
      </c>
      <c r="J34" s="294">
        <v>20582.218379999995</v>
      </c>
      <c r="K34" s="278">
        <v>23986.259649999993</v>
      </c>
      <c r="L34" s="127">
        <v>25109.896870000004</v>
      </c>
      <c r="M34" s="284">
        <v>20649.787589999996</v>
      </c>
      <c r="N34" s="284">
        <v>16391.212760000002</v>
      </c>
      <c r="O34" s="284">
        <v>19735.531760000009</v>
      </c>
      <c r="P34" s="286">
        <v>17553.693090000008</v>
      </c>
      <c r="Q34" s="284">
        <v>16760.020769999999</v>
      </c>
      <c r="R34" s="426">
        <v>30045.115929999996</v>
      </c>
      <c r="S34" s="400">
        <v>42353.359700000001</v>
      </c>
    </row>
    <row r="35" spans="2:19" ht="24.95" customHeight="1" x14ac:dyDescent="0.2">
      <c r="B35" s="291" t="s">
        <v>158</v>
      </c>
      <c r="C35" s="292" t="s">
        <v>159</v>
      </c>
      <c r="D35" s="297">
        <v>13907.801910000002</v>
      </c>
      <c r="E35" s="297">
        <v>8933.221585043706</v>
      </c>
      <c r="F35" s="297">
        <v>14714.436359606218</v>
      </c>
      <c r="G35" s="297">
        <v>13800.052252004854</v>
      </c>
      <c r="H35" s="297">
        <v>33767.316859999984</v>
      </c>
      <c r="I35" s="297">
        <v>15538.883602274465</v>
      </c>
      <c r="J35" s="298">
        <v>0</v>
      </c>
      <c r="K35" s="278">
        <v>0</v>
      </c>
      <c r="L35" s="278">
        <v>0</v>
      </c>
      <c r="M35" s="278">
        <v>0</v>
      </c>
      <c r="N35" s="278">
        <v>0</v>
      </c>
      <c r="O35" s="278">
        <v>0</v>
      </c>
      <c r="P35" s="278">
        <v>0</v>
      </c>
      <c r="Q35" s="298">
        <v>0</v>
      </c>
      <c r="R35" s="427">
        <v>0</v>
      </c>
      <c r="S35" s="428">
        <v>0</v>
      </c>
    </row>
    <row r="36" spans="2:19" ht="20.100000000000001" customHeight="1" x14ac:dyDescent="0.2">
      <c r="B36" s="293"/>
      <c r="C36" s="360" t="s">
        <v>134</v>
      </c>
      <c r="D36" s="361">
        <f t="shared" ref="D36:I36" si="0">SUM(D15:D35)</f>
        <v>599117.97917000065</v>
      </c>
      <c r="E36" s="361">
        <f t="shared" si="0"/>
        <v>575540.69048187498</v>
      </c>
      <c r="F36" s="361">
        <f t="shared" si="0"/>
        <v>580878.33611088595</v>
      </c>
      <c r="G36" s="361">
        <f t="shared" si="0"/>
        <v>541574.72862412082</v>
      </c>
      <c r="H36" s="361">
        <f t="shared" si="0"/>
        <v>664534.81795000017</v>
      </c>
      <c r="I36" s="361">
        <f t="shared" si="0"/>
        <v>527565.4599832769</v>
      </c>
      <c r="J36" s="362">
        <f t="shared" ref="J36:R36" si="1">SUM(J15:J35)</f>
        <v>543746.45381000009</v>
      </c>
      <c r="K36" s="362">
        <f t="shared" si="1"/>
        <v>523970.01051000017</v>
      </c>
      <c r="L36" s="362">
        <f t="shared" si="1"/>
        <v>558941.78480999987</v>
      </c>
      <c r="M36" s="362">
        <f t="shared" si="1"/>
        <v>448433.07284000015</v>
      </c>
      <c r="N36" s="362">
        <f t="shared" si="1"/>
        <v>429119.11126000015</v>
      </c>
      <c r="O36" s="362">
        <f t="shared" si="1"/>
        <v>653925.23887999996</v>
      </c>
      <c r="P36" s="362">
        <f t="shared" si="1"/>
        <v>484544.81141999998</v>
      </c>
      <c r="Q36" s="362">
        <f t="shared" si="1"/>
        <v>471067.01542000019</v>
      </c>
      <c r="R36" s="398">
        <f t="shared" si="1"/>
        <v>482336.30742999999</v>
      </c>
      <c r="S36" s="398">
        <f t="shared" ref="S36" si="2">SUM(S15:S35)</f>
        <v>500625.00311000005</v>
      </c>
    </row>
    <row r="37" spans="2:19" x14ac:dyDescent="0.2">
      <c r="B37" s="81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</row>
    <row r="38" spans="2:19" x14ac:dyDescent="0.2">
      <c r="B38" s="98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</row>
    <row r="39" spans="2:19" ht="18.75" x14ac:dyDescent="0.3">
      <c r="B39" s="37" t="s">
        <v>241</v>
      </c>
      <c r="C39" s="99"/>
      <c r="D39" s="99"/>
      <c r="E39" s="99"/>
      <c r="F39" s="99"/>
      <c r="G39" s="99"/>
      <c r="H39" s="99"/>
      <c r="I39" s="99"/>
      <c r="J39" s="99"/>
      <c r="K39" s="99"/>
      <c r="L39" s="93"/>
      <c r="M39" s="93"/>
      <c r="N39" s="93"/>
      <c r="O39" s="93"/>
      <c r="P39" s="93"/>
      <c r="Q39" s="93"/>
    </row>
    <row r="40" spans="2:19" x14ac:dyDescent="0.2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3"/>
      <c r="M40" s="93"/>
      <c r="N40" s="93"/>
      <c r="O40" s="93"/>
      <c r="P40" s="93"/>
      <c r="Q40" s="93"/>
    </row>
    <row r="41" spans="2:19" ht="24" x14ac:dyDescent="0.2">
      <c r="B41" s="94" t="s">
        <v>155</v>
      </c>
      <c r="C41" s="95" t="s">
        <v>93</v>
      </c>
      <c r="D41" s="94" t="s">
        <v>156</v>
      </c>
      <c r="E41" s="95">
        <v>2000</v>
      </c>
      <c r="F41" s="95">
        <v>2001</v>
      </c>
      <c r="G41" s="95">
        <v>2002</v>
      </c>
      <c r="H41" s="95">
        <v>2003</v>
      </c>
      <c r="I41" s="95">
        <v>2004</v>
      </c>
      <c r="J41" s="95">
        <v>2006</v>
      </c>
      <c r="K41" s="95">
        <v>2007</v>
      </c>
      <c r="L41" s="95">
        <v>2008</v>
      </c>
      <c r="M41" s="95">
        <v>2009</v>
      </c>
      <c r="N41" s="95">
        <v>2010</v>
      </c>
      <c r="O41" s="96">
        <v>2011</v>
      </c>
      <c r="P41" s="96">
        <v>2012</v>
      </c>
      <c r="Q41" s="300">
        <v>2013</v>
      </c>
      <c r="R41" s="302">
        <v>2014</v>
      </c>
      <c r="S41" s="302">
        <v>2015</v>
      </c>
    </row>
    <row r="42" spans="2:19" ht="24.95" customHeight="1" x14ac:dyDescent="0.2">
      <c r="B42" s="100" t="s">
        <v>94</v>
      </c>
      <c r="C42" s="101" t="s">
        <v>95</v>
      </c>
      <c r="D42" s="303">
        <v>22.350999999999999</v>
      </c>
      <c r="E42" s="303">
        <v>9.8193597793579102</v>
      </c>
      <c r="F42" s="303">
        <v>40.459999084472656</v>
      </c>
      <c r="G42" s="303">
        <v>2.8599998950958252</v>
      </c>
      <c r="H42" s="303">
        <v>50.545999999999999</v>
      </c>
      <c r="I42" s="303">
        <v>218.46150022745132</v>
      </c>
      <c r="J42" s="273">
        <v>62.645000000000003</v>
      </c>
      <c r="K42" s="278">
        <v>135.44117999999997</v>
      </c>
      <c r="L42" s="304">
        <v>55.524659999999997</v>
      </c>
      <c r="M42" s="305">
        <v>111.89299999999999</v>
      </c>
      <c r="N42" s="305">
        <v>87.111000000000004</v>
      </c>
      <c r="O42" s="261">
        <v>28.875</v>
      </c>
      <c r="P42" s="311">
        <v>48.905000000000001</v>
      </c>
      <c r="Q42" s="296">
        <v>59.305</v>
      </c>
      <c r="R42" s="425">
        <v>47.798000000000002</v>
      </c>
      <c r="S42" s="399">
        <v>43.421199999999999</v>
      </c>
    </row>
    <row r="43" spans="2:19" ht="24.95" customHeight="1" x14ac:dyDescent="0.2">
      <c r="B43" s="102" t="s">
        <v>96</v>
      </c>
      <c r="C43" s="103" t="s">
        <v>97</v>
      </c>
      <c r="D43" s="306">
        <v>129.21637999999999</v>
      </c>
      <c r="E43" s="306">
        <v>159.68851915653795</v>
      </c>
      <c r="F43" s="306">
        <v>368.29356053902302</v>
      </c>
      <c r="G43" s="306">
        <v>580.61971219675615</v>
      </c>
      <c r="H43" s="306">
        <v>761.04079999999999</v>
      </c>
      <c r="I43" s="306">
        <v>655.98359119909583</v>
      </c>
      <c r="J43" s="294">
        <v>31.765450000000001</v>
      </c>
      <c r="K43" s="278">
        <v>40.957260000000005</v>
      </c>
      <c r="L43" s="307">
        <v>54.317659999999989</v>
      </c>
      <c r="M43" s="261">
        <v>34.890099999999997</v>
      </c>
      <c r="N43" s="261">
        <v>117.76986000000002</v>
      </c>
      <c r="O43" s="261">
        <v>91.951580000000007</v>
      </c>
      <c r="P43" s="262">
        <v>33.576530000000005</v>
      </c>
      <c r="Q43" s="284">
        <v>43.651049999999998</v>
      </c>
      <c r="R43" s="426">
        <v>70.467000000000013</v>
      </c>
      <c r="S43" s="400">
        <v>185.11708999999999</v>
      </c>
    </row>
    <row r="44" spans="2:19" ht="24.95" customHeight="1" x14ac:dyDescent="0.2">
      <c r="B44" s="102" t="s">
        <v>98</v>
      </c>
      <c r="C44" s="103" t="s">
        <v>99</v>
      </c>
      <c r="D44" s="306">
        <v>361.54955000000007</v>
      </c>
      <c r="E44" s="306">
        <v>432.1810966283083</v>
      </c>
      <c r="F44" s="306">
        <v>584.46903542988002</v>
      </c>
      <c r="G44" s="306">
        <v>574.69473546743393</v>
      </c>
      <c r="H44" s="306">
        <v>1346.9422000000002</v>
      </c>
      <c r="I44" s="306">
        <v>2175.6663750968874</v>
      </c>
      <c r="J44" s="294">
        <v>1375.5425400000004</v>
      </c>
      <c r="K44" s="278">
        <v>715.2835</v>
      </c>
      <c r="L44" s="307">
        <v>832.22599999999977</v>
      </c>
      <c r="M44" s="261">
        <v>410.53</v>
      </c>
      <c r="N44" s="261">
        <v>168.02549999999997</v>
      </c>
      <c r="O44" s="261">
        <v>326.07</v>
      </c>
      <c r="P44" s="262">
        <v>359.51299999999998</v>
      </c>
      <c r="Q44" s="284">
        <v>232.42</v>
      </c>
      <c r="R44" s="426">
        <v>294.93</v>
      </c>
      <c r="S44" s="400">
        <v>552.37270000000001</v>
      </c>
    </row>
    <row r="45" spans="2:19" ht="24.95" customHeight="1" x14ac:dyDescent="0.2">
      <c r="B45" s="102" t="s">
        <v>100</v>
      </c>
      <c r="C45" s="103" t="s">
        <v>101</v>
      </c>
      <c r="D45" s="306">
        <v>21.546889999999998</v>
      </c>
      <c r="E45" s="306">
        <v>14.068899998441339</v>
      </c>
      <c r="F45" s="306">
        <v>18.727520246058702</v>
      </c>
      <c r="G45" s="306">
        <v>7.6861999034881592</v>
      </c>
      <c r="H45" s="306">
        <v>31.8765</v>
      </c>
      <c r="I45" s="306">
        <v>69.700949777849019</v>
      </c>
      <c r="J45" s="294">
        <v>46.617000000000004</v>
      </c>
      <c r="K45" s="278">
        <v>74.781999999999996</v>
      </c>
      <c r="L45" s="307">
        <v>50.042099999999998</v>
      </c>
      <c r="M45" s="261">
        <v>17.135999999999999</v>
      </c>
      <c r="N45" s="261">
        <v>83.555000000000007</v>
      </c>
      <c r="O45" s="261">
        <v>6.99</v>
      </c>
      <c r="P45" s="262">
        <v>23.479500000000002</v>
      </c>
      <c r="Q45" s="284">
        <v>31.100999999999999</v>
      </c>
      <c r="R45" s="426">
        <v>20.908999999999999</v>
      </c>
      <c r="S45" s="400">
        <v>10.9566</v>
      </c>
    </row>
    <row r="46" spans="2:19" ht="24.95" customHeight="1" x14ac:dyDescent="0.2">
      <c r="B46" s="102" t="s">
        <v>102</v>
      </c>
      <c r="C46" s="104" t="s">
        <v>103</v>
      </c>
      <c r="D46" s="308">
        <v>3399.57717</v>
      </c>
      <c r="E46" s="306">
        <v>2865.9959439556114</v>
      </c>
      <c r="F46" s="306">
        <v>1643.197021169588</v>
      </c>
      <c r="G46" s="306">
        <v>1353.7447927352041</v>
      </c>
      <c r="H46" s="306">
        <v>3714.6258499999994</v>
      </c>
      <c r="I46" s="306">
        <v>3274.0131958797574</v>
      </c>
      <c r="J46" s="294">
        <v>1032.8939999999998</v>
      </c>
      <c r="K46" s="278">
        <v>7987.7003999999997</v>
      </c>
      <c r="L46" s="307">
        <v>11534.724</v>
      </c>
      <c r="M46" s="261">
        <v>9865.3505999999998</v>
      </c>
      <c r="N46" s="261">
        <v>2237.5175000000004</v>
      </c>
      <c r="O46" s="261">
        <v>2295.2199000000001</v>
      </c>
      <c r="P46" s="262">
        <v>3312.6366699999999</v>
      </c>
      <c r="Q46" s="284">
        <v>2664.4372499999999</v>
      </c>
      <c r="R46" s="426">
        <v>2715.922</v>
      </c>
      <c r="S46" s="400">
        <v>833.49900000000002</v>
      </c>
    </row>
    <row r="47" spans="2:19" ht="24.95" customHeight="1" x14ac:dyDescent="0.2">
      <c r="B47" s="102" t="s">
        <v>104</v>
      </c>
      <c r="C47" s="104" t="s">
        <v>105</v>
      </c>
      <c r="D47" s="308">
        <v>58000.370270000101</v>
      </c>
      <c r="E47" s="306">
        <v>60323.059140452271</v>
      </c>
      <c r="F47" s="306">
        <v>36164.143024921483</v>
      </c>
      <c r="G47" s="306">
        <v>30873.016647228764</v>
      </c>
      <c r="H47" s="306">
        <v>26534.539170000029</v>
      </c>
      <c r="I47" s="306">
        <v>29984.761534594694</v>
      </c>
      <c r="J47" s="294">
        <v>12527.308480000002</v>
      </c>
      <c r="K47" s="278">
        <v>10954.965280000004</v>
      </c>
      <c r="L47" s="307">
        <v>18317.373629999998</v>
      </c>
      <c r="M47" s="261">
        <v>13116.533050000002</v>
      </c>
      <c r="N47" s="261">
        <v>10044.190410000007</v>
      </c>
      <c r="O47" s="261">
        <v>18232.225180000012</v>
      </c>
      <c r="P47" s="262">
        <v>23454.942159999999</v>
      </c>
      <c r="Q47" s="284">
        <v>19489.751919999999</v>
      </c>
      <c r="R47" s="426">
        <v>17933.46675</v>
      </c>
      <c r="S47" s="400">
        <v>16494.441159999998</v>
      </c>
    </row>
    <row r="48" spans="2:19" ht="24.95" customHeight="1" x14ac:dyDescent="0.2">
      <c r="B48" s="102" t="s">
        <v>106</v>
      </c>
      <c r="C48" s="104" t="s">
        <v>107</v>
      </c>
      <c r="D48" s="309">
        <v>28450.036490000002</v>
      </c>
      <c r="E48" s="279">
        <v>34931.734504417123</v>
      </c>
      <c r="F48" s="279">
        <v>31296.636494314498</v>
      </c>
      <c r="G48" s="279">
        <v>23535.647411551316</v>
      </c>
      <c r="H48" s="279">
        <v>21883.214699999997</v>
      </c>
      <c r="I48" s="306">
        <v>26889.968935615383</v>
      </c>
      <c r="J48" s="294">
        <v>14176.673059999992</v>
      </c>
      <c r="K48" s="278">
        <v>11289.295799999991</v>
      </c>
      <c r="L48" s="307">
        <v>11640.315699999997</v>
      </c>
      <c r="M48" s="261">
        <v>13661.936060000004</v>
      </c>
      <c r="N48" s="261">
        <v>23965.759249999999</v>
      </c>
      <c r="O48" s="261">
        <v>24763.403549999992</v>
      </c>
      <c r="P48" s="262">
        <v>31366.04853</v>
      </c>
      <c r="Q48" s="284">
        <v>32941.693830000004</v>
      </c>
      <c r="R48" s="426">
        <v>32885.712840000007</v>
      </c>
      <c r="S48" s="400">
        <v>25610.62514</v>
      </c>
    </row>
    <row r="49" spans="2:19" ht="24.95" customHeight="1" x14ac:dyDescent="0.2">
      <c r="B49" s="102" t="s">
        <v>108</v>
      </c>
      <c r="C49" s="104" t="s">
        <v>109</v>
      </c>
      <c r="D49" s="309">
        <v>17368.062700000013</v>
      </c>
      <c r="E49" s="279">
        <v>15008.374940006441</v>
      </c>
      <c r="F49" s="279">
        <v>13461.174054370498</v>
      </c>
      <c r="G49" s="279">
        <v>14201.104305247118</v>
      </c>
      <c r="H49" s="279">
        <v>15658.727349999977</v>
      </c>
      <c r="I49" s="279">
        <v>21799.365525993097</v>
      </c>
      <c r="J49" s="294">
        <v>16125.994439999969</v>
      </c>
      <c r="K49" s="278">
        <v>14759.859400000001</v>
      </c>
      <c r="L49" s="307">
        <v>12783.47515</v>
      </c>
      <c r="M49" s="261">
        <v>10888.672340000006</v>
      </c>
      <c r="N49" s="261">
        <v>10805.48189999999</v>
      </c>
      <c r="O49" s="261">
        <v>11156.868369999991</v>
      </c>
      <c r="P49" s="262">
        <v>10494.18568999998</v>
      </c>
      <c r="Q49" s="284">
        <v>10834.021770000001</v>
      </c>
      <c r="R49" s="426">
        <v>11288.310819999999</v>
      </c>
      <c r="S49" s="400">
        <v>13298.891789999998</v>
      </c>
    </row>
    <row r="50" spans="2:19" ht="24.95" customHeight="1" x14ac:dyDescent="0.2">
      <c r="B50" s="102" t="s">
        <v>110</v>
      </c>
      <c r="C50" s="103" t="s">
        <v>111</v>
      </c>
      <c r="D50" s="279">
        <v>397.47375</v>
      </c>
      <c r="E50" s="279">
        <v>594.61847699666396</v>
      </c>
      <c r="F50" s="279">
        <v>1565.1823385185562</v>
      </c>
      <c r="G50" s="279">
        <v>1160.7019176658578</v>
      </c>
      <c r="H50" s="279">
        <v>3337.7198199999993</v>
      </c>
      <c r="I50" s="279">
        <v>4897.6694966979558</v>
      </c>
      <c r="J50" s="294">
        <v>954.37982999999883</v>
      </c>
      <c r="K50" s="278">
        <v>426.15605000000005</v>
      </c>
      <c r="L50" s="307">
        <v>571.67530000000022</v>
      </c>
      <c r="M50" s="261">
        <v>534.14910000000009</v>
      </c>
      <c r="N50" s="261">
        <v>408.13599999999997</v>
      </c>
      <c r="O50" s="261">
        <v>356.27210000000031</v>
      </c>
      <c r="P50" s="262">
        <v>716.83389999999997</v>
      </c>
      <c r="Q50" s="284">
        <v>970.72124999999994</v>
      </c>
      <c r="R50" s="426">
        <v>763.4371000000001</v>
      </c>
      <c r="S50" s="400">
        <v>610.22576000000004</v>
      </c>
    </row>
    <row r="51" spans="2:19" ht="24.95" customHeight="1" x14ac:dyDescent="0.2">
      <c r="B51" s="102" t="s">
        <v>112</v>
      </c>
      <c r="C51" s="103" t="s">
        <v>113</v>
      </c>
      <c r="D51" s="279">
        <v>7021.0762900000045</v>
      </c>
      <c r="E51" s="279">
        <v>29919.706738755107</v>
      </c>
      <c r="F51" s="279">
        <v>21056.13366035372</v>
      </c>
      <c r="G51" s="279">
        <v>33406.404140233994</v>
      </c>
      <c r="H51" s="279">
        <v>23564.705779999997</v>
      </c>
      <c r="I51" s="279">
        <v>24898.536286670715</v>
      </c>
      <c r="J51" s="294">
        <v>21435.5092</v>
      </c>
      <c r="K51" s="278">
        <v>19196.990860000002</v>
      </c>
      <c r="L51" s="307">
        <v>11526.118200000001</v>
      </c>
      <c r="M51" s="261">
        <v>30478.047399999996</v>
      </c>
      <c r="N51" s="261">
        <v>25490.732989999997</v>
      </c>
      <c r="O51" s="261">
        <v>10053.278689999999</v>
      </c>
      <c r="P51" s="262">
        <v>17547.847470000001</v>
      </c>
      <c r="Q51" s="284">
        <v>16832.01856</v>
      </c>
      <c r="R51" s="426">
        <v>17768.274880000001</v>
      </c>
      <c r="S51" s="400">
        <v>25761.447999999997</v>
      </c>
    </row>
    <row r="52" spans="2:19" ht="24.95" customHeight="1" x14ac:dyDescent="0.2">
      <c r="B52" s="102" t="s">
        <v>114</v>
      </c>
      <c r="C52" s="103" t="s">
        <v>115</v>
      </c>
      <c r="D52" s="279">
        <v>45951.09059</v>
      </c>
      <c r="E52" s="279">
        <v>36316.881270437843</v>
      </c>
      <c r="F52" s="279">
        <v>53531.926029829308</v>
      </c>
      <c r="G52" s="279">
        <v>39483.469480899403</v>
      </c>
      <c r="H52" s="279">
        <v>39926.897150000026</v>
      </c>
      <c r="I52" s="279">
        <v>39641.492537005106</v>
      </c>
      <c r="J52" s="294">
        <v>43154.868790000066</v>
      </c>
      <c r="K52" s="278">
        <v>38002.881539999988</v>
      </c>
      <c r="L52" s="307">
        <v>44441.995820000084</v>
      </c>
      <c r="M52" s="261">
        <v>30773.48427999999</v>
      </c>
      <c r="N52" s="261">
        <v>25172.11271000003</v>
      </c>
      <c r="O52" s="261">
        <v>25915.330410000028</v>
      </c>
      <c r="P52" s="262">
        <v>25447.529069999997</v>
      </c>
      <c r="Q52" s="284">
        <v>27523.024559999998</v>
      </c>
      <c r="R52" s="426">
        <v>29432.93144</v>
      </c>
      <c r="S52" s="400">
        <v>27091.845230000006</v>
      </c>
    </row>
    <row r="53" spans="2:19" ht="24.95" customHeight="1" x14ac:dyDescent="0.2">
      <c r="B53" s="102" t="s">
        <v>116</v>
      </c>
      <c r="C53" s="103" t="s">
        <v>117</v>
      </c>
      <c r="D53" s="279">
        <v>54157.483999999997</v>
      </c>
      <c r="E53" s="279">
        <v>28518.083013890311</v>
      </c>
      <c r="F53" s="279">
        <v>33292.637059199624</v>
      </c>
      <c r="G53" s="279">
        <v>32600.743393907713</v>
      </c>
      <c r="H53" s="279">
        <v>44732.963319999981</v>
      </c>
      <c r="I53" s="279">
        <v>44896.357898073271</v>
      </c>
      <c r="J53" s="294">
        <v>33031.103720000086</v>
      </c>
      <c r="K53" s="278">
        <v>36171.619140000032</v>
      </c>
      <c r="L53" s="307">
        <v>46107.761400000039</v>
      </c>
      <c r="M53" s="261">
        <v>31238.888159999999</v>
      </c>
      <c r="N53" s="261">
        <v>35251.503970000049</v>
      </c>
      <c r="O53" s="261">
        <v>35267.072330000075</v>
      </c>
      <c r="P53" s="262">
        <v>38892.649450000099</v>
      </c>
      <c r="Q53" s="284">
        <v>37228.222760000092</v>
      </c>
      <c r="R53" s="426">
        <v>40570.931430000004</v>
      </c>
      <c r="S53" s="400">
        <v>39196.340810000009</v>
      </c>
    </row>
    <row r="54" spans="2:19" ht="24.95" customHeight="1" x14ac:dyDescent="0.2">
      <c r="B54" s="102" t="s">
        <v>118</v>
      </c>
      <c r="C54" s="103" t="s">
        <v>119</v>
      </c>
      <c r="D54" s="279">
        <v>172662.92397999961</v>
      </c>
      <c r="E54" s="279">
        <v>175933.70641447901</v>
      </c>
      <c r="F54" s="279">
        <v>196962.19987947406</v>
      </c>
      <c r="G54" s="279">
        <v>187068.24166796243</v>
      </c>
      <c r="H54" s="279">
        <v>162328.95752000029</v>
      </c>
      <c r="I54" s="279">
        <v>141228.9887999692</v>
      </c>
      <c r="J54" s="294">
        <v>134018.54109000007</v>
      </c>
      <c r="K54" s="278">
        <v>135541.82880999998</v>
      </c>
      <c r="L54" s="307">
        <v>160066.55789999999</v>
      </c>
      <c r="M54" s="261">
        <v>126433.96004999999</v>
      </c>
      <c r="N54" s="261">
        <v>159693.72828000016</v>
      </c>
      <c r="O54" s="261">
        <v>181063.33896999987</v>
      </c>
      <c r="P54" s="262">
        <v>188254.99910999998</v>
      </c>
      <c r="Q54" s="284">
        <v>176702.64135000017</v>
      </c>
      <c r="R54" s="426">
        <v>157598.91399999999</v>
      </c>
      <c r="S54" s="400">
        <v>147233.88856999998</v>
      </c>
    </row>
    <row r="55" spans="2:19" ht="24.95" customHeight="1" x14ac:dyDescent="0.2">
      <c r="B55" s="102" t="s">
        <v>120</v>
      </c>
      <c r="C55" s="103" t="s">
        <v>121</v>
      </c>
      <c r="D55" s="279">
        <v>3140.1325800000009</v>
      </c>
      <c r="E55" s="279">
        <v>2197.1998614265285</v>
      </c>
      <c r="F55" s="279">
        <v>6153.2796083997237</v>
      </c>
      <c r="G55" s="279">
        <v>1958.6118715680204</v>
      </c>
      <c r="H55" s="279">
        <v>1590.2192700000005</v>
      </c>
      <c r="I55" s="279">
        <v>2488.4120387951843</v>
      </c>
      <c r="J55" s="294">
        <v>3582.0519400000003</v>
      </c>
      <c r="K55" s="278">
        <v>2602.2290100000009</v>
      </c>
      <c r="L55" s="307">
        <v>3885.141340000001</v>
      </c>
      <c r="M55" s="261">
        <v>3886.7228000000005</v>
      </c>
      <c r="N55" s="261">
        <v>2887.9674499999987</v>
      </c>
      <c r="O55" s="261">
        <v>3104.0510099999992</v>
      </c>
      <c r="P55" s="262">
        <v>2605.2668099999992</v>
      </c>
      <c r="Q55" s="284">
        <v>2380.3768499999992</v>
      </c>
      <c r="R55" s="426">
        <v>2508.2922399999979</v>
      </c>
      <c r="S55" s="400">
        <v>3219.7852000000003</v>
      </c>
    </row>
    <row r="56" spans="2:19" ht="24.95" customHeight="1" x14ac:dyDescent="0.2">
      <c r="B56" s="102" t="s">
        <v>122</v>
      </c>
      <c r="C56" s="103" t="s">
        <v>123</v>
      </c>
      <c r="D56" s="279">
        <v>9483.7906899999853</v>
      </c>
      <c r="E56" s="279">
        <v>12755.31971393295</v>
      </c>
      <c r="F56" s="279">
        <v>13235.150960800958</v>
      </c>
      <c r="G56" s="279">
        <v>9187.8615835789351</v>
      </c>
      <c r="H56" s="279">
        <v>12887.981899999973</v>
      </c>
      <c r="I56" s="279">
        <v>12110.960405988386</v>
      </c>
      <c r="J56" s="294">
        <v>13703.004050000009</v>
      </c>
      <c r="K56" s="278">
        <v>19201.942020000017</v>
      </c>
      <c r="L56" s="307">
        <v>17412.035709999989</v>
      </c>
      <c r="M56" s="261">
        <v>14105.558550000003</v>
      </c>
      <c r="N56" s="261">
        <v>15632.098170000012</v>
      </c>
      <c r="O56" s="261">
        <v>16722.029830000003</v>
      </c>
      <c r="P56" s="262">
        <v>19379.443859999999</v>
      </c>
      <c r="Q56" s="284">
        <v>22543.318670000008</v>
      </c>
      <c r="R56" s="426">
        <v>25181.081020000001</v>
      </c>
      <c r="S56" s="400">
        <v>29636.472410000009</v>
      </c>
    </row>
    <row r="57" spans="2:19" ht="24.95" customHeight="1" x14ac:dyDescent="0.2">
      <c r="B57" s="102" t="s">
        <v>124</v>
      </c>
      <c r="C57" s="97" t="s">
        <v>125</v>
      </c>
      <c r="D57" s="279">
        <v>37890.671359999978</v>
      </c>
      <c r="E57" s="279">
        <v>20868.274279471745</v>
      </c>
      <c r="F57" s="279">
        <v>43476.432144100821</v>
      </c>
      <c r="G57" s="279">
        <v>41838.890846368362</v>
      </c>
      <c r="H57" s="279">
        <v>39547.90802000009</v>
      </c>
      <c r="I57" s="279">
        <v>50799.42902816178</v>
      </c>
      <c r="J57" s="294">
        <v>100093.1601599998</v>
      </c>
      <c r="K57" s="278">
        <v>87545.470269999991</v>
      </c>
      <c r="L57" s="307">
        <v>93323.886209999575</v>
      </c>
      <c r="M57" s="261">
        <v>75530.614500000025</v>
      </c>
      <c r="N57" s="261">
        <v>73281.275870000391</v>
      </c>
      <c r="O57" s="261">
        <v>80184.027340000146</v>
      </c>
      <c r="P57" s="262">
        <v>77812.806759999803</v>
      </c>
      <c r="Q57" s="284">
        <v>81161.224549999912</v>
      </c>
      <c r="R57" s="426">
        <v>73045.738020000019</v>
      </c>
      <c r="S57" s="400">
        <v>81265.856180000017</v>
      </c>
    </row>
    <row r="58" spans="2:19" ht="24.95" customHeight="1" x14ac:dyDescent="0.2">
      <c r="B58" s="102" t="s">
        <v>126</v>
      </c>
      <c r="C58" s="103" t="s">
        <v>127</v>
      </c>
      <c r="D58" s="279">
        <v>90981.256420000209</v>
      </c>
      <c r="E58" s="279">
        <v>77557.82866152373</v>
      </c>
      <c r="F58" s="279">
        <v>98661.349308283301</v>
      </c>
      <c r="G58" s="279">
        <v>116795.58494904035</v>
      </c>
      <c r="H58" s="279">
        <v>230648.02315999949</v>
      </c>
      <c r="I58" s="279">
        <v>215632.11307043149</v>
      </c>
      <c r="J58" s="294">
        <v>49879.068750000006</v>
      </c>
      <c r="K58" s="278">
        <v>50807.598440000009</v>
      </c>
      <c r="L58" s="307">
        <v>73207.328449999986</v>
      </c>
      <c r="M58" s="261">
        <v>32402.995269999999</v>
      </c>
      <c r="N58" s="261">
        <v>27420.71666000002</v>
      </c>
      <c r="O58" s="261">
        <v>335270.93600999966</v>
      </c>
      <c r="P58" s="262">
        <v>70681.596159999986</v>
      </c>
      <c r="Q58" s="284">
        <v>55018.969429999997</v>
      </c>
      <c r="R58" s="426">
        <v>140457.23256999999</v>
      </c>
      <c r="S58" s="400">
        <v>125259.27244999996</v>
      </c>
    </row>
    <row r="59" spans="2:19" ht="24.95" customHeight="1" x14ac:dyDescent="0.2">
      <c r="B59" s="102" t="s">
        <v>128</v>
      </c>
      <c r="C59" s="103" t="s">
        <v>129</v>
      </c>
      <c r="D59" s="279">
        <v>1569.1590399999989</v>
      </c>
      <c r="E59" s="279">
        <v>631.84616815872141</v>
      </c>
      <c r="F59" s="279">
        <v>1016.9148662934131</v>
      </c>
      <c r="G59" s="279">
        <v>963.38037497617552</v>
      </c>
      <c r="H59" s="279">
        <v>1151.1444799999999</v>
      </c>
      <c r="I59" s="279">
        <v>1979.5445928399276</v>
      </c>
      <c r="J59" s="294">
        <v>28070.842560000012</v>
      </c>
      <c r="K59" s="278">
        <v>23906.478450000013</v>
      </c>
      <c r="L59" s="307">
        <v>23966.252939999984</v>
      </c>
      <c r="M59" s="261">
        <v>27409.579920000026</v>
      </c>
      <c r="N59" s="261">
        <v>28408.307119999998</v>
      </c>
      <c r="O59" s="261">
        <v>23868.004820000013</v>
      </c>
      <c r="P59" s="262">
        <v>22268.953450000019</v>
      </c>
      <c r="Q59" s="284">
        <v>26650.138700000014</v>
      </c>
      <c r="R59" s="426">
        <v>27322.95351000001</v>
      </c>
      <c r="S59" s="400">
        <v>29174.437160000001</v>
      </c>
    </row>
    <row r="60" spans="2:19" ht="24.95" customHeight="1" x14ac:dyDescent="0.2">
      <c r="B60" s="102" t="s">
        <v>130</v>
      </c>
      <c r="C60" s="103" t="s">
        <v>157</v>
      </c>
      <c r="D60" s="279">
        <v>62334.186010000005</v>
      </c>
      <c r="E60" s="279">
        <v>41673.343745404702</v>
      </c>
      <c r="F60" s="279">
        <v>59414.045284751803</v>
      </c>
      <c r="G60" s="279">
        <v>36097.256163413636</v>
      </c>
      <c r="H60" s="279">
        <v>40793.419150000002</v>
      </c>
      <c r="I60" s="279">
        <v>29454.670208077878</v>
      </c>
      <c r="J60" s="294">
        <v>60870.893560000004</v>
      </c>
      <c r="K60" s="278">
        <v>68212.440590000013</v>
      </c>
      <c r="L60" s="307">
        <v>82898.233440000011</v>
      </c>
      <c r="M60" s="261">
        <v>90781.710140000025</v>
      </c>
      <c r="N60" s="261">
        <v>74980.748650000009</v>
      </c>
      <c r="O60" s="261">
        <v>85298.377110000045</v>
      </c>
      <c r="P60" s="262">
        <v>87270.412490000002</v>
      </c>
      <c r="Q60" s="284">
        <v>89813.345589999997</v>
      </c>
      <c r="R60" s="426">
        <v>88892.964269999997</v>
      </c>
      <c r="S60" s="400">
        <v>86187.663639999941</v>
      </c>
    </row>
    <row r="61" spans="2:19" ht="24.95" customHeight="1" x14ac:dyDescent="0.2">
      <c r="B61" s="102" t="s">
        <v>132</v>
      </c>
      <c r="C61" s="103" t="s">
        <v>133</v>
      </c>
      <c r="D61" s="279">
        <v>1074.880699999999</v>
      </c>
      <c r="E61" s="279">
        <v>551.24065456804601</v>
      </c>
      <c r="F61" s="279">
        <v>388.07870279898634</v>
      </c>
      <c r="G61" s="279">
        <v>413.97991318568893</v>
      </c>
      <c r="H61" s="279">
        <v>773.84819999999991</v>
      </c>
      <c r="I61" s="279">
        <v>1267.4862037796993</v>
      </c>
      <c r="J61" s="294">
        <v>26436.468510000021</v>
      </c>
      <c r="K61" s="278">
        <v>39922.526960000047</v>
      </c>
      <c r="L61" s="307">
        <v>44120.430560000015</v>
      </c>
      <c r="M61" s="261">
        <v>32402.958300000017</v>
      </c>
      <c r="N61" s="261">
        <v>26713.069930000023</v>
      </c>
      <c r="O61" s="261">
        <v>27838.986179999985</v>
      </c>
      <c r="P61" s="262">
        <v>24719.341769999999</v>
      </c>
      <c r="Q61" s="284">
        <v>23579.11348</v>
      </c>
      <c r="R61" s="426">
        <v>29333.623019999999</v>
      </c>
      <c r="S61" s="400">
        <v>50221.017869999989</v>
      </c>
    </row>
    <row r="62" spans="2:19" ht="24.95" customHeight="1" x14ac:dyDescent="0.2">
      <c r="B62" s="105" t="s">
        <v>158</v>
      </c>
      <c r="C62" s="106" t="s">
        <v>159</v>
      </c>
      <c r="D62" s="310">
        <v>17677.41985999998</v>
      </c>
      <c r="E62" s="310">
        <v>11236.883064391324</v>
      </c>
      <c r="F62" s="310">
        <v>17726.35199674638</v>
      </c>
      <c r="G62" s="310">
        <v>19179.363480589353</v>
      </c>
      <c r="H62" s="310">
        <v>36437.452190000004</v>
      </c>
      <c r="I62" s="310">
        <v>17913.230660906062</v>
      </c>
      <c r="J62" s="298">
        <v>0</v>
      </c>
      <c r="K62" s="278">
        <v>0</v>
      </c>
      <c r="L62" s="298">
        <v>0</v>
      </c>
      <c r="M62" s="298">
        <v>0</v>
      </c>
      <c r="N62" s="298">
        <v>0</v>
      </c>
      <c r="O62" s="298">
        <v>0</v>
      </c>
      <c r="P62" s="298">
        <v>0</v>
      </c>
      <c r="Q62" s="298">
        <v>0</v>
      </c>
      <c r="R62" s="429">
        <v>0</v>
      </c>
      <c r="S62" s="401">
        <v>0</v>
      </c>
    </row>
    <row r="63" spans="2:19" ht="20.100000000000001" customHeight="1" x14ac:dyDescent="0.2">
      <c r="B63" s="107"/>
      <c r="C63" s="363" t="s">
        <v>34</v>
      </c>
      <c r="D63" s="430">
        <f t="shared" ref="D63:I63" si="3">SUM(D42:D62)</f>
        <v>612094.2557199999</v>
      </c>
      <c r="E63" s="431">
        <f t="shared" si="3"/>
        <v>552499.85446783074</v>
      </c>
      <c r="F63" s="431">
        <f t="shared" si="3"/>
        <v>630056.78254962619</v>
      </c>
      <c r="G63" s="431">
        <f t="shared" si="3"/>
        <v>591283.86358761508</v>
      </c>
      <c r="H63" s="431">
        <f t="shared" si="3"/>
        <v>707702.75252999982</v>
      </c>
      <c r="I63" s="431">
        <f t="shared" si="3"/>
        <v>672276.8128357809</v>
      </c>
      <c r="J63" s="362">
        <f t="shared" ref="J63:R63" si="4">SUM(J42:J62)</f>
        <v>560609.33213</v>
      </c>
      <c r="K63" s="362">
        <f t="shared" si="4"/>
        <v>567496.44696000009</v>
      </c>
      <c r="L63" s="432">
        <f t="shared" si="4"/>
        <v>656795.41616999952</v>
      </c>
      <c r="M63" s="432">
        <f t="shared" si="4"/>
        <v>544085.60962000012</v>
      </c>
      <c r="N63" s="432">
        <f t="shared" si="4"/>
        <v>542849.8082200007</v>
      </c>
      <c r="O63" s="432">
        <f t="shared" si="4"/>
        <v>881843.30837999983</v>
      </c>
      <c r="P63" s="432">
        <f t="shared" si="4"/>
        <v>644690.96737999981</v>
      </c>
      <c r="Q63" s="432">
        <f t="shared" si="4"/>
        <v>626699.49757000012</v>
      </c>
      <c r="R63" s="433">
        <f t="shared" si="4"/>
        <v>698133.88990999991</v>
      </c>
      <c r="S63" s="433">
        <f>SUM(S42:S62)</f>
        <v>701887.57795999979</v>
      </c>
    </row>
    <row r="66" spans="2:13" ht="18.75" x14ac:dyDescent="0.3">
      <c r="B66" s="37" t="s">
        <v>242</v>
      </c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2:13" x14ac:dyDescent="0.2"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2:13" ht="36" x14ac:dyDescent="0.2">
      <c r="B68" s="108" t="s">
        <v>162</v>
      </c>
      <c r="C68" s="109" t="s">
        <v>140</v>
      </c>
      <c r="D68" s="109" t="s">
        <v>141</v>
      </c>
      <c r="E68" s="109" t="s">
        <v>142</v>
      </c>
      <c r="F68" s="109" t="s">
        <v>143</v>
      </c>
      <c r="G68" s="109" t="s">
        <v>145</v>
      </c>
      <c r="H68" s="109" t="s">
        <v>163</v>
      </c>
      <c r="I68" s="109" t="s">
        <v>149</v>
      </c>
      <c r="J68" s="109" t="s">
        <v>164</v>
      </c>
      <c r="K68" s="110" t="s">
        <v>34</v>
      </c>
      <c r="L68" s="93"/>
      <c r="M68" s="93"/>
    </row>
    <row r="69" spans="2:13" x14ac:dyDescent="0.2">
      <c r="B69" s="111" t="s">
        <v>156</v>
      </c>
      <c r="C69" s="263">
        <v>786.3054999999996</v>
      </c>
      <c r="D69" s="263">
        <v>541.48955999999976</v>
      </c>
      <c r="E69" s="264">
        <v>199007.59669000041</v>
      </c>
      <c r="F69" s="263">
        <v>0</v>
      </c>
      <c r="G69" s="263">
        <v>34169.424070000037</v>
      </c>
      <c r="H69" s="263">
        <v>51759.18744000022</v>
      </c>
      <c r="I69" s="263">
        <v>305550.10798000032</v>
      </c>
      <c r="J69" s="263">
        <v>2339.7631199999996</v>
      </c>
      <c r="K69" s="265">
        <f t="shared" ref="K69:K74" si="5">SUM(C69:J69)</f>
        <v>594153.87436000095</v>
      </c>
      <c r="L69" s="93"/>
      <c r="M69" s="93"/>
    </row>
    <row r="70" spans="2:13" x14ac:dyDescent="0.2">
      <c r="B70" s="111">
        <v>2000</v>
      </c>
      <c r="C70" s="263">
        <v>609.24549565126654</v>
      </c>
      <c r="D70" s="263">
        <v>428.04357140487991</v>
      </c>
      <c r="E70" s="264">
        <v>161892.50174409826</v>
      </c>
      <c r="F70" s="263">
        <v>0</v>
      </c>
      <c r="G70" s="263">
        <v>86073.675337316265</v>
      </c>
      <c r="H70" s="263">
        <v>69463.398382887564</v>
      </c>
      <c r="I70" s="263">
        <v>222753.62187330372</v>
      </c>
      <c r="J70" s="263">
        <v>0</v>
      </c>
      <c r="K70" s="265">
        <f t="shared" si="5"/>
        <v>541220.48640466202</v>
      </c>
      <c r="L70" s="93"/>
      <c r="M70" s="93"/>
    </row>
    <row r="71" spans="2:13" x14ac:dyDescent="0.2">
      <c r="B71" s="111">
        <v>2001</v>
      </c>
      <c r="C71" s="263">
        <v>505.75658636321896</v>
      </c>
      <c r="D71" s="263">
        <v>283.24318288246286</v>
      </c>
      <c r="E71" s="264">
        <v>174295.25666328752</v>
      </c>
      <c r="F71" s="263">
        <v>0</v>
      </c>
      <c r="G71" s="263">
        <v>131609.78707951913</v>
      </c>
      <c r="H71" s="266">
        <v>78925.144784496297</v>
      </c>
      <c r="I71" s="266">
        <v>226583.45525740916</v>
      </c>
      <c r="J71" s="266">
        <v>0</v>
      </c>
      <c r="K71" s="265">
        <f t="shared" si="5"/>
        <v>612202.64355395781</v>
      </c>
      <c r="L71" s="93"/>
      <c r="M71" s="93"/>
    </row>
    <row r="72" spans="2:13" x14ac:dyDescent="0.2">
      <c r="B72" s="111">
        <v>2002</v>
      </c>
      <c r="C72" s="263">
        <v>432.21384332265006</v>
      </c>
      <c r="D72" s="263">
        <v>117.57501939769645</v>
      </c>
      <c r="E72" s="264">
        <v>206433.07830536598</v>
      </c>
      <c r="F72" s="263">
        <v>0</v>
      </c>
      <c r="G72" s="263">
        <v>101322.50125887338</v>
      </c>
      <c r="H72" s="263">
        <v>87647.240755417821</v>
      </c>
      <c r="I72" s="266">
        <v>195331.25440523756</v>
      </c>
      <c r="J72" s="266">
        <v>0</v>
      </c>
      <c r="K72" s="267">
        <f t="shared" si="5"/>
        <v>591283.86358761508</v>
      </c>
      <c r="L72" s="93"/>
      <c r="M72" s="93"/>
    </row>
    <row r="73" spans="2:13" x14ac:dyDescent="0.2">
      <c r="B73" s="111">
        <v>2003</v>
      </c>
      <c r="C73" s="263">
        <v>378.29600000000005</v>
      </c>
      <c r="D73" s="263">
        <v>313.28935000000001</v>
      </c>
      <c r="E73" s="264">
        <v>285770.94994999981</v>
      </c>
      <c r="F73" s="263">
        <v>8.82</v>
      </c>
      <c r="G73" s="263">
        <v>83887.929859999975</v>
      </c>
      <c r="H73" s="263">
        <v>102908.76816000085</v>
      </c>
      <c r="I73" s="266">
        <v>234434.699209999</v>
      </c>
      <c r="J73" s="266">
        <v>0</v>
      </c>
      <c r="K73" s="267">
        <f t="shared" si="5"/>
        <v>707702.75252999971</v>
      </c>
      <c r="L73" s="93"/>
      <c r="M73" s="93"/>
    </row>
    <row r="74" spans="2:13" x14ac:dyDescent="0.2">
      <c r="B74" s="112">
        <v>2004</v>
      </c>
      <c r="C74" s="268">
        <v>625.87881412240677</v>
      </c>
      <c r="D74" s="268">
        <v>573.08239572262391</v>
      </c>
      <c r="E74" s="269">
        <v>228686.4110702246</v>
      </c>
      <c r="F74" s="268">
        <v>0</v>
      </c>
      <c r="G74" s="268">
        <v>79011.143599331263</v>
      </c>
      <c r="H74" s="268">
        <v>119879.07403709376</v>
      </c>
      <c r="I74" s="268">
        <v>243501.22291928623</v>
      </c>
      <c r="J74" s="268">
        <v>0</v>
      </c>
      <c r="K74" s="270">
        <f t="shared" si="5"/>
        <v>672276.8128357809</v>
      </c>
      <c r="L74" s="93"/>
      <c r="M74" s="93"/>
    </row>
    <row r="75" spans="2:13" x14ac:dyDescent="0.2">
      <c r="B75" s="113"/>
      <c r="C75" s="271"/>
      <c r="D75" s="271"/>
      <c r="E75" s="271"/>
      <c r="F75" s="271"/>
      <c r="G75" s="271"/>
      <c r="H75" s="271"/>
      <c r="I75" s="271"/>
      <c r="J75" s="271"/>
      <c r="K75" s="271"/>
      <c r="L75" s="93"/>
      <c r="M75" s="93"/>
    </row>
    <row r="76" spans="2:13" x14ac:dyDescent="0.2">
      <c r="B76" s="114">
        <v>2006</v>
      </c>
      <c r="C76" s="272">
        <v>8365.4061299999921</v>
      </c>
      <c r="D76" s="273">
        <v>9259.0145799999991</v>
      </c>
      <c r="E76" s="274">
        <v>42561.231700000011</v>
      </c>
      <c r="F76" s="273">
        <v>2.7719500000000004</v>
      </c>
      <c r="G76" s="273">
        <v>126830.52867000007</v>
      </c>
      <c r="H76" s="273">
        <v>180705.19407000035</v>
      </c>
      <c r="I76" s="273">
        <v>192600.55336000008</v>
      </c>
      <c r="J76" s="275">
        <v>284.63166999999999</v>
      </c>
      <c r="K76" s="276">
        <f t="shared" ref="K76:K84" si="6">SUM(C76:J76)</f>
        <v>560609.33213000046</v>
      </c>
      <c r="L76" s="93"/>
      <c r="M76" s="93"/>
    </row>
    <row r="77" spans="2:13" x14ac:dyDescent="0.2">
      <c r="B77" s="115">
        <v>2007</v>
      </c>
      <c r="C77" s="277">
        <v>10340.568000000001</v>
      </c>
      <c r="D77" s="278">
        <v>8368.8255000000026</v>
      </c>
      <c r="E77" s="279">
        <v>54074.698980000008</v>
      </c>
      <c r="F77" s="278">
        <v>43.503</v>
      </c>
      <c r="G77" s="278">
        <v>120385.93868999997</v>
      </c>
      <c r="H77" s="278">
        <v>201441.51839999997</v>
      </c>
      <c r="I77" s="278">
        <v>172150.86039000007</v>
      </c>
      <c r="J77" s="280">
        <v>690.53399999999999</v>
      </c>
      <c r="K77" s="281">
        <f t="shared" si="6"/>
        <v>567496.44695999997</v>
      </c>
      <c r="L77" s="93"/>
      <c r="M77" s="93"/>
    </row>
    <row r="78" spans="2:13" x14ac:dyDescent="0.2">
      <c r="B78" s="115">
        <v>2008</v>
      </c>
      <c r="C78" s="91">
        <v>9385.923289999997</v>
      </c>
      <c r="D78" s="127">
        <v>8511.4717000000001</v>
      </c>
      <c r="E78" s="127">
        <v>72342.951849999983</v>
      </c>
      <c r="F78" s="127">
        <v>3.6</v>
      </c>
      <c r="G78" s="127">
        <v>122763.80142000003</v>
      </c>
      <c r="H78" s="259">
        <v>249122.10353999987</v>
      </c>
      <c r="I78" s="127">
        <v>193624.95836999998</v>
      </c>
      <c r="J78" s="260">
        <v>1040.6060000000002</v>
      </c>
      <c r="K78" s="281">
        <f t="shared" si="6"/>
        <v>656795.41616999987</v>
      </c>
      <c r="L78" s="93"/>
      <c r="M78" s="93"/>
    </row>
    <row r="79" spans="2:13" x14ac:dyDescent="0.2">
      <c r="B79" s="111">
        <v>2009</v>
      </c>
      <c r="C79" s="127">
        <v>8152.3429999999953</v>
      </c>
      <c r="D79" s="127">
        <v>8838.0962999999956</v>
      </c>
      <c r="E79" s="127">
        <v>45181.700440000001</v>
      </c>
      <c r="F79" s="127">
        <v>239.76</v>
      </c>
      <c r="G79" s="127">
        <v>126860.46445999996</v>
      </c>
      <c r="H79" s="259">
        <v>198203.23105000012</v>
      </c>
      <c r="I79" s="127">
        <v>156278.52093</v>
      </c>
      <c r="J79" s="127">
        <v>331.49343999999996</v>
      </c>
      <c r="K79" s="282">
        <f t="shared" si="6"/>
        <v>544085.60962000012</v>
      </c>
      <c r="L79" s="93"/>
      <c r="M79" s="93"/>
    </row>
    <row r="80" spans="2:13" x14ac:dyDescent="0.2">
      <c r="B80" s="115">
        <v>2010</v>
      </c>
      <c r="C80" s="91">
        <v>7873.7286100000019</v>
      </c>
      <c r="D80" s="127">
        <v>8689.9634400000032</v>
      </c>
      <c r="E80" s="127">
        <v>27902.884380000003</v>
      </c>
      <c r="F80" s="127">
        <v>268.42699999999996</v>
      </c>
      <c r="G80" s="127">
        <v>145507.40848000007</v>
      </c>
      <c r="H80" s="259">
        <v>185952.72142000048</v>
      </c>
      <c r="I80" s="127">
        <v>166276.41138999996</v>
      </c>
      <c r="J80" s="127">
        <v>378.26350000000002</v>
      </c>
      <c r="K80" s="282">
        <f t="shared" si="6"/>
        <v>542849.80822000059</v>
      </c>
      <c r="L80" s="93"/>
      <c r="M80" s="93"/>
    </row>
    <row r="81" spans="2:13" x14ac:dyDescent="0.2">
      <c r="B81" s="115">
        <v>2011</v>
      </c>
      <c r="C81" s="283">
        <v>15437.946999999996</v>
      </c>
      <c r="D81" s="284">
        <v>7821.1295000000046</v>
      </c>
      <c r="E81" s="284">
        <v>332891.82906000002</v>
      </c>
      <c r="F81" s="266">
        <v>0</v>
      </c>
      <c r="G81" s="284">
        <v>137657.69954999999</v>
      </c>
      <c r="H81" s="284">
        <v>190032.10944999993</v>
      </c>
      <c r="I81" s="284">
        <v>197714.58881999995</v>
      </c>
      <c r="J81" s="284">
        <v>288.005</v>
      </c>
      <c r="K81" s="282">
        <f t="shared" si="6"/>
        <v>881843.30837999994</v>
      </c>
      <c r="L81" s="93"/>
      <c r="M81" s="93"/>
    </row>
    <row r="82" spans="2:13" x14ac:dyDescent="0.2">
      <c r="B82" s="115">
        <v>2012</v>
      </c>
      <c r="C82" s="285">
        <v>11313.366</v>
      </c>
      <c r="D82" s="286">
        <v>6099.5755200000003</v>
      </c>
      <c r="E82" s="286">
        <v>60221.648760000004</v>
      </c>
      <c r="F82" s="266">
        <v>0</v>
      </c>
      <c r="G82" s="286">
        <v>241072.46758</v>
      </c>
      <c r="H82" s="286">
        <v>151345.42384999979</v>
      </c>
      <c r="I82" s="286">
        <v>174130.83577000006</v>
      </c>
      <c r="J82" s="286">
        <v>507.6499</v>
      </c>
      <c r="K82" s="282">
        <f t="shared" si="6"/>
        <v>644690.96737999981</v>
      </c>
      <c r="L82" s="93"/>
      <c r="M82" s="93"/>
    </row>
    <row r="83" spans="2:13" x14ac:dyDescent="0.2">
      <c r="B83" s="115">
        <v>2013</v>
      </c>
      <c r="C83" s="402">
        <v>14116.744000000002</v>
      </c>
      <c r="D83" s="403">
        <v>7069.7139500000003</v>
      </c>
      <c r="E83" s="403">
        <v>23883.684480000004</v>
      </c>
      <c r="F83" s="266">
        <v>0</v>
      </c>
      <c r="G83" s="403">
        <v>241373.69833000004</v>
      </c>
      <c r="H83" s="403">
        <v>161150.46751999998</v>
      </c>
      <c r="I83" s="403">
        <v>178423.53728999998</v>
      </c>
      <c r="J83" s="404">
        <v>681.65200000000004</v>
      </c>
      <c r="K83" s="281">
        <f t="shared" si="6"/>
        <v>626699.49757000001</v>
      </c>
      <c r="L83" s="93"/>
      <c r="M83" s="93"/>
    </row>
    <row r="84" spans="2:13" x14ac:dyDescent="0.2">
      <c r="B84" s="111">
        <v>2014</v>
      </c>
      <c r="C84" s="402">
        <v>8490.2221599999993</v>
      </c>
      <c r="D84" s="403">
        <v>8936.6307700000107</v>
      </c>
      <c r="E84" s="403">
        <v>84681.519</v>
      </c>
      <c r="F84" s="266">
        <v>0</v>
      </c>
      <c r="G84" s="403">
        <v>257792.12225000001</v>
      </c>
      <c r="H84" s="403">
        <v>157811.12086</v>
      </c>
      <c r="I84" s="403">
        <v>180102.97589</v>
      </c>
      <c r="J84" s="404">
        <v>319.29898000000003</v>
      </c>
      <c r="K84" s="282">
        <f t="shared" si="6"/>
        <v>698133.88991000003</v>
      </c>
      <c r="L84" s="93"/>
      <c r="M84" s="93"/>
    </row>
    <row r="85" spans="2:13" x14ac:dyDescent="0.2">
      <c r="B85" s="438">
        <v>2015</v>
      </c>
      <c r="C85" s="439">
        <v>6641</v>
      </c>
      <c r="D85" s="440">
        <v>7253</v>
      </c>
      <c r="E85" s="440">
        <v>74169</v>
      </c>
      <c r="F85" s="441">
        <v>3</v>
      </c>
      <c r="G85" s="440">
        <v>241420</v>
      </c>
      <c r="H85" s="440">
        <v>193001</v>
      </c>
      <c r="I85" s="440">
        <v>178900</v>
      </c>
      <c r="J85" s="440">
        <v>501.12539999999996</v>
      </c>
      <c r="K85" s="442">
        <f t="shared" ref="K85" si="7">SUM(C85:J85)</f>
        <v>701888.12540000002</v>
      </c>
      <c r="L85" s="93"/>
      <c r="M85" s="93"/>
    </row>
  </sheetData>
  <pageMargins left="0.7" right="0.7" top="0.75" bottom="0.75" header="0.3" footer="0.3"/>
  <pageSetup paperSize="9" orientation="portrait" verticalDpi="0"/>
  <ignoredErrors>
    <ignoredError sqref="K70:K8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DB20"/>
  <sheetViews>
    <sheetView showGridLines="0" workbookViewId="0"/>
  </sheetViews>
  <sheetFormatPr defaultRowHeight="12.75" x14ac:dyDescent="0.2"/>
  <cols>
    <col min="1" max="1" width="5.7109375" style="14" customWidth="1"/>
    <col min="2" max="2" width="33.5703125" style="14" customWidth="1"/>
    <col min="3" max="3" width="16.85546875" style="14" customWidth="1"/>
    <col min="4" max="4" width="16" style="14" customWidth="1"/>
    <col min="5" max="7" width="15.42578125" style="14" customWidth="1"/>
    <col min="8" max="8" width="17" style="14" customWidth="1"/>
    <col min="9" max="9" width="15.7109375" style="14" customWidth="1"/>
    <col min="10" max="10" width="15" style="14" customWidth="1"/>
    <col min="11" max="11" width="11.42578125" style="14" customWidth="1"/>
    <col min="12" max="12" width="9.140625" style="14"/>
    <col min="13" max="13" width="14.42578125" style="14" customWidth="1"/>
    <col min="14" max="14" width="12.5703125" style="14" customWidth="1"/>
    <col min="15" max="18" width="12" style="14" customWidth="1"/>
    <col min="19" max="19" width="14.28515625" style="14" customWidth="1"/>
    <col min="20" max="20" width="12" style="14" customWidth="1"/>
    <col min="21" max="16384" width="9.140625" style="14"/>
  </cols>
  <sheetData>
    <row r="1" spans="1:106" x14ac:dyDescent="0.2">
      <c r="A1" s="131"/>
    </row>
    <row r="2" spans="1:106" ht="18.75" x14ac:dyDescent="0.3">
      <c r="B2" s="37" t="s">
        <v>245</v>
      </c>
      <c r="D2" s="17"/>
    </row>
    <row r="3" spans="1:106" ht="18.75" x14ac:dyDescent="0.3">
      <c r="B3" s="38" t="s">
        <v>17</v>
      </c>
    </row>
    <row r="4" spans="1:106" ht="15.75" x14ac:dyDescent="0.25">
      <c r="B4" s="25"/>
    </row>
    <row r="5" spans="1:106" ht="12.75" customHeight="1" x14ac:dyDescent="0.2">
      <c r="B5" s="445" t="s">
        <v>23</v>
      </c>
      <c r="C5" s="451" t="s">
        <v>13</v>
      </c>
      <c r="D5" s="452"/>
      <c r="E5" s="452"/>
      <c r="F5" s="452"/>
      <c r="G5" s="452"/>
      <c r="H5" s="453"/>
      <c r="I5" s="449" t="s">
        <v>172</v>
      </c>
    </row>
    <row r="6" spans="1:106" s="41" customFormat="1" ht="37.5" customHeight="1" x14ac:dyDescent="0.2">
      <c r="A6" s="39"/>
      <c r="B6" s="446"/>
      <c r="C6" s="24" t="s">
        <v>166</v>
      </c>
      <c r="D6" s="24" t="s">
        <v>167</v>
      </c>
      <c r="E6" s="24" t="s">
        <v>168</v>
      </c>
      <c r="F6" s="24" t="s">
        <v>169</v>
      </c>
      <c r="G6" s="24" t="s">
        <v>170</v>
      </c>
      <c r="H6" s="24" t="s">
        <v>171</v>
      </c>
      <c r="I6" s="450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40"/>
    </row>
    <row r="7" spans="1:106" ht="24.95" customHeight="1" x14ac:dyDescent="0.2">
      <c r="B7" s="391" t="s">
        <v>25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9">
        <f>SUM(C7:H7)</f>
        <v>0</v>
      </c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</row>
    <row r="8" spans="1:106" ht="24.95" customHeight="1" x14ac:dyDescent="0.2">
      <c r="B8" s="380" t="s">
        <v>26</v>
      </c>
      <c r="C8" s="68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70">
        <f>SUM(C8:H8)</f>
        <v>0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</row>
    <row r="9" spans="1:106" ht="24.95" customHeight="1" x14ac:dyDescent="0.2">
      <c r="B9" s="247" t="s">
        <v>27</v>
      </c>
      <c r="C9" s="67">
        <v>0</v>
      </c>
      <c r="D9" s="197">
        <v>324.15960000000007</v>
      </c>
      <c r="E9" s="197">
        <v>133.07015000000001</v>
      </c>
      <c r="F9" s="197">
        <v>1032.3847519999999</v>
      </c>
      <c r="G9" s="197">
        <v>321.52850000000001</v>
      </c>
      <c r="H9" s="197">
        <v>59.85570100000001</v>
      </c>
      <c r="I9" s="70">
        <f t="shared" ref="I9:I12" si="0">SUM(C9:H9)</f>
        <v>1870.9987029999998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</row>
    <row r="10" spans="1:106" ht="24.95" customHeight="1" x14ac:dyDescent="0.2">
      <c r="B10" s="247" t="s">
        <v>28</v>
      </c>
      <c r="C10" s="67">
        <v>0</v>
      </c>
      <c r="D10" s="197">
        <v>68.137859999999989</v>
      </c>
      <c r="E10" s="197">
        <v>491.58549099999993</v>
      </c>
      <c r="F10" s="197">
        <v>15.889389999999999</v>
      </c>
      <c r="G10" s="197">
        <v>212.71791000000002</v>
      </c>
      <c r="H10" s="197">
        <v>260.25022900000005</v>
      </c>
      <c r="I10" s="70">
        <f t="shared" si="0"/>
        <v>1048.58088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106" ht="24.95" customHeight="1" x14ac:dyDescent="0.2">
      <c r="B11" s="248" t="s">
        <v>29</v>
      </c>
      <c r="C11" s="67">
        <v>0</v>
      </c>
      <c r="D11" s="67">
        <v>0</v>
      </c>
      <c r="E11" s="197">
        <v>23.507950000000001</v>
      </c>
      <c r="F11" s="67">
        <v>0</v>
      </c>
      <c r="G11" s="67">
        <v>0</v>
      </c>
      <c r="H11" s="67">
        <v>0</v>
      </c>
      <c r="I11" s="70">
        <f t="shared" si="0"/>
        <v>23.507950000000001</v>
      </c>
    </row>
    <row r="12" spans="1:106" ht="24.95" customHeight="1" x14ac:dyDescent="0.2">
      <c r="B12" s="372" t="s">
        <v>14</v>
      </c>
      <c r="C12" s="67">
        <v>0</v>
      </c>
      <c r="D12" s="197">
        <v>40.018600000000006</v>
      </c>
      <c r="E12" s="197">
        <v>602.74269099999992</v>
      </c>
      <c r="F12" s="197">
        <v>994.68213700000001</v>
      </c>
      <c r="G12" s="197">
        <v>233.08197100000001</v>
      </c>
      <c r="H12" s="197">
        <v>33.54</v>
      </c>
      <c r="I12" s="71">
        <f t="shared" si="0"/>
        <v>1904.0653990000001</v>
      </c>
    </row>
    <row r="13" spans="1:106" ht="21.75" customHeight="1" x14ac:dyDescent="0.2">
      <c r="B13" s="251" t="s">
        <v>34</v>
      </c>
      <c r="C13" s="388">
        <f t="shared" ref="C13:I13" si="1">SUM(C7:C12)</f>
        <v>0</v>
      </c>
      <c r="D13" s="202">
        <f t="shared" si="1"/>
        <v>432.31606000000005</v>
      </c>
      <c r="E13" s="202">
        <f t="shared" si="1"/>
        <v>1250.9062819999999</v>
      </c>
      <c r="F13" s="202">
        <f t="shared" si="1"/>
        <v>2042.956279</v>
      </c>
      <c r="G13" s="202">
        <f t="shared" si="1"/>
        <v>767.32838100000004</v>
      </c>
      <c r="H13" s="202">
        <f t="shared" si="1"/>
        <v>353.64593000000008</v>
      </c>
      <c r="I13" s="392">
        <f t="shared" si="1"/>
        <v>4847.152932</v>
      </c>
    </row>
    <row r="14" spans="1:106" ht="17.25" customHeight="1" x14ac:dyDescent="0.2"/>
    <row r="15" spans="1:106" ht="17.25" customHeight="1" x14ac:dyDescent="0.2">
      <c r="B15" s="82" t="s">
        <v>32</v>
      </c>
      <c r="C15" s="405"/>
      <c r="D15" s="405"/>
      <c r="E15" s="405"/>
      <c r="F15" s="405"/>
      <c r="G15" s="405"/>
      <c r="H15" s="405"/>
      <c r="I15" s="405"/>
      <c r="J15" s="13"/>
    </row>
    <row r="16" spans="1:106" ht="15" customHeight="1" x14ac:dyDescent="0.2">
      <c r="B16" s="13" t="s">
        <v>39</v>
      </c>
      <c r="C16" s="13"/>
      <c r="D16" s="13"/>
      <c r="E16" s="13"/>
      <c r="F16" s="13"/>
      <c r="G16" s="13"/>
      <c r="H16" s="13"/>
      <c r="I16" s="13"/>
      <c r="J16" s="13"/>
    </row>
    <row r="17" spans="2:11" ht="15" customHeight="1" x14ac:dyDescent="0.2">
      <c r="B17" s="14" t="s">
        <v>30</v>
      </c>
    </row>
    <row r="18" spans="2:11" ht="15" customHeight="1" x14ac:dyDescent="0.2">
      <c r="B18" s="447" t="s">
        <v>40</v>
      </c>
      <c r="C18" s="447"/>
      <c r="D18" s="447"/>
      <c r="E18" s="447"/>
      <c r="F18" s="447"/>
      <c r="G18" s="447"/>
      <c r="H18" s="447"/>
      <c r="I18" s="447"/>
      <c r="J18" s="447"/>
      <c r="K18" s="448"/>
    </row>
    <row r="19" spans="2:11" ht="15" customHeight="1" x14ac:dyDescent="0.2">
      <c r="B19" s="42"/>
      <c r="C19" s="42"/>
      <c r="D19" s="42"/>
      <c r="E19" s="42"/>
      <c r="F19" s="128"/>
      <c r="G19" s="128"/>
      <c r="H19" s="57"/>
      <c r="I19" s="42"/>
      <c r="J19" s="42"/>
      <c r="K19" s="15"/>
    </row>
    <row r="20" spans="2:11" ht="15" customHeight="1" x14ac:dyDescent="0.2">
      <c r="B20" s="42"/>
      <c r="C20" s="42"/>
      <c r="D20" s="42"/>
      <c r="E20" s="42"/>
      <c r="F20" s="128"/>
      <c r="G20" s="128"/>
      <c r="H20" s="57"/>
      <c r="I20" s="42"/>
      <c r="J20" s="42"/>
      <c r="K20" s="15"/>
    </row>
  </sheetData>
  <mergeCells count="4">
    <mergeCell ref="B5:B6"/>
    <mergeCell ref="B18:K18"/>
    <mergeCell ref="I5:I6"/>
    <mergeCell ref="C5:H5"/>
  </mergeCells>
  <phoneticPr fontId="2" type="noConversion"/>
  <pageMargins left="0.75" right="0.75" top="1" bottom="1" header="0.5" footer="0.5"/>
  <pageSetup paperSize="9" scale="56" orientation="landscape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63"/>
  <sheetViews>
    <sheetView showGridLines="0" workbookViewId="0"/>
  </sheetViews>
  <sheetFormatPr defaultRowHeight="12.75" x14ac:dyDescent="0.2"/>
  <cols>
    <col min="1" max="1" width="4.28515625" style="14" customWidth="1"/>
    <col min="2" max="2" width="15.140625" style="14" customWidth="1"/>
    <col min="3" max="3" width="19" style="14" customWidth="1"/>
    <col min="4" max="4" width="17.5703125" style="14" customWidth="1"/>
    <col min="5" max="5" width="14.28515625" style="14" customWidth="1"/>
    <col min="6" max="6" width="15.85546875" style="14" customWidth="1"/>
    <col min="7" max="7" width="11.5703125" style="14" customWidth="1"/>
    <col min="8" max="8" width="14.85546875" style="14" customWidth="1"/>
    <col min="9" max="9" width="14.140625" style="14" customWidth="1"/>
    <col min="10" max="10" width="14.7109375" style="14" customWidth="1"/>
    <col min="11" max="11" width="12.7109375" style="14" customWidth="1"/>
    <col min="12" max="16384" width="9.140625" style="14"/>
  </cols>
  <sheetData>
    <row r="1" spans="1:11" x14ac:dyDescent="0.2">
      <c r="A1" s="131"/>
    </row>
    <row r="2" spans="1:11" ht="18.75" x14ac:dyDescent="0.2">
      <c r="B2" s="119" t="s">
        <v>246</v>
      </c>
      <c r="C2" s="116"/>
      <c r="D2" s="117"/>
      <c r="E2" s="116"/>
      <c r="F2" s="116"/>
      <c r="G2" s="116"/>
      <c r="H2" s="116"/>
      <c r="I2" s="116"/>
      <c r="J2" s="116"/>
      <c r="K2" s="116"/>
    </row>
    <row r="3" spans="1:11" ht="18.75" x14ac:dyDescent="0.3">
      <c r="B3" s="38" t="s">
        <v>17</v>
      </c>
      <c r="C3" s="116"/>
      <c r="D3" s="117"/>
      <c r="E3" s="116"/>
      <c r="F3" s="116"/>
      <c r="G3" s="116"/>
      <c r="H3" s="116"/>
      <c r="I3" s="116"/>
      <c r="J3" s="116"/>
      <c r="K3" s="116"/>
    </row>
    <row r="4" spans="1:11" x14ac:dyDescent="0.2">
      <c r="D4" s="118"/>
    </row>
    <row r="5" spans="1:11" x14ac:dyDescent="0.2">
      <c r="B5" s="135"/>
      <c r="C5" s="136"/>
      <c r="D5" s="463" t="s">
        <v>85</v>
      </c>
      <c r="E5" s="463"/>
      <c r="F5" s="463"/>
      <c r="G5" s="463"/>
      <c r="H5" s="463"/>
      <c r="I5" s="463"/>
      <c r="J5" s="463"/>
      <c r="K5" s="132"/>
    </row>
    <row r="6" spans="1:11" ht="38.25" x14ac:dyDescent="0.2">
      <c r="B6" s="138" t="s">
        <v>162</v>
      </c>
      <c r="C6" s="139" t="s">
        <v>12</v>
      </c>
      <c r="D6" s="140" t="s">
        <v>173</v>
      </c>
      <c r="E6" s="24" t="s">
        <v>166</v>
      </c>
      <c r="F6" s="24" t="s">
        <v>167</v>
      </c>
      <c r="G6" s="24" t="s">
        <v>168</v>
      </c>
      <c r="H6" s="24" t="s">
        <v>169</v>
      </c>
      <c r="I6" s="24" t="s">
        <v>174</v>
      </c>
      <c r="J6" s="141" t="s">
        <v>171</v>
      </c>
      <c r="K6" s="133" t="s">
        <v>172</v>
      </c>
    </row>
    <row r="7" spans="1:11" x14ac:dyDescent="0.2">
      <c r="B7" s="454" t="s">
        <v>175</v>
      </c>
      <c r="C7" s="457" t="s">
        <v>176</v>
      </c>
      <c r="D7" s="142" t="s">
        <v>177</v>
      </c>
      <c r="E7" s="143">
        <v>0</v>
      </c>
      <c r="F7" s="143">
        <v>56</v>
      </c>
      <c r="G7" s="143">
        <v>340</v>
      </c>
      <c r="H7" s="143">
        <v>199</v>
      </c>
      <c r="I7" s="143">
        <v>51</v>
      </c>
      <c r="J7" s="143">
        <v>126</v>
      </c>
      <c r="K7" s="144">
        <f>SUM(E7:J7)</f>
        <v>772</v>
      </c>
    </row>
    <row r="8" spans="1:11" x14ac:dyDescent="0.2">
      <c r="B8" s="455"/>
      <c r="C8" s="458"/>
      <c r="D8" s="145" t="s">
        <v>178</v>
      </c>
      <c r="E8" s="143">
        <v>0</v>
      </c>
      <c r="F8" s="143">
        <v>523</v>
      </c>
      <c r="G8" s="143">
        <v>1043</v>
      </c>
      <c r="H8" s="143">
        <v>1371</v>
      </c>
      <c r="I8" s="143">
        <v>736</v>
      </c>
      <c r="J8" s="143">
        <v>501</v>
      </c>
      <c r="K8" s="146">
        <f t="shared" ref="K8:K55" si="0">SUM(E8:J8)</f>
        <v>4174</v>
      </c>
    </row>
    <row r="9" spans="1:11" x14ac:dyDescent="0.2">
      <c r="B9" s="455"/>
      <c r="C9" s="464"/>
      <c r="D9" s="147" t="s">
        <v>179</v>
      </c>
      <c r="E9" s="143">
        <v>0</v>
      </c>
      <c r="F9" s="143">
        <v>41</v>
      </c>
      <c r="G9" s="143">
        <v>40</v>
      </c>
      <c r="H9" s="143">
        <v>37</v>
      </c>
      <c r="I9" s="143">
        <v>29</v>
      </c>
      <c r="J9" s="143">
        <v>3</v>
      </c>
      <c r="K9" s="146">
        <f t="shared" si="0"/>
        <v>150</v>
      </c>
    </row>
    <row r="10" spans="1:11" x14ac:dyDescent="0.2">
      <c r="B10" s="455"/>
      <c r="C10" s="148" t="s">
        <v>180</v>
      </c>
      <c r="D10" s="149"/>
      <c r="E10" s="150">
        <f t="shared" ref="E10:K10" si="1">SUBTOTAL(9,E7:E9)</f>
        <v>0</v>
      </c>
      <c r="F10" s="150">
        <f t="shared" si="1"/>
        <v>620</v>
      </c>
      <c r="G10" s="150">
        <f t="shared" si="1"/>
        <v>1423</v>
      </c>
      <c r="H10" s="150">
        <f t="shared" si="1"/>
        <v>1607</v>
      </c>
      <c r="I10" s="150">
        <f t="shared" si="1"/>
        <v>816</v>
      </c>
      <c r="J10" s="150">
        <f t="shared" si="1"/>
        <v>630</v>
      </c>
      <c r="K10" s="151">
        <f t="shared" si="1"/>
        <v>5096</v>
      </c>
    </row>
    <row r="11" spans="1:11" x14ac:dyDescent="0.2">
      <c r="B11" s="455"/>
      <c r="C11" s="465" t="s">
        <v>181</v>
      </c>
      <c r="D11" s="152" t="s">
        <v>177</v>
      </c>
      <c r="E11" s="153">
        <v>0</v>
      </c>
      <c r="F11" s="154">
        <v>209</v>
      </c>
      <c r="G11" s="154">
        <v>93</v>
      </c>
      <c r="H11" s="154">
        <v>33</v>
      </c>
      <c r="I11" s="154">
        <v>81</v>
      </c>
      <c r="J11" s="154">
        <v>47</v>
      </c>
      <c r="K11" s="146">
        <f t="shared" si="0"/>
        <v>463</v>
      </c>
    </row>
    <row r="12" spans="1:11" x14ac:dyDescent="0.2">
      <c r="B12" s="455"/>
      <c r="C12" s="459"/>
      <c r="D12" s="152" t="s">
        <v>178</v>
      </c>
      <c r="E12" s="153">
        <v>0</v>
      </c>
      <c r="F12" s="154">
        <v>45</v>
      </c>
      <c r="G12" s="154">
        <v>126</v>
      </c>
      <c r="H12" s="154">
        <v>77</v>
      </c>
      <c r="I12" s="154">
        <v>10</v>
      </c>
      <c r="J12" s="154">
        <v>49</v>
      </c>
      <c r="K12" s="146">
        <f t="shared" si="0"/>
        <v>307</v>
      </c>
    </row>
    <row r="13" spans="1:11" x14ac:dyDescent="0.2">
      <c r="B13" s="455"/>
      <c r="C13" s="466"/>
      <c r="D13" s="152" t="s">
        <v>179</v>
      </c>
      <c r="E13" s="153">
        <v>0</v>
      </c>
      <c r="F13" s="154">
        <v>0</v>
      </c>
      <c r="G13" s="154">
        <v>0</v>
      </c>
      <c r="H13" s="154"/>
      <c r="I13" s="154">
        <v>0</v>
      </c>
      <c r="J13" s="154"/>
      <c r="K13" s="146">
        <f t="shared" si="0"/>
        <v>0</v>
      </c>
    </row>
    <row r="14" spans="1:11" x14ac:dyDescent="0.2">
      <c r="B14" s="455"/>
      <c r="C14" s="155" t="s">
        <v>182</v>
      </c>
      <c r="D14" s="149"/>
      <c r="E14" s="150">
        <f t="shared" ref="E14:K14" si="2">SUBTOTAL(9,E11:E13)</f>
        <v>0</v>
      </c>
      <c r="F14" s="150">
        <f t="shared" si="2"/>
        <v>254</v>
      </c>
      <c r="G14" s="150">
        <f t="shared" si="2"/>
        <v>219</v>
      </c>
      <c r="H14" s="150">
        <f t="shared" si="2"/>
        <v>110</v>
      </c>
      <c r="I14" s="150">
        <f t="shared" si="2"/>
        <v>91</v>
      </c>
      <c r="J14" s="150">
        <f t="shared" si="2"/>
        <v>96</v>
      </c>
      <c r="K14" s="151">
        <f t="shared" si="2"/>
        <v>770</v>
      </c>
    </row>
    <row r="15" spans="1:11" x14ac:dyDescent="0.2">
      <c r="B15" s="455"/>
      <c r="C15" s="467" t="s">
        <v>183</v>
      </c>
      <c r="D15" s="152" t="s">
        <v>177</v>
      </c>
      <c r="E15" s="153">
        <v>7</v>
      </c>
      <c r="F15" s="154">
        <v>13</v>
      </c>
      <c r="G15" s="154">
        <v>185</v>
      </c>
      <c r="H15" s="154">
        <v>577</v>
      </c>
      <c r="I15" s="154">
        <v>21</v>
      </c>
      <c r="J15" s="154">
        <v>312</v>
      </c>
      <c r="K15" s="146">
        <f t="shared" si="0"/>
        <v>1115</v>
      </c>
    </row>
    <row r="16" spans="1:11" x14ac:dyDescent="0.2">
      <c r="B16" s="455"/>
      <c r="C16" s="468"/>
      <c r="D16" s="152" t="s">
        <v>178</v>
      </c>
      <c r="E16" s="153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  <c r="K16" s="146">
        <f t="shared" si="0"/>
        <v>0</v>
      </c>
    </row>
    <row r="17" spans="2:11" x14ac:dyDescent="0.2">
      <c r="B17" s="455"/>
      <c r="C17" s="469"/>
      <c r="D17" s="152" t="s">
        <v>179</v>
      </c>
      <c r="E17" s="153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46">
        <f t="shared" si="0"/>
        <v>0</v>
      </c>
    </row>
    <row r="18" spans="2:11" x14ac:dyDescent="0.2">
      <c r="B18" s="455"/>
      <c r="C18" s="156" t="s">
        <v>184</v>
      </c>
      <c r="D18" s="149"/>
      <c r="E18" s="150">
        <f t="shared" ref="E18:K18" si="3">SUBTOTAL(9,E15:E17)</f>
        <v>7</v>
      </c>
      <c r="F18" s="150">
        <f t="shared" si="3"/>
        <v>13</v>
      </c>
      <c r="G18" s="150">
        <f t="shared" si="3"/>
        <v>185</v>
      </c>
      <c r="H18" s="150">
        <f t="shared" si="3"/>
        <v>577</v>
      </c>
      <c r="I18" s="150">
        <f t="shared" si="3"/>
        <v>21</v>
      </c>
      <c r="J18" s="150">
        <f t="shared" si="3"/>
        <v>312</v>
      </c>
      <c r="K18" s="151">
        <f t="shared" si="3"/>
        <v>1115</v>
      </c>
    </row>
    <row r="19" spans="2:11" x14ac:dyDescent="0.2">
      <c r="B19" s="455"/>
      <c r="C19" s="465" t="s">
        <v>185</v>
      </c>
      <c r="D19" s="152" t="s">
        <v>177</v>
      </c>
      <c r="E19" s="153">
        <v>0</v>
      </c>
      <c r="F19" s="154">
        <v>34</v>
      </c>
      <c r="G19" s="154">
        <v>266</v>
      </c>
      <c r="H19" s="154">
        <v>314</v>
      </c>
      <c r="I19" s="154">
        <v>23</v>
      </c>
      <c r="J19" s="154">
        <v>0</v>
      </c>
      <c r="K19" s="146">
        <f t="shared" si="0"/>
        <v>637</v>
      </c>
    </row>
    <row r="20" spans="2:11" x14ac:dyDescent="0.2">
      <c r="B20" s="455"/>
      <c r="C20" s="459"/>
      <c r="D20" s="152" t="s">
        <v>178</v>
      </c>
      <c r="E20" s="153">
        <v>0</v>
      </c>
      <c r="F20" s="154">
        <v>90</v>
      </c>
      <c r="G20" s="154">
        <v>209</v>
      </c>
      <c r="H20" s="154">
        <v>42</v>
      </c>
      <c r="I20" s="154">
        <v>143</v>
      </c>
      <c r="J20" s="154">
        <v>0</v>
      </c>
      <c r="K20" s="146">
        <f t="shared" si="0"/>
        <v>484</v>
      </c>
    </row>
    <row r="21" spans="2:11" x14ac:dyDescent="0.2">
      <c r="B21" s="455"/>
      <c r="C21" s="466"/>
      <c r="D21" s="152" t="s">
        <v>179</v>
      </c>
      <c r="E21" s="153">
        <v>0</v>
      </c>
      <c r="F21" s="154">
        <v>0</v>
      </c>
      <c r="G21" s="154">
        <v>0</v>
      </c>
      <c r="H21" s="154">
        <v>0</v>
      </c>
      <c r="I21" s="154">
        <v>11</v>
      </c>
      <c r="J21" s="154">
        <v>0</v>
      </c>
      <c r="K21" s="146">
        <f t="shared" si="0"/>
        <v>11</v>
      </c>
    </row>
    <row r="22" spans="2:11" x14ac:dyDescent="0.2">
      <c r="B22" s="456"/>
      <c r="C22" s="157" t="s">
        <v>186</v>
      </c>
      <c r="D22" s="149"/>
      <c r="E22" s="158">
        <f t="shared" ref="E22:K22" si="4">SUBTOTAL(9,E19:E21)</f>
        <v>0</v>
      </c>
      <c r="F22" s="158">
        <f t="shared" si="4"/>
        <v>124</v>
      </c>
      <c r="G22" s="158">
        <f t="shared" si="4"/>
        <v>475</v>
      </c>
      <c r="H22" s="158">
        <f t="shared" si="4"/>
        <v>356</v>
      </c>
      <c r="I22" s="158">
        <f t="shared" si="4"/>
        <v>177</v>
      </c>
      <c r="J22" s="158">
        <f t="shared" si="4"/>
        <v>0</v>
      </c>
      <c r="K22" s="144">
        <f t="shared" si="4"/>
        <v>1132</v>
      </c>
    </row>
    <row r="23" spans="2:11" x14ac:dyDescent="0.2">
      <c r="B23" s="159" t="s">
        <v>81</v>
      </c>
      <c r="C23" s="160"/>
      <c r="D23" s="161"/>
      <c r="E23" s="33">
        <f t="shared" ref="E23:K23" si="5">SUBTOTAL(9,E7:E21)</f>
        <v>7</v>
      </c>
      <c r="F23" s="33">
        <f t="shared" si="5"/>
        <v>1011</v>
      </c>
      <c r="G23" s="33">
        <f t="shared" si="5"/>
        <v>2302</v>
      </c>
      <c r="H23" s="33">
        <f t="shared" si="5"/>
        <v>2650</v>
      </c>
      <c r="I23" s="33">
        <f t="shared" si="5"/>
        <v>1105</v>
      </c>
      <c r="J23" s="33">
        <f t="shared" si="5"/>
        <v>1038</v>
      </c>
      <c r="K23" s="44">
        <f t="shared" si="5"/>
        <v>8113</v>
      </c>
    </row>
    <row r="24" spans="2:11" x14ac:dyDescent="0.2">
      <c r="B24" s="454" t="s">
        <v>187</v>
      </c>
      <c r="C24" s="457" t="s">
        <v>176</v>
      </c>
      <c r="D24" s="152" t="s">
        <v>177</v>
      </c>
      <c r="E24" s="153">
        <v>0</v>
      </c>
      <c r="F24" s="154">
        <v>146.86194984567166</v>
      </c>
      <c r="G24" s="154">
        <v>291.93892305051537</v>
      </c>
      <c r="H24" s="154">
        <v>163.5319194778204</v>
      </c>
      <c r="I24" s="154">
        <v>124.52391035038232</v>
      </c>
      <c r="J24" s="154">
        <v>83.555970046639445</v>
      </c>
      <c r="K24" s="146">
        <f t="shared" si="0"/>
        <v>810.41267277102907</v>
      </c>
    </row>
    <row r="25" spans="2:11" x14ac:dyDescent="0.2">
      <c r="B25" s="455"/>
      <c r="C25" s="458"/>
      <c r="D25" s="152" t="s">
        <v>178</v>
      </c>
      <c r="E25" s="153">
        <v>0</v>
      </c>
      <c r="F25" s="154">
        <v>473.90523222476992</v>
      </c>
      <c r="G25" s="154">
        <v>943.79769939252731</v>
      </c>
      <c r="H25" s="154">
        <v>1058.5808277356514</v>
      </c>
      <c r="I25" s="154">
        <v>670.42807003363964</v>
      </c>
      <c r="J25" s="154">
        <v>473.83184927636012</v>
      </c>
      <c r="K25" s="146">
        <f t="shared" si="0"/>
        <v>3620.543678662948</v>
      </c>
    </row>
    <row r="26" spans="2:11" x14ac:dyDescent="0.2">
      <c r="B26" s="455"/>
      <c r="C26" s="458"/>
      <c r="D26" s="152" t="s">
        <v>179</v>
      </c>
      <c r="E26" s="153">
        <v>0</v>
      </c>
      <c r="F26" s="154">
        <v>13.106120249867439</v>
      </c>
      <c r="G26" s="154">
        <v>11.646300006866456</v>
      </c>
      <c r="H26" s="154">
        <v>52.379939624488351</v>
      </c>
      <c r="I26" s="154">
        <v>22.60037038370967</v>
      </c>
      <c r="J26" s="154">
        <v>2.5228000047802923</v>
      </c>
      <c r="K26" s="146">
        <f t="shared" si="0"/>
        <v>102.25553026971221</v>
      </c>
    </row>
    <row r="27" spans="2:11" x14ac:dyDescent="0.2">
      <c r="B27" s="455"/>
      <c r="C27" s="162" t="s">
        <v>180</v>
      </c>
      <c r="D27" s="149"/>
      <c r="E27" s="150">
        <f t="shared" ref="E27:K27" si="6">SUBTOTAL(9,E24:E26)</f>
        <v>0</v>
      </c>
      <c r="F27" s="150">
        <f t="shared" si="6"/>
        <v>633.87330232030899</v>
      </c>
      <c r="G27" s="150">
        <f t="shared" si="6"/>
        <v>1247.3829224499093</v>
      </c>
      <c r="H27" s="150">
        <f t="shared" si="6"/>
        <v>1274.49268683796</v>
      </c>
      <c r="I27" s="150">
        <f t="shared" si="6"/>
        <v>817.55235076773158</v>
      </c>
      <c r="J27" s="150">
        <f t="shared" si="6"/>
        <v>559.91061932777984</v>
      </c>
      <c r="K27" s="151">
        <f t="shared" si="6"/>
        <v>4533.211881703689</v>
      </c>
    </row>
    <row r="28" spans="2:11" x14ac:dyDescent="0.2">
      <c r="B28" s="455"/>
      <c r="C28" s="465" t="s">
        <v>181</v>
      </c>
      <c r="D28" s="152" t="s">
        <v>177</v>
      </c>
      <c r="E28" s="153">
        <v>0.35799999999999998</v>
      </c>
      <c r="F28" s="154">
        <v>0</v>
      </c>
      <c r="G28" s="154">
        <v>234.84926999497412</v>
      </c>
      <c r="H28" s="154">
        <v>12</v>
      </c>
      <c r="I28" s="154">
        <v>33.831799819946291</v>
      </c>
      <c r="J28" s="154">
        <v>15.117000000000001</v>
      </c>
      <c r="K28" s="146">
        <f t="shared" si="0"/>
        <v>296.15606981492044</v>
      </c>
    </row>
    <row r="29" spans="2:11" x14ac:dyDescent="0.2">
      <c r="B29" s="455"/>
      <c r="C29" s="459"/>
      <c r="D29" s="152" t="s">
        <v>178</v>
      </c>
      <c r="E29" s="153">
        <v>5.55</v>
      </c>
      <c r="F29" s="154">
        <v>0</v>
      </c>
      <c r="G29" s="154">
        <v>99.973959852576257</v>
      </c>
      <c r="H29" s="154">
        <v>0</v>
      </c>
      <c r="I29" s="154">
        <v>87.698920032978052</v>
      </c>
      <c r="J29" s="154">
        <v>45.064999999999998</v>
      </c>
      <c r="K29" s="146">
        <f t="shared" si="0"/>
        <v>238.2878798855543</v>
      </c>
    </row>
    <row r="30" spans="2:11" x14ac:dyDescent="0.2">
      <c r="B30" s="455"/>
      <c r="C30" s="466"/>
      <c r="D30" s="152" t="s">
        <v>179</v>
      </c>
      <c r="E30" s="153">
        <v>0</v>
      </c>
      <c r="F30" s="154">
        <v>0</v>
      </c>
      <c r="G30" s="154">
        <v>0.46798001098632813</v>
      </c>
      <c r="H30" s="154">
        <v>0</v>
      </c>
      <c r="I30" s="154">
        <v>0</v>
      </c>
      <c r="J30" s="154">
        <v>0</v>
      </c>
      <c r="K30" s="146">
        <f t="shared" si="0"/>
        <v>0.46798001098632813</v>
      </c>
    </row>
    <row r="31" spans="2:11" x14ac:dyDescent="0.2">
      <c r="B31" s="455"/>
      <c r="C31" s="155" t="s">
        <v>182</v>
      </c>
      <c r="D31" s="149"/>
      <c r="E31" s="150">
        <f t="shared" ref="E31:K31" si="7">SUBTOTAL(9,E28:E30)</f>
        <v>5.9079999999999995</v>
      </c>
      <c r="F31" s="150">
        <f t="shared" si="7"/>
        <v>0</v>
      </c>
      <c r="G31" s="150">
        <f t="shared" si="7"/>
        <v>335.29120985853666</v>
      </c>
      <c r="H31" s="150">
        <f t="shared" si="7"/>
        <v>12</v>
      </c>
      <c r="I31" s="150">
        <f t="shared" si="7"/>
        <v>121.53071985292434</v>
      </c>
      <c r="J31" s="150">
        <f t="shared" si="7"/>
        <v>60.182000000000002</v>
      </c>
      <c r="K31" s="151">
        <f t="shared" si="7"/>
        <v>534.91192971146108</v>
      </c>
    </row>
    <row r="32" spans="2:11" x14ac:dyDescent="0.2">
      <c r="B32" s="455"/>
      <c r="C32" s="467" t="s">
        <v>183</v>
      </c>
      <c r="D32" s="152" t="s">
        <v>177</v>
      </c>
      <c r="E32" s="153">
        <v>5.5720000000000001</v>
      </c>
      <c r="F32" s="154">
        <v>328.77505971908568</v>
      </c>
      <c r="G32" s="154">
        <v>232.50185743331909</v>
      </c>
      <c r="H32" s="154">
        <v>276.13135225200654</v>
      </c>
      <c r="I32" s="154">
        <v>220.45408003234863</v>
      </c>
      <c r="J32" s="154">
        <v>93.171016357421877</v>
      </c>
      <c r="K32" s="146">
        <f t="shared" si="0"/>
        <v>1156.6053657941818</v>
      </c>
    </row>
    <row r="33" spans="2:11" x14ac:dyDescent="0.2">
      <c r="B33" s="455"/>
      <c r="C33" s="468"/>
      <c r="D33" s="152" t="s">
        <v>178</v>
      </c>
      <c r="E33" s="153">
        <v>0</v>
      </c>
      <c r="F33" s="154">
        <v>0.94899999999999995</v>
      </c>
      <c r="G33" s="154">
        <v>74.734090087890621</v>
      </c>
      <c r="H33" s="154">
        <v>0</v>
      </c>
      <c r="I33" s="154">
        <v>19.649100062370302</v>
      </c>
      <c r="J33" s="154">
        <v>0</v>
      </c>
      <c r="K33" s="146">
        <f t="shared" si="0"/>
        <v>95.332190150260914</v>
      </c>
    </row>
    <row r="34" spans="2:11" x14ac:dyDescent="0.2">
      <c r="B34" s="455"/>
      <c r="C34" s="469"/>
      <c r="D34" s="152" t="s">
        <v>179</v>
      </c>
      <c r="E34" s="153">
        <v>0</v>
      </c>
      <c r="F34" s="154">
        <v>0</v>
      </c>
      <c r="G34" s="154">
        <v>0</v>
      </c>
      <c r="H34" s="154">
        <v>0</v>
      </c>
      <c r="I34" s="154">
        <v>0</v>
      </c>
      <c r="J34" s="154">
        <v>0</v>
      </c>
      <c r="K34" s="146">
        <f t="shared" si="0"/>
        <v>0</v>
      </c>
    </row>
    <row r="35" spans="2:11" x14ac:dyDescent="0.2">
      <c r="B35" s="455"/>
      <c r="C35" s="156" t="s">
        <v>184</v>
      </c>
      <c r="D35" s="149"/>
      <c r="E35" s="150">
        <f t="shared" ref="E35:K35" si="8">SUBTOTAL(9,E32:E34)</f>
        <v>5.5720000000000001</v>
      </c>
      <c r="F35" s="150">
        <f t="shared" si="8"/>
        <v>329.72405971908569</v>
      </c>
      <c r="G35" s="150">
        <f t="shared" si="8"/>
        <v>307.23594752120971</v>
      </c>
      <c r="H35" s="150">
        <f t="shared" si="8"/>
        <v>276.13135225200654</v>
      </c>
      <c r="I35" s="150">
        <f t="shared" si="8"/>
        <v>240.10318009471894</v>
      </c>
      <c r="J35" s="150">
        <f t="shared" si="8"/>
        <v>93.171016357421877</v>
      </c>
      <c r="K35" s="151">
        <f t="shared" si="8"/>
        <v>1251.9375559444427</v>
      </c>
    </row>
    <row r="36" spans="2:11" x14ac:dyDescent="0.2">
      <c r="B36" s="455"/>
      <c r="C36" s="465" t="s">
        <v>185</v>
      </c>
      <c r="D36" s="152" t="s">
        <v>177</v>
      </c>
      <c r="E36" s="153">
        <v>0</v>
      </c>
      <c r="F36" s="154">
        <v>5.9357000122070316</v>
      </c>
      <c r="G36" s="154">
        <v>4.03</v>
      </c>
      <c r="H36" s="154">
        <v>0</v>
      </c>
      <c r="I36" s="154">
        <v>0</v>
      </c>
      <c r="J36" s="154">
        <v>0</v>
      </c>
      <c r="K36" s="146">
        <f t="shared" si="0"/>
        <v>9.9657000122070318</v>
      </c>
    </row>
    <row r="37" spans="2:11" x14ac:dyDescent="0.2">
      <c r="B37" s="455"/>
      <c r="C37" s="459"/>
      <c r="D37" s="152" t="s">
        <v>178</v>
      </c>
      <c r="E37" s="153">
        <v>0</v>
      </c>
      <c r="F37" s="154">
        <v>271.30855870056155</v>
      </c>
      <c r="G37" s="154">
        <v>0</v>
      </c>
      <c r="H37" s="154">
        <v>15.445540000915527</v>
      </c>
      <c r="I37" s="154">
        <v>6.3897199707031254</v>
      </c>
      <c r="J37" s="154">
        <v>0</v>
      </c>
      <c r="K37" s="146">
        <f t="shared" si="0"/>
        <v>293.1438186721802</v>
      </c>
    </row>
    <row r="38" spans="2:11" x14ac:dyDescent="0.2">
      <c r="B38" s="455"/>
      <c r="C38" s="466"/>
      <c r="D38" s="152" t="s">
        <v>179</v>
      </c>
      <c r="E38" s="153">
        <v>0</v>
      </c>
      <c r="F38" s="154">
        <v>0</v>
      </c>
      <c r="G38" s="154">
        <v>0</v>
      </c>
      <c r="H38" s="154">
        <v>0.74112998199462887</v>
      </c>
      <c r="I38" s="154">
        <v>0</v>
      </c>
      <c r="J38" s="154">
        <v>0</v>
      </c>
      <c r="K38" s="146">
        <f t="shared" si="0"/>
        <v>0.74112998199462887</v>
      </c>
    </row>
    <row r="39" spans="2:11" x14ac:dyDescent="0.2">
      <c r="B39" s="455"/>
      <c r="C39" s="157" t="s">
        <v>186</v>
      </c>
      <c r="D39" s="149"/>
      <c r="E39" s="158">
        <f t="shared" ref="E39:K39" si="9">SUBTOTAL(9,E36:E38)</f>
        <v>0</v>
      </c>
      <c r="F39" s="158">
        <f t="shared" si="9"/>
        <v>277.24425871276856</v>
      </c>
      <c r="G39" s="158">
        <f t="shared" si="9"/>
        <v>4.03</v>
      </c>
      <c r="H39" s="158">
        <f t="shared" si="9"/>
        <v>16.186669982910157</v>
      </c>
      <c r="I39" s="158">
        <f t="shared" si="9"/>
        <v>6.3897199707031254</v>
      </c>
      <c r="J39" s="158">
        <f t="shared" si="9"/>
        <v>0</v>
      </c>
      <c r="K39" s="144">
        <f t="shared" si="9"/>
        <v>303.85064866638186</v>
      </c>
    </row>
    <row r="40" spans="2:11" x14ac:dyDescent="0.2">
      <c r="B40" s="163" t="s">
        <v>81</v>
      </c>
      <c r="C40" s="160"/>
      <c r="D40" s="161"/>
      <c r="E40" s="33">
        <f t="shared" ref="E40:K40" si="10">SUBTOTAL(9,E24:E38)</f>
        <v>11.48</v>
      </c>
      <c r="F40" s="33">
        <f t="shared" si="10"/>
        <v>1240.8416207521632</v>
      </c>
      <c r="G40" s="33">
        <f t="shared" si="10"/>
        <v>1893.9400798296556</v>
      </c>
      <c r="H40" s="33">
        <f t="shared" si="10"/>
        <v>1578.8107090728768</v>
      </c>
      <c r="I40" s="33">
        <f t="shared" si="10"/>
        <v>1185.5759706860779</v>
      </c>
      <c r="J40" s="33">
        <f t="shared" si="10"/>
        <v>713.26363568520173</v>
      </c>
      <c r="K40" s="44">
        <f t="shared" si="10"/>
        <v>6623.9120160259754</v>
      </c>
    </row>
    <row r="41" spans="2:11" x14ac:dyDescent="0.2">
      <c r="B41" s="454" t="s">
        <v>188</v>
      </c>
      <c r="C41" s="458" t="s">
        <v>179</v>
      </c>
      <c r="D41" s="152" t="s">
        <v>177</v>
      </c>
      <c r="E41" s="153">
        <v>0</v>
      </c>
      <c r="F41" s="154">
        <v>0</v>
      </c>
      <c r="G41" s="154">
        <v>0</v>
      </c>
      <c r="H41" s="154">
        <v>0</v>
      </c>
      <c r="I41" s="154">
        <v>197.51661988586187</v>
      </c>
      <c r="J41" s="154">
        <v>0</v>
      </c>
      <c r="K41" s="146">
        <f t="shared" si="0"/>
        <v>197.51661988586187</v>
      </c>
    </row>
    <row r="42" spans="2:11" x14ac:dyDescent="0.2">
      <c r="B42" s="455"/>
      <c r="C42" s="458"/>
      <c r="D42" s="152" t="s">
        <v>178</v>
      </c>
      <c r="E42" s="153">
        <v>0</v>
      </c>
      <c r="F42" s="154">
        <v>0</v>
      </c>
      <c r="G42" s="154">
        <v>0</v>
      </c>
      <c r="H42" s="154">
        <v>0</v>
      </c>
      <c r="I42" s="154">
        <v>353.83980690693858</v>
      </c>
      <c r="J42" s="154">
        <v>0</v>
      </c>
      <c r="K42" s="146">
        <f t="shared" si="0"/>
        <v>353.83980690693858</v>
      </c>
    </row>
    <row r="43" spans="2:11" x14ac:dyDescent="0.2">
      <c r="B43" s="455"/>
      <c r="C43" s="458"/>
      <c r="D43" s="152" t="s">
        <v>179</v>
      </c>
      <c r="E43" s="153">
        <v>0</v>
      </c>
      <c r="F43" s="154">
        <v>0</v>
      </c>
      <c r="G43" s="154">
        <v>0</v>
      </c>
      <c r="H43" s="154">
        <v>0</v>
      </c>
      <c r="I43" s="154">
        <v>28.155639394164087</v>
      </c>
      <c r="J43" s="154">
        <v>0</v>
      </c>
      <c r="K43" s="146">
        <f t="shared" si="0"/>
        <v>28.155639394164087</v>
      </c>
    </row>
    <row r="44" spans="2:11" x14ac:dyDescent="0.2">
      <c r="B44" s="455"/>
      <c r="C44" s="162" t="s">
        <v>189</v>
      </c>
      <c r="D44" s="149"/>
      <c r="E44" s="150">
        <f t="shared" ref="E44:K44" si="11">SUBTOTAL(9,E41:E43)</f>
        <v>0</v>
      </c>
      <c r="F44" s="150">
        <f t="shared" si="11"/>
        <v>0</v>
      </c>
      <c r="G44" s="150">
        <f t="shared" si="11"/>
        <v>0</v>
      </c>
      <c r="H44" s="150">
        <f t="shared" si="11"/>
        <v>0</v>
      </c>
      <c r="I44" s="150">
        <f t="shared" si="11"/>
        <v>579.51206618696449</v>
      </c>
      <c r="J44" s="150">
        <f t="shared" si="11"/>
        <v>0</v>
      </c>
      <c r="K44" s="151">
        <f t="shared" si="11"/>
        <v>579.51206618696449</v>
      </c>
    </row>
    <row r="45" spans="2:11" x14ac:dyDescent="0.2">
      <c r="B45" s="455"/>
      <c r="C45" s="459" t="s">
        <v>181</v>
      </c>
      <c r="D45" s="152" t="s">
        <v>177</v>
      </c>
      <c r="E45" s="153">
        <v>3.2770000000000001</v>
      </c>
      <c r="F45" s="154">
        <v>296.5315526946485</v>
      </c>
      <c r="G45" s="154">
        <v>719.96734390473364</v>
      </c>
      <c r="H45" s="154">
        <v>291.92289008030298</v>
      </c>
      <c r="I45" s="154">
        <v>217.79190901878499</v>
      </c>
      <c r="J45" s="154">
        <v>246.02866021990775</v>
      </c>
      <c r="K45" s="146">
        <f t="shared" si="0"/>
        <v>1775.5193559183779</v>
      </c>
    </row>
    <row r="46" spans="2:11" x14ac:dyDescent="0.2">
      <c r="B46" s="455"/>
      <c r="C46" s="459"/>
      <c r="D46" s="152" t="s">
        <v>178</v>
      </c>
      <c r="E46" s="153">
        <v>0</v>
      </c>
      <c r="F46" s="154">
        <v>386.78766028102115</v>
      </c>
      <c r="G46" s="154">
        <v>1229.9667218724489</v>
      </c>
      <c r="H46" s="154">
        <v>732.36855960257355</v>
      </c>
      <c r="I46" s="154">
        <v>499.05144074346123</v>
      </c>
      <c r="J46" s="154">
        <v>374.99424030530452</v>
      </c>
      <c r="K46" s="146">
        <f t="shared" si="0"/>
        <v>3223.1686228048093</v>
      </c>
    </row>
    <row r="47" spans="2:11" x14ac:dyDescent="0.2">
      <c r="B47" s="455"/>
      <c r="C47" s="459"/>
      <c r="D47" s="152" t="s">
        <v>179</v>
      </c>
      <c r="E47" s="153">
        <v>0</v>
      </c>
      <c r="F47" s="154">
        <v>42.365201371252539</v>
      </c>
      <c r="G47" s="154">
        <v>73.018320141792302</v>
      </c>
      <c r="H47" s="154">
        <v>42.703260092079638</v>
      </c>
      <c r="I47" s="154">
        <v>43.134350173920396</v>
      </c>
      <c r="J47" s="154">
        <v>2.741680000305176</v>
      </c>
      <c r="K47" s="146">
        <f t="shared" si="0"/>
        <v>203.96281177935003</v>
      </c>
    </row>
    <row r="48" spans="2:11" x14ac:dyDescent="0.2">
      <c r="B48" s="455"/>
      <c r="C48" s="155" t="s">
        <v>182</v>
      </c>
      <c r="D48" s="149"/>
      <c r="E48" s="150">
        <f t="shared" ref="E48:K48" si="12">SUBTOTAL(9,E45:E47)</f>
        <v>3.2770000000000001</v>
      </c>
      <c r="F48" s="150">
        <f t="shared" si="12"/>
        <v>725.68441434692215</v>
      </c>
      <c r="G48" s="150">
        <f t="shared" si="12"/>
        <v>2022.9523859189751</v>
      </c>
      <c r="H48" s="150">
        <f t="shared" si="12"/>
        <v>1066.9947097749564</v>
      </c>
      <c r="I48" s="150">
        <f t="shared" si="12"/>
        <v>759.97769993616669</v>
      </c>
      <c r="J48" s="150">
        <f t="shared" si="12"/>
        <v>623.76458052551743</v>
      </c>
      <c r="K48" s="151">
        <f t="shared" si="12"/>
        <v>5202.6507905025373</v>
      </c>
    </row>
    <row r="49" spans="2:11" x14ac:dyDescent="0.2">
      <c r="B49" s="455"/>
      <c r="C49" s="468" t="s">
        <v>183</v>
      </c>
      <c r="D49" s="152" t="s">
        <v>177</v>
      </c>
      <c r="E49" s="153">
        <v>2.6930000000000001</v>
      </c>
      <c r="F49" s="154">
        <v>253.08666173934935</v>
      </c>
      <c r="G49" s="154">
        <v>390.92675863313673</v>
      </c>
      <c r="H49" s="154">
        <v>115.11556990331411</v>
      </c>
      <c r="I49" s="154">
        <v>409.43099008846281</v>
      </c>
      <c r="J49" s="154">
        <v>300.26655236816407</v>
      </c>
      <c r="K49" s="146">
        <f t="shared" si="0"/>
        <v>1471.5195327324268</v>
      </c>
    </row>
    <row r="50" spans="2:11" x14ac:dyDescent="0.2">
      <c r="B50" s="455"/>
      <c r="C50" s="468"/>
      <c r="D50" s="152" t="s">
        <v>178</v>
      </c>
      <c r="E50" s="153">
        <v>0</v>
      </c>
      <c r="F50" s="154">
        <v>0</v>
      </c>
      <c r="G50" s="154">
        <v>42.891800842285157</v>
      </c>
      <c r="H50" s="154">
        <v>0</v>
      </c>
      <c r="I50" s="154">
        <v>13.435869868278504</v>
      </c>
      <c r="J50" s="154">
        <v>0</v>
      </c>
      <c r="K50" s="146">
        <f t="shared" si="0"/>
        <v>56.327670710563659</v>
      </c>
    </row>
    <row r="51" spans="2:11" x14ac:dyDescent="0.2">
      <c r="B51" s="455"/>
      <c r="C51" s="468"/>
      <c r="D51" s="152" t="s">
        <v>179</v>
      </c>
      <c r="E51" s="153">
        <v>0</v>
      </c>
      <c r="F51" s="154">
        <v>0.32850000000000001</v>
      </c>
      <c r="G51" s="154">
        <v>0</v>
      </c>
      <c r="H51" s="154">
        <v>0</v>
      </c>
      <c r="I51" s="154">
        <v>0</v>
      </c>
      <c r="J51" s="154">
        <v>0</v>
      </c>
      <c r="K51" s="146">
        <f t="shared" si="0"/>
        <v>0.32850000000000001</v>
      </c>
    </row>
    <row r="52" spans="2:11" x14ac:dyDescent="0.2">
      <c r="B52" s="455"/>
      <c r="C52" s="156" t="s">
        <v>184</v>
      </c>
      <c r="D52" s="149"/>
      <c r="E52" s="150">
        <f t="shared" ref="E52:K52" si="13">SUBTOTAL(9,E49:E51)</f>
        <v>2.6930000000000001</v>
      </c>
      <c r="F52" s="150">
        <f t="shared" si="13"/>
        <v>253.41516173934934</v>
      </c>
      <c r="G52" s="150">
        <f t="shared" si="13"/>
        <v>433.81855947542186</v>
      </c>
      <c r="H52" s="150">
        <f t="shared" si="13"/>
        <v>115.11556990331411</v>
      </c>
      <c r="I52" s="150">
        <f t="shared" si="13"/>
        <v>422.86685995674134</v>
      </c>
      <c r="J52" s="150">
        <f t="shared" si="13"/>
        <v>300.26655236816407</v>
      </c>
      <c r="K52" s="151">
        <f t="shared" si="13"/>
        <v>1528.1757034429904</v>
      </c>
    </row>
    <row r="53" spans="2:11" x14ac:dyDescent="0.2">
      <c r="B53" s="455"/>
      <c r="C53" s="459" t="s">
        <v>185</v>
      </c>
      <c r="D53" s="152" t="s">
        <v>177</v>
      </c>
      <c r="E53" s="153">
        <v>0</v>
      </c>
      <c r="F53" s="154">
        <v>1.4082200050354003</v>
      </c>
      <c r="G53" s="154">
        <v>3.3159999999999998</v>
      </c>
      <c r="H53" s="154">
        <v>0</v>
      </c>
      <c r="I53" s="154">
        <v>0</v>
      </c>
      <c r="J53" s="154">
        <v>0</v>
      </c>
      <c r="K53" s="146">
        <f t="shared" si="0"/>
        <v>4.7242200050354004</v>
      </c>
    </row>
    <row r="54" spans="2:11" x14ac:dyDescent="0.2">
      <c r="B54" s="455"/>
      <c r="C54" s="459"/>
      <c r="D54" s="152" t="s">
        <v>178</v>
      </c>
      <c r="E54" s="153">
        <v>0</v>
      </c>
      <c r="F54" s="154">
        <v>235.8305419692993</v>
      </c>
      <c r="G54" s="154">
        <v>0</v>
      </c>
      <c r="H54" s="154">
        <v>22.349609706878663</v>
      </c>
      <c r="I54" s="154">
        <v>7.8029999999999999</v>
      </c>
      <c r="J54" s="154">
        <v>0</v>
      </c>
      <c r="K54" s="146">
        <f t="shared" si="0"/>
        <v>265.98315167617795</v>
      </c>
    </row>
    <row r="55" spans="2:11" x14ac:dyDescent="0.2">
      <c r="B55" s="455"/>
      <c r="C55" s="466"/>
      <c r="D55" s="164" t="s">
        <v>179</v>
      </c>
      <c r="E55" s="165">
        <v>0</v>
      </c>
      <c r="F55" s="166">
        <v>0</v>
      </c>
      <c r="G55" s="166">
        <v>0</v>
      </c>
      <c r="H55" s="166">
        <v>0</v>
      </c>
      <c r="I55" s="166">
        <v>0</v>
      </c>
      <c r="J55" s="166">
        <v>0</v>
      </c>
      <c r="K55" s="167">
        <f t="shared" si="0"/>
        <v>0</v>
      </c>
    </row>
    <row r="56" spans="2:11" x14ac:dyDescent="0.2">
      <c r="B56" s="455"/>
      <c r="C56" s="155" t="s">
        <v>186</v>
      </c>
      <c r="D56" s="149"/>
      <c r="E56" s="154">
        <f t="shared" ref="E56:K56" si="14">SUBTOTAL(9,E53:E55)</f>
        <v>0</v>
      </c>
      <c r="F56" s="154">
        <f t="shared" si="14"/>
        <v>237.23876197433469</v>
      </c>
      <c r="G56" s="154">
        <f t="shared" si="14"/>
        <v>3.3159999999999998</v>
      </c>
      <c r="H56" s="154">
        <f t="shared" si="14"/>
        <v>22.349609706878663</v>
      </c>
      <c r="I56" s="154">
        <f t="shared" si="14"/>
        <v>7.8029999999999999</v>
      </c>
      <c r="J56" s="154">
        <f t="shared" si="14"/>
        <v>0</v>
      </c>
      <c r="K56" s="146">
        <f t="shared" si="14"/>
        <v>270.70737168121337</v>
      </c>
    </row>
    <row r="57" spans="2:11" x14ac:dyDescent="0.2">
      <c r="B57" s="163" t="s">
        <v>81</v>
      </c>
      <c r="C57" s="160"/>
      <c r="D57" s="168"/>
      <c r="E57" s="33">
        <f t="shared" ref="E57:K57" si="15">SUBTOTAL(9,E41:E55)</f>
        <v>5.9700000000000006</v>
      </c>
      <c r="F57" s="33">
        <f t="shared" si="15"/>
        <v>1216.3383380606062</v>
      </c>
      <c r="G57" s="33">
        <f t="shared" si="15"/>
        <v>2460.0869453943969</v>
      </c>
      <c r="H57" s="33">
        <f t="shared" si="15"/>
        <v>1204.4598893851492</v>
      </c>
      <c r="I57" s="33">
        <f t="shared" si="15"/>
        <v>1770.1596260798726</v>
      </c>
      <c r="J57" s="33">
        <f t="shared" si="15"/>
        <v>924.0311328936815</v>
      </c>
      <c r="K57" s="44">
        <f t="shared" si="15"/>
        <v>7581.0459318137046</v>
      </c>
    </row>
    <row r="58" spans="2:11" x14ac:dyDescent="0.2">
      <c r="B58" s="454">
        <v>2005</v>
      </c>
      <c r="C58" s="457" t="s">
        <v>179</v>
      </c>
      <c r="D58" s="142" t="s">
        <v>177</v>
      </c>
      <c r="E58" s="169">
        <v>0</v>
      </c>
      <c r="F58" s="169">
        <v>0</v>
      </c>
      <c r="G58" s="169">
        <v>0</v>
      </c>
      <c r="H58" s="169">
        <v>0</v>
      </c>
      <c r="I58" s="169">
        <v>0</v>
      </c>
      <c r="J58" s="170">
        <v>0</v>
      </c>
      <c r="K58" s="146">
        <f>SUM(E58:J58)</f>
        <v>0</v>
      </c>
    </row>
    <row r="59" spans="2:11" x14ac:dyDescent="0.2">
      <c r="B59" s="455"/>
      <c r="C59" s="458"/>
      <c r="D59" s="145" t="s">
        <v>178</v>
      </c>
      <c r="E59" s="169">
        <v>0</v>
      </c>
      <c r="F59" s="169">
        <v>0</v>
      </c>
      <c r="G59" s="169">
        <v>0</v>
      </c>
      <c r="H59" s="169">
        <v>0</v>
      </c>
      <c r="I59" s="169">
        <v>0</v>
      </c>
      <c r="J59" s="169">
        <v>0</v>
      </c>
      <c r="K59" s="146">
        <f>SUM(E59:J59)</f>
        <v>0</v>
      </c>
    </row>
    <row r="60" spans="2:11" x14ac:dyDescent="0.2">
      <c r="B60" s="455"/>
      <c r="C60" s="458"/>
      <c r="D60" s="147" t="s">
        <v>179</v>
      </c>
      <c r="E60" s="169">
        <v>0</v>
      </c>
      <c r="F60" s="169">
        <v>0</v>
      </c>
      <c r="G60" s="169">
        <v>0</v>
      </c>
      <c r="H60" s="169">
        <v>0</v>
      </c>
      <c r="I60" s="169">
        <v>0</v>
      </c>
      <c r="J60" s="169">
        <v>0</v>
      </c>
      <c r="K60" s="146">
        <f>SUM(E60:J60)</f>
        <v>0</v>
      </c>
    </row>
    <row r="61" spans="2:11" x14ac:dyDescent="0.2">
      <c r="B61" s="455"/>
      <c r="C61" s="162" t="s">
        <v>189</v>
      </c>
      <c r="D61" s="149"/>
      <c r="E61" s="150">
        <f t="shared" ref="E61:K61" si="16">SUBTOTAL(9,E58:E60)</f>
        <v>0</v>
      </c>
      <c r="F61" s="150">
        <f t="shared" si="16"/>
        <v>0</v>
      </c>
      <c r="G61" s="150">
        <f t="shared" si="16"/>
        <v>0</v>
      </c>
      <c r="H61" s="150"/>
      <c r="I61" s="150">
        <f t="shared" si="16"/>
        <v>0</v>
      </c>
      <c r="J61" s="150">
        <f t="shared" si="16"/>
        <v>0</v>
      </c>
      <c r="K61" s="151">
        <f t="shared" si="16"/>
        <v>0</v>
      </c>
    </row>
    <row r="62" spans="2:11" x14ac:dyDescent="0.2">
      <c r="B62" s="455"/>
      <c r="C62" s="459" t="s">
        <v>181</v>
      </c>
      <c r="D62" s="142" t="s">
        <v>177</v>
      </c>
      <c r="E62" s="169">
        <v>0.81925000000000003</v>
      </c>
      <c r="F62" s="169">
        <v>226.596947322696</v>
      </c>
      <c r="G62" s="169">
        <v>288.96775717711398</v>
      </c>
      <c r="H62" s="169">
        <v>407.78968336588099</v>
      </c>
      <c r="I62" s="169">
        <v>305.52879011575902</v>
      </c>
      <c r="J62" s="169">
        <v>63.648399909496298</v>
      </c>
      <c r="K62" s="144">
        <f>SUM(E62:J62)</f>
        <v>1293.3508278909462</v>
      </c>
    </row>
    <row r="63" spans="2:11" x14ac:dyDescent="0.2">
      <c r="B63" s="455"/>
      <c r="C63" s="459"/>
      <c r="D63" s="145" t="s">
        <v>178</v>
      </c>
      <c r="E63" s="169">
        <v>0</v>
      </c>
      <c r="F63" s="169">
        <v>519.47218824285301</v>
      </c>
      <c r="G63" s="169">
        <v>766.51304767671195</v>
      </c>
      <c r="H63" s="169">
        <v>1109.0317524418199</v>
      </c>
      <c r="I63" s="169">
        <v>817.51279194827396</v>
      </c>
      <c r="J63" s="169">
        <v>454.09284971916702</v>
      </c>
      <c r="K63" s="146">
        <f>SUM(E63:J63)</f>
        <v>3666.6226300288258</v>
      </c>
    </row>
    <row r="64" spans="2:11" x14ac:dyDescent="0.2">
      <c r="B64" s="455"/>
      <c r="C64" s="459"/>
      <c r="D64" s="147" t="s">
        <v>179</v>
      </c>
      <c r="E64" s="169">
        <v>0</v>
      </c>
      <c r="F64" s="169">
        <v>12.2545602897405</v>
      </c>
      <c r="G64" s="169">
        <v>0</v>
      </c>
      <c r="H64" s="169">
        <v>45.657480052068799</v>
      </c>
      <c r="I64" s="169">
        <v>5.8247199969291596</v>
      </c>
      <c r="J64" s="169">
        <v>0.54550000023841805</v>
      </c>
      <c r="K64" s="167">
        <f>SUM(E64:J64)</f>
        <v>64.282260338976883</v>
      </c>
    </row>
    <row r="65" spans="2:11" x14ac:dyDescent="0.2">
      <c r="B65" s="455"/>
      <c r="C65" s="155" t="s">
        <v>182</v>
      </c>
      <c r="D65" s="149"/>
      <c r="E65" s="150">
        <f t="shared" ref="E65:K65" si="17">SUBTOTAL(9,E62:E64)</f>
        <v>0.81925000000000003</v>
      </c>
      <c r="F65" s="150">
        <f t="shared" si="17"/>
        <v>758.32369585528954</v>
      </c>
      <c r="G65" s="150">
        <f t="shared" si="17"/>
        <v>1055.4808048538259</v>
      </c>
      <c r="H65" s="150"/>
      <c r="I65" s="150">
        <f t="shared" si="17"/>
        <v>1128.8663020609622</v>
      </c>
      <c r="J65" s="150">
        <f t="shared" si="17"/>
        <v>518.28674962890182</v>
      </c>
      <c r="K65" s="151">
        <f t="shared" si="17"/>
        <v>5024.2557182587489</v>
      </c>
    </row>
    <row r="66" spans="2:11" x14ac:dyDescent="0.2">
      <c r="B66" s="455"/>
      <c r="C66" s="460" t="s">
        <v>183</v>
      </c>
      <c r="D66" s="142" t="s">
        <v>177</v>
      </c>
      <c r="E66" s="169">
        <v>1.9870000000000001</v>
      </c>
      <c r="F66" s="169">
        <v>266.13372889709501</v>
      </c>
      <c r="G66" s="169">
        <v>284.98442460632299</v>
      </c>
      <c r="H66" s="169">
        <v>63.526800270557402</v>
      </c>
      <c r="I66" s="169">
        <v>300.98700000000002</v>
      </c>
      <c r="J66" s="169">
        <v>160.31751135253899</v>
      </c>
      <c r="K66" s="146">
        <f>SUM(E66:J66)</f>
        <v>1077.9364651265143</v>
      </c>
    </row>
    <row r="67" spans="2:11" x14ac:dyDescent="0.2">
      <c r="B67" s="455"/>
      <c r="C67" s="460"/>
      <c r="D67" s="145" t="s">
        <v>178</v>
      </c>
      <c r="E67" s="169">
        <v>0</v>
      </c>
      <c r="F67" s="169">
        <v>0</v>
      </c>
      <c r="G67" s="169">
        <v>180.85425817871101</v>
      </c>
      <c r="H67" s="169">
        <v>0</v>
      </c>
      <c r="I67" s="169">
        <v>0</v>
      </c>
      <c r="J67" s="169">
        <v>13.0326069335937</v>
      </c>
      <c r="K67" s="146">
        <f>SUM(E67:J67)</f>
        <v>193.88686511230472</v>
      </c>
    </row>
    <row r="68" spans="2:11" x14ac:dyDescent="0.2">
      <c r="B68" s="455"/>
      <c r="C68" s="460"/>
      <c r="D68" s="147" t="s">
        <v>179</v>
      </c>
      <c r="E68" s="169">
        <v>0</v>
      </c>
      <c r="F68" s="169">
        <v>0</v>
      </c>
      <c r="G68" s="169">
        <v>0</v>
      </c>
      <c r="H68" s="169">
        <v>0</v>
      </c>
      <c r="I68" s="169">
        <v>0</v>
      </c>
      <c r="J68" s="169">
        <v>0</v>
      </c>
      <c r="K68" s="146">
        <f>SUM(E68:J68)</f>
        <v>0</v>
      </c>
    </row>
    <row r="69" spans="2:11" x14ac:dyDescent="0.2">
      <c r="B69" s="455"/>
      <c r="C69" s="156" t="s">
        <v>184</v>
      </c>
      <c r="D69" s="149"/>
      <c r="E69" s="150">
        <f t="shared" ref="E69:K69" si="18">SUBTOTAL(9,E66:E68)</f>
        <v>1.9870000000000001</v>
      </c>
      <c r="F69" s="150">
        <f t="shared" si="18"/>
        <v>266.13372889709501</v>
      </c>
      <c r="G69" s="150">
        <f t="shared" si="18"/>
        <v>465.838682785034</v>
      </c>
      <c r="H69" s="150"/>
      <c r="I69" s="150">
        <f t="shared" si="18"/>
        <v>300.98700000000002</v>
      </c>
      <c r="J69" s="150">
        <f t="shared" si="18"/>
        <v>173.3501182861327</v>
      </c>
      <c r="K69" s="151">
        <f t="shared" si="18"/>
        <v>1271.8233302388192</v>
      </c>
    </row>
    <row r="70" spans="2:11" x14ac:dyDescent="0.2">
      <c r="B70" s="455"/>
      <c r="C70" s="461" t="s">
        <v>185</v>
      </c>
      <c r="D70" s="142" t="s">
        <v>177</v>
      </c>
      <c r="E70" s="169">
        <v>0</v>
      </c>
      <c r="F70" s="169">
        <v>0</v>
      </c>
      <c r="G70" s="169">
        <v>100.161959957123</v>
      </c>
      <c r="H70" s="169">
        <v>36.485240722656201</v>
      </c>
      <c r="I70" s="169">
        <v>10.855680021286</v>
      </c>
      <c r="J70" s="169">
        <v>0</v>
      </c>
      <c r="K70" s="146">
        <f>SUM(E70:J70)</f>
        <v>147.50288070106518</v>
      </c>
    </row>
    <row r="71" spans="2:11" x14ac:dyDescent="0.2">
      <c r="B71" s="455"/>
      <c r="C71" s="461"/>
      <c r="D71" s="145" t="s">
        <v>178</v>
      </c>
      <c r="E71" s="169">
        <v>0</v>
      </c>
      <c r="F71" s="169">
        <v>258.796091791153</v>
      </c>
      <c r="G71" s="169">
        <v>31.309779815673799</v>
      </c>
      <c r="H71" s="169">
        <v>9.2209297485351502</v>
      </c>
      <c r="I71" s="169">
        <v>17.6367999839782</v>
      </c>
      <c r="J71" s="169">
        <v>0</v>
      </c>
      <c r="K71" s="146">
        <f>SUM(E71:J71)</f>
        <v>316.96360133934013</v>
      </c>
    </row>
    <row r="72" spans="2:11" x14ac:dyDescent="0.2">
      <c r="B72" s="455"/>
      <c r="C72" s="462"/>
      <c r="D72" s="147" t="s">
        <v>179</v>
      </c>
      <c r="E72" s="169">
        <v>0</v>
      </c>
      <c r="F72" s="169">
        <v>0</v>
      </c>
      <c r="G72" s="169">
        <v>0</v>
      </c>
      <c r="H72" s="169">
        <v>0</v>
      </c>
      <c r="I72" s="169">
        <v>0</v>
      </c>
      <c r="J72" s="169">
        <v>0</v>
      </c>
      <c r="K72" s="167">
        <f>SUM(E72:J72)</f>
        <v>0</v>
      </c>
    </row>
    <row r="73" spans="2:11" x14ac:dyDescent="0.2">
      <c r="B73" s="456"/>
      <c r="C73" s="171" t="s">
        <v>186</v>
      </c>
      <c r="D73" s="149"/>
      <c r="E73" s="150">
        <f t="shared" ref="E73:K73" si="19">SUBTOTAL(9,E70:E72)</f>
        <v>0</v>
      </c>
      <c r="F73" s="150">
        <f t="shared" si="19"/>
        <v>258.796091791153</v>
      </c>
      <c r="G73" s="150">
        <f t="shared" si="19"/>
        <v>131.47173977279681</v>
      </c>
      <c r="H73" s="150"/>
      <c r="I73" s="150">
        <f t="shared" si="19"/>
        <v>28.492480005264198</v>
      </c>
      <c r="J73" s="150">
        <f t="shared" si="19"/>
        <v>0</v>
      </c>
      <c r="K73" s="151">
        <f t="shared" si="19"/>
        <v>464.46648204040531</v>
      </c>
    </row>
    <row r="74" spans="2:11" x14ac:dyDescent="0.2">
      <c r="B74" s="163" t="s">
        <v>81</v>
      </c>
      <c r="C74" s="172"/>
      <c r="D74" s="168"/>
      <c r="E74" s="33">
        <f t="shared" ref="E74:K74" si="20">SUBTOTAL(9,E58:E72)</f>
        <v>2.8062500000000004</v>
      </c>
      <c r="F74" s="33">
        <f t="shared" si="20"/>
        <v>1283.2535165435377</v>
      </c>
      <c r="G74" s="33">
        <f t="shared" si="20"/>
        <v>1652.7912274116568</v>
      </c>
      <c r="H74" s="33">
        <f t="shared" si="20"/>
        <v>1671.7118866015187</v>
      </c>
      <c r="I74" s="33">
        <f t="shared" si="20"/>
        <v>1458.3457820662263</v>
      </c>
      <c r="J74" s="33">
        <f t="shared" si="20"/>
        <v>691.63686791503449</v>
      </c>
      <c r="K74" s="47">
        <f t="shared" si="20"/>
        <v>6760.5455305379728</v>
      </c>
    </row>
    <row r="75" spans="2:11" x14ac:dyDescent="0.2">
      <c r="B75" s="454">
        <v>2006</v>
      </c>
      <c r="C75" s="457" t="s">
        <v>179</v>
      </c>
      <c r="D75" s="142" t="s">
        <v>177</v>
      </c>
      <c r="E75" s="173">
        <v>0</v>
      </c>
      <c r="F75" s="173">
        <v>0</v>
      </c>
      <c r="G75" s="173">
        <v>0</v>
      </c>
      <c r="H75" s="173">
        <v>0</v>
      </c>
      <c r="I75" s="173">
        <v>0</v>
      </c>
      <c r="J75" s="173">
        <v>0</v>
      </c>
      <c r="K75" s="146">
        <f>SUM(E75:J75)</f>
        <v>0</v>
      </c>
    </row>
    <row r="76" spans="2:11" x14ac:dyDescent="0.2">
      <c r="B76" s="455"/>
      <c r="C76" s="458"/>
      <c r="D76" s="145" t="s">
        <v>178</v>
      </c>
      <c r="E76" s="173">
        <v>0</v>
      </c>
      <c r="F76" s="173">
        <v>0</v>
      </c>
      <c r="G76" s="173">
        <v>0</v>
      </c>
      <c r="H76" s="173">
        <v>0</v>
      </c>
      <c r="I76" s="173">
        <v>0</v>
      </c>
      <c r="J76" s="173">
        <v>0</v>
      </c>
      <c r="K76" s="146">
        <f>SUM(E76:J76)</f>
        <v>0</v>
      </c>
    </row>
    <row r="77" spans="2:11" x14ac:dyDescent="0.2">
      <c r="B77" s="455"/>
      <c r="C77" s="458"/>
      <c r="D77" s="147" t="s">
        <v>179</v>
      </c>
      <c r="E77" s="173">
        <v>0</v>
      </c>
      <c r="F77" s="173">
        <v>0</v>
      </c>
      <c r="G77" s="173">
        <v>0</v>
      </c>
      <c r="H77" s="173">
        <v>0</v>
      </c>
      <c r="I77" s="173">
        <v>0</v>
      </c>
      <c r="J77" s="173">
        <v>0</v>
      </c>
      <c r="K77" s="146">
        <f>SUM(E77:J77)</f>
        <v>0</v>
      </c>
    </row>
    <row r="78" spans="2:11" x14ac:dyDescent="0.2">
      <c r="B78" s="455"/>
      <c r="C78" s="162" t="s">
        <v>189</v>
      </c>
      <c r="D78" s="149"/>
      <c r="E78" s="150">
        <f>SUBTOTAL(9,E75:E77)</f>
        <v>0</v>
      </c>
      <c r="F78" s="150">
        <f>SUBTOTAL(9,F75:F77)</f>
        <v>0</v>
      </c>
      <c r="G78" s="150">
        <f>SUBTOTAL(9,G75:G77)</f>
        <v>0</v>
      </c>
      <c r="H78" s="150"/>
      <c r="I78" s="150">
        <f>SUBTOTAL(9,I75:I77)</f>
        <v>0</v>
      </c>
      <c r="J78" s="150">
        <f>SUBTOTAL(9,J75:J77)</f>
        <v>0</v>
      </c>
      <c r="K78" s="151">
        <f>SUBTOTAL(9,K75:K77)</f>
        <v>0</v>
      </c>
    </row>
    <row r="79" spans="2:11" x14ac:dyDescent="0.2">
      <c r="B79" s="455"/>
      <c r="C79" s="459" t="s">
        <v>181</v>
      </c>
      <c r="D79" s="142" t="s">
        <v>177</v>
      </c>
      <c r="E79" s="174">
        <v>2.3205</v>
      </c>
      <c r="F79" s="175">
        <v>228.09713798141499</v>
      </c>
      <c r="G79" s="175">
        <v>120.819810026884</v>
      </c>
      <c r="H79" s="175">
        <v>400.31981839585302</v>
      </c>
      <c r="I79" s="175">
        <v>194.733408866882</v>
      </c>
      <c r="J79" s="175">
        <v>25.486719837188701</v>
      </c>
      <c r="K79" s="144">
        <f>SUM(E79:J79)</f>
        <v>971.77739510822266</v>
      </c>
    </row>
    <row r="80" spans="2:11" x14ac:dyDescent="0.2">
      <c r="B80" s="455"/>
      <c r="C80" s="459"/>
      <c r="D80" s="145" t="s">
        <v>178</v>
      </c>
      <c r="E80" s="176">
        <v>0</v>
      </c>
      <c r="F80" s="143">
        <v>519.58163691305401</v>
      </c>
      <c r="G80" s="143">
        <v>784.73556803639201</v>
      </c>
      <c r="H80" s="143">
        <v>1131.0352531767501</v>
      </c>
      <c r="I80" s="143">
        <v>594.11490082149999</v>
      </c>
      <c r="J80" s="143">
        <v>122.09438976711</v>
      </c>
      <c r="K80" s="146">
        <f>SUM(E80:J80)</f>
        <v>3151.5617487148061</v>
      </c>
    </row>
    <row r="81" spans="2:11" x14ac:dyDescent="0.2">
      <c r="B81" s="455"/>
      <c r="C81" s="459"/>
      <c r="D81" s="147" t="s">
        <v>179</v>
      </c>
      <c r="E81" s="177">
        <v>0</v>
      </c>
      <c r="F81" s="178">
        <v>20.7701206059455</v>
      </c>
      <c r="G81" s="178">
        <v>0</v>
      </c>
      <c r="H81" s="178">
        <v>16.136739936828601</v>
      </c>
      <c r="I81" s="178">
        <v>5.7213000440597499</v>
      </c>
      <c r="J81" s="178">
        <v>0</v>
      </c>
      <c r="K81" s="167">
        <f>SUM(E81:J81)</f>
        <v>42.62816058683385</v>
      </c>
    </row>
    <row r="82" spans="2:11" x14ac:dyDescent="0.2">
      <c r="B82" s="455"/>
      <c r="C82" s="155" t="s">
        <v>182</v>
      </c>
      <c r="D82" s="149"/>
      <c r="E82" s="150">
        <f>SUBTOTAL(9,E79:E81)</f>
        <v>2.3205</v>
      </c>
      <c r="F82" s="150">
        <f>SUBTOTAL(9,F79:F81)</f>
        <v>768.44889550041455</v>
      </c>
      <c r="G82" s="150">
        <f>SUBTOTAL(9,G79:G81)</f>
        <v>905.55537806327607</v>
      </c>
      <c r="H82" s="150"/>
      <c r="I82" s="150">
        <f>SUBTOTAL(9,I79:I81)</f>
        <v>794.56960973244168</v>
      </c>
      <c r="J82" s="150">
        <f>SUBTOTAL(9,J79:J81)</f>
        <v>147.58110960429872</v>
      </c>
      <c r="K82" s="151">
        <f>SUBTOTAL(9,K79:K81)</f>
        <v>4165.9673044098618</v>
      </c>
    </row>
    <row r="83" spans="2:11" x14ac:dyDescent="0.2">
      <c r="B83" s="455"/>
      <c r="C83" s="460" t="s">
        <v>183</v>
      </c>
      <c r="D83" s="142" t="s">
        <v>177</v>
      </c>
      <c r="E83" s="174">
        <v>0</v>
      </c>
      <c r="F83" s="175">
        <v>221.41562059783899</v>
      </c>
      <c r="G83" s="175">
        <v>270.11684777831999</v>
      </c>
      <c r="H83" s="175">
        <v>99.396840423583996</v>
      </c>
      <c r="I83" s="175">
        <v>310.26774999999998</v>
      </c>
      <c r="J83" s="179">
        <v>43.823200439453103</v>
      </c>
      <c r="K83" s="146">
        <f>SUM(E83:J83)</f>
        <v>945.02025923919609</v>
      </c>
    </row>
    <row r="84" spans="2:11" x14ac:dyDescent="0.2">
      <c r="B84" s="455"/>
      <c r="C84" s="460"/>
      <c r="D84" s="145" t="s">
        <v>178</v>
      </c>
      <c r="E84" s="176">
        <v>0</v>
      </c>
      <c r="F84" s="143">
        <v>0</v>
      </c>
      <c r="G84" s="143">
        <v>209.428707824707</v>
      </c>
      <c r="H84" s="143">
        <v>0</v>
      </c>
      <c r="I84" s="143">
        <v>0</v>
      </c>
      <c r="J84" s="180">
        <v>22.691760070800701</v>
      </c>
      <c r="K84" s="146">
        <f>SUM(E84:J84)</f>
        <v>232.12046789550772</v>
      </c>
    </row>
    <row r="85" spans="2:11" x14ac:dyDescent="0.2">
      <c r="B85" s="455"/>
      <c r="C85" s="460"/>
      <c r="D85" s="147" t="s">
        <v>179</v>
      </c>
      <c r="E85" s="177">
        <v>0</v>
      </c>
      <c r="F85" s="178">
        <v>0</v>
      </c>
      <c r="G85" s="178">
        <v>0</v>
      </c>
      <c r="H85" s="178">
        <v>0</v>
      </c>
      <c r="I85" s="178">
        <v>0</v>
      </c>
      <c r="J85" s="181">
        <v>0</v>
      </c>
      <c r="K85" s="146">
        <f>SUM(E85:J85)</f>
        <v>0</v>
      </c>
    </row>
    <row r="86" spans="2:11" x14ac:dyDescent="0.2">
      <c r="B86" s="455"/>
      <c r="C86" s="156" t="s">
        <v>184</v>
      </c>
      <c r="D86" s="149"/>
      <c r="E86" s="150">
        <f>SUBTOTAL(9,E83:E85)</f>
        <v>0</v>
      </c>
      <c r="F86" s="150">
        <f>SUBTOTAL(9,F83:F85)</f>
        <v>221.41562059783899</v>
      </c>
      <c r="G86" s="150">
        <f>SUBTOTAL(9,G83:G85)</f>
        <v>479.54555560302697</v>
      </c>
      <c r="H86" s="150"/>
      <c r="I86" s="150">
        <f>SUBTOTAL(9,I83:I85)</f>
        <v>310.26774999999998</v>
      </c>
      <c r="J86" s="150">
        <f>SUBTOTAL(9,J83:J85)</f>
        <v>66.5149605102538</v>
      </c>
      <c r="K86" s="151">
        <f>SUBTOTAL(9,K83:K85)</f>
        <v>1177.1407271347039</v>
      </c>
    </row>
    <row r="87" spans="2:11" x14ac:dyDescent="0.2">
      <c r="B87" s="455"/>
      <c r="C87" s="461" t="s">
        <v>185</v>
      </c>
      <c r="D87" s="142" t="s">
        <v>177</v>
      </c>
      <c r="E87" s="143">
        <v>0</v>
      </c>
      <c r="F87" s="143">
        <v>0</v>
      </c>
      <c r="G87" s="143">
        <v>0.13100000000000001</v>
      </c>
      <c r="H87" s="143">
        <v>127.8651484375</v>
      </c>
      <c r="I87" s="143">
        <v>0</v>
      </c>
      <c r="J87" s="143">
        <v>0</v>
      </c>
      <c r="K87" s="146">
        <f>SUM(E87:J87)</f>
        <v>127.9961484375</v>
      </c>
    </row>
    <row r="88" spans="2:11" x14ac:dyDescent="0.2">
      <c r="B88" s="455"/>
      <c r="C88" s="461"/>
      <c r="D88" s="145" t="s">
        <v>178</v>
      </c>
      <c r="E88" s="143">
        <v>0</v>
      </c>
      <c r="F88" s="143">
        <v>245.05512198257401</v>
      </c>
      <c r="G88" s="143">
        <v>0</v>
      </c>
      <c r="H88" s="143">
        <v>0</v>
      </c>
      <c r="I88" s="143">
        <v>58.503559432983302</v>
      </c>
      <c r="J88" s="143">
        <v>0</v>
      </c>
      <c r="K88" s="146">
        <f>SUM(E88:J88)</f>
        <v>303.55868141555732</v>
      </c>
    </row>
    <row r="89" spans="2:11" x14ac:dyDescent="0.2">
      <c r="B89" s="455"/>
      <c r="C89" s="462"/>
      <c r="D89" s="147" t="s">
        <v>179</v>
      </c>
      <c r="E89" s="143">
        <v>0</v>
      </c>
      <c r="F89" s="143">
        <v>0</v>
      </c>
      <c r="G89" s="143">
        <v>0</v>
      </c>
      <c r="H89" s="143">
        <v>0</v>
      </c>
      <c r="I89" s="143">
        <v>0</v>
      </c>
      <c r="J89" s="143">
        <v>0</v>
      </c>
      <c r="K89" s="167">
        <f>SUM(E89:J89)</f>
        <v>0</v>
      </c>
    </row>
    <row r="90" spans="2:11" x14ac:dyDescent="0.2">
      <c r="B90" s="456"/>
      <c r="C90" s="171" t="s">
        <v>186</v>
      </c>
      <c r="D90" s="149"/>
      <c r="E90" s="150">
        <f>SUBTOTAL(9,E87:E89)</f>
        <v>0</v>
      </c>
      <c r="F90" s="150">
        <f>SUBTOTAL(9,F87:F89)</f>
        <v>245.05512198257401</v>
      </c>
      <c r="G90" s="150">
        <f>SUBTOTAL(9,G87:G89)</f>
        <v>0.13100000000000001</v>
      </c>
      <c r="H90" s="150"/>
      <c r="I90" s="150">
        <f>SUBTOTAL(9,I87:I89)</f>
        <v>58.503559432983302</v>
      </c>
      <c r="J90" s="150">
        <f>SUBTOTAL(9,J87:J89)</f>
        <v>0</v>
      </c>
      <c r="K90" s="151">
        <f>SUBTOTAL(9,K87:K89)</f>
        <v>431.5548298530573</v>
      </c>
    </row>
    <row r="91" spans="2:11" x14ac:dyDescent="0.2">
      <c r="B91" s="163" t="s">
        <v>81</v>
      </c>
      <c r="C91" s="172"/>
      <c r="D91" s="168"/>
      <c r="E91" s="33">
        <f t="shared" ref="E91:K91" si="21">SUBTOTAL(9,E75:E89)</f>
        <v>2.3205</v>
      </c>
      <c r="F91" s="33">
        <f t="shared" si="21"/>
        <v>1234.9196380808276</v>
      </c>
      <c r="G91" s="33">
        <f t="shared" si="21"/>
        <v>1385.2319336663033</v>
      </c>
      <c r="H91" s="33">
        <f t="shared" si="21"/>
        <v>1774.7538003705158</v>
      </c>
      <c r="I91" s="33">
        <f t="shared" si="21"/>
        <v>1163.340919165425</v>
      </c>
      <c r="J91" s="33">
        <f t="shared" si="21"/>
        <v>214.09607011455253</v>
      </c>
      <c r="K91" s="47">
        <f t="shared" si="21"/>
        <v>5774.6628613976227</v>
      </c>
    </row>
    <row r="92" spans="2:11" x14ac:dyDescent="0.2">
      <c r="B92" s="454">
        <v>2007</v>
      </c>
      <c r="C92" s="457" t="s">
        <v>179</v>
      </c>
      <c r="D92" s="142" t="s">
        <v>177</v>
      </c>
      <c r="E92" s="182">
        <v>0</v>
      </c>
      <c r="F92" s="182">
        <v>0</v>
      </c>
      <c r="G92" s="182">
        <v>0</v>
      </c>
      <c r="H92" s="182">
        <v>0</v>
      </c>
      <c r="I92" s="182">
        <v>0</v>
      </c>
      <c r="J92" s="182">
        <v>0</v>
      </c>
      <c r="K92" s="146">
        <f>SUM(E92:J92)</f>
        <v>0</v>
      </c>
    </row>
    <row r="93" spans="2:11" x14ac:dyDescent="0.2">
      <c r="B93" s="455"/>
      <c r="C93" s="458"/>
      <c r="D93" s="145" t="s">
        <v>178</v>
      </c>
      <c r="E93" s="182">
        <v>0</v>
      </c>
      <c r="F93" s="182">
        <v>0</v>
      </c>
      <c r="G93" s="182">
        <v>1.2920000076293946E-2</v>
      </c>
      <c r="H93" s="182">
        <v>0</v>
      </c>
      <c r="I93" s="182">
        <v>0</v>
      </c>
      <c r="J93" s="182">
        <v>0</v>
      </c>
      <c r="K93" s="146">
        <f>SUM(E93:J93)</f>
        <v>1.2920000076293946E-2</v>
      </c>
    </row>
    <row r="94" spans="2:11" x14ac:dyDescent="0.2">
      <c r="B94" s="455"/>
      <c r="C94" s="458"/>
      <c r="D94" s="147" t="s">
        <v>179</v>
      </c>
      <c r="E94" s="182">
        <v>0</v>
      </c>
      <c r="F94" s="182">
        <v>0</v>
      </c>
      <c r="G94" s="182">
        <v>0</v>
      </c>
      <c r="H94" s="182">
        <v>0</v>
      </c>
      <c r="I94" s="182">
        <v>0</v>
      </c>
      <c r="J94" s="182">
        <v>0</v>
      </c>
      <c r="K94" s="146">
        <f>SUM(E94:J94)</f>
        <v>0</v>
      </c>
    </row>
    <row r="95" spans="2:11" x14ac:dyDescent="0.2">
      <c r="B95" s="455"/>
      <c r="C95" s="162" t="s">
        <v>189</v>
      </c>
      <c r="D95" s="183"/>
      <c r="E95" s="184">
        <f>SUM(E92:E94)</f>
        <v>0</v>
      </c>
      <c r="F95" s="184">
        <f t="shared" ref="F95:K95" si="22">SUM(F92:F94)</f>
        <v>0</v>
      </c>
      <c r="G95" s="150">
        <f t="shared" si="22"/>
        <v>1.2920000076293946E-2</v>
      </c>
      <c r="H95" s="184">
        <f t="shared" si="22"/>
        <v>0</v>
      </c>
      <c r="I95" s="184">
        <f t="shared" si="22"/>
        <v>0</v>
      </c>
      <c r="J95" s="184">
        <f t="shared" si="22"/>
        <v>0</v>
      </c>
      <c r="K95" s="151">
        <f t="shared" si="22"/>
        <v>1.2920000076293946E-2</v>
      </c>
    </row>
    <row r="96" spans="2:11" x14ac:dyDescent="0.2">
      <c r="B96" s="455"/>
      <c r="C96" s="459" t="s">
        <v>181</v>
      </c>
      <c r="D96" s="142" t="s">
        <v>177</v>
      </c>
      <c r="E96" s="185">
        <v>0</v>
      </c>
      <c r="F96" s="185">
        <v>275.81796118080615</v>
      </c>
      <c r="G96" s="185">
        <v>91.305949865698821</v>
      </c>
      <c r="H96" s="185">
        <v>378.07947735041381</v>
      </c>
      <c r="I96" s="185">
        <v>189.76933005672694</v>
      </c>
      <c r="J96" s="185">
        <v>115.46243031692505</v>
      </c>
      <c r="K96" s="146">
        <f>SUM(E96:J96)</f>
        <v>1050.4351487705708</v>
      </c>
    </row>
    <row r="97" spans="2:11" x14ac:dyDescent="0.2">
      <c r="B97" s="455"/>
      <c r="C97" s="459"/>
      <c r="D97" s="145" t="s">
        <v>178</v>
      </c>
      <c r="E97" s="185">
        <v>8.856200551986694E-2</v>
      </c>
      <c r="F97" s="185">
        <v>360.9167060781121</v>
      </c>
      <c r="G97" s="185">
        <v>749.35392707332971</v>
      </c>
      <c r="H97" s="185">
        <v>1047.8694795736969</v>
      </c>
      <c r="I97" s="185">
        <v>575.31247064176205</v>
      </c>
      <c r="J97" s="185">
        <v>464.27491027641298</v>
      </c>
      <c r="K97" s="146">
        <f>SUM(E97:J97)</f>
        <v>3197.8160556488338</v>
      </c>
    </row>
    <row r="98" spans="2:11" x14ac:dyDescent="0.2">
      <c r="B98" s="455"/>
      <c r="C98" s="459"/>
      <c r="D98" s="147" t="s">
        <v>179</v>
      </c>
      <c r="E98" s="185">
        <v>3.0250002145767213E-3</v>
      </c>
      <c r="F98" s="185">
        <v>4.336650026991963</v>
      </c>
      <c r="G98" s="185">
        <v>0</v>
      </c>
      <c r="H98" s="185">
        <v>16.092519786357879</v>
      </c>
      <c r="I98" s="185">
        <v>16.963460074663161</v>
      </c>
      <c r="J98" s="185">
        <v>0</v>
      </c>
      <c r="K98" s="146">
        <f>SUM(E98:J98)</f>
        <v>37.395654888227583</v>
      </c>
    </row>
    <row r="99" spans="2:11" x14ac:dyDescent="0.2">
      <c r="B99" s="455"/>
      <c r="C99" s="155" t="s">
        <v>182</v>
      </c>
      <c r="D99" s="183"/>
      <c r="E99" s="150">
        <f>SUM(E96:E98)</f>
        <v>9.1587005734443658E-2</v>
      </c>
      <c r="F99" s="150">
        <f t="shared" ref="F99:K99" si="23">SUM(F96:F98)</f>
        <v>641.07131728591025</v>
      </c>
      <c r="G99" s="150">
        <f t="shared" si="23"/>
        <v>840.65987693902855</v>
      </c>
      <c r="H99" s="150">
        <f t="shared" si="23"/>
        <v>1442.0414767104685</v>
      </c>
      <c r="I99" s="150">
        <f t="shared" si="23"/>
        <v>782.04526077315222</v>
      </c>
      <c r="J99" s="150">
        <f t="shared" si="23"/>
        <v>579.73734059333799</v>
      </c>
      <c r="K99" s="151">
        <f t="shared" si="23"/>
        <v>4285.6468593076324</v>
      </c>
    </row>
    <row r="100" spans="2:11" x14ac:dyDescent="0.2">
      <c r="B100" s="455"/>
      <c r="C100" s="460" t="s">
        <v>183</v>
      </c>
      <c r="D100" s="142" t="s">
        <v>177</v>
      </c>
      <c r="E100" s="185">
        <v>0</v>
      </c>
      <c r="F100" s="185">
        <v>49.133639642715451</v>
      </c>
      <c r="G100" s="185">
        <v>255.6898529472351</v>
      </c>
      <c r="H100" s="185">
        <v>376.39950158691408</v>
      </c>
      <c r="I100" s="185">
        <v>209.45376039838791</v>
      </c>
      <c r="J100" s="185">
        <v>43.442999999999998</v>
      </c>
      <c r="K100" s="146">
        <f>SUM(E100:J100)</f>
        <v>934.1197545752525</v>
      </c>
    </row>
    <row r="101" spans="2:11" x14ac:dyDescent="0.2">
      <c r="B101" s="455"/>
      <c r="C101" s="460"/>
      <c r="D101" s="145" t="s">
        <v>178</v>
      </c>
      <c r="E101" s="185">
        <v>0</v>
      </c>
      <c r="F101" s="185">
        <v>0</v>
      </c>
      <c r="G101" s="185">
        <v>0</v>
      </c>
      <c r="H101" s="185">
        <v>0</v>
      </c>
      <c r="I101" s="185">
        <v>35.816239518761634</v>
      </c>
      <c r="J101" s="185">
        <v>10.286079956054687</v>
      </c>
      <c r="K101" s="146">
        <f>SUM(E101:J101)</f>
        <v>46.102319474816319</v>
      </c>
    </row>
    <row r="102" spans="2:11" x14ac:dyDescent="0.2">
      <c r="B102" s="455"/>
      <c r="C102" s="460"/>
      <c r="D102" s="147" t="s">
        <v>179</v>
      </c>
      <c r="E102" s="185">
        <v>0</v>
      </c>
      <c r="F102" s="185">
        <v>0</v>
      </c>
      <c r="G102" s="185">
        <v>0</v>
      </c>
      <c r="H102" s="185">
        <v>0</v>
      </c>
      <c r="I102" s="185">
        <v>0</v>
      </c>
      <c r="J102" s="185">
        <v>0</v>
      </c>
      <c r="K102" s="146">
        <f>SUM(E102:J102)</f>
        <v>0</v>
      </c>
    </row>
    <row r="103" spans="2:11" x14ac:dyDescent="0.2">
      <c r="B103" s="455"/>
      <c r="C103" s="156" t="s">
        <v>184</v>
      </c>
      <c r="D103" s="183"/>
      <c r="E103" s="150">
        <f>SUM(E100:E102)</f>
        <v>0</v>
      </c>
      <c r="F103" s="150">
        <f t="shared" ref="F103:K103" si="24">SUM(F100:F102)</f>
        <v>49.133639642715451</v>
      </c>
      <c r="G103" s="150">
        <f t="shared" si="24"/>
        <v>255.6898529472351</v>
      </c>
      <c r="H103" s="150">
        <f t="shared" si="24"/>
        <v>376.39950158691408</v>
      </c>
      <c r="I103" s="150">
        <f t="shared" si="24"/>
        <v>245.26999991714956</v>
      </c>
      <c r="J103" s="150">
        <f t="shared" si="24"/>
        <v>53.729079956054683</v>
      </c>
      <c r="K103" s="151">
        <f t="shared" si="24"/>
        <v>980.22207405006884</v>
      </c>
    </row>
    <row r="104" spans="2:11" x14ac:dyDescent="0.2">
      <c r="B104" s="455"/>
      <c r="C104" s="461" t="s">
        <v>185</v>
      </c>
      <c r="D104" s="142" t="s">
        <v>177</v>
      </c>
      <c r="E104" s="185">
        <v>0</v>
      </c>
      <c r="F104" s="185">
        <v>0</v>
      </c>
      <c r="G104" s="185">
        <v>0</v>
      </c>
      <c r="H104" s="185">
        <v>124.797</v>
      </c>
      <c r="I104" s="185">
        <v>21.367050241470338</v>
      </c>
      <c r="J104" s="185">
        <v>0</v>
      </c>
      <c r="K104" s="146">
        <f>SUM(E104:J104)</f>
        <v>146.16405024147033</v>
      </c>
    </row>
    <row r="105" spans="2:11" x14ac:dyDescent="0.2">
      <c r="B105" s="455"/>
      <c r="C105" s="461"/>
      <c r="D105" s="145" t="s">
        <v>178</v>
      </c>
      <c r="E105" s="185">
        <v>0</v>
      </c>
      <c r="F105" s="185">
        <v>133.26608104801178</v>
      </c>
      <c r="G105" s="185">
        <v>0</v>
      </c>
      <c r="H105" s="185">
        <v>0</v>
      </c>
      <c r="I105" s="185">
        <v>110.78022908210754</v>
      </c>
      <c r="J105" s="185">
        <v>0</v>
      </c>
      <c r="K105" s="146">
        <f>SUM(E105:J105)</f>
        <v>244.04631013011931</v>
      </c>
    </row>
    <row r="106" spans="2:11" x14ac:dyDescent="0.2">
      <c r="B106" s="455"/>
      <c r="C106" s="462"/>
      <c r="D106" s="147" t="s">
        <v>179</v>
      </c>
      <c r="E106" s="185">
        <v>0</v>
      </c>
      <c r="F106" s="185">
        <v>0</v>
      </c>
      <c r="G106" s="185">
        <v>0</v>
      </c>
      <c r="H106" s="185">
        <v>0</v>
      </c>
      <c r="I106" s="185">
        <v>9.8561400604248046</v>
      </c>
      <c r="J106" s="185">
        <v>0</v>
      </c>
      <c r="K106" s="146">
        <f>SUM(E106:J106)</f>
        <v>9.8561400604248046</v>
      </c>
    </row>
    <row r="107" spans="2:11" x14ac:dyDescent="0.2">
      <c r="B107" s="456"/>
      <c r="C107" s="171" t="s">
        <v>186</v>
      </c>
      <c r="D107" s="183"/>
      <c r="E107" s="150">
        <f>SUM(E104:E106)</f>
        <v>0</v>
      </c>
      <c r="F107" s="150">
        <f t="shared" ref="F107:K107" si="25">SUM(F104:F106)</f>
        <v>133.26608104801178</v>
      </c>
      <c r="G107" s="150">
        <f t="shared" si="25"/>
        <v>0</v>
      </c>
      <c r="H107" s="150">
        <f t="shared" si="25"/>
        <v>124.797</v>
      </c>
      <c r="I107" s="150">
        <f t="shared" si="25"/>
        <v>142.00341938400268</v>
      </c>
      <c r="J107" s="150">
        <f t="shared" si="25"/>
        <v>0</v>
      </c>
      <c r="K107" s="151">
        <f t="shared" si="25"/>
        <v>400.06650043201449</v>
      </c>
    </row>
    <row r="108" spans="2:11" x14ac:dyDescent="0.2">
      <c r="B108" s="163" t="s">
        <v>81</v>
      </c>
      <c r="C108" s="172"/>
      <c r="D108" s="168"/>
      <c r="E108" s="33">
        <f>+E107+E103+E99+E95</f>
        <v>9.1587005734443658E-2</v>
      </c>
      <c r="F108" s="33">
        <f t="shared" ref="F108:K108" si="26">+F107+F103+F99+F95</f>
        <v>823.47103797663749</v>
      </c>
      <c r="G108" s="33">
        <f t="shared" si="26"/>
        <v>1096.36264988634</v>
      </c>
      <c r="H108" s="33">
        <f t="shared" si="26"/>
        <v>1943.2379782973826</v>
      </c>
      <c r="I108" s="33">
        <f t="shared" si="26"/>
        <v>1169.3186800743044</v>
      </c>
      <c r="J108" s="33">
        <f t="shared" si="26"/>
        <v>633.46642054939264</v>
      </c>
      <c r="K108" s="44">
        <f t="shared" si="26"/>
        <v>5665.9483537897922</v>
      </c>
    </row>
    <row r="109" spans="2:11" x14ac:dyDescent="0.2">
      <c r="B109" s="454">
        <v>2008</v>
      </c>
      <c r="C109" s="457" t="s">
        <v>179</v>
      </c>
      <c r="D109" s="142" t="s">
        <v>177</v>
      </c>
      <c r="E109" s="182">
        <v>0</v>
      </c>
      <c r="F109" s="182">
        <v>0</v>
      </c>
      <c r="G109" s="182">
        <v>0</v>
      </c>
      <c r="H109" s="182">
        <v>0</v>
      </c>
      <c r="I109" s="182">
        <v>0</v>
      </c>
      <c r="J109" s="182">
        <v>0</v>
      </c>
      <c r="K109" s="146">
        <f t="shared" ref="K109:K123" si="27">SUM(E109:J109)</f>
        <v>0</v>
      </c>
    </row>
    <row r="110" spans="2:11" x14ac:dyDescent="0.2">
      <c r="B110" s="455"/>
      <c r="C110" s="458"/>
      <c r="D110" s="145" t="s">
        <v>178</v>
      </c>
      <c r="E110" s="182">
        <v>0</v>
      </c>
      <c r="F110" s="182">
        <v>0</v>
      </c>
      <c r="G110" s="182">
        <v>1.2920000076293946E-2</v>
      </c>
      <c r="H110" s="182">
        <v>0</v>
      </c>
      <c r="I110" s="182">
        <v>0</v>
      </c>
      <c r="J110" s="182">
        <v>0</v>
      </c>
      <c r="K110" s="146">
        <f t="shared" si="27"/>
        <v>1.2920000076293946E-2</v>
      </c>
    </row>
    <row r="111" spans="2:11" x14ac:dyDescent="0.2">
      <c r="B111" s="455"/>
      <c r="C111" s="458"/>
      <c r="D111" s="147" t="s">
        <v>179</v>
      </c>
      <c r="E111" s="182">
        <v>0</v>
      </c>
      <c r="F111" s="182">
        <v>0</v>
      </c>
      <c r="G111" s="182">
        <v>0</v>
      </c>
      <c r="H111" s="182">
        <v>0</v>
      </c>
      <c r="I111" s="182">
        <v>0</v>
      </c>
      <c r="J111" s="182">
        <v>0</v>
      </c>
      <c r="K111" s="146">
        <f t="shared" si="27"/>
        <v>0</v>
      </c>
    </row>
    <row r="112" spans="2:11" x14ac:dyDescent="0.2">
      <c r="B112" s="455"/>
      <c r="C112" s="162" t="s">
        <v>189</v>
      </c>
      <c r="D112" s="183"/>
      <c r="E112" s="184">
        <f t="shared" ref="E112:K112" si="28">SUM(E109:E111)</f>
        <v>0</v>
      </c>
      <c r="F112" s="184">
        <f t="shared" si="28"/>
        <v>0</v>
      </c>
      <c r="G112" s="150">
        <f t="shared" si="28"/>
        <v>1.2920000076293946E-2</v>
      </c>
      <c r="H112" s="184">
        <f t="shared" si="28"/>
        <v>0</v>
      </c>
      <c r="I112" s="184">
        <f t="shared" si="28"/>
        <v>0</v>
      </c>
      <c r="J112" s="184">
        <f t="shared" si="28"/>
        <v>0</v>
      </c>
      <c r="K112" s="186">
        <f t="shared" si="28"/>
        <v>1.2920000076293946E-2</v>
      </c>
    </row>
    <row r="113" spans="2:11" x14ac:dyDescent="0.2">
      <c r="B113" s="455"/>
      <c r="C113" s="459" t="s">
        <v>181</v>
      </c>
      <c r="D113" s="142" t="s">
        <v>177</v>
      </c>
      <c r="E113" s="185"/>
      <c r="F113" s="185">
        <v>122.23077002471686</v>
      </c>
      <c r="G113" s="185">
        <v>75.914660428524016</v>
      </c>
      <c r="H113" s="185">
        <v>426.91107028961181</v>
      </c>
      <c r="I113" s="185">
        <v>166.31152060759069</v>
      </c>
      <c r="J113" s="185">
        <v>43.300120127320291</v>
      </c>
      <c r="K113" s="146">
        <f t="shared" si="27"/>
        <v>834.66814147776358</v>
      </c>
    </row>
    <row r="114" spans="2:11" x14ac:dyDescent="0.2">
      <c r="B114" s="455"/>
      <c r="C114" s="459"/>
      <c r="D114" s="145" t="s">
        <v>178</v>
      </c>
      <c r="E114" s="185">
        <v>0.15766200733184815</v>
      </c>
      <c r="F114" s="185">
        <v>310.35143398812414</v>
      </c>
      <c r="G114" s="185">
        <v>824.6699257606939</v>
      </c>
      <c r="H114" s="185">
        <v>945.63824835439027</v>
      </c>
      <c r="I114" s="185">
        <v>542.42676845169069</v>
      </c>
      <c r="J114" s="185">
        <v>361.02161032304167</v>
      </c>
      <c r="K114" s="146">
        <f t="shared" si="27"/>
        <v>2984.2656488852731</v>
      </c>
    </row>
    <row r="115" spans="2:11" x14ac:dyDescent="0.2">
      <c r="B115" s="455"/>
      <c r="C115" s="459"/>
      <c r="D115" s="147" t="s">
        <v>179</v>
      </c>
      <c r="E115" s="185">
        <v>4.71181663274765E-2</v>
      </c>
      <c r="F115" s="185">
        <v>5.0330100030452005</v>
      </c>
      <c r="G115" s="185"/>
      <c r="H115" s="185">
        <v>42.409779986619945</v>
      </c>
      <c r="I115" s="185">
        <v>9.9434199087619781</v>
      </c>
      <c r="J115" s="185"/>
      <c r="K115" s="146">
        <f t="shared" si="27"/>
        <v>57.433328064754605</v>
      </c>
    </row>
    <row r="116" spans="2:11" x14ac:dyDescent="0.2">
      <c r="B116" s="455"/>
      <c r="C116" s="155" t="s">
        <v>182</v>
      </c>
      <c r="D116" s="183"/>
      <c r="E116" s="150">
        <f t="shared" ref="E116:K116" si="29">SUM(E113:E115)</f>
        <v>0.20478017365932466</v>
      </c>
      <c r="F116" s="150">
        <f t="shared" si="29"/>
        <v>437.61521401588618</v>
      </c>
      <c r="G116" s="150">
        <f t="shared" si="29"/>
        <v>900.58458618921793</v>
      </c>
      <c r="H116" s="150">
        <f t="shared" si="29"/>
        <v>1414.9590986306221</v>
      </c>
      <c r="I116" s="150">
        <f t="shared" si="29"/>
        <v>718.68170896804338</v>
      </c>
      <c r="J116" s="150">
        <f t="shared" si="29"/>
        <v>404.32173045036194</v>
      </c>
      <c r="K116" s="151">
        <f t="shared" si="29"/>
        <v>3876.3671184277914</v>
      </c>
    </row>
    <row r="117" spans="2:11" x14ac:dyDescent="0.2">
      <c r="B117" s="455"/>
      <c r="C117" s="460" t="s">
        <v>183</v>
      </c>
      <c r="D117" s="142" t="s">
        <v>177</v>
      </c>
      <c r="E117" s="185">
        <v>0</v>
      </c>
      <c r="F117" s="185">
        <v>140.61719982910157</v>
      </c>
      <c r="G117" s="185">
        <v>157.29977480316163</v>
      </c>
      <c r="H117" s="185">
        <v>97.794560363769534</v>
      </c>
      <c r="I117" s="185">
        <v>115.28687019252777</v>
      </c>
      <c r="J117" s="185">
        <v>32.894859649658201</v>
      </c>
      <c r="K117" s="146">
        <f t="shared" si="27"/>
        <v>543.89326483821867</v>
      </c>
    </row>
    <row r="118" spans="2:11" x14ac:dyDescent="0.2">
      <c r="B118" s="455"/>
      <c r="C118" s="460"/>
      <c r="D118" s="145" t="s">
        <v>178</v>
      </c>
      <c r="E118" s="185">
        <v>0</v>
      </c>
      <c r="F118" s="185">
        <v>0</v>
      </c>
      <c r="G118" s="185">
        <v>0</v>
      </c>
      <c r="H118" s="185">
        <v>0</v>
      </c>
      <c r="I118" s="185">
        <v>108.81810933971406</v>
      </c>
      <c r="J118" s="185">
        <v>1.9286400146484375</v>
      </c>
      <c r="K118" s="146">
        <f t="shared" si="27"/>
        <v>110.74674935436249</v>
      </c>
    </row>
    <row r="119" spans="2:11" x14ac:dyDescent="0.2">
      <c r="B119" s="455"/>
      <c r="C119" s="460"/>
      <c r="D119" s="147" t="s">
        <v>179</v>
      </c>
      <c r="E119" s="185">
        <v>0</v>
      </c>
      <c r="F119" s="185">
        <v>0</v>
      </c>
      <c r="G119" s="185">
        <v>0</v>
      </c>
      <c r="H119" s="185">
        <v>0</v>
      </c>
      <c r="I119" s="185">
        <v>0</v>
      </c>
      <c r="J119" s="185">
        <v>0</v>
      </c>
      <c r="K119" s="146">
        <f t="shared" si="27"/>
        <v>0</v>
      </c>
    </row>
    <row r="120" spans="2:11" x14ac:dyDescent="0.2">
      <c r="B120" s="455"/>
      <c r="C120" s="156" t="s">
        <v>184</v>
      </c>
      <c r="D120" s="183"/>
      <c r="E120" s="150">
        <f t="shared" ref="E120:K120" si="30">SUM(E117:E119)</f>
        <v>0</v>
      </c>
      <c r="F120" s="150">
        <f t="shared" si="30"/>
        <v>140.61719982910157</v>
      </c>
      <c r="G120" s="150">
        <f t="shared" si="30"/>
        <v>157.29977480316163</v>
      </c>
      <c r="H120" s="150">
        <f t="shared" si="30"/>
        <v>97.794560363769534</v>
      </c>
      <c r="I120" s="150">
        <f t="shared" si="30"/>
        <v>224.10497953224183</v>
      </c>
      <c r="J120" s="150">
        <f t="shared" si="30"/>
        <v>34.823499664306638</v>
      </c>
      <c r="K120" s="151">
        <f t="shared" si="30"/>
        <v>654.64001419258113</v>
      </c>
    </row>
    <row r="121" spans="2:11" x14ac:dyDescent="0.2">
      <c r="B121" s="455"/>
      <c r="C121" s="461" t="s">
        <v>185</v>
      </c>
      <c r="D121" s="142" t="s">
        <v>177</v>
      </c>
      <c r="E121" s="185">
        <v>0</v>
      </c>
      <c r="F121" s="185">
        <v>0</v>
      </c>
      <c r="G121" s="185">
        <v>0</v>
      </c>
      <c r="H121" s="185">
        <v>0</v>
      </c>
      <c r="I121" s="185">
        <v>0</v>
      </c>
      <c r="J121" s="185">
        <v>0</v>
      </c>
      <c r="K121" s="146">
        <f t="shared" si="27"/>
        <v>0</v>
      </c>
    </row>
    <row r="122" spans="2:11" x14ac:dyDescent="0.2">
      <c r="B122" s="455"/>
      <c r="C122" s="461"/>
      <c r="D122" s="145" t="s">
        <v>178</v>
      </c>
      <c r="E122" s="185">
        <v>0</v>
      </c>
      <c r="F122" s="185">
        <v>154.58389890480044</v>
      </c>
      <c r="G122" s="185">
        <v>46.051000000000002</v>
      </c>
      <c r="H122" s="185">
        <v>0</v>
      </c>
      <c r="I122" s="185">
        <v>0</v>
      </c>
      <c r="J122" s="185">
        <v>0</v>
      </c>
      <c r="K122" s="146">
        <f t="shared" si="27"/>
        <v>200.63489890480042</v>
      </c>
    </row>
    <row r="123" spans="2:11" x14ac:dyDescent="0.2">
      <c r="B123" s="455"/>
      <c r="C123" s="462"/>
      <c r="D123" s="147" t="s">
        <v>179</v>
      </c>
      <c r="E123" s="185">
        <v>0</v>
      </c>
      <c r="F123" s="185">
        <v>0</v>
      </c>
      <c r="G123" s="185">
        <v>0</v>
      </c>
      <c r="H123" s="185">
        <v>0</v>
      </c>
      <c r="I123" s="185">
        <v>19.762200195312499</v>
      </c>
      <c r="J123" s="185">
        <v>0</v>
      </c>
      <c r="K123" s="146">
        <f t="shared" si="27"/>
        <v>19.762200195312499</v>
      </c>
    </row>
    <row r="124" spans="2:11" x14ac:dyDescent="0.2">
      <c r="B124" s="456"/>
      <c r="C124" s="171" t="s">
        <v>186</v>
      </c>
      <c r="D124" s="183"/>
      <c r="E124" s="150">
        <f t="shared" ref="E124:K124" si="31">SUM(E121:E123)</f>
        <v>0</v>
      </c>
      <c r="F124" s="150">
        <f t="shared" si="31"/>
        <v>154.58389890480044</v>
      </c>
      <c r="G124" s="150">
        <f t="shared" si="31"/>
        <v>46.051000000000002</v>
      </c>
      <c r="H124" s="150">
        <f t="shared" si="31"/>
        <v>0</v>
      </c>
      <c r="I124" s="150">
        <f t="shared" si="31"/>
        <v>19.762200195312499</v>
      </c>
      <c r="J124" s="150">
        <f t="shared" si="31"/>
        <v>0</v>
      </c>
      <c r="K124" s="151">
        <f t="shared" si="31"/>
        <v>220.39709910011291</v>
      </c>
    </row>
    <row r="125" spans="2:11" x14ac:dyDescent="0.2">
      <c r="B125" s="163" t="s">
        <v>81</v>
      </c>
      <c r="C125" s="172"/>
      <c r="D125" s="168"/>
      <c r="E125" s="33">
        <f t="shared" ref="E125:K125" si="32">+E124+E120+E116+E112</f>
        <v>0.20478017365932466</v>
      </c>
      <c r="F125" s="33">
        <f t="shared" si="32"/>
        <v>732.81631274978815</v>
      </c>
      <c r="G125" s="33">
        <f t="shared" si="32"/>
        <v>1103.9482809924559</v>
      </c>
      <c r="H125" s="33">
        <f t="shared" si="32"/>
        <v>1512.7536589943916</v>
      </c>
      <c r="I125" s="33">
        <f t="shared" si="32"/>
        <v>962.54888869559773</v>
      </c>
      <c r="J125" s="33">
        <f t="shared" si="32"/>
        <v>439.14523011466861</v>
      </c>
      <c r="K125" s="44">
        <f t="shared" si="32"/>
        <v>4751.4171517205623</v>
      </c>
    </row>
    <row r="126" spans="2:11" x14ac:dyDescent="0.2">
      <c r="B126" s="454">
        <v>2009</v>
      </c>
      <c r="C126" s="457" t="s">
        <v>179</v>
      </c>
      <c r="D126" s="142" t="s">
        <v>177</v>
      </c>
      <c r="E126" s="182">
        <v>0</v>
      </c>
      <c r="F126" s="182">
        <v>0</v>
      </c>
      <c r="G126" s="182">
        <v>0</v>
      </c>
      <c r="H126" s="182">
        <v>0</v>
      </c>
      <c r="I126" s="182">
        <v>0</v>
      </c>
      <c r="J126" s="182">
        <v>0</v>
      </c>
      <c r="K126" s="146">
        <f>SUM(E126:J126)</f>
        <v>0</v>
      </c>
    </row>
    <row r="127" spans="2:11" x14ac:dyDescent="0.2">
      <c r="B127" s="455"/>
      <c r="C127" s="458"/>
      <c r="D127" s="145" t="s">
        <v>178</v>
      </c>
      <c r="E127" s="182">
        <v>0</v>
      </c>
      <c r="F127" s="182">
        <v>0</v>
      </c>
      <c r="G127" s="182">
        <v>0</v>
      </c>
      <c r="H127" s="182">
        <v>0</v>
      </c>
      <c r="I127" s="182">
        <v>0</v>
      </c>
      <c r="J127" s="182">
        <v>0</v>
      </c>
      <c r="K127" s="146">
        <f>SUM(E127:J127)</f>
        <v>0</v>
      </c>
    </row>
    <row r="128" spans="2:11" x14ac:dyDescent="0.2">
      <c r="B128" s="455"/>
      <c r="C128" s="458"/>
      <c r="D128" s="147" t="s">
        <v>179</v>
      </c>
      <c r="E128" s="182">
        <v>0</v>
      </c>
      <c r="F128" s="182">
        <v>0</v>
      </c>
      <c r="G128" s="182">
        <v>0</v>
      </c>
      <c r="H128" s="182">
        <v>0</v>
      </c>
      <c r="I128" s="182">
        <v>0</v>
      </c>
      <c r="J128" s="182">
        <v>0</v>
      </c>
      <c r="K128" s="146">
        <f>SUM(E128:J128)</f>
        <v>0</v>
      </c>
    </row>
    <row r="129" spans="2:11" x14ac:dyDescent="0.2">
      <c r="B129" s="455"/>
      <c r="C129" s="162" t="s">
        <v>189</v>
      </c>
      <c r="D129" s="183"/>
      <c r="E129" s="150">
        <f t="shared" ref="E129:K129" si="33">SUM(E126:E128)</f>
        <v>0</v>
      </c>
      <c r="F129" s="150">
        <f t="shared" si="33"/>
        <v>0</v>
      </c>
      <c r="G129" s="150">
        <f t="shared" si="33"/>
        <v>0</v>
      </c>
      <c r="H129" s="150">
        <f t="shared" si="33"/>
        <v>0</v>
      </c>
      <c r="I129" s="150">
        <f t="shared" si="33"/>
        <v>0</v>
      </c>
      <c r="J129" s="150">
        <f t="shared" si="33"/>
        <v>0</v>
      </c>
      <c r="K129" s="151">
        <f t="shared" si="33"/>
        <v>0</v>
      </c>
    </row>
    <row r="130" spans="2:11" x14ac:dyDescent="0.2">
      <c r="B130" s="455"/>
      <c r="C130" s="459" t="s">
        <v>181</v>
      </c>
      <c r="D130" s="142" t="s">
        <v>177</v>
      </c>
      <c r="E130" s="185"/>
      <c r="F130" s="185">
        <v>99.040239999999997</v>
      </c>
      <c r="G130" s="185">
        <v>83.693370000000002</v>
      </c>
      <c r="H130" s="185">
        <v>390.17646999999999</v>
      </c>
      <c r="I130" s="185">
        <v>129.45254999999997</v>
      </c>
      <c r="J130" s="185">
        <v>27.920480000000001</v>
      </c>
      <c r="K130" s="146">
        <f>SUM(E130:J130)</f>
        <v>730.28310999999997</v>
      </c>
    </row>
    <row r="131" spans="2:11" x14ac:dyDescent="0.2">
      <c r="B131" s="455"/>
      <c r="C131" s="459"/>
      <c r="D131" s="145" t="s">
        <v>178</v>
      </c>
      <c r="E131" s="182">
        <v>0</v>
      </c>
      <c r="F131" s="185">
        <v>127.10271999999996</v>
      </c>
      <c r="G131" s="185">
        <v>762.18035999999995</v>
      </c>
      <c r="H131" s="185">
        <v>888.0492500000006</v>
      </c>
      <c r="I131" s="185">
        <v>434.47746999999981</v>
      </c>
      <c r="J131" s="185">
        <v>270.30094000000003</v>
      </c>
      <c r="K131" s="146">
        <f>SUM(E131:J131)</f>
        <v>2482.1107400000005</v>
      </c>
    </row>
    <row r="132" spans="2:11" x14ac:dyDescent="0.2">
      <c r="B132" s="455"/>
      <c r="C132" s="459"/>
      <c r="D132" s="147" t="s">
        <v>179</v>
      </c>
      <c r="E132" s="182">
        <v>0</v>
      </c>
      <c r="F132" s="185">
        <v>0.51142999999999994</v>
      </c>
      <c r="G132" s="185">
        <v>2.8211399999999998</v>
      </c>
      <c r="H132" s="185">
        <v>25.476480000000009</v>
      </c>
      <c r="I132" s="185">
        <v>3.74146</v>
      </c>
      <c r="J132" s="185">
        <v>0</v>
      </c>
      <c r="K132" s="146">
        <f>SUM(E132:J132)</f>
        <v>32.55051000000001</v>
      </c>
    </row>
    <row r="133" spans="2:11" x14ac:dyDescent="0.2">
      <c r="B133" s="455"/>
      <c r="C133" s="155" t="s">
        <v>182</v>
      </c>
      <c r="D133" s="183"/>
      <c r="E133" s="150">
        <f t="shared" ref="E133:K133" si="34">SUM(E130:E132)</f>
        <v>0</v>
      </c>
      <c r="F133" s="150">
        <f t="shared" si="34"/>
        <v>226.65438999999995</v>
      </c>
      <c r="G133" s="150">
        <f t="shared" si="34"/>
        <v>848.69486999999992</v>
      </c>
      <c r="H133" s="150">
        <f t="shared" si="34"/>
        <v>1303.7022000000006</v>
      </c>
      <c r="I133" s="150">
        <f t="shared" si="34"/>
        <v>567.67147999999975</v>
      </c>
      <c r="J133" s="150">
        <f t="shared" si="34"/>
        <v>298.22142000000002</v>
      </c>
      <c r="K133" s="151">
        <f t="shared" si="34"/>
        <v>3244.9443600000004</v>
      </c>
    </row>
    <row r="134" spans="2:11" x14ac:dyDescent="0.2">
      <c r="B134" s="455"/>
      <c r="C134" s="460" t="s">
        <v>183</v>
      </c>
      <c r="D134" s="142" t="s">
        <v>177</v>
      </c>
      <c r="E134" s="185">
        <v>0</v>
      </c>
      <c r="F134" s="185">
        <v>117.62405</v>
      </c>
      <c r="G134" s="185">
        <v>171.56314</v>
      </c>
      <c r="H134" s="185">
        <v>181.44991999999999</v>
      </c>
      <c r="I134" s="185">
        <v>203.80754000000002</v>
      </c>
      <c r="J134" s="185">
        <v>72.493579999999994</v>
      </c>
      <c r="K134" s="146">
        <f>SUM(E134:J134)</f>
        <v>746.93822999999998</v>
      </c>
    </row>
    <row r="135" spans="2:11" x14ac:dyDescent="0.2">
      <c r="B135" s="455"/>
      <c r="C135" s="460"/>
      <c r="D135" s="145" t="s">
        <v>178</v>
      </c>
      <c r="E135" s="185">
        <v>0</v>
      </c>
      <c r="F135" s="185">
        <v>0</v>
      </c>
      <c r="G135" s="185">
        <v>0</v>
      </c>
      <c r="H135" s="185">
        <v>0</v>
      </c>
      <c r="I135" s="185">
        <v>0</v>
      </c>
      <c r="J135" s="185">
        <v>0</v>
      </c>
      <c r="K135" s="146">
        <f>SUM(E135:J135)</f>
        <v>0</v>
      </c>
    </row>
    <row r="136" spans="2:11" x14ac:dyDescent="0.2">
      <c r="B136" s="455"/>
      <c r="C136" s="460"/>
      <c r="D136" s="147" t="s">
        <v>179</v>
      </c>
      <c r="E136" s="185">
        <v>0</v>
      </c>
      <c r="F136" s="185">
        <v>0</v>
      </c>
      <c r="G136" s="185">
        <v>0</v>
      </c>
      <c r="H136" s="185">
        <v>0</v>
      </c>
      <c r="I136" s="185">
        <v>0</v>
      </c>
      <c r="J136" s="185">
        <v>0</v>
      </c>
      <c r="K136" s="146">
        <f>SUM(E136:J136)</f>
        <v>0</v>
      </c>
    </row>
    <row r="137" spans="2:11" x14ac:dyDescent="0.2">
      <c r="B137" s="455"/>
      <c r="C137" s="156" t="s">
        <v>184</v>
      </c>
      <c r="D137" s="183"/>
      <c r="E137" s="150">
        <f t="shared" ref="E137:K137" si="35">SUM(E134:E136)</f>
        <v>0</v>
      </c>
      <c r="F137" s="150">
        <f t="shared" si="35"/>
        <v>117.62405</v>
      </c>
      <c r="G137" s="150">
        <f t="shared" si="35"/>
        <v>171.56314</v>
      </c>
      <c r="H137" s="150">
        <f t="shared" si="35"/>
        <v>181.44991999999999</v>
      </c>
      <c r="I137" s="150">
        <f t="shared" si="35"/>
        <v>203.80754000000002</v>
      </c>
      <c r="J137" s="150">
        <f t="shared" si="35"/>
        <v>72.493579999999994</v>
      </c>
      <c r="K137" s="151">
        <f t="shared" si="35"/>
        <v>746.93822999999998</v>
      </c>
    </row>
    <row r="138" spans="2:11" x14ac:dyDescent="0.2">
      <c r="B138" s="455"/>
      <c r="C138" s="461" t="s">
        <v>185</v>
      </c>
      <c r="D138" s="142" t="s">
        <v>177</v>
      </c>
      <c r="E138" s="185">
        <v>0</v>
      </c>
      <c r="F138" s="185">
        <v>0</v>
      </c>
      <c r="G138" s="185">
        <v>0</v>
      </c>
      <c r="H138" s="185">
        <v>0</v>
      </c>
      <c r="I138" s="185">
        <v>0</v>
      </c>
      <c r="J138" s="185">
        <v>0</v>
      </c>
      <c r="K138" s="146">
        <f>SUM(E138:J138)</f>
        <v>0</v>
      </c>
    </row>
    <row r="139" spans="2:11" x14ac:dyDescent="0.2">
      <c r="B139" s="455"/>
      <c r="C139" s="461"/>
      <c r="D139" s="145" t="s">
        <v>178</v>
      </c>
      <c r="E139" s="185">
        <v>0</v>
      </c>
      <c r="F139" s="185">
        <v>116.48079</v>
      </c>
      <c r="G139" s="185">
        <v>110.509</v>
      </c>
      <c r="H139" s="185">
        <v>4.4729999999999999</v>
      </c>
      <c r="I139" s="185">
        <v>0</v>
      </c>
      <c r="J139" s="185">
        <v>0</v>
      </c>
      <c r="K139" s="146">
        <f>SUM(E139:J139)</f>
        <v>231.46279000000001</v>
      </c>
    </row>
    <row r="140" spans="2:11" x14ac:dyDescent="0.2">
      <c r="B140" s="455"/>
      <c r="C140" s="462"/>
      <c r="D140" s="147" t="s">
        <v>179</v>
      </c>
      <c r="E140" s="185">
        <v>0</v>
      </c>
      <c r="F140" s="185">
        <v>0</v>
      </c>
      <c r="G140" s="185">
        <v>0</v>
      </c>
      <c r="H140" s="185">
        <v>13.291</v>
      </c>
      <c r="I140" s="185">
        <v>0</v>
      </c>
      <c r="J140" s="185">
        <v>0</v>
      </c>
      <c r="K140" s="146">
        <f>SUM(E140:J140)</f>
        <v>13.291</v>
      </c>
    </row>
    <row r="141" spans="2:11" x14ac:dyDescent="0.2">
      <c r="B141" s="456"/>
      <c r="C141" s="171" t="s">
        <v>186</v>
      </c>
      <c r="D141" s="183"/>
      <c r="E141" s="150">
        <f t="shared" ref="E141:K141" si="36">SUM(E138:E140)</f>
        <v>0</v>
      </c>
      <c r="F141" s="150">
        <f t="shared" si="36"/>
        <v>116.48079</v>
      </c>
      <c r="G141" s="150">
        <f t="shared" si="36"/>
        <v>110.509</v>
      </c>
      <c r="H141" s="150">
        <f t="shared" si="36"/>
        <v>17.763999999999999</v>
      </c>
      <c r="I141" s="150">
        <f t="shared" si="36"/>
        <v>0</v>
      </c>
      <c r="J141" s="150">
        <f t="shared" si="36"/>
        <v>0</v>
      </c>
      <c r="K141" s="151">
        <f t="shared" si="36"/>
        <v>244.75379000000001</v>
      </c>
    </row>
    <row r="142" spans="2:11" x14ac:dyDescent="0.2">
      <c r="B142" s="163" t="s">
        <v>81</v>
      </c>
      <c r="C142" s="172"/>
      <c r="D142" s="168"/>
      <c r="E142" s="33">
        <f t="shared" ref="E142:K142" si="37">+E141+E137+E133+E129</f>
        <v>0</v>
      </c>
      <c r="F142" s="33">
        <f t="shared" si="37"/>
        <v>460.75922999999995</v>
      </c>
      <c r="G142" s="33">
        <f t="shared" si="37"/>
        <v>1130.76701</v>
      </c>
      <c r="H142" s="33">
        <f t="shared" si="37"/>
        <v>1502.9161200000005</v>
      </c>
      <c r="I142" s="33">
        <f t="shared" si="37"/>
        <v>771.47901999999976</v>
      </c>
      <c r="J142" s="33">
        <f t="shared" si="37"/>
        <v>370.71500000000003</v>
      </c>
      <c r="K142" s="44">
        <f t="shared" si="37"/>
        <v>4236.6363799999999</v>
      </c>
    </row>
    <row r="143" spans="2:11" x14ac:dyDescent="0.2">
      <c r="B143" s="454">
        <v>2010</v>
      </c>
      <c r="C143" s="457" t="s">
        <v>179</v>
      </c>
      <c r="D143" s="142" t="s">
        <v>177</v>
      </c>
      <c r="E143" s="182">
        <v>0</v>
      </c>
      <c r="F143" s="182">
        <v>0</v>
      </c>
      <c r="G143" s="182">
        <v>0</v>
      </c>
      <c r="H143" s="182">
        <v>0</v>
      </c>
      <c r="I143" s="182">
        <v>0</v>
      </c>
      <c r="J143" s="182">
        <v>0</v>
      </c>
      <c r="K143" s="146">
        <f>SUM(E143:J143)</f>
        <v>0</v>
      </c>
    </row>
    <row r="144" spans="2:11" x14ac:dyDescent="0.2">
      <c r="B144" s="455"/>
      <c r="C144" s="458"/>
      <c r="D144" s="145" t="s">
        <v>178</v>
      </c>
      <c r="E144" s="182">
        <v>0</v>
      </c>
      <c r="F144" s="182">
        <v>0</v>
      </c>
      <c r="G144" s="182">
        <v>0</v>
      </c>
      <c r="H144" s="182">
        <v>0</v>
      </c>
      <c r="I144" s="182">
        <v>0</v>
      </c>
      <c r="J144" s="182">
        <v>0</v>
      </c>
      <c r="K144" s="146">
        <f>SUM(E144:J144)</f>
        <v>0</v>
      </c>
    </row>
    <row r="145" spans="2:11" x14ac:dyDescent="0.2">
      <c r="B145" s="455"/>
      <c r="C145" s="458"/>
      <c r="D145" s="147" t="s">
        <v>179</v>
      </c>
      <c r="E145" s="182">
        <v>0</v>
      </c>
      <c r="F145" s="182">
        <v>0</v>
      </c>
      <c r="G145" s="182">
        <v>0</v>
      </c>
      <c r="H145" s="182">
        <v>0</v>
      </c>
      <c r="I145" s="182">
        <v>0</v>
      </c>
      <c r="J145" s="182">
        <v>0</v>
      </c>
      <c r="K145" s="146">
        <f>SUM(E145:J145)</f>
        <v>0</v>
      </c>
    </row>
    <row r="146" spans="2:11" x14ac:dyDescent="0.2">
      <c r="B146" s="455"/>
      <c r="C146" s="162" t="s">
        <v>189</v>
      </c>
      <c r="D146" s="183"/>
      <c r="E146" s="150">
        <f t="shared" ref="E146:K146" si="38">SUM(E143:E145)</f>
        <v>0</v>
      </c>
      <c r="F146" s="150">
        <f t="shared" si="38"/>
        <v>0</v>
      </c>
      <c r="G146" s="150">
        <f t="shared" si="38"/>
        <v>0</v>
      </c>
      <c r="H146" s="150">
        <f t="shared" si="38"/>
        <v>0</v>
      </c>
      <c r="I146" s="150">
        <f t="shared" si="38"/>
        <v>0</v>
      </c>
      <c r="J146" s="150">
        <f t="shared" si="38"/>
        <v>0</v>
      </c>
      <c r="K146" s="151">
        <f t="shared" si="38"/>
        <v>0</v>
      </c>
    </row>
    <row r="147" spans="2:11" x14ac:dyDescent="0.2">
      <c r="B147" s="455"/>
      <c r="C147" s="459" t="s">
        <v>181</v>
      </c>
      <c r="D147" s="142" t="s">
        <v>177</v>
      </c>
      <c r="E147" s="185">
        <v>0</v>
      </c>
      <c r="F147" s="185">
        <v>26.591999999999999</v>
      </c>
      <c r="G147" s="185">
        <v>72.469000000000008</v>
      </c>
      <c r="H147" s="185">
        <v>322.34800000000001</v>
      </c>
      <c r="I147" s="185">
        <v>102.435</v>
      </c>
      <c r="J147" s="185">
        <v>25.214000000000006</v>
      </c>
      <c r="K147" s="146">
        <f>SUM(E147:J147)</f>
        <v>549.05800000000011</v>
      </c>
    </row>
    <row r="148" spans="2:11" x14ac:dyDescent="0.2">
      <c r="B148" s="455"/>
      <c r="C148" s="459"/>
      <c r="D148" s="145" t="s">
        <v>178</v>
      </c>
      <c r="E148" s="182">
        <v>0</v>
      </c>
      <c r="F148" s="185">
        <v>303.80299999999994</v>
      </c>
      <c r="G148" s="185">
        <v>595.13100000000009</v>
      </c>
      <c r="H148" s="185">
        <v>942.61699999999996</v>
      </c>
      <c r="I148" s="185">
        <v>356.13099999999991</v>
      </c>
      <c r="J148" s="185">
        <v>348.31</v>
      </c>
      <c r="K148" s="146">
        <f>SUM(E148:J148)</f>
        <v>2545.9919999999997</v>
      </c>
    </row>
    <row r="149" spans="2:11" x14ac:dyDescent="0.2">
      <c r="B149" s="455"/>
      <c r="C149" s="459"/>
      <c r="D149" s="147" t="s">
        <v>179</v>
      </c>
      <c r="E149" s="182">
        <v>0</v>
      </c>
      <c r="F149" s="185">
        <v>2.0310000000000001</v>
      </c>
      <c r="G149" s="185"/>
      <c r="H149" s="185">
        <v>15.997</v>
      </c>
      <c r="I149" s="185">
        <v>6.8640000000000008</v>
      </c>
      <c r="J149" s="185">
        <v>1.8000000000000002E-2</v>
      </c>
      <c r="K149" s="146">
        <f>SUM(E149:J149)</f>
        <v>24.91</v>
      </c>
    </row>
    <row r="150" spans="2:11" x14ac:dyDescent="0.2">
      <c r="B150" s="455"/>
      <c r="C150" s="155" t="s">
        <v>182</v>
      </c>
      <c r="D150" s="183"/>
      <c r="E150" s="150">
        <f t="shared" ref="E150:K150" si="39">SUM(E147:E149)</f>
        <v>0</v>
      </c>
      <c r="F150" s="150">
        <f t="shared" si="39"/>
        <v>332.42599999999993</v>
      </c>
      <c r="G150" s="150">
        <f t="shared" si="39"/>
        <v>667.60000000000014</v>
      </c>
      <c r="H150" s="150">
        <f t="shared" si="39"/>
        <v>1280.962</v>
      </c>
      <c r="I150" s="150">
        <f t="shared" si="39"/>
        <v>465.42999999999989</v>
      </c>
      <c r="J150" s="150">
        <f t="shared" si="39"/>
        <v>373.54199999999997</v>
      </c>
      <c r="K150" s="151">
        <f t="shared" si="39"/>
        <v>3119.9599999999996</v>
      </c>
    </row>
    <row r="151" spans="2:11" x14ac:dyDescent="0.2">
      <c r="B151" s="455"/>
      <c r="C151" s="460" t="s">
        <v>183</v>
      </c>
      <c r="D151" s="142" t="s">
        <v>177</v>
      </c>
      <c r="E151" s="185">
        <v>0</v>
      </c>
      <c r="F151" s="185">
        <v>189.06300000000002</v>
      </c>
      <c r="G151" s="185">
        <v>312.09900000000005</v>
      </c>
      <c r="H151" s="185">
        <v>208.32700000000003</v>
      </c>
      <c r="I151" s="185">
        <v>129.517</v>
      </c>
      <c r="J151" s="185">
        <v>69.349999999999994</v>
      </c>
      <c r="K151" s="146">
        <f>SUM(E151:J151)</f>
        <v>908.35600000000011</v>
      </c>
    </row>
    <row r="152" spans="2:11" x14ac:dyDescent="0.2">
      <c r="B152" s="455"/>
      <c r="C152" s="460"/>
      <c r="D152" s="145" t="s">
        <v>178</v>
      </c>
      <c r="E152" s="185">
        <v>0</v>
      </c>
      <c r="F152" s="185">
        <v>0</v>
      </c>
      <c r="G152" s="185">
        <v>0</v>
      </c>
      <c r="H152" s="185">
        <v>0</v>
      </c>
      <c r="I152" s="185">
        <v>0</v>
      </c>
      <c r="J152" s="185">
        <v>0.31300000000000006</v>
      </c>
      <c r="K152" s="146">
        <f>SUM(E152:J152)</f>
        <v>0.31300000000000006</v>
      </c>
    </row>
    <row r="153" spans="2:11" x14ac:dyDescent="0.2">
      <c r="B153" s="455"/>
      <c r="C153" s="460"/>
      <c r="D153" s="147" t="s">
        <v>179</v>
      </c>
      <c r="E153" s="185">
        <v>0</v>
      </c>
      <c r="F153" s="185">
        <v>0</v>
      </c>
      <c r="G153" s="185">
        <v>0</v>
      </c>
      <c r="H153" s="185">
        <v>0</v>
      </c>
      <c r="I153" s="185">
        <v>0</v>
      </c>
      <c r="J153" s="185">
        <v>0</v>
      </c>
      <c r="K153" s="146">
        <f>SUM(E153:J153)</f>
        <v>0</v>
      </c>
    </row>
    <row r="154" spans="2:11" x14ac:dyDescent="0.2">
      <c r="B154" s="455"/>
      <c r="C154" s="156" t="s">
        <v>184</v>
      </c>
      <c r="D154" s="183"/>
      <c r="E154" s="150">
        <f t="shared" ref="E154:K154" si="40">SUM(E151:E153)</f>
        <v>0</v>
      </c>
      <c r="F154" s="150">
        <f t="shared" si="40"/>
        <v>189.06300000000002</v>
      </c>
      <c r="G154" s="150">
        <f t="shared" si="40"/>
        <v>312.09900000000005</v>
      </c>
      <c r="H154" s="150">
        <f t="shared" si="40"/>
        <v>208.32700000000003</v>
      </c>
      <c r="I154" s="150">
        <f t="shared" si="40"/>
        <v>129.517</v>
      </c>
      <c r="J154" s="150">
        <f t="shared" si="40"/>
        <v>69.662999999999997</v>
      </c>
      <c r="K154" s="151">
        <f t="shared" si="40"/>
        <v>908.6690000000001</v>
      </c>
    </row>
    <row r="155" spans="2:11" x14ac:dyDescent="0.2">
      <c r="B155" s="455"/>
      <c r="C155" s="461" t="s">
        <v>185</v>
      </c>
      <c r="D155" s="142" t="s">
        <v>177</v>
      </c>
      <c r="E155" s="185">
        <v>0</v>
      </c>
      <c r="F155" s="185">
        <v>0</v>
      </c>
      <c r="G155" s="185">
        <v>0</v>
      </c>
      <c r="H155" s="185">
        <v>0</v>
      </c>
      <c r="I155" s="185">
        <v>0</v>
      </c>
      <c r="J155" s="185">
        <v>0</v>
      </c>
      <c r="K155" s="146">
        <f>SUM(E155:J155)</f>
        <v>0</v>
      </c>
    </row>
    <row r="156" spans="2:11" x14ac:dyDescent="0.2">
      <c r="B156" s="455"/>
      <c r="C156" s="461"/>
      <c r="D156" s="145" t="s">
        <v>178</v>
      </c>
      <c r="E156" s="185">
        <v>0</v>
      </c>
      <c r="F156" s="185">
        <v>42.692999999999998</v>
      </c>
      <c r="G156" s="185">
        <v>31.89</v>
      </c>
      <c r="H156" s="185">
        <v>2.6560000000000001</v>
      </c>
      <c r="I156" s="185">
        <v>0</v>
      </c>
      <c r="J156" s="185">
        <v>0</v>
      </c>
      <c r="K156" s="146">
        <f>SUM(E156:J156)</f>
        <v>77.239000000000004</v>
      </c>
    </row>
    <row r="157" spans="2:11" x14ac:dyDescent="0.2">
      <c r="B157" s="455"/>
      <c r="C157" s="462"/>
      <c r="D157" s="147" t="s">
        <v>179</v>
      </c>
      <c r="E157" s="185">
        <v>0</v>
      </c>
      <c r="F157" s="185">
        <v>0</v>
      </c>
      <c r="G157" s="185">
        <v>0</v>
      </c>
      <c r="H157" s="185">
        <v>8.0399999999999991</v>
      </c>
      <c r="I157" s="185">
        <v>0</v>
      </c>
      <c r="J157" s="185">
        <v>0</v>
      </c>
      <c r="K157" s="146">
        <f>SUM(E157:J157)</f>
        <v>8.0399999999999991</v>
      </c>
    </row>
    <row r="158" spans="2:11" x14ac:dyDescent="0.2">
      <c r="B158" s="456"/>
      <c r="C158" s="171" t="s">
        <v>186</v>
      </c>
      <c r="D158" s="183"/>
      <c r="E158" s="150">
        <f t="shared" ref="E158:K158" si="41">SUM(E155:E157)</f>
        <v>0</v>
      </c>
      <c r="F158" s="150">
        <f t="shared" si="41"/>
        <v>42.692999999999998</v>
      </c>
      <c r="G158" s="150">
        <f t="shared" si="41"/>
        <v>31.89</v>
      </c>
      <c r="H158" s="150">
        <f t="shared" si="41"/>
        <v>10.696</v>
      </c>
      <c r="I158" s="150">
        <f t="shared" si="41"/>
        <v>0</v>
      </c>
      <c r="J158" s="150">
        <f t="shared" si="41"/>
        <v>0</v>
      </c>
      <c r="K158" s="151">
        <f t="shared" si="41"/>
        <v>85.278999999999996</v>
      </c>
    </row>
    <row r="159" spans="2:11" x14ac:dyDescent="0.2">
      <c r="B159" s="163" t="s">
        <v>81</v>
      </c>
      <c r="C159" s="172"/>
      <c r="D159" s="168"/>
      <c r="E159" s="33">
        <f t="shared" ref="E159:K159" si="42">+E158+E154+E150+E146</f>
        <v>0</v>
      </c>
      <c r="F159" s="33">
        <f t="shared" si="42"/>
        <v>564.18200000000002</v>
      </c>
      <c r="G159" s="33">
        <f t="shared" si="42"/>
        <v>1011.5890000000002</v>
      </c>
      <c r="H159" s="33">
        <f t="shared" si="42"/>
        <v>1499.9850000000001</v>
      </c>
      <c r="I159" s="33">
        <f t="shared" si="42"/>
        <v>594.94699999999989</v>
      </c>
      <c r="J159" s="33">
        <f t="shared" si="42"/>
        <v>443.20499999999998</v>
      </c>
      <c r="K159" s="44">
        <f t="shared" si="42"/>
        <v>4113.9079999999994</v>
      </c>
    </row>
    <row r="160" spans="2:11" x14ac:dyDescent="0.2">
      <c r="B160" s="454">
        <v>2011</v>
      </c>
      <c r="C160" s="457" t="s">
        <v>179</v>
      </c>
      <c r="D160" s="142" t="s">
        <v>177</v>
      </c>
      <c r="E160" s="182">
        <v>0</v>
      </c>
      <c r="F160" s="182">
        <v>0</v>
      </c>
      <c r="G160" s="182">
        <v>0</v>
      </c>
      <c r="H160" s="182">
        <v>0</v>
      </c>
      <c r="I160" s="182">
        <v>0</v>
      </c>
      <c r="J160" s="182">
        <v>0</v>
      </c>
      <c r="K160" s="146">
        <f>SUM(E160:J160)</f>
        <v>0</v>
      </c>
    </row>
    <row r="161" spans="2:11" x14ac:dyDescent="0.2">
      <c r="B161" s="455"/>
      <c r="C161" s="458"/>
      <c r="D161" s="145" t="s">
        <v>178</v>
      </c>
      <c r="E161" s="182">
        <v>0</v>
      </c>
      <c r="F161" s="182">
        <v>0</v>
      </c>
      <c r="G161" s="182">
        <v>0</v>
      </c>
      <c r="H161" s="182">
        <v>0</v>
      </c>
      <c r="I161" s="182">
        <v>0</v>
      </c>
      <c r="J161" s="182">
        <v>0</v>
      </c>
      <c r="K161" s="146">
        <f>SUM(E161:J161)</f>
        <v>0</v>
      </c>
    </row>
    <row r="162" spans="2:11" x14ac:dyDescent="0.2">
      <c r="B162" s="455"/>
      <c r="C162" s="458"/>
      <c r="D162" s="147" t="s">
        <v>179</v>
      </c>
      <c r="E162" s="182">
        <v>0</v>
      </c>
      <c r="F162" s="182">
        <v>0</v>
      </c>
      <c r="G162" s="182">
        <v>0</v>
      </c>
      <c r="H162" s="182">
        <v>0</v>
      </c>
      <c r="I162" s="182">
        <v>0</v>
      </c>
      <c r="J162" s="182">
        <v>0</v>
      </c>
      <c r="K162" s="146">
        <f>SUM(E162:J162)</f>
        <v>0</v>
      </c>
    </row>
    <row r="163" spans="2:11" x14ac:dyDescent="0.2">
      <c r="B163" s="455"/>
      <c r="C163" s="162" t="s">
        <v>189</v>
      </c>
      <c r="D163" s="183"/>
      <c r="E163" s="150">
        <f t="shared" ref="E163:K163" si="43">SUM(E160:E162)</f>
        <v>0</v>
      </c>
      <c r="F163" s="150">
        <f t="shared" si="43"/>
        <v>0</v>
      </c>
      <c r="G163" s="150">
        <f t="shared" si="43"/>
        <v>0</v>
      </c>
      <c r="H163" s="150">
        <f t="shared" si="43"/>
        <v>0</v>
      </c>
      <c r="I163" s="150">
        <f t="shared" si="43"/>
        <v>0</v>
      </c>
      <c r="J163" s="150">
        <f t="shared" si="43"/>
        <v>0</v>
      </c>
      <c r="K163" s="151">
        <f t="shared" si="43"/>
        <v>0</v>
      </c>
    </row>
    <row r="164" spans="2:11" x14ac:dyDescent="0.2">
      <c r="B164" s="455"/>
      <c r="C164" s="459" t="s">
        <v>181</v>
      </c>
      <c r="D164" s="142" t="s">
        <v>177</v>
      </c>
      <c r="E164" s="185">
        <v>0</v>
      </c>
      <c r="F164" s="185">
        <v>73.804409000000007</v>
      </c>
      <c r="G164" s="185">
        <v>104.440338</v>
      </c>
      <c r="H164" s="185">
        <v>316.45361000000003</v>
      </c>
      <c r="I164" s="185">
        <v>113.14229999999999</v>
      </c>
      <c r="J164" s="185">
        <v>18.38936</v>
      </c>
      <c r="K164" s="146">
        <f>SUM(E164:J164)</f>
        <v>626.23001700000009</v>
      </c>
    </row>
    <row r="165" spans="2:11" x14ac:dyDescent="0.2">
      <c r="B165" s="455"/>
      <c r="C165" s="459"/>
      <c r="D165" s="145" t="s">
        <v>178</v>
      </c>
      <c r="E165" s="182">
        <v>0</v>
      </c>
      <c r="F165" s="185">
        <v>339.94977000000006</v>
      </c>
      <c r="G165" s="185">
        <v>426.87325500000003</v>
      </c>
      <c r="H165" s="185">
        <v>868.24188499999968</v>
      </c>
      <c r="I165" s="185">
        <v>315.81272999999999</v>
      </c>
      <c r="J165" s="185">
        <v>354.98439000000002</v>
      </c>
      <c r="K165" s="146">
        <f>SUM(E165:J165)</f>
        <v>2305.8620299999998</v>
      </c>
    </row>
    <row r="166" spans="2:11" x14ac:dyDescent="0.2">
      <c r="B166" s="455"/>
      <c r="C166" s="459"/>
      <c r="D166" s="147" t="s">
        <v>179</v>
      </c>
      <c r="E166" s="182">
        <v>0</v>
      </c>
      <c r="F166" s="185">
        <v>4.7788000000000004</v>
      </c>
      <c r="G166" s="185">
        <v>0</v>
      </c>
      <c r="H166" s="185">
        <v>20.575659999999999</v>
      </c>
      <c r="I166" s="185">
        <v>136.16516199999998</v>
      </c>
      <c r="J166" s="185">
        <v>0</v>
      </c>
      <c r="K166" s="146">
        <f>SUM(E166:J166)</f>
        <v>161.51962199999997</v>
      </c>
    </row>
    <row r="167" spans="2:11" x14ac:dyDescent="0.2">
      <c r="B167" s="455"/>
      <c r="C167" s="155" t="s">
        <v>182</v>
      </c>
      <c r="D167" s="183"/>
      <c r="E167" s="150">
        <f t="shared" ref="E167:K167" si="44">SUM(E164:E166)</f>
        <v>0</v>
      </c>
      <c r="F167" s="150">
        <f t="shared" si="44"/>
        <v>418.53297900000007</v>
      </c>
      <c r="G167" s="150">
        <f t="shared" si="44"/>
        <v>531.31359300000008</v>
      </c>
      <c r="H167" s="150">
        <f t="shared" si="44"/>
        <v>1205.2711549999997</v>
      </c>
      <c r="I167" s="150">
        <f t="shared" si="44"/>
        <v>565.12019199999997</v>
      </c>
      <c r="J167" s="150">
        <f t="shared" si="44"/>
        <v>373.37375000000003</v>
      </c>
      <c r="K167" s="151">
        <f t="shared" si="44"/>
        <v>3093.6116689999999</v>
      </c>
    </row>
    <row r="168" spans="2:11" x14ac:dyDescent="0.2">
      <c r="B168" s="455"/>
      <c r="C168" s="460" t="s">
        <v>183</v>
      </c>
      <c r="D168" s="142" t="s">
        <v>177</v>
      </c>
      <c r="E168" s="185">
        <v>0</v>
      </c>
      <c r="F168" s="185">
        <v>288.78190599999999</v>
      </c>
      <c r="G168" s="185">
        <v>383.92874999999998</v>
      </c>
      <c r="H168" s="185">
        <v>163.50260199999997</v>
      </c>
      <c r="I168" s="185">
        <v>146.12562300000002</v>
      </c>
      <c r="J168" s="185">
        <v>90.210937000000001</v>
      </c>
      <c r="K168" s="146">
        <f>SUM(E168:J168)</f>
        <v>1072.549818</v>
      </c>
    </row>
    <row r="169" spans="2:11" x14ac:dyDescent="0.2">
      <c r="B169" s="455"/>
      <c r="C169" s="460"/>
      <c r="D169" s="145" t="s">
        <v>178</v>
      </c>
      <c r="E169" s="185">
        <v>0</v>
      </c>
      <c r="F169" s="185">
        <v>0</v>
      </c>
      <c r="G169" s="185">
        <v>0</v>
      </c>
      <c r="H169" s="185">
        <v>0</v>
      </c>
      <c r="I169" s="185">
        <v>0</v>
      </c>
      <c r="J169" s="185">
        <v>0.31300000000000006</v>
      </c>
      <c r="K169" s="146">
        <f>SUM(E169:J169)</f>
        <v>0.31300000000000006</v>
      </c>
    </row>
    <row r="170" spans="2:11" x14ac:dyDescent="0.2">
      <c r="B170" s="455"/>
      <c r="C170" s="460"/>
      <c r="D170" s="147" t="s">
        <v>179</v>
      </c>
      <c r="E170" s="185">
        <v>0</v>
      </c>
      <c r="F170" s="185">
        <v>0</v>
      </c>
      <c r="G170" s="185">
        <v>0</v>
      </c>
      <c r="H170" s="185">
        <v>0</v>
      </c>
      <c r="I170" s="185">
        <v>0</v>
      </c>
      <c r="J170" s="185">
        <v>0</v>
      </c>
      <c r="K170" s="146">
        <f>SUM(E170:J170)</f>
        <v>0</v>
      </c>
    </row>
    <row r="171" spans="2:11" x14ac:dyDescent="0.2">
      <c r="B171" s="455"/>
      <c r="C171" s="156" t="s">
        <v>184</v>
      </c>
      <c r="D171" s="183"/>
      <c r="E171" s="150">
        <f t="shared" ref="E171:K171" si="45">SUM(E168:E170)</f>
        <v>0</v>
      </c>
      <c r="F171" s="150">
        <f t="shared" si="45"/>
        <v>288.78190599999999</v>
      </c>
      <c r="G171" s="150">
        <f t="shared" si="45"/>
        <v>383.92874999999998</v>
      </c>
      <c r="H171" s="150">
        <f t="shared" si="45"/>
        <v>163.50260199999997</v>
      </c>
      <c r="I171" s="150">
        <f t="shared" si="45"/>
        <v>146.12562300000002</v>
      </c>
      <c r="J171" s="150">
        <f t="shared" si="45"/>
        <v>90.523937000000004</v>
      </c>
      <c r="K171" s="151">
        <f t="shared" si="45"/>
        <v>1072.8628180000001</v>
      </c>
    </row>
    <row r="172" spans="2:11" x14ac:dyDescent="0.2">
      <c r="B172" s="455"/>
      <c r="C172" s="461" t="s">
        <v>185</v>
      </c>
      <c r="D172" s="142" t="s">
        <v>177</v>
      </c>
      <c r="E172" s="185">
        <v>0</v>
      </c>
      <c r="F172" s="185">
        <v>0</v>
      </c>
      <c r="G172" s="185">
        <v>0</v>
      </c>
      <c r="H172" s="185">
        <v>0</v>
      </c>
      <c r="I172" s="185">
        <v>0</v>
      </c>
      <c r="J172" s="185">
        <v>0</v>
      </c>
      <c r="K172" s="146">
        <f>SUM(E172:J172)</f>
        <v>0</v>
      </c>
    </row>
    <row r="173" spans="2:11" x14ac:dyDescent="0.2">
      <c r="B173" s="455"/>
      <c r="C173" s="461"/>
      <c r="D173" s="145" t="s">
        <v>178</v>
      </c>
      <c r="E173" s="185">
        <v>0</v>
      </c>
      <c r="F173" s="185">
        <v>41.802340000000001</v>
      </c>
      <c r="G173" s="185">
        <v>40.396999999999998</v>
      </c>
      <c r="H173" s="185">
        <v>0</v>
      </c>
      <c r="I173" s="185">
        <v>0</v>
      </c>
      <c r="J173" s="185">
        <v>0</v>
      </c>
      <c r="K173" s="146">
        <f>SUM(E173:J173)</f>
        <v>82.199340000000007</v>
      </c>
    </row>
    <row r="174" spans="2:11" x14ac:dyDescent="0.2">
      <c r="B174" s="455"/>
      <c r="C174" s="462"/>
      <c r="D174" s="147" t="s">
        <v>179</v>
      </c>
      <c r="E174" s="185">
        <v>0</v>
      </c>
      <c r="F174" s="185">
        <v>0</v>
      </c>
      <c r="G174" s="185">
        <v>0</v>
      </c>
      <c r="H174" s="185">
        <v>220.359847</v>
      </c>
      <c r="I174" s="185">
        <v>0</v>
      </c>
      <c r="J174" s="185">
        <v>0</v>
      </c>
      <c r="K174" s="146">
        <f>SUM(E174:J174)</f>
        <v>220.359847</v>
      </c>
    </row>
    <row r="175" spans="2:11" x14ac:dyDescent="0.2">
      <c r="B175" s="456"/>
      <c r="C175" s="171" t="s">
        <v>186</v>
      </c>
      <c r="D175" s="183"/>
      <c r="E175" s="150">
        <f t="shared" ref="E175:K175" si="46">SUM(E172:E174)</f>
        <v>0</v>
      </c>
      <c r="F175" s="150">
        <f t="shared" si="46"/>
        <v>41.802340000000001</v>
      </c>
      <c r="G175" s="150">
        <f t="shared" si="46"/>
        <v>40.396999999999998</v>
      </c>
      <c r="H175" s="150">
        <f t="shared" si="46"/>
        <v>220.359847</v>
      </c>
      <c r="I175" s="150">
        <f t="shared" si="46"/>
        <v>0</v>
      </c>
      <c r="J175" s="150">
        <f t="shared" si="46"/>
        <v>0</v>
      </c>
      <c r="K175" s="151">
        <f t="shared" si="46"/>
        <v>302.55918700000001</v>
      </c>
    </row>
    <row r="176" spans="2:11" x14ac:dyDescent="0.2">
      <c r="B176" s="163" t="s">
        <v>81</v>
      </c>
      <c r="C176" s="172"/>
      <c r="D176" s="168"/>
      <c r="E176" s="33">
        <f t="shared" ref="E176:K176" si="47">+E175+E171+E167+E163</f>
        <v>0</v>
      </c>
      <c r="F176" s="33">
        <f t="shared" si="47"/>
        <v>749.11722500000008</v>
      </c>
      <c r="G176" s="33">
        <f t="shared" si="47"/>
        <v>955.63934300000005</v>
      </c>
      <c r="H176" s="33">
        <f t="shared" si="47"/>
        <v>1589.1336039999997</v>
      </c>
      <c r="I176" s="33">
        <f t="shared" si="47"/>
        <v>711.24581499999999</v>
      </c>
      <c r="J176" s="33">
        <f t="shared" si="47"/>
        <v>463.89768700000002</v>
      </c>
      <c r="K176" s="44">
        <f t="shared" si="47"/>
        <v>4469.0336740000002</v>
      </c>
    </row>
    <row r="177" spans="2:11" x14ac:dyDescent="0.2">
      <c r="B177" s="454">
        <v>2012</v>
      </c>
      <c r="C177" s="457" t="s">
        <v>179</v>
      </c>
      <c r="D177" s="142" t="s">
        <v>177</v>
      </c>
      <c r="E177" s="182">
        <v>0</v>
      </c>
      <c r="F177" s="182">
        <v>0</v>
      </c>
      <c r="G177" s="182">
        <v>0</v>
      </c>
      <c r="H177" s="182">
        <v>0</v>
      </c>
      <c r="I177" s="182">
        <v>0</v>
      </c>
      <c r="J177" s="182">
        <v>0</v>
      </c>
      <c r="K177" s="146">
        <f>SUM(E177:J177)</f>
        <v>0</v>
      </c>
    </row>
    <row r="178" spans="2:11" x14ac:dyDescent="0.2">
      <c r="B178" s="455"/>
      <c r="C178" s="458"/>
      <c r="D178" s="145" t="s">
        <v>178</v>
      </c>
      <c r="E178" s="182">
        <v>0</v>
      </c>
      <c r="F178" s="182">
        <v>0</v>
      </c>
      <c r="G178" s="182">
        <v>0</v>
      </c>
      <c r="H178" s="182">
        <v>0</v>
      </c>
      <c r="I178" s="182">
        <v>0</v>
      </c>
      <c r="J178" s="182">
        <v>0</v>
      </c>
      <c r="K178" s="146">
        <f>SUM(E178:J178)</f>
        <v>0</v>
      </c>
    </row>
    <row r="179" spans="2:11" x14ac:dyDescent="0.2">
      <c r="B179" s="455"/>
      <c r="C179" s="458"/>
      <c r="D179" s="147" t="s">
        <v>179</v>
      </c>
      <c r="E179" s="182">
        <v>0</v>
      </c>
      <c r="F179" s="182">
        <v>0</v>
      </c>
      <c r="G179" s="182">
        <v>0</v>
      </c>
      <c r="H179" s="182">
        <v>0</v>
      </c>
      <c r="I179" s="182">
        <v>0</v>
      </c>
      <c r="J179" s="182">
        <v>0</v>
      </c>
      <c r="K179" s="146">
        <f>SUM(E179:J179)</f>
        <v>0</v>
      </c>
    </row>
    <row r="180" spans="2:11" x14ac:dyDescent="0.2">
      <c r="B180" s="455"/>
      <c r="C180" s="162" t="s">
        <v>189</v>
      </c>
      <c r="D180" s="183"/>
      <c r="E180" s="150">
        <f t="shared" ref="E180:K180" si="48">SUM(E177:E179)</f>
        <v>0</v>
      </c>
      <c r="F180" s="150">
        <f t="shared" si="48"/>
        <v>0</v>
      </c>
      <c r="G180" s="150">
        <f t="shared" si="48"/>
        <v>0</v>
      </c>
      <c r="H180" s="150">
        <f t="shared" si="48"/>
        <v>0</v>
      </c>
      <c r="I180" s="150">
        <f t="shared" si="48"/>
        <v>0</v>
      </c>
      <c r="J180" s="150">
        <f t="shared" si="48"/>
        <v>0</v>
      </c>
      <c r="K180" s="151">
        <f t="shared" si="48"/>
        <v>0</v>
      </c>
    </row>
    <row r="181" spans="2:11" x14ac:dyDescent="0.2">
      <c r="B181" s="455"/>
      <c r="C181" s="459" t="s">
        <v>181</v>
      </c>
      <c r="D181" s="142" t="s">
        <v>177</v>
      </c>
      <c r="E181" s="185">
        <v>0</v>
      </c>
      <c r="F181" s="187">
        <v>95.546500000000009</v>
      </c>
      <c r="G181" s="187">
        <v>127.18132</v>
      </c>
      <c r="H181" s="187">
        <v>234.250508</v>
      </c>
      <c r="I181" s="187">
        <v>106.16414</v>
      </c>
      <c r="J181" s="187">
        <v>15.51376</v>
      </c>
      <c r="K181" s="146">
        <f>SUM(E181:J181)</f>
        <v>578.65622800000006</v>
      </c>
    </row>
    <row r="182" spans="2:11" x14ac:dyDescent="0.2">
      <c r="B182" s="455"/>
      <c r="C182" s="459"/>
      <c r="D182" s="145" t="s">
        <v>178</v>
      </c>
      <c r="E182" s="182">
        <v>0</v>
      </c>
      <c r="F182" s="187">
        <v>394.86734899999999</v>
      </c>
      <c r="G182" s="187">
        <v>544.12977899999998</v>
      </c>
      <c r="H182" s="187">
        <v>613.2124120000002</v>
      </c>
      <c r="I182" s="187">
        <v>282.24583000000001</v>
      </c>
      <c r="J182" s="187">
        <v>316.89959299999998</v>
      </c>
      <c r="K182" s="146">
        <f>SUM(E182:J182)</f>
        <v>2151.3549630000002</v>
      </c>
    </row>
    <row r="183" spans="2:11" x14ac:dyDescent="0.2">
      <c r="B183" s="455"/>
      <c r="C183" s="459"/>
      <c r="D183" s="147" t="s">
        <v>179</v>
      </c>
      <c r="E183" s="182">
        <v>0</v>
      </c>
      <c r="F183" s="187">
        <v>6.4443000000000001</v>
      </c>
      <c r="G183" s="187">
        <v>1.3720000000000001E-2</v>
      </c>
      <c r="H183" s="187">
        <v>13.775959999999998</v>
      </c>
      <c r="I183" s="187">
        <v>7.1270199999999999</v>
      </c>
      <c r="J183" s="182">
        <v>0</v>
      </c>
      <c r="K183" s="146">
        <f>SUM(E183:J183)</f>
        <v>27.360999999999997</v>
      </c>
    </row>
    <row r="184" spans="2:11" x14ac:dyDescent="0.2">
      <c r="B184" s="455"/>
      <c r="C184" s="155" t="s">
        <v>182</v>
      </c>
      <c r="D184" s="183"/>
      <c r="E184" s="150">
        <f t="shared" ref="E184:K184" si="49">SUM(E181:E183)</f>
        <v>0</v>
      </c>
      <c r="F184" s="150">
        <f t="shared" si="49"/>
        <v>496.85814900000003</v>
      </c>
      <c r="G184" s="150">
        <f t="shared" si="49"/>
        <v>671.32481900000005</v>
      </c>
      <c r="H184" s="150">
        <f t="shared" si="49"/>
        <v>861.23888000000011</v>
      </c>
      <c r="I184" s="150">
        <f t="shared" si="49"/>
        <v>395.53699000000006</v>
      </c>
      <c r="J184" s="150">
        <f t="shared" si="49"/>
        <v>332.41335299999997</v>
      </c>
      <c r="K184" s="151">
        <f t="shared" si="49"/>
        <v>2757.3721910000004</v>
      </c>
    </row>
    <row r="185" spans="2:11" x14ac:dyDescent="0.2">
      <c r="B185" s="455"/>
      <c r="C185" s="460" t="s">
        <v>183</v>
      </c>
      <c r="D185" s="142" t="s">
        <v>177</v>
      </c>
      <c r="E185" s="185">
        <v>0</v>
      </c>
      <c r="F185" s="187">
        <v>253.660639</v>
      </c>
      <c r="G185" s="187">
        <v>503.14604600000007</v>
      </c>
      <c r="H185" s="187">
        <v>105.611009</v>
      </c>
      <c r="I185" s="187">
        <v>36.9634</v>
      </c>
      <c r="J185" s="187">
        <v>66.119315999999998</v>
      </c>
      <c r="K185" s="146">
        <f>SUM(E185:J185)</f>
        <v>965.50040999999999</v>
      </c>
    </row>
    <row r="186" spans="2:11" x14ac:dyDescent="0.2">
      <c r="B186" s="455"/>
      <c r="C186" s="460"/>
      <c r="D186" s="145" t="s">
        <v>178</v>
      </c>
      <c r="E186" s="185">
        <v>0</v>
      </c>
      <c r="F186" s="185">
        <v>0</v>
      </c>
      <c r="G186" s="185">
        <v>0</v>
      </c>
      <c r="H186" s="185">
        <v>0</v>
      </c>
      <c r="I186" s="185">
        <v>0</v>
      </c>
      <c r="J186" s="185">
        <v>0</v>
      </c>
      <c r="K186" s="146">
        <f>SUM(E186:J186)</f>
        <v>0</v>
      </c>
    </row>
    <row r="187" spans="2:11" x14ac:dyDescent="0.2">
      <c r="B187" s="455"/>
      <c r="C187" s="460"/>
      <c r="D187" s="147" t="s">
        <v>179</v>
      </c>
      <c r="E187" s="185">
        <v>0</v>
      </c>
      <c r="F187" s="185">
        <v>0</v>
      </c>
      <c r="G187" s="185">
        <v>0</v>
      </c>
      <c r="H187" s="185">
        <v>0</v>
      </c>
      <c r="I187" s="185">
        <v>0</v>
      </c>
      <c r="J187" s="185">
        <v>0</v>
      </c>
      <c r="K187" s="146">
        <f>SUM(E187:J187)</f>
        <v>0</v>
      </c>
    </row>
    <row r="188" spans="2:11" x14ac:dyDescent="0.2">
      <c r="B188" s="455"/>
      <c r="C188" s="156" t="s">
        <v>184</v>
      </c>
      <c r="D188" s="183"/>
      <c r="E188" s="150">
        <f t="shared" ref="E188:K188" si="50">SUM(E185:E187)</f>
        <v>0</v>
      </c>
      <c r="F188" s="150">
        <f t="shared" si="50"/>
        <v>253.660639</v>
      </c>
      <c r="G188" s="150">
        <f t="shared" si="50"/>
        <v>503.14604600000007</v>
      </c>
      <c r="H188" s="150">
        <f t="shared" si="50"/>
        <v>105.611009</v>
      </c>
      <c r="I188" s="150">
        <f t="shared" si="50"/>
        <v>36.9634</v>
      </c>
      <c r="J188" s="150">
        <f t="shared" si="50"/>
        <v>66.119315999999998</v>
      </c>
      <c r="K188" s="151">
        <f t="shared" si="50"/>
        <v>965.50040999999999</v>
      </c>
    </row>
    <row r="189" spans="2:11" x14ac:dyDescent="0.2">
      <c r="B189" s="455"/>
      <c r="C189" s="461" t="s">
        <v>185</v>
      </c>
      <c r="D189" s="142" t="s">
        <v>177</v>
      </c>
      <c r="E189" s="185">
        <v>0</v>
      </c>
      <c r="F189" s="185">
        <v>0</v>
      </c>
      <c r="G189" s="185">
        <v>0</v>
      </c>
      <c r="H189" s="185">
        <v>0</v>
      </c>
      <c r="I189" s="185">
        <v>0</v>
      </c>
      <c r="J189" s="185">
        <v>0</v>
      </c>
      <c r="K189" s="146">
        <f>SUM(E189:J189)</f>
        <v>0</v>
      </c>
    </row>
    <row r="190" spans="2:11" x14ac:dyDescent="0.2">
      <c r="B190" s="455"/>
      <c r="C190" s="461"/>
      <c r="D190" s="145" t="s">
        <v>178</v>
      </c>
      <c r="E190" s="185">
        <v>0</v>
      </c>
      <c r="F190" s="187">
        <v>9.8585200000000004</v>
      </c>
      <c r="G190" s="187">
        <v>59.607999999999997</v>
      </c>
      <c r="H190" s="185">
        <v>0</v>
      </c>
      <c r="I190" s="185">
        <v>0</v>
      </c>
      <c r="J190" s="185">
        <v>0</v>
      </c>
      <c r="K190" s="146">
        <f>SUM(E190:J190)</f>
        <v>69.466520000000003</v>
      </c>
    </row>
    <row r="191" spans="2:11" x14ac:dyDescent="0.2">
      <c r="B191" s="455"/>
      <c r="C191" s="462"/>
      <c r="D191" s="147" t="s">
        <v>179</v>
      </c>
      <c r="E191" s="185">
        <v>0</v>
      </c>
      <c r="F191" s="185">
        <v>0</v>
      </c>
      <c r="G191" s="185">
        <v>0</v>
      </c>
      <c r="H191" s="187">
        <v>45.420397999999999</v>
      </c>
      <c r="I191" s="185">
        <v>0</v>
      </c>
      <c r="J191" s="185">
        <v>0</v>
      </c>
      <c r="K191" s="146">
        <f>SUM(E191:J191)</f>
        <v>45.420397999999999</v>
      </c>
    </row>
    <row r="192" spans="2:11" x14ac:dyDescent="0.2">
      <c r="B192" s="456"/>
      <c r="C192" s="171" t="s">
        <v>186</v>
      </c>
      <c r="D192" s="183"/>
      <c r="E192" s="150">
        <f t="shared" ref="E192:K192" si="51">SUM(E189:E191)</f>
        <v>0</v>
      </c>
      <c r="F192" s="150">
        <f t="shared" si="51"/>
        <v>9.8585200000000004</v>
      </c>
      <c r="G192" s="150">
        <f t="shared" si="51"/>
        <v>59.607999999999997</v>
      </c>
      <c r="H192" s="150">
        <f t="shared" si="51"/>
        <v>45.420397999999999</v>
      </c>
      <c r="I192" s="150">
        <f t="shared" si="51"/>
        <v>0</v>
      </c>
      <c r="J192" s="150">
        <f t="shared" si="51"/>
        <v>0</v>
      </c>
      <c r="K192" s="151">
        <f t="shared" si="51"/>
        <v>114.88691800000001</v>
      </c>
    </row>
    <row r="193" spans="2:11" x14ac:dyDescent="0.2">
      <c r="B193" s="163" t="s">
        <v>81</v>
      </c>
      <c r="C193" s="172"/>
      <c r="D193" s="168"/>
      <c r="E193" s="33">
        <f t="shared" ref="E193:K193" si="52">+E192+E188+E184+E180</f>
        <v>0</v>
      </c>
      <c r="F193" s="33">
        <f t="shared" si="52"/>
        <v>760.37730800000008</v>
      </c>
      <c r="G193" s="33">
        <f t="shared" si="52"/>
        <v>1234.078865</v>
      </c>
      <c r="H193" s="33">
        <f t="shared" si="52"/>
        <v>1012.2702870000001</v>
      </c>
      <c r="I193" s="33">
        <f t="shared" si="52"/>
        <v>432.50039000000004</v>
      </c>
      <c r="J193" s="33">
        <f t="shared" si="52"/>
        <v>398.53266899999994</v>
      </c>
      <c r="K193" s="44">
        <f t="shared" si="52"/>
        <v>3837.7595190000002</v>
      </c>
    </row>
    <row r="194" spans="2:11" x14ac:dyDescent="0.2">
      <c r="B194" s="454">
        <v>2013</v>
      </c>
      <c r="C194" s="457" t="s">
        <v>179</v>
      </c>
      <c r="D194" s="142" t="s">
        <v>177</v>
      </c>
      <c r="E194" s="182">
        <v>0</v>
      </c>
      <c r="F194" s="182">
        <v>0</v>
      </c>
      <c r="G194" s="182">
        <v>0</v>
      </c>
      <c r="H194" s="182">
        <v>0</v>
      </c>
      <c r="I194" s="182">
        <v>0</v>
      </c>
      <c r="J194" s="182">
        <v>0</v>
      </c>
      <c r="K194" s="146">
        <f>SUM(E194:J194)</f>
        <v>0</v>
      </c>
    </row>
    <row r="195" spans="2:11" x14ac:dyDescent="0.2">
      <c r="B195" s="455"/>
      <c r="C195" s="458"/>
      <c r="D195" s="145" t="s">
        <v>178</v>
      </c>
      <c r="E195" s="182">
        <v>0</v>
      </c>
      <c r="F195" s="182">
        <v>0</v>
      </c>
      <c r="G195" s="182">
        <v>0</v>
      </c>
      <c r="H195" s="182">
        <v>0</v>
      </c>
      <c r="I195" s="182">
        <v>0</v>
      </c>
      <c r="J195" s="182">
        <v>0</v>
      </c>
      <c r="K195" s="146">
        <f>SUM(E195:J195)</f>
        <v>0</v>
      </c>
    </row>
    <row r="196" spans="2:11" x14ac:dyDescent="0.2">
      <c r="B196" s="455"/>
      <c r="C196" s="458"/>
      <c r="D196" s="147" t="s">
        <v>179</v>
      </c>
      <c r="E196" s="182">
        <v>0</v>
      </c>
      <c r="F196" s="182">
        <v>0</v>
      </c>
      <c r="G196" s="182">
        <v>0</v>
      </c>
      <c r="H196" s="182">
        <v>0</v>
      </c>
      <c r="I196" s="182">
        <v>0</v>
      </c>
      <c r="J196" s="182">
        <v>0</v>
      </c>
      <c r="K196" s="146">
        <f>SUM(E196:J196)</f>
        <v>0</v>
      </c>
    </row>
    <row r="197" spans="2:11" x14ac:dyDescent="0.2">
      <c r="B197" s="455"/>
      <c r="C197" s="162" t="s">
        <v>189</v>
      </c>
      <c r="D197" s="183"/>
      <c r="E197" s="150">
        <f t="shared" ref="E197:K197" si="53">SUM(E194:E196)</f>
        <v>0</v>
      </c>
      <c r="F197" s="150">
        <f t="shared" si="53"/>
        <v>0</v>
      </c>
      <c r="G197" s="150">
        <f t="shared" si="53"/>
        <v>0</v>
      </c>
      <c r="H197" s="150">
        <f t="shared" si="53"/>
        <v>0</v>
      </c>
      <c r="I197" s="150">
        <f t="shared" si="53"/>
        <v>0</v>
      </c>
      <c r="J197" s="150">
        <f t="shared" si="53"/>
        <v>0</v>
      </c>
      <c r="K197" s="151">
        <f t="shared" si="53"/>
        <v>0</v>
      </c>
    </row>
    <row r="198" spans="2:11" x14ac:dyDescent="0.2">
      <c r="B198" s="455"/>
      <c r="C198" s="459" t="s">
        <v>181</v>
      </c>
      <c r="D198" s="142" t="s">
        <v>177</v>
      </c>
      <c r="E198" s="185">
        <v>0</v>
      </c>
      <c r="F198" s="45">
        <v>108.64720900000002</v>
      </c>
      <c r="G198" s="45">
        <v>93.890900000000002</v>
      </c>
      <c r="H198" s="45">
        <v>431.83273400000002</v>
      </c>
      <c r="I198" s="45">
        <v>54.952929999999995</v>
      </c>
      <c r="J198" s="45">
        <v>29.780319999999996</v>
      </c>
      <c r="K198" s="146">
        <f>SUM(E198:J198)</f>
        <v>719.10409300000003</v>
      </c>
    </row>
    <row r="199" spans="2:11" x14ac:dyDescent="0.2">
      <c r="B199" s="455"/>
      <c r="C199" s="459"/>
      <c r="D199" s="145" t="s">
        <v>178</v>
      </c>
      <c r="E199" s="182">
        <v>0</v>
      </c>
      <c r="F199" s="45">
        <v>267.34875100000005</v>
      </c>
      <c r="G199" s="45">
        <v>473.565898</v>
      </c>
      <c r="H199" s="45">
        <v>593.62617000000023</v>
      </c>
      <c r="I199" s="45">
        <v>289.86799999999994</v>
      </c>
      <c r="J199" s="45">
        <v>215.93979900000002</v>
      </c>
      <c r="K199" s="146">
        <f>SUM(E199:J199)</f>
        <v>1840.3486180000002</v>
      </c>
    </row>
    <row r="200" spans="2:11" x14ac:dyDescent="0.2">
      <c r="B200" s="455"/>
      <c r="C200" s="459"/>
      <c r="D200" s="147" t="s">
        <v>179</v>
      </c>
      <c r="E200" s="182">
        <v>0</v>
      </c>
      <c r="F200" s="45">
        <v>6.435760000000001</v>
      </c>
      <c r="G200" s="45">
        <v>8.6458399999999997</v>
      </c>
      <c r="H200" s="45">
        <v>16.524020000000004</v>
      </c>
      <c r="I200" s="45">
        <v>2.2662300000000002</v>
      </c>
      <c r="J200" s="45"/>
      <c r="K200" s="146">
        <f>SUM(E200:J200)</f>
        <v>33.871850000000009</v>
      </c>
    </row>
    <row r="201" spans="2:11" x14ac:dyDescent="0.2">
      <c r="B201" s="455"/>
      <c r="C201" s="155" t="s">
        <v>182</v>
      </c>
      <c r="D201" s="183"/>
      <c r="E201" s="150">
        <f t="shared" ref="E201:K201" si="54">SUM(E198:E200)</f>
        <v>0</v>
      </c>
      <c r="F201" s="150">
        <f t="shared" si="54"/>
        <v>382.4317200000001</v>
      </c>
      <c r="G201" s="150">
        <f t="shared" si="54"/>
        <v>576.10263800000007</v>
      </c>
      <c r="H201" s="150">
        <f t="shared" si="54"/>
        <v>1041.9829240000004</v>
      </c>
      <c r="I201" s="150">
        <f t="shared" si="54"/>
        <v>347.08715999999993</v>
      </c>
      <c r="J201" s="150">
        <f t="shared" si="54"/>
        <v>245.72011900000001</v>
      </c>
      <c r="K201" s="151">
        <f t="shared" si="54"/>
        <v>2593.3245610000004</v>
      </c>
    </row>
    <row r="202" spans="2:11" x14ac:dyDescent="0.2">
      <c r="B202" s="455"/>
      <c r="C202" s="460" t="s">
        <v>183</v>
      </c>
      <c r="D202" s="142" t="s">
        <v>177</v>
      </c>
      <c r="E202" s="185">
        <v>0</v>
      </c>
      <c r="F202" s="45">
        <v>215.94889899999995</v>
      </c>
      <c r="G202" s="45">
        <v>392.18407999999999</v>
      </c>
      <c r="H202" s="45">
        <v>245.45814299999998</v>
      </c>
      <c r="I202" s="45">
        <v>130.903333</v>
      </c>
      <c r="J202" s="45">
        <v>7.0280000000000005</v>
      </c>
      <c r="K202" s="146">
        <f>SUM(E202:J202)</f>
        <v>991.52245499999992</v>
      </c>
    </row>
    <row r="203" spans="2:11" x14ac:dyDescent="0.2">
      <c r="B203" s="455"/>
      <c r="C203" s="460"/>
      <c r="D203" s="145" t="s">
        <v>178</v>
      </c>
      <c r="E203" s="185">
        <v>0</v>
      </c>
      <c r="F203" s="185">
        <v>0</v>
      </c>
      <c r="G203" s="185">
        <v>0</v>
      </c>
      <c r="H203" s="185">
        <v>0</v>
      </c>
      <c r="I203" s="185">
        <v>0</v>
      </c>
      <c r="J203" s="185">
        <v>0</v>
      </c>
      <c r="K203" s="146">
        <f>SUM(E203:J203)</f>
        <v>0</v>
      </c>
    </row>
    <row r="204" spans="2:11" x14ac:dyDescent="0.2">
      <c r="B204" s="455"/>
      <c r="C204" s="460"/>
      <c r="D204" s="147" t="s">
        <v>179</v>
      </c>
      <c r="E204" s="185">
        <v>0</v>
      </c>
      <c r="F204" s="185">
        <v>0</v>
      </c>
      <c r="G204" s="185">
        <v>0</v>
      </c>
      <c r="H204" s="185">
        <v>0</v>
      </c>
      <c r="I204" s="185">
        <v>0</v>
      </c>
      <c r="J204" s="185">
        <v>0</v>
      </c>
      <c r="K204" s="146">
        <f>SUM(E204:J204)</f>
        <v>0</v>
      </c>
    </row>
    <row r="205" spans="2:11" x14ac:dyDescent="0.2">
      <c r="B205" s="455"/>
      <c r="C205" s="156" t="s">
        <v>184</v>
      </c>
      <c r="D205" s="183"/>
      <c r="E205" s="150">
        <f t="shared" ref="E205:K205" si="55">SUM(E202:E204)</f>
        <v>0</v>
      </c>
      <c r="F205" s="150">
        <f t="shared" si="55"/>
        <v>215.94889899999995</v>
      </c>
      <c r="G205" s="150">
        <f t="shared" si="55"/>
        <v>392.18407999999999</v>
      </c>
      <c r="H205" s="150">
        <f t="shared" si="55"/>
        <v>245.45814299999998</v>
      </c>
      <c r="I205" s="150">
        <f t="shared" si="55"/>
        <v>130.903333</v>
      </c>
      <c r="J205" s="150">
        <f t="shared" si="55"/>
        <v>7.0280000000000005</v>
      </c>
      <c r="K205" s="151">
        <f t="shared" si="55"/>
        <v>991.52245499999992</v>
      </c>
    </row>
    <row r="206" spans="2:11" x14ac:dyDescent="0.2">
      <c r="B206" s="455"/>
      <c r="C206" s="461" t="s">
        <v>185</v>
      </c>
      <c r="D206" s="142" t="s">
        <v>177</v>
      </c>
      <c r="E206" s="185">
        <v>0</v>
      </c>
      <c r="F206" s="185">
        <v>0</v>
      </c>
      <c r="G206" s="185">
        <v>0</v>
      </c>
      <c r="H206" s="185">
        <v>0</v>
      </c>
      <c r="I206" s="185">
        <v>0</v>
      </c>
      <c r="J206" s="185">
        <v>0</v>
      </c>
      <c r="K206" s="146">
        <f>SUM(E206:J206)</f>
        <v>0</v>
      </c>
    </row>
    <row r="207" spans="2:11" x14ac:dyDescent="0.2">
      <c r="B207" s="455"/>
      <c r="C207" s="461"/>
      <c r="D207" s="145" t="s">
        <v>178</v>
      </c>
      <c r="E207" s="185">
        <v>0</v>
      </c>
      <c r="F207" s="45">
        <v>2.4199999999999999E-2</v>
      </c>
      <c r="G207" s="45">
        <v>54.119599999999998</v>
      </c>
      <c r="H207" s="185">
        <v>0</v>
      </c>
      <c r="I207" s="185">
        <v>0</v>
      </c>
      <c r="J207" s="185">
        <v>0</v>
      </c>
      <c r="K207" s="146">
        <f>SUM(E207:J207)</f>
        <v>54.143799999999999</v>
      </c>
    </row>
    <row r="208" spans="2:11" x14ac:dyDescent="0.2">
      <c r="B208" s="455"/>
      <c r="C208" s="462"/>
      <c r="D208" s="147" t="s">
        <v>179</v>
      </c>
      <c r="E208" s="185">
        <v>0</v>
      </c>
      <c r="F208" s="185">
        <v>0</v>
      </c>
      <c r="G208" s="185">
        <v>0</v>
      </c>
      <c r="H208" s="185">
        <v>0</v>
      </c>
      <c r="I208" s="185">
        <v>0</v>
      </c>
      <c r="J208" s="185">
        <v>0</v>
      </c>
      <c r="K208" s="146">
        <f>SUM(E208:J208)</f>
        <v>0</v>
      </c>
    </row>
    <row r="209" spans="2:11" x14ac:dyDescent="0.2">
      <c r="B209" s="456"/>
      <c r="C209" s="171" t="s">
        <v>186</v>
      </c>
      <c r="D209" s="183"/>
      <c r="E209" s="150">
        <f t="shared" ref="E209:K209" si="56">SUM(E206:E208)</f>
        <v>0</v>
      </c>
      <c r="F209" s="150">
        <f t="shared" si="56"/>
        <v>2.4199999999999999E-2</v>
      </c>
      <c r="G209" s="150">
        <f t="shared" si="56"/>
        <v>54.119599999999998</v>
      </c>
      <c r="H209" s="150">
        <f t="shared" si="56"/>
        <v>0</v>
      </c>
      <c r="I209" s="150">
        <f t="shared" si="56"/>
        <v>0</v>
      </c>
      <c r="J209" s="150">
        <f t="shared" si="56"/>
        <v>0</v>
      </c>
      <c r="K209" s="151">
        <f t="shared" si="56"/>
        <v>54.143799999999999</v>
      </c>
    </row>
    <row r="210" spans="2:11" x14ac:dyDescent="0.2">
      <c r="B210" s="163" t="s">
        <v>81</v>
      </c>
      <c r="C210" s="172"/>
      <c r="D210" s="168"/>
      <c r="E210" s="33">
        <f t="shared" ref="E210:K210" si="57">+E209+E205+E201+E197</f>
        <v>0</v>
      </c>
      <c r="F210" s="33">
        <f t="shared" si="57"/>
        <v>598.40481900000009</v>
      </c>
      <c r="G210" s="33">
        <f t="shared" si="57"/>
        <v>1022.4063180000001</v>
      </c>
      <c r="H210" s="33">
        <f t="shared" si="57"/>
        <v>1287.4410670000004</v>
      </c>
      <c r="I210" s="33">
        <f t="shared" si="57"/>
        <v>477.9904929999999</v>
      </c>
      <c r="J210" s="33">
        <f t="shared" si="57"/>
        <v>252.748119</v>
      </c>
      <c r="K210" s="44">
        <f t="shared" si="57"/>
        <v>3638.9908160000005</v>
      </c>
    </row>
    <row r="211" spans="2:11" x14ac:dyDescent="0.2">
      <c r="B211" s="454">
        <v>2014</v>
      </c>
      <c r="C211" s="457" t="s">
        <v>179</v>
      </c>
      <c r="D211" s="142" t="s">
        <v>177</v>
      </c>
      <c r="E211" s="182">
        <v>0</v>
      </c>
      <c r="F211" s="182">
        <v>0</v>
      </c>
      <c r="G211" s="182">
        <v>0</v>
      </c>
      <c r="H211" s="182">
        <v>0</v>
      </c>
      <c r="I211" s="182">
        <v>0</v>
      </c>
      <c r="J211" s="182">
        <v>0</v>
      </c>
      <c r="K211" s="146">
        <f>SUM(E211:J211)</f>
        <v>0</v>
      </c>
    </row>
    <row r="212" spans="2:11" x14ac:dyDescent="0.2">
      <c r="B212" s="455"/>
      <c r="C212" s="458"/>
      <c r="D212" s="145" t="s">
        <v>178</v>
      </c>
      <c r="E212" s="182">
        <v>0</v>
      </c>
      <c r="F212" s="182">
        <v>0</v>
      </c>
      <c r="G212" s="182">
        <v>0</v>
      </c>
      <c r="H212" s="182">
        <v>0</v>
      </c>
      <c r="I212" s="182">
        <v>0</v>
      </c>
      <c r="J212" s="182">
        <v>0</v>
      </c>
      <c r="K212" s="146">
        <f>SUM(E212:J212)</f>
        <v>0</v>
      </c>
    </row>
    <row r="213" spans="2:11" x14ac:dyDescent="0.2">
      <c r="B213" s="455"/>
      <c r="C213" s="458"/>
      <c r="D213" s="147" t="s">
        <v>179</v>
      </c>
      <c r="E213" s="182">
        <v>0</v>
      </c>
      <c r="F213" s="182">
        <v>0</v>
      </c>
      <c r="G213" s="182">
        <v>0</v>
      </c>
      <c r="H213" s="182">
        <v>0</v>
      </c>
      <c r="I213" s="182">
        <v>0</v>
      </c>
      <c r="J213" s="182">
        <v>0</v>
      </c>
      <c r="K213" s="146">
        <f>SUM(E213:J213)</f>
        <v>0</v>
      </c>
    </row>
    <row r="214" spans="2:11" x14ac:dyDescent="0.2">
      <c r="B214" s="455"/>
      <c r="C214" s="162" t="s">
        <v>189</v>
      </c>
      <c r="D214" s="183"/>
      <c r="E214" s="150">
        <f t="shared" ref="E214:K214" si="58">SUM(E211:E213)</f>
        <v>0</v>
      </c>
      <c r="F214" s="150">
        <f t="shared" si="58"/>
        <v>0</v>
      </c>
      <c r="G214" s="150">
        <f t="shared" si="58"/>
        <v>0</v>
      </c>
      <c r="H214" s="150">
        <f t="shared" si="58"/>
        <v>0</v>
      </c>
      <c r="I214" s="150">
        <f t="shared" si="58"/>
        <v>0</v>
      </c>
      <c r="J214" s="150">
        <f t="shared" si="58"/>
        <v>0</v>
      </c>
      <c r="K214" s="151">
        <f t="shared" si="58"/>
        <v>0</v>
      </c>
    </row>
    <row r="215" spans="2:11" x14ac:dyDescent="0.2">
      <c r="B215" s="455"/>
      <c r="C215" s="459" t="s">
        <v>181</v>
      </c>
      <c r="D215" s="142" t="s">
        <v>177</v>
      </c>
      <c r="E215" s="185">
        <v>0</v>
      </c>
      <c r="F215" s="45">
        <v>104.66262399999999</v>
      </c>
      <c r="G215" s="45">
        <v>92.961429999999993</v>
      </c>
      <c r="H215" s="45">
        <v>257.29723200000001</v>
      </c>
      <c r="I215" s="45">
        <v>124.14088000000001</v>
      </c>
      <c r="J215" s="45">
        <v>75.292307000000008</v>
      </c>
      <c r="K215" s="146">
        <f>SUM(E215:J215)</f>
        <v>654.3544730000001</v>
      </c>
    </row>
    <row r="216" spans="2:11" x14ac:dyDescent="0.2">
      <c r="B216" s="455"/>
      <c r="C216" s="459"/>
      <c r="D216" s="145" t="s">
        <v>178</v>
      </c>
      <c r="E216" s="182">
        <v>0</v>
      </c>
      <c r="F216" s="45">
        <v>164.79302700000005</v>
      </c>
      <c r="G216" s="45">
        <v>333.96281899999997</v>
      </c>
      <c r="H216" s="45">
        <v>414.66357799999992</v>
      </c>
      <c r="I216" s="45">
        <v>435.0208600000002</v>
      </c>
      <c r="J216" s="45">
        <v>335.02027399999992</v>
      </c>
      <c r="K216" s="146">
        <f>SUM(E216:J216)</f>
        <v>1683.4605580000002</v>
      </c>
    </row>
    <row r="217" spans="2:11" x14ac:dyDescent="0.2">
      <c r="B217" s="455"/>
      <c r="C217" s="459"/>
      <c r="D217" s="147" t="s">
        <v>179</v>
      </c>
      <c r="E217" s="182">
        <v>0</v>
      </c>
      <c r="F217" s="45">
        <v>0.28522000000000003</v>
      </c>
      <c r="G217" s="182">
        <v>0</v>
      </c>
      <c r="H217" s="45">
        <v>16.675920000000001</v>
      </c>
      <c r="I217" s="45">
        <v>2.1457600000000001</v>
      </c>
      <c r="J217" s="182">
        <v>0</v>
      </c>
      <c r="K217" s="146">
        <f>SUM(E217:J217)</f>
        <v>19.1069</v>
      </c>
    </row>
    <row r="218" spans="2:11" x14ac:dyDescent="0.2">
      <c r="B218" s="455"/>
      <c r="C218" s="155" t="s">
        <v>182</v>
      </c>
      <c r="D218" s="183"/>
      <c r="E218" s="150">
        <f t="shared" ref="E218:K218" si="59">SUM(E215:E217)</f>
        <v>0</v>
      </c>
      <c r="F218" s="150">
        <f t="shared" si="59"/>
        <v>269.74087100000003</v>
      </c>
      <c r="G218" s="150">
        <f t="shared" si="59"/>
        <v>426.92424899999997</v>
      </c>
      <c r="H218" s="150">
        <f t="shared" si="59"/>
        <v>688.63672999999994</v>
      </c>
      <c r="I218" s="150">
        <f t="shared" si="59"/>
        <v>561.30750000000023</v>
      </c>
      <c r="J218" s="150">
        <f t="shared" si="59"/>
        <v>410.31258099999991</v>
      </c>
      <c r="K218" s="151">
        <f t="shared" si="59"/>
        <v>2356.9219310000003</v>
      </c>
    </row>
    <row r="219" spans="2:11" x14ac:dyDescent="0.2">
      <c r="B219" s="455"/>
      <c r="C219" s="460" t="s">
        <v>183</v>
      </c>
      <c r="D219" s="142" t="s">
        <v>177</v>
      </c>
      <c r="E219" s="185">
        <v>0</v>
      </c>
      <c r="F219" s="45">
        <v>103.69219899999999</v>
      </c>
      <c r="G219" s="45">
        <v>777.81864099999996</v>
      </c>
      <c r="H219" s="45">
        <v>742.14413999999999</v>
      </c>
      <c r="I219" s="45">
        <v>207.00016499999998</v>
      </c>
      <c r="J219" s="45">
        <v>15.934999999999999</v>
      </c>
      <c r="K219" s="146">
        <f>SUM(E219:J219)</f>
        <v>1846.5901449999997</v>
      </c>
    </row>
    <row r="220" spans="2:11" x14ac:dyDescent="0.2">
      <c r="B220" s="455"/>
      <c r="C220" s="460"/>
      <c r="D220" s="145" t="s">
        <v>178</v>
      </c>
      <c r="E220" s="185">
        <v>0</v>
      </c>
      <c r="F220" s="185">
        <v>0</v>
      </c>
      <c r="G220" s="185">
        <v>0</v>
      </c>
      <c r="H220" s="185">
        <v>0</v>
      </c>
      <c r="I220" s="185">
        <v>0</v>
      </c>
      <c r="J220" s="185">
        <v>0</v>
      </c>
      <c r="K220" s="146">
        <f>SUM(E220:J220)</f>
        <v>0</v>
      </c>
    </row>
    <row r="221" spans="2:11" x14ac:dyDescent="0.2">
      <c r="B221" s="455"/>
      <c r="C221" s="460"/>
      <c r="D221" s="147" t="s">
        <v>179</v>
      </c>
      <c r="E221" s="185">
        <v>0</v>
      </c>
      <c r="F221" s="185">
        <v>0</v>
      </c>
      <c r="G221" s="185">
        <v>0</v>
      </c>
      <c r="H221" s="185">
        <v>0</v>
      </c>
      <c r="I221" s="185">
        <v>0</v>
      </c>
      <c r="J221" s="185">
        <v>0</v>
      </c>
      <c r="K221" s="146">
        <f>SUM(E221:J221)</f>
        <v>0</v>
      </c>
    </row>
    <row r="222" spans="2:11" x14ac:dyDescent="0.2">
      <c r="B222" s="455"/>
      <c r="C222" s="156" t="s">
        <v>184</v>
      </c>
      <c r="D222" s="183"/>
      <c r="E222" s="150">
        <f t="shared" ref="E222:K222" si="60">SUM(E219:E221)</f>
        <v>0</v>
      </c>
      <c r="F222" s="150">
        <f t="shared" si="60"/>
        <v>103.69219899999999</v>
      </c>
      <c r="G222" s="150">
        <f t="shared" si="60"/>
        <v>777.81864099999996</v>
      </c>
      <c r="H222" s="150">
        <f t="shared" si="60"/>
        <v>742.14413999999999</v>
      </c>
      <c r="I222" s="150">
        <f t="shared" si="60"/>
        <v>207.00016499999998</v>
      </c>
      <c r="J222" s="150">
        <f t="shared" si="60"/>
        <v>15.934999999999999</v>
      </c>
      <c r="K222" s="151">
        <f t="shared" si="60"/>
        <v>1846.5901449999997</v>
      </c>
    </row>
    <row r="223" spans="2:11" x14ac:dyDescent="0.2">
      <c r="B223" s="455"/>
      <c r="C223" s="461" t="s">
        <v>185</v>
      </c>
      <c r="D223" s="142" t="s">
        <v>177</v>
      </c>
      <c r="E223" s="185">
        <v>0</v>
      </c>
      <c r="F223" s="185">
        <v>0</v>
      </c>
      <c r="G223" s="185">
        <v>0</v>
      </c>
      <c r="H223" s="185">
        <v>0</v>
      </c>
      <c r="I223" s="185">
        <v>0</v>
      </c>
      <c r="J223" s="185">
        <v>0</v>
      </c>
      <c r="K223" s="146">
        <f>SUM(E223:J223)</f>
        <v>0</v>
      </c>
    </row>
    <row r="224" spans="2:11" x14ac:dyDescent="0.2">
      <c r="B224" s="455"/>
      <c r="C224" s="461"/>
      <c r="D224" s="145" t="s">
        <v>178</v>
      </c>
      <c r="E224" s="185">
        <v>0</v>
      </c>
      <c r="F224" s="185">
        <v>0</v>
      </c>
      <c r="G224" s="45">
        <v>42.528750000000002</v>
      </c>
      <c r="H224" s="185">
        <v>0</v>
      </c>
      <c r="I224" s="185">
        <v>0</v>
      </c>
      <c r="J224" s="185">
        <v>0</v>
      </c>
      <c r="K224" s="146">
        <f>SUM(E224:J224)</f>
        <v>42.528750000000002</v>
      </c>
    </row>
    <row r="225" spans="2:11" x14ac:dyDescent="0.2">
      <c r="B225" s="455"/>
      <c r="C225" s="462"/>
      <c r="D225" s="147" t="s">
        <v>179</v>
      </c>
      <c r="E225" s="185">
        <v>0</v>
      </c>
      <c r="F225" s="185">
        <v>0</v>
      </c>
      <c r="G225" s="185">
        <v>0</v>
      </c>
      <c r="H225" s="185">
        <v>0</v>
      </c>
      <c r="I225" s="185">
        <v>0</v>
      </c>
      <c r="J225" s="185">
        <v>0</v>
      </c>
      <c r="K225" s="146">
        <f>SUM(E225:J225)</f>
        <v>0</v>
      </c>
    </row>
    <row r="226" spans="2:11" x14ac:dyDescent="0.2">
      <c r="B226" s="456"/>
      <c r="C226" s="171" t="s">
        <v>186</v>
      </c>
      <c r="D226" s="183"/>
      <c r="E226" s="150">
        <f t="shared" ref="E226:K226" si="61">SUM(E223:E225)</f>
        <v>0</v>
      </c>
      <c r="F226" s="150">
        <f t="shared" si="61"/>
        <v>0</v>
      </c>
      <c r="G226" s="150">
        <f t="shared" si="61"/>
        <v>42.528750000000002</v>
      </c>
      <c r="H226" s="150">
        <f t="shared" si="61"/>
        <v>0</v>
      </c>
      <c r="I226" s="150">
        <f t="shared" si="61"/>
        <v>0</v>
      </c>
      <c r="J226" s="150">
        <f t="shared" si="61"/>
        <v>0</v>
      </c>
      <c r="K226" s="151">
        <f t="shared" si="61"/>
        <v>42.528750000000002</v>
      </c>
    </row>
    <row r="227" spans="2:11" x14ac:dyDescent="0.2">
      <c r="B227" s="163" t="s">
        <v>81</v>
      </c>
      <c r="C227" s="172"/>
      <c r="D227" s="168"/>
      <c r="E227" s="33">
        <f t="shared" ref="E227:K227" si="62">+E226+E222+E218+E214</f>
        <v>0</v>
      </c>
      <c r="F227" s="33">
        <f t="shared" si="62"/>
        <v>373.43307000000004</v>
      </c>
      <c r="G227" s="33">
        <f t="shared" si="62"/>
        <v>1247.2716399999999</v>
      </c>
      <c r="H227" s="33">
        <f t="shared" si="62"/>
        <v>1430.78087</v>
      </c>
      <c r="I227" s="33">
        <f t="shared" si="62"/>
        <v>768.30766500000027</v>
      </c>
      <c r="J227" s="33">
        <f t="shared" si="62"/>
        <v>426.24758099999991</v>
      </c>
      <c r="K227" s="44">
        <f t="shared" si="62"/>
        <v>4246.0408260000004</v>
      </c>
    </row>
    <row r="228" spans="2:11" x14ac:dyDescent="0.2">
      <c r="B228" s="454">
        <v>2015</v>
      </c>
      <c r="C228" s="457" t="s">
        <v>179</v>
      </c>
      <c r="D228" s="142" t="s">
        <v>177</v>
      </c>
      <c r="E228" s="182">
        <v>0</v>
      </c>
      <c r="F228" s="182">
        <v>0</v>
      </c>
      <c r="G228" s="182">
        <v>0</v>
      </c>
      <c r="H228" s="182">
        <v>0</v>
      </c>
      <c r="I228" s="182">
        <v>0</v>
      </c>
      <c r="J228" s="182">
        <v>0</v>
      </c>
      <c r="K228" s="146">
        <f>SUM(E228:J228)</f>
        <v>0</v>
      </c>
    </row>
    <row r="229" spans="2:11" x14ac:dyDescent="0.2">
      <c r="B229" s="455"/>
      <c r="C229" s="458"/>
      <c r="D229" s="145" t="s">
        <v>178</v>
      </c>
      <c r="E229" s="182">
        <v>0</v>
      </c>
      <c r="F229" s="182">
        <v>0</v>
      </c>
      <c r="G229" s="182">
        <v>0</v>
      </c>
      <c r="H229" s="182">
        <v>0</v>
      </c>
      <c r="I229" s="182">
        <v>0</v>
      </c>
      <c r="J229" s="182">
        <v>0</v>
      </c>
      <c r="K229" s="146">
        <f>SUM(E229:J229)</f>
        <v>0</v>
      </c>
    </row>
    <row r="230" spans="2:11" x14ac:dyDescent="0.2">
      <c r="B230" s="455"/>
      <c r="C230" s="458"/>
      <c r="D230" s="147" t="s">
        <v>179</v>
      </c>
      <c r="E230" s="182">
        <v>0</v>
      </c>
      <c r="F230" s="182">
        <v>0</v>
      </c>
      <c r="G230" s="182">
        <v>0</v>
      </c>
      <c r="H230" s="182">
        <v>0</v>
      </c>
      <c r="I230" s="182">
        <v>0</v>
      </c>
      <c r="J230" s="182">
        <v>0</v>
      </c>
      <c r="K230" s="146">
        <f>SUM(E230:J230)</f>
        <v>0</v>
      </c>
    </row>
    <row r="231" spans="2:11" x14ac:dyDescent="0.2">
      <c r="B231" s="455"/>
      <c r="C231" s="162" t="s">
        <v>189</v>
      </c>
      <c r="D231" s="183"/>
      <c r="E231" s="150">
        <f t="shared" ref="E231:K231" si="63">SUM(E228:E230)</f>
        <v>0</v>
      </c>
      <c r="F231" s="150">
        <f t="shared" si="63"/>
        <v>0</v>
      </c>
      <c r="G231" s="150">
        <f t="shared" si="63"/>
        <v>0</v>
      </c>
      <c r="H231" s="150">
        <f t="shared" si="63"/>
        <v>0</v>
      </c>
      <c r="I231" s="150">
        <f t="shared" si="63"/>
        <v>0</v>
      </c>
      <c r="J231" s="150">
        <f t="shared" si="63"/>
        <v>0</v>
      </c>
      <c r="K231" s="151">
        <f t="shared" si="63"/>
        <v>0</v>
      </c>
    </row>
    <row r="232" spans="2:11" x14ac:dyDescent="0.2">
      <c r="B232" s="455"/>
      <c r="C232" s="459" t="s">
        <v>181</v>
      </c>
      <c r="D232" s="142" t="s">
        <v>177</v>
      </c>
      <c r="E232" s="185">
        <v>0</v>
      </c>
      <c r="F232" s="45">
        <v>211.447868</v>
      </c>
      <c r="G232" s="45">
        <v>191.74270199999998</v>
      </c>
      <c r="H232" s="45">
        <v>767.35080000000016</v>
      </c>
      <c r="I232" s="45">
        <v>103.67525800000001</v>
      </c>
      <c r="J232" s="45">
        <v>71.224679999999992</v>
      </c>
      <c r="K232" s="146">
        <f>SUM(E232:J232)</f>
        <v>1345.4413080000002</v>
      </c>
    </row>
    <row r="233" spans="2:11" x14ac:dyDescent="0.2">
      <c r="B233" s="455"/>
      <c r="C233" s="459"/>
      <c r="D233" s="145" t="s">
        <v>178</v>
      </c>
      <c r="E233" s="182">
        <v>0</v>
      </c>
      <c r="F233" s="45">
        <v>180.81577199999992</v>
      </c>
      <c r="G233" s="45">
        <v>432.91293899999994</v>
      </c>
      <c r="H233" s="45">
        <v>267.27850199999995</v>
      </c>
      <c r="I233" s="45">
        <v>427.35160200000001</v>
      </c>
      <c r="J233" s="45">
        <v>248.88125000000002</v>
      </c>
      <c r="K233" s="146">
        <f>SUM(E233:J233)</f>
        <v>1557.240065</v>
      </c>
    </row>
    <row r="234" spans="2:11" x14ac:dyDescent="0.2">
      <c r="B234" s="455"/>
      <c r="C234" s="459"/>
      <c r="D234" s="147" t="s">
        <v>179</v>
      </c>
      <c r="E234" s="182">
        <v>0</v>
      </c>
      <c r="F234" s="45">
        <v>3.3820000000000003E-2</v>
      </c>
      <c r="G234" s="182">
        <v>0</v>
      </c>
      <c r="H234" s="45">
        <v>13.644839999999999</v>
      </c>
      <c r="I234" s="45">
        <v>3.2195500000000004</v>
      </c>
      <c r="J234" s="182">
        <v>0</v>
      </c>
      <c r="K234" s="146">
        <f>SUM(E234:J234)</f>
        <v>16.898209999999999</v>
      </c>
    </row>
    <row r="235" spans="2:11" x14ac:dyDescent="0.2">
      <c r="B235" s="455"/>
      <c r="C235" s="155" t="s">
        <v>182</v>
      </c>
      <c r="D235" s="183"/>
      <c r="E235" s="150">
        <f t="shared" ref="E235:K235" si="64">SUM(E232:E234)</f>
        <v>0</v>
      </c>
      <c r="F235" s="150">
        <f t="shared" si="64"/>
        <v>392.29745999999989</v>
      </c>
      <c r="G235" s="150">
        <f t="shared" si="64"/>
        <v>624.65564099999995</v>
      </c>
      <c r="H235" s="150">
        <f t="shared" si="64"/>
        <v>1048.274142</v>
      </c>
      <c r="I235" s="150">
        <f t="shared" si="64"/>
        <v>534.24641000000008</v>
      </c>
      <c r="J235" s="150">
        <f t="shared" si="64"/>
        <v>320.10593</v>
      </c>
      <c r="K235" s="151">
        <f t="shared" si="64"/>
        <v>2919.5795830000002</v>
      </c>
    </row>
    <row r="236" spans="2:11" x14ac:dyDescent="0.2">
      <c r="B236" s="455"/>
      <c r="C236" s="460" t="s">
        <v>183</v>
      </c>
      <c r="D236" s="142" t="s">
        <v>177</v>
      </c>
      <c r="E236" s="185">
        <v>0</v>
      </c>
      <c r="F236" s="45">
        <v>40.018600000000006</v>
      </c>
      <c r="G236" s="45">
        <v>602.74269099999992</v>
      </c>
      <c r="H236" s="45">
        <v>994.68213700000001</v>
      </c>
      <c r="I236" s="45">
        <v>233.08197100000001</v>
      </c>
      <c r="J236" s="45">
        <v>33.54</v>
      </c>
      <c r="K236" s="146">
        <f>SUM(E236:J236)</f>
        <v>1904.0653990000001</v>
      </c>
    </row>
    <row r="237" spans="2:11" x14ac:dyDescent="0.2">
      <c r="B237" s="455"/>
      <c r="C237" s="460"/>
      <c r="D237" s="145" t="s">
        <v>178</v>
      </c>
      <c r="E237" s="185">
        <v>0</v>
      </c>
      <c r="F237" s="185">
        <v>0</v>
      </c>
      <c r="G237" s="185">
        <v>0</v>
      </c>
      <c r="H237" s="185">
        <v>0</v>
      </c>
      <c r="I237" s="185">
        <v>0</v>
      </c>
      <c r="J237" s="185">
        <v>0</v>
      </c>
      <c r="K237" s="146">
        <f>SUM(E237:J237)</f>
        <v>0</v>
      </c>
    </row>
    <row r="238" spans="2:11" x14ac:dyDescent="0.2">
      <c r="B238" s="455"/>
      <c r="C238" s="460"/>
      <c r="D238" s="147" t="s">
        <v>179</v>
      </c>
      <c r="E238" s="185">
        <v>0</v>
      </c>
      <c r="F238" s="185">
        <v>0</v>
      </c>
      <c r="G238" s="185">
        <v>0</v>
      </c>
      <c r="H238" s="185">
        <v>0</v>
      </c>
      <c r="I238" s="185">
        <v>0</v>
      </c>
      <c r="J238" s="185">
        <v>0</v>
      </c>
      <c r="K238" s="146">
        <f>SUM(E238:J238)</f>
        <v>0</v>
      </c>
    </row>
    <row r="239" spans="2:11" x14ac:dyDescent="0.2">
      <c r="B239" s="455"/>
      <c r="C239" s="156" t="s">
        <v>184</v>
      </c>
      <c r="D239" s="183"/>
      <c r="E239" s="150">
        <f t="shared" ref="E239:K239" si="65">SUM(E236:E238)</f>
        <v>0</v>
      </c>
      <c r="F239" s="150">
        <f t="shared" si="65"/>
        <v>40.018600000000006</v>
      </c>
      <c r="G239" s="150">
        <f t="shared" si="65"/>
        <v>602.74269099999992</v>
      </c>
      <c r="H239" s="150">
        <f t="shared" si="65"/>
        <v>994.68213700000001</v>
      </c>
      <c r="I239" s="150">
        <f t="shared" si="65"/>
        <v>233.08197100000001</v>
      </c>
      <c r="J239" s="150">
        <f t="shared" si="65"/>
        <v>33.54</v>
      </c>
      <c r="K239" s="151">
        <f t="shared" si="65"/>
        <v>1904.0653990000001</v>
      </c>
    </row>
    <row r="240" spans="2:11" x14ac:dyDescent="0.2">
      <c r="B240" s="455"/>
      <c r="C240" s="461" t="s">
        <v>185</v>
      </c>
      <c r="D240" s="142" t="s">
        <v>177</v>
      </c>
      <c r="E240" s="185">
        <v>0</v>
      </c>
      <c r="F240" s="185">
        <v>0</v>
      </c>
      <c r="G240" s="185">
        <v>0</v>
      </c>
      <c r="H240" s="185">
        <v>0</v>
      </c>
      <c r="I240" s="185">
        <v>0</v>
      </c>
      <c r="J240" s="185">
        <v>0</v>
      </c>
      <c r="K240" s="146">
        <f>SUM(E240:J240)</f>
        <v>0</v>
      </c>
    </row>
    <row r="241" spans="2:11" x14ac:dyDescent="0.2">
      <c r="B241" s="455"/>
      <c r="C241" s="461"/>
      <c r="D241" s="145" t="s">
        <v>178</v>
      </c>
      <c r="E241" s="185">
        <v>0</v>
      </c>
      <c r="F241" s="185">
        <v>0</v>
      </c>
      <c r="G241" s="45">
        <v>23.507950000000001</v>
      </c>
      <c r="H241" s="185">
        <v>0</v>
      </c>
      <c r="I241" s="185">
        <v>0</v>
      </c>
      <c r="J241" s="185">
        <v>0</v>
      </c>
      <c r="K241" s="146">
        <f>SUM(E241:J241)</f>
        <v>23.507950000000001</v>
      </c>
    </row>
    <row r="242" spans="2:11" x14ac:dyDescent="0.2">
      <c r="B242" s="455"/>
      <c r="C242" s="462"/>
      <c r="D242" s="147" t="s">
        <v>179</v>
      </c>
      <c r="E242" s="185">
        <v>0</v>
      </c>
      <c r="F242" s="185">
        <v>0</v>
      </c>
      <c r="G242" s="185">
        <v>0</v>
      </c>
      <c r="H242" s="185">
        <v>0</v>
      </c>
      <c r="I242" s="185">
        <v>0</v>
      </c>
      <c r="J242" s="185">
        <v>0</v>
      </c>
      <c r="K242" s="146">
        <f>SUM(E242:J242)</f>
        <v>0</v>
      </c>
    </row>
    <row r="243" spans="2:11" x14ac:dyDescent="0.2">
      <c r="B243" s="456"/>
      <c r="C243" s="171" t="s">
        <v>186</v>
      </c>
      <c r="D243" s="183"/>
      <c r="E243" s="150">
        <f t="shared" ref="E243:K243" si="66">SUM(E240:E242)</f>
        <v>0</v>
      </c>
      <c r="F243" s="150">
        <f t="shared" si="66"/>
        <v>0</v>
      </c>
      <c r="G243" s="150">
        <f t="shared" si="66"/>
        <v>23.507950000000001</v>
      </c>
      <c r="H243" s="150">
        <f t="shared" si="66"/>
        <v>0</v>
      </c>
      <c r="I243" s="150">
        <f t="shared" si="66"/>
        <v>0</v>
      </c>
      <c r="J243" s="150">
        <f t="shared" si="66"/>
        <v>0</v>
      </c>
      <c r="K243" s="151">
        <f t="shared" si="66"/>
        <v>23.507950000000001</v>
      </c>
    </row>
    <row r="244" spans="2:11" x14ac:dyDescent="0.2">
      <c r="B244" s="163" t="s">
        <v>81</v>
      </c>
      <c r="C244" s="172"/>
      <c r="D244" s="168"/>
      <c r="E244" s="33">
        <f t="shared" ref="E244:J244" si="67">+E243+E239+E235+E231</f>
        <v>0</v>
      </c>
      <c r="F244" s="33">
        <f t="shared" si="67"/>
        <v>432.31605999999988</v>
      </c>
      <c r="G244" s="33">
        <f t="shared" si="67"/>
        <v>1250.9062819999999</v>
      </c>
      <c r="H244" s="33">
        <f t="shared" si="67"/>
        <v>2042.956279</v>
      </c>
      <c r="I244" s="33">
        <f t="shared" si="67"/>
        <v>767.32838100000004</v>
      </c>
      <c r="J244" s="33">
        <f t="shared" si="67"/>
        <v>353.64593000000002</v>
      </c>
      <c r="K244" s="44">
        <f>+K243+K239+K235+K231</f>
        <v>4847.152932</v>
      </c>
    </row>
    <row r="245" spans="2:11" x14ac:dyDescent="0.2">
      <c r="B245" s="367"/>
      <c r="C245" s="368"/>
      <c r="D245" s="369"/>
      <c r="E245" s="370"/>
      <c r="F245" s="370"/>
      <c r="G245" s="370"/>
      <c r="H245" s="370"/>
      <c r="I245" s="370"/>
      <c r="J245" s="370"/>
      <c r="K245" s="370"/>
    </row>
    <row r="246" spans="2:11" x14ac:dyDescent="0.2">
      <c r="B246" s="188" t="s">
        <v>32</v>
      </c>
      <c r="C246" s="137"/>
      <c r="D246" s="189"/>
      <c r="E246" s="137"/>
      <c r="F246" s="137"/>
      <c r="G246" s="137"/>
      <c r="H246" s="137"/>
      <c r="I246" s="137"/>
      <c r="J246" s="137"/>
      <c r="K246" s="137"/>
    </row>
    <row r="247" spans="2:11" x14ac:dyDescent="0.2">
      <c r="B247" s="190" t="s">
        <v>190</v>
      </c>
      <c r="C247" s="137"/>
      <c r="D247" s="189"/>
      <c r="E247" s="137"/>
      <c r="F247" s="137"/>
      <c r="G247" s="137"/>
      <c r="H247" s="137"/>
      <c r="I247" s="137"/>
      <c r="J247" s="137"/>
      <c r="K247" s="137"/>
    </row>
    <row r="248" spans="2:11" x14ac:dyDescent="0.2">
      <c r="B248" s="137" t="s">
        <v>30</v>
      </c>
      <c r="C248" s="137"/>
      <c r="D248" s="189"/>
      <c r="E248" s="137"/>
      <c r="F248" s="137"/>
      <c r="G248" s="137"/>
      <c r="H248" s="137"/>
      <c r="I248" s="137"/>
      <c r="J248" s="137"/>
      <c r="K248" s="137"/>
    </row>
    <row r="249" spans="2:11" x14ac:dyDescent="0.2">
      <c r="B249" s="137" t="s">
        <v>40</v>
      </c>
      <c r="C249" s="137"/>
      <c r="D249" s="189"/>
      <c r="E249" s="137"/>
      <c r="F249" s="137"/>
      <c r="G249" s="137"/>
      <c r="H249" s="137"/>
      <c r="I249" s="137"/>
      <c r="J249" s="137"/>
      <c r="K249" s="137"/>
    </row>
    <row r="250" spans="2:11" x14ac:dyDescent="0.2">
      <c r="B250" s="137" t="s">
        <v>191</v>
      </c>
      <c r="C250" s="137"/>
      <c r="D250" s="189"/>
      <c r="E250" s="137"/>
      <c r="F250" s="137"/>
      <c r="G250" s="137"/>
      <c r="H250" s="137"/>
      <c r="I250" s="137"/>
      <c r="J250" s="137"/>
      <c r="K250" s="137"/>
    </row>
    <row r="251" spans="2:11" x14ac:dyDescent="0.2">
      <c r="B251" s="137" t="s">
        <v>192</v>
      </c>
      <c r="C251" s="137"/>
      <c r="D251" s="189"/>
      <c r="E251" s="137"/>
      <c r="F251" s="137"/>
      <c r="G251" s="137"/>
      <c r="H251" s="137"/>
      <c r="I251" s="137"/>
      <c r="J251" s="137"/>
      <c r="K251" s="137"/>
    </row>
    <row r="252" spans="2:11" x14ac:dyDescent="0.2">
      <c r="B252" s="137" t="s">
        <v>193</v>
      </c>
      <c r="C252" s="137"/>
      <c r="D252" s="189"/>
      <c r="E252" s="137"/>
      <c r="F252" s="137"/>
      <c r="G252" s="137"/>
      <c r="H252" s="137"/>
      <c r="I252" s="137"/>
      <c r="J252" s="137"/>
      <c r="K252" s="137"/>
    </row>
    <row r="253" spans="2:11" x14ac:dyDescent="0.2">
      <c r="B253" s="137"/>
      <c r="C253" s="137"/>
      <c r="D253" s="189"/>
      <c r="E253" s="137"/>
      <c r="F253" s="137"/>
      <c r="G253" s="137"/>
      <c r="H253" s="137"/>
      <c r="I253" s="137"/>
      <c r="J253" s="137"/>
      <c r="K253" s="137"/>
    </row>
    <row r="254" spans="2:11" x14ac:dyDescent="0.2">
      <c r="B254" s="137" t="s">
        <v>194</v>
      </c>
      <c r="C254" s="137"/>
      <c r="D254" s="189"/>
      <c r="E254" s="137"/>
      <c r="F254" s="137"/>
      <c r="G254" s="137"/>
      <c r="H254" s="137"/>
      <c r="I254" s="137"/>
      <c r="J254" s="137"/>
      <c r="K254" s="137"/>
    </row>
    <row r="255" spans="2:11" x14ac:dyDescent="0.2"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</row>
    <row r="256" spans="2:11" x14ac:dyDescent="0.2"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</row>
    <row r="257" spans="2:11" x14ac:dyDescent="0.2"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</row>
    <row r="258" spans="2:11" x14ac:dyDescent="0.2"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</row>
    <row r="259" spans="2:11" x14ac:dyDescent="0.2"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</row>
    <row r="260" spans="2:11" x14ac:dyDescent="0.2"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</row>
    <row r="261" spans="2:11" x14ac:dyDescent="0.2"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</row>
    <row r="262" spans="2:11" x14ac:dyDescent="0.2"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</row>
    <row r="263" spans="2:11" x14ac:dyDescent="0.2"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</row>
  </sheetData>
  <mergeCells count="71">
    <mergeCell ref="B194:B209"/>
    <mergeCell ref="C194:C196"/>
    <mergeCell ref="C198:C200"/>
    <mergeCell ref="C202:C204"/>
    <mergeCell ref="C206:C208"/>
    <mergeCell ref="B160:B175"/>
    <mergeCell ref="C160:C162"/>
    <mergeCell ref="C164:C166"/>
    <mergeCell ref="C168:C170"/>
    <mergeCell ref="C172:C174"/>
    <mergeCell ref="B177:B192"/>
    <mergeCell ref="C177:C179"/>
    <mergeCell ref="C181:C183"/>
    <mergeCell ref="C185:C187"/>
    <mergeCell ref="C189:C191"/>
    <mergeCell ref="B126:B141"/>
    <mergeCell ref="C126:C128"/>
    <mergeCell ref="C130:C132"/>
    <mergeCell ref="C134:C136"/>
    <mergeCell ref="C138:C140"/>
    <mergeCell ref="B143:B158"/>
    <mergeCell ref="C143:C145"/>
    <mergeCell ref="C147:C149"/>
    <mergeCell ref="C151:C153"/>
    <mergeCell ref="C155:C157"/>
    <mergeCell ref="B92:B107"/>
    <mergeCell ref="C92:C94"/>
    <mergeCell ref="C96:C98"/>
    <mergeCell ref="C100:C102"/>
    <mergeCell ref="C104:C106"/>
    <mergeCell ref="B109:B124"/>
    <mergeCell ref="C109:C111"/>
    <mergeCell ref="C113:C115"/>
    <mergeCell ref="C117:C119"/>
    <mergeCell ref="C121:C123"/>
    <mergeCell ref="B58:B73"/>
    <mergeCell ref="C58:C60"/>
    <mergeCell ref="C62:C64"/>
    <mergeCell ref="C66:C68"/>
    <mergeCell ref="C70:C72"/>
    <mergeCell ref="B75:B90"/>
    <mergeCell ref="C75:C77"/>
    <mergeCell ref="C79:C81"/>
    <mergeCell ref="C83:C85"/>
    <mergeCell ref="C87:C89"/>
    <mergeCell ref="B24:B39"/>
    <mergeCell ref="C24:C26"/>
    <mergeCell ref="C28:C30"/>
    <mergeCell ref="C32:C34"/>
    <mergeCell ref="C36:C38"/>
    <mergeCell ref="B41:B56"/>
    <mergeCell ref="C41:C43"/>
    <mergeCell ref="C45:C47"/>
    <mergeCell ref="C49:C51"/>
    <mergeCell ref="C53:C55"/>
    <mergeCell ref="D5:J5"/>
    <mergeCell ref="B7:B22"/>
    <mergeCell ref="C7:C9"/>
    <mergeCell ref="C11:C13"/>
    <mergeCell ref="C15:C17"/>
    <mergeCell ref="C19:C21"/>
    <mergeCell ref="B211:B226"/>
    <mergeCell ref="C211:C213"/>
    <mergeCell ref="C215:C217"/>
    <mergeCell ref="C219:C221"/>
    <mergeCell ref="C223:C225"/>
    <mergeCell ref="B228:B243"/>
    <mergeCell ref="C228:C230"/>
    <mergeCell ref="C232:C234"/>
    <mergeCell ref="C236:C238"/>
    <mergeCell ref="C240:C2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K20"/>
  <sheetViews>
    <sheetView showGridLines="0" workbookViewId="0"/>
  </sheetViews>
  <sheetFormatPr defaultRowHeight="12.75" x14ac:dyDescent="0.2"/>
  <cols>
    <col min="1" max="1" width="5.7109375" style="14" customWidth="1"/>
    <col min="2" max="2" width="33.5703125" style="14" customWidth="1"/>
    <col min="3" max="3" width="16" style="14" customWidth="1"/>
    <col min="4" max="6" width="15.42578125" style="14" customWidth="1"/>
    <col min="7" max="7" width="18.140625" style="14" customWidth="1"/>
    <col min="8" max="8" width="15.7109375" style="14" customWidth="1"/>
    <col min="9" max="9" width="15" style="14" customWidth="1"/>
    <col min="10" max="10" width="11.42578125" style="14" customWidth="1"/>
    <col min="11" max="11" width="9.140625" style="14"/>
    <col min="12" max="12" width="14.42578125" style="14" customWidth="1"/>
    <col min="13" max="13" width="12.5703125" style="14" customWidth="1"/>
    <col min="14" max="17" width="12" style="14" customWidth="1"/>
    <col min="18" max="18" width="14.28515625" style="14" customWidth="1"/>
    <col min="19" max="19" width="12" style="14" customWidth="1"/>
    <col min="20" max="16384" width="9.140625" style="14"/>
  </cols>
  <sheetData>
    <row r="1" spans="1:11" x14ac:dyDescent="0.2">
      <c r="A1" s="131"/>
    </row>
    <row r="2" spans="1:11" ht="22.5" customHeight="1" x14ac:dyDescent="0.3">
      <c r="B2" s="37" t="s">
        <v>247</v>
      </c>
      <c r="C2" s="26"/>
      <c r="D2" s="17"/>
      <c r="E2" s="17"/>
      <c r="F2" s="17"/>
      <c r="G2" s="26"/>
      <c r="H2" s="13"/>
      <c r="I2" s="26"/>
      <c r="J2" s="27"/>
    </row>
    <row r="3" spans="1:11" ht="18.75" x14ac:dyDescent="0.3">
      <c r="B3" s="38" t="s">
        <v>31</v>
      </c>
      <c r="C3" s="26"/>
      <c r="D3" s="26"/>
      <c r="E3" s="26"/>
      <c r="F3" s="26"/>
      <c r="G3" s="26"/>
      <c r="H3" s="13"/>
      <c r="I3" s="26"/>
      <c r="J3" s="27"/>
    </row>
    <row r="4" spans="1:11" x14ac:dyDescent="0.2">
      <c r="B4" s="29"/>
    </row>
    <row r="5" spans="1:11" ht="12.75" customHeight="1" x14ac:dyDescent="0.2">
      <c r="B5" s="445" t="s">
        <v>23</v>
      </c>
      <c r="C5" s="471" t="s">
        <v>13</v>
      </c>
      <c r="D5" s="472"/>
      <c r="E5" s="472"/>
      <c r="F5" s="472"/>
      <c r="G5" s="472"/>
      <c r="H5" s="473"/>
      <c r="I5" s="449" t="s">
        <v>172</v>
      </c>
    </row>
    <row r="6" spans="1:11" ht="37.5" customHeight="1" x14ac:dyDescent="0.2">
      <c r="B6" s="446"/>
      <c r="C6" s="24" t="s">
        <v>166</v>
      </c>
      <c r="D6" s="191" t="s">
        <v>167</v>
      </c>
      <c r="E6" s="24" t="s">
        <v>168</v>
      </c>
      <c r="F6" s="24" t="s">
        <v>169</v>
      </c>
      <c r="G6" s="24" t="s">
        <v>170</v>
      </c>
      <c r="H6" s="24" t="s">
        <v>171</v>
      </c>
      <c r="I6" s="470"/>
    </row>
    <row r="7" spans="1:11" ht="24.95" customHeight="1" x14ac:dyDescent="0.2">
      <c r="B7" s="371" t="s">
        <v>25</v>
      </c>
      <c r="C7" s="193">
        <v>0</v>
      </c>
      <c r="D7" s="199">
        <v>0</v>
      </c>
      <c r="E7" s="199">
        <v>0</v>
      </c>
      <c r="F7" s="199">
        <v>0</v>
      </c>
      <c r="G7" s="199">
        <v>0</v>
      </c>
      <c r="H7" s="199">
        <v>0</v>
      </c>
      <c r="I7" s="69">
        <f t="shared" ref="I7:I12" si="0">SUM(C7:H7)</f>
        <v>0</v>
      </c>
    </row>
    <row r="8" spans="1:11" ht="24.95" customHeight="1" x14ac:dyDescent="0.2">
      <c r="B8" s="247" t="s">
        <v>26</v>
      </c>
      <c r="C8" s="195">
        <v>0</v>
      </c>
      <c r="D8" s="199">
        <v>0</v>
      </c>
      <c r="E8" s="199">
        <v>0</v>
      </c>
      <c r="F8" s="199">
        <v>340</v>
      </c>
      <c r="G8" s="199">
        <v>195.048</v>
      </c>
      <c r="H8" s="199">
        <v>0</v>
      </c>
      <c r="I8" s="70">
        <f t="shared" si="0"/>
        <v>535.048</v>
      </c>
      <c r="J8" s="30"/>
      <c r="K8" s="30"/>
    </row>
    <row r="9" spans="1:11" ht="24.95" customHeight="1" x14ac:dyDescent="0.2">
      <c r="B9" s="247" t="s">
        <v>38</v>
      </c>
      <c r="C9" s="195">
        <v>0</v>
      </c>
      <c r="D9" s="199">
        <v>2045.1869999999999</v>
      </c>
      <c r="E9" s="199">
        <v>2546.5810000000001</v>
      </c>
      <c r="F9" s="199">
        <v>4960.9750000000004</v>
      </c>
      <c r="G9" s="199">
        <v>1437.2829999999999</v>
      </c>
      <c r="H9" s="199">
        <v>750</v>
      </c>
      <c r="I9" s="70">
        <f t="shared" si="0"/>
        <v>11740.026</v>
      </c>
      <c r="J9" s="31"/>
      <c r="K9" s="30"/>
    </row>
    <row r="10" spans="1:11" ht="24.95" customHeight="1" x14ac:dyDescent="0.2">
      <c r="B10" s="247" t="s">
        <v>28</v>
      </c>
      <c r="C10" s="195">
        <v>0</v>
      </c>
      <c r="D10" s="199">
        <v>870</v>
      </c>
      <c r="E10" s="199">
        <v>8184.73</v>
      </c>
      <c r="F10" s="199">
        <v>5760.5550000000003</v>
      </c>
      <c r="G10" s="199">
        <v>13633.226000000001</v>
      </c>
      <c r="H10" s="199">
        <v>4658.7916999999998</v>
      </c>
      <c r="I10" s="70">
        <f t="shared" si="0"/>
        <v>33107.3027</v>
      </c>
      <c r="J10" s="30"/>
      <c r="K10" s="30"/>
    </row>
    <row r="11" spans="1:11" ht="24.95" customHeight="1" x14ac:dyDescent="0.2">
      <c r="B11" s="248" t="s">
        <v>29</v>
      </c>
      <c r="C11" s="195">
        <v>0</v>
      </c>
      <c r="D11" s="199">
        <v>105.82899999999999</v>
      </c>
      <c r="E11" s="199">
        <v>0</v>
      </c>
      <c r="F11" s="199">
        <v>0</v>
      </c>
      <c r="G11" s="199">
        <v>0</v>
      </c>
      <c r="H11" s="199">
        <v>0</v>
      </c>
      <c r="I11" s="70">
        <f t="shared" si="0"/>
        <v>105.82899999999999</v>
      </c>
      <c r="J11" s="30"/>
    </row>
    <row r="12" spans="1:11" ht="24.95" customHeight="1" x14ac:dyDescent="0.2">
      <c r="B12" s="372" t="s">
        <v>14</v>
      </c>
      <c r="C12" s="195">
        <v>0</v>
      </c>
      <c r="D12" s="199">
        <v>1031.7860000000001</v>
      </c>
      <c r="E12" s="199">
        <v>3956.6970000000001</v>
      </c>
      <c r="F12" s="199">
        <v>5482.8719999999994</v>
      </c>
      <c r="G12" s="199">
        <v>1842.1659999999999</v>
      </c>
      <c r="H12" s="199">
        <v>2893.627</v>
      </c>
      <c r="I12" s="70">
        <f t="shared" si="0"/>
        <v>15207.147999999999</v>
      </c>
    </row>
    <row r="13" spans="1:11" ht="24.95" customHeight="1" x14ac:dyDescent="0.2">
      <c r="B13" s="251" t="s">
        <v>34</v>
      </c>
      <c r="C13" s="202">
        <f t="shared" ref="C13:I13" si="1">SUM(C7:C12)</f>
        <v>0</v>
      </c>
      <c r="D13" s="373">
        <f t="shared" si="1"/>
        <v>4052.8020000000001</v>
      </c>
      <c r="E13" s="202">
        <f t="shared" si="1"/>
        <v>14688.008</v>
      </c>
      <c r="F13" s="202">
        <f t="shared" si="1"/>
        <v>16544.402000000002</v>
      </c>
      <c r="G13" s="202">
        <f t="shared" si="1"/>
        <v>17107.723000000002</v>
      </c>
      <c r="H13" s="202">
        <f t="shared" si="1"/>
        <v>8302.4187000000002</v>
      </c>
      <c r="I13" s="246">
        <f t="shared" si="1"/>
        <v>60695.3537</v>
      </c>
    </row>
    <row r="14" spans="1:11" x14ac:dyDescent="0.2">
      <c r="B14" s="34" t="s">
        <v>70</v>
      </c>
      <c r="J14" s="35"/>
    </row>
    <row r="15" spans="1:11" ht="6" customHeight="1" x14ac:dyDescent="0.2">
      <c r="B15" s="34"/>
      <c r="C15" s="13"/>
      <c r="D15" s="13"/>
      <c r="E15" s="13"/>
      <c r="F15" s="13"/>
      <c r="G15" s="13"/>
      <c r="H15" s="13"/>
      <c r="J15" s="35"/>
    </row>
    <row r="16" spans="1:11" x14ac:dyDescent="0.2">
      <c r="B16" s="82" t="s">
        <v>32</v>
      </c>
      <c r="C16" s="36"/>
      <c r="D16" s="36"/>
      <c r="E16" s="36"/>
      <c r="F16" s="36"/>
      <c r="G16" s="36"/>
      <c r="H16" s="36"/>
      <c r="I16" s="36"/>
      <c r="J16" s="35"/>
    </row>
    <row r="17" spans="2:10" x14ac:dyDescent="0.2">
      <c r="B17" s="13" t="s">
        <v>230</v>
      </c>
      <c r="C17" s="36"/>
      <c r="D17" s="36"/>
      <c r="E17" s="36"/>
      <c r="F17" s="36"/>
      <c r="G17" s="36"/>
      <c r="H17" s="36"/>
      <c r="I17" s="36"/>
      <c r="J17" s="35"/>
    </row>
    <row r="18" spans="2:10" x14ac:dyDescent="0.2">
      <c r="B18" s="14" t="s">
        <v>231</v>
      </c>
      <c r="J18" s="35"/>
    </row>
    <row r="19" spans="2:10" ht="9" customHeight="1" x14ac:dyDescent="0.2">
      <c r="B19" s="447"/>
      <c r="C19" s="447"/>
      <c r="D19" s="447"/>
      <c r="E19" s="447"/>
      <c r="F19" s="447"/>
      <c r="G19" s="447"/>
      <c r="H19" s="447"/>
      <c r="I19" s="448"/>
      <c r="J19" s="35"/>
    </row>
    <row r="20" spans="2:10" ht="12.75" customHeight="1" x14ac:dyDescent="0.2">
      <c r="B20" s="447"/>
      <c r="C20" s="447"/>
      <c r="D20" s="447"/>
      <c r="E20" s="447"/>
      <c r="F20" s="447"/>
      <c r="G20" s="447"/>
      <c r="H20" s="447"/>
      <c r="I20" s="448"/>
      <c r="J20" s="35"/>
    </row>
  </sheetData>
  <mergeCells count="5">
    <mergeCell ref="I5:I6"/>
    <mergeCell ref="B19:I19"/>
    <mergeCell ref="B20:I20"/>
    <mergeCell ref="B5:B6"/>
    <mergeCell ref="C5:H5"/>
  </mergeCells>
  <phoneticPr fontId="2" type="noConversion"/>
  <pageMargins left="0.75" right="0.75" top="1" bottom="1" header="0.5" footer="0.5"/>
  <pageSetup paperSize="9" scale="56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7"/>
  <sheetViews>
    <sheetView topLeftCell="C1" workbookViewId="0">
      <selection activeCell="D2" sqref="D2"/>
    </sheetView>
  </sheetViews>
  <sheetFormatPr defaultRowHeight="12.75" customHeight="1" x14ac:dyDescent="0.2"/>
  <cols>
    <col min="1" max="1" width="20.5703125" customWidth="1"/>
  </cols>
  <sheetData>
    <row r="1" spans="1:19" ht="12.75" customHeight="1" x14ac:dyDescent="0.2">
      <c r="A1" s="2" t="s">
        <v>41</v>
      </c>
      <c r="B1" s="2" t="s">
        <v>42</v>
      </c>
      <c r="C1" s="2" t="s">
        <v>57</v>
      </c>
      <c r="D1" s="2" t="s">
        <v>58</v>
      </c>
      <c r="E1" s="2" t="s">
        <v>59</v>
      </c>
      <c r="F1" s="2" t="s">
        <v>60</v>
      </c>
      <c r="G1" s="2" t="s">
        <v>61</v>
      </c>
      <c r="H1" s="2" t="s">
        <v>43</v>
      </c>
      <c r="I1" s="2" t="s">
        <v>43</v>
      </c>
      <c r="J1" s="2" t="s">
        <v>43</v>
      </c>
      <c r="K1" s="2" t="s">
        <v>43</v>
      </c>
      <c r="L1" s="2" t="s">
        <v>43</v>
      </c>
      <c r="M1" s="2" t="s">
        <v>43</v>
      </c>
      <c r="N1" s="2" t="s">
        <v>43</v>
      </c>
      <c r="O1" s="2" t="s">
        <v>43</v>
      </c>
      <c r="P1" s="2" t="s">
        <v>43</v>
      </c>
      <c r="Q1" s="2" t="s">
        <v>43</v>
      </c>
      <c r="R1" s="2" t="s">
        <v>43</v>
      </c>
      <c r="S1" s="2" t="s">
        <v>43</v>
      </c>
    </row>
    <row r="2" spans="1:19" ht="12.75" customHeight="1" x14ac:dyDescent="0.2">
      <c r="A2" s="1" t="s">
        <v>25</v>
      </c>
      <c r="B2" s="1" t="s">
        <v>62</v>
      </c>
      <c r="C2" s="1"/>
      <c r="D2" s="1"/>
      <c r="E2" s="1"/>
      <c r="F2" s="1">
        <v>101507.6806574259</v>
      </c>
      <c r="G2" s="1"/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</row>
    <row r="3" spans="1:19" ht="12.75" customHeight="1" x14ac:dyDescent="0.2">
      <c r="A3" s="1" t="s">
        <v>26</v>
      </c>
      <c r="B3" s="1" t="s">
        <v>63</v>
      </c>
      <c r="C3" s="1"/>
      <c r="D3" s="1">
        <v>3123.0599975585937</v>
      </c>
      <c r="E3" s="1"/>
      <c r="F3" s="1"/>
      <c r="G3" s="1"/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</row>
    <row r="4" spans="1:19" ht="12.75" customHeight="1" x14ac:dyDescent="0.2">
      <c r="A4" s="1" t="s">
        <v>27</v>
      </c>
      <c r="B4" s="1" t="s">
        <v>64</v>
      </c>
      <c r="C4" s="1">
        <v>337489.73020474985</v>
      </c>
      <c r="D4" s="1">
        <v>355566.2149105072</v>
      </c>
      <c r="E4" s="1"/>
      <c r="F4" s="1"/>
      <c r="G4" s="1"/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</row>
    <row r="5" spans="1:19" ht="12.75" customHeight="1" x14ac:dyDescent="0.2">
      <c r="A5" s="1" t="s">
        <v>28</v>
      </c>
      <c r="B5" s="1" t="s">
        <v>65</v>
      </c>
      <c r="C5" s="1">
        <v>525450.74613016844</v>
      </c>
      <c r="D5" s="1">
        <v>850466.12842583656</v>
      </c>
      <c r="E5" s="1">
        <v>272692.6303473264</v>
      </c>
      <c r="F5" s="1">
        <v>720991.3239916712</v>
      </c>
      <c r="G5" s="1">
        <v>728843.60285353661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</row>
    <row r="6" spans="1:19" ht="12.75" customHeight="1" x14ac:dyDescent="0.2">
      <c r="A6" s="1" t="s">
        <v>29</v>
      </c>
      <c r="B6" s="1" t="s">
        <v>66</v>
      </c>
      <c r="C6" s="1">
        <v>7664</v>
      </c>
      <c r="D6" s="1">
        <v>10483</v>
      </c>
      <c r="E6" s="1">
        <v>4235</v>
      </c>
      <c r="F6" s="1"/>
      <c r="G6" s="1">
        <v>572540.46875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</row>
    <row r="7" spans="1:19" ht="12.75" customHeight="1" x14ac:dyDescent="0.2">
      <c r="A7" s="1" t="s">
        <v>14</v>
      </c>
      <c r="B7" s="1" t="s">
        <v>67</v>
      </c>
      <c r="C7" s="1">
        <v>408902</v>
      </c>
      <c r="D7" s="1">
        <v>312232.42006015778</v>
      </c>
      <c r="E7" s="1">
        <v>294459.0892496109</v>
      </c>
      <c r="F7" s="1">
        <v>442927.875</v>
      </c>
      <c r="G7" s="1">
        <v>230556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8"/>
  <sheetViews>
    <sheetView showGridLines="0" workbookViewId="0"/>
  </sheetViews>
  <sheetFormatPr defaultRowHeight="12.75" x14ac:dyDescent="0.2"/>
  <cols>
    <col min="1" max="1" width="4.42578125" style="14" customWidth="1"/>
    <col min="2" max="2" width="14" style="14" customWidth="1"/>
    <col min="3" max="3" width="17.85546875" style="14" customWidth="1"/>
    <col min="4" max="4" width="13.42578125" style="14" customWidth="1"/>
    <col min="5" max="5" width="15" style="14" customWidth="1"/>
    <col min="6" max="6" width="15.28515625" style="14" customWidth="1"/>
    <col min="7" max="7" width="13.28515625" style="14" customWidth="1"/>
    <col min="8" max="8" width="16.140625" style="14" customWidth="1"/>
    <col min="9" max="9" width="15" style="14" customWidth="1"/>
    <col min="10" max="10" width="12.7109375" style="14" customWidth="1"/>
    <col min="11" max="16384" width="9.140625" style="14"/>
  </cols>
  <sheetData>
    <row r="1" spans="1:10" x14ac:dyDescent="0.2">
      <c r="A1" s="131"/>
    </row>
    <row r="2" spans="1:10" ht="18.75" x14ac:dyDescent="0.3">
      <c r="B2" s="123" t="s">
        <v>248</v>
      </c>
      <c r="C2" s="30"/>
      <c r="D2" s="30"/>
      <c r="E2" s="30"/>
      <c r="F2" s="30"/>
      <c r="G2" s="30"/>
      <c r="H2" s="30"/>
      <c r="I2" s="30"/>
      <c r="J2" s="30"/>
    </row>
    <row r="3" spans="1:10" ht="18.75" x14ac:dyDescent="0.3">
      <c r="B3" s="38" t="s">
        <v>31</v>
      </c>
      <c r="C3" s="30"/>
      <c r="D3" s="30"/>
      <c r="E3" s="30"/>
      <c r="F3" s="30"/>
      <c r="G3" s="30"/>
      <c r="H3" s="30"/>
      <c r="I3" s="30"/>
      <c r="J3" s="30"/>
    </row>
    <row r="4" spans="1:10" x14ac:dyDescent="0.2"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2">
      <c r="B5" s="328" t="s">
        <v>81</v>
      </c>
      <c r="C5" s="257" t="s">
        <v>81</v>
      </c>
      <c r="D5" s="472" t="s">
        <v>85</v>
      </c>
      <c r="E5" s="472"/>
      <c r="F5" s="472"/>
      <c r="G5" s="472"/>
      <c r="H5" s="472"/>
      <c r="I5" s="472"/>
      <c r="J5" s="255"/>
    </row>
    <row r="6" spans="1:10" ht="38.25" x14ac:dyDescent="0.2">
      <c r="B6" s="329" t="s">
        <v>162</v>
      </c>
      <c r="C6" s="258" t="s">
        <v>12</v>
      </c>
      <c r="D6" s="24" t="s">
        <v>166</v>
      </c>
      <c r="E6" s="24" t="s">
        <v>167</v>
      </c>
      <c r="F6" s="24" t="s">
        <v>168</v>
      </c>
      <c r="G6" s="24" t="s">
        <v>169</v>
      </c>
      <c r="H6" s="24" t="s">
        <v>174</v>
      </c>
      <c r="I6" s="141" t="s">
        <v>171</v>
      </c>
      <c r="J6" s="256" t="s">
        <v>172</v>
      </c>
    </row>
    <row r="7" spans="1:10" x14ac:dyDescent="0.2">
      <c r="B7" s="476" t="s">
        <v>195</v>
      </c>
      <c r="C7" s="330" t="s">
        <v>14</v>
      </c>
      <c r="D7" s="313">
        <v>40</v>
      </c>
      <c r="E7" s="322">
        <v>1026</v>
      </c>
      <c r="F7" s="322">
        <v>4063</v>
      </c>
      <c r="G7" s="322">
        <v>2161</v>
      </c>
      <c r="H7" s="331">
        <v>160</v>
      </c>
      <c r="I7" s="331">
        <v>728</v>
      </c>
      <c r="J7" s="332">
        <f>SUM(D7:I7)</f>
        <v>8178</v>
      </c>
    </row>
    <row r="8" spans="1:10" x14ac:dyDescent="0.2">
      <c r="B8" s="474"/>
      <c r="C8" s="333" t="s">
        <v>196</v>
      </c>
      <c r="D8" s="314">
        <v>100</v>
      </c>
      <c r="E8" s="324">
        <v>6755</v>
      </c>
      <c r="F8" s="324">
        <v>19719</v>
      </c>
      <c r="G8" s="324">
        <v>20260</v>
      </c>
      <c r="H8" s="334">
        <v>11770</v>
      </c>
      <c r="I8" s="334">
        <v>10955</v>
      </c>
      <c r="J8" s="335">
        <f>SUM(D8:I8)</f>
        <v>69559</v>
      </c>
    </row>
    <row r="9" spans="1:10" x14ac:dyDescent="0.2">
      <c r="B9" s="474"/>
      <c r="C9" s="333" t="s">
        <v>197</v>
      </c>
      <c r="D9" s="314">
        <v>0</v>
      </c>
      <c r="E9" s="324">
        <v>796</v>
      </c>
      <c r="F9" s="324">
        <v>4797</v>
      </c>
      <c r="G9" s="324">
        <v>3536</v>
      </c>
      <c r="H9" s="334">
        <v>1459</v>
      </c>
      <c r="I9" s="334">
        <v>0</v>
      </c>
      <c r="J9" s="335">
        <f t="shared" ref="J9:J17" si="0">SUM(D9:I9)</f>
        <v>10588</v>
      </c>
    </row>
    <row r="10" spans="1:10" x14ac:dyDescent="0.2">
      <c r="B10" s="225" t="s">
        <v>81</v>
      </c>
      <c r="C10" s="172"/>
      <c r="D10" s="33">
        <f t="shared" ref="D10:J10" si="1">SUBTOTAL(9,D7:D9)</f>
        <v>140</v>
      </c>
      <c r="E10" s="33">
        <f t="shared" si="1"/>
        <v>8577</v>
      </c>
      <c r="F10" s="33">
        <f t="shared" si="1"/>
        <v>28579</v>
      </c>
      <c r="G10" s="33">
        <f t="shared" si="1"/>
        <v>25957</v>
      </c>
      <c r="H10" s="33">
        <f t="shared" si="1"/>
        <v>13389</v>
      </c>
      <c r="I10" s="33">
        <f t="shared" si="1"/>
        <v>11683</v>
      </c>
      <c r="J10" s="44">
        <f t="shared" si="1"/>
        <v>88325</v>
      </c>
    </row>
    <row r="11" spans="1:10" x14ac:dyDescent="0.2">
      <c r="B11" s="474" t="s">
        <v>198</v>
      </c>
      <c r="C11" s="333" t="s">
        <v>14</v>
      </c>
      <c r="D11" s="336">
        <v>24</v>
      </c>
      <c r="E11" s="334">
        <v>285</v>
      </c>
      <c r="F11" s="334">
        <v>9602</v>
      </c>
      <c r="G11" s="334">
        <v>705</v>
      </c>
      <c r="H11" s="334">
        <v>0</v>
      </c>
      <c r="I11" s="337">
        <v>589</v>
      </c>
      <c r="J11" s="335">
        <f t="shared" si="0"/>
        <v>11205</v>
      </c>
    </row>
    <row r="12" spans="1:10" x14ac:dyDescent="0.2">
      <c r="B12" s="474"/>
      <c r="C12" s="333" t="s">
        <v>196</v>
      </c>
      <c r="D12" s="336">
        <v>100</v>
      </c>
      <c r="E12" s="334">
        <v>7062</v>
      </c>
      <c r="F12" s="334">
        <v>17126</v>
      </c>
      <c r="G12" s="334">
        <v>21807</v>
      </c>
      <c r="H12" s="334">
        <v>19760</v>
      </c>
      <c r="I12" s="337">
        <v>10660</v>
      </c>
      <c r="J12" s="335">
        <f t="shared" si="0"/>
        <v>76515</v>
      </c>
    </row>
    <row r="13" spans="1:10" x14ac:dyDescent="0.2">
      <c r="B13" s="475"/>
      <c r="C13" s="338" t="s">
        <v>197</v>
      </c>
      <c r="D13" s="339">
        <v>0</v>
      </c>
      <c r="E13" s="340">
        <v>353</v>
      </c>
      <c r="F13" s="340">
        <v>4395</v>
      </c>
      <c r="G13" s="340">
        <v>3670</v>
      </c>
      <c r="H13" s="340">
        <v>1075</v>
      </c>
      <c r="I13" s="341">
        <v>0</v>
      </c>
      <c r="J13" s="342">
        <f t="shared" si="0"/>
        <v>9493</v>
      </c>
    </row>
    <row r="14" spans="1:10" x14ac:dyDescent="0.2">
      <c r="B14" s="52" t="s">
        <v>81</v>
      </c>
      <c r="C14" s="172"/>
      <c r="D14" s="33">
        <f t="shared" ref="D14:J14" si="2">SUBTOTAL(9,D11:D13)</f>
        <v>124</v>
      </c>
      <c r="E14" s="33">
        <f t="shared" si="2"/>
        <v>7700</v>
      </c>
      <c r="F14" s="33">
        <f t="shared" si="2"/>
        <v>31123</v>
      </c>
      <c r="G14" s="33">
        <f t="shared" si="2"/>
        <v>26182</v>
      </c>
      <c r="H14" s="33">
        <f t="shared" si="2"/>
        <v>20835</v>
      </c>
      <c r="I14" s="47">
        <f t="shared" si="2"/>
        <v>11249</v>
      </c>
      <c r="J14" s="44">
        <f t="shared" si="2"/>
        <v>97213</v>
      </c>
    </row>
    <row r="15" spans="1:10" x14ac:dyDescent="0.2">
      <c r="B15" s="474">
        <v>2004</v>
      </c>
      <c r="C15" s="333" t="s">
        <v>14</v>
      </c>
      <c r="D15" s="336">
        <v>0</v>
      </c>
      <c r="E15" s="334">
        <v>2965.373</v>
      </c>
      <c r="F15" s="334">
        <v>6629.6940000000004</v>
      </c>
      <c r="G15" s="334">
        <v>1372.807</v>
      </c>
      <c r="H15" s="334">
        <v>2972.04</v>
      </c>
      <c r="I15" s="337">
        <v>1278.837</v>
      </c>
      <c r="J15" s="335">
        <f t="shared" si="0"/>
        <v>15218.751</v>
      </c>
    </row>
    <row r="16" spans="1:10" x14ac:dyDescent="0.2">
      <c r="B16" s="474"/>
      <c r="C16" s="333" t="s">
        <v>196</v>
      </c>
      <c r="D16" s="336">
        <v>0</v>
      </c>
      <c r="E16" s="334">
        <v>7088.3140000000003</v>
      </c>
      <c r="F16" s="334">
        <v>20142.271000000001</v>
      </c>
      <c r="G16" s="334">
        <v>19835.844000000001</v>
      </c>
      <c r="H16" s="334">
        <v>6079.2719999999999</v>
      </c>
      <c r="I16" s="337">
        <v>8461.607</v>
      </c>
      <c r="J16" s="335">
        <f t="shared" si="0"/>
        <v>61607.308000000005</v>
      </c>
    </row>
    <row r="17" spans="2:10" x14ac:dyDescent="0.2">
      <c r="B17" s="474"/>
      <c r="C17" s="333" t="s">
        <v>197</v>
      </c>
      <c r="D17" s="336">
        <v>0</v>
      </c>
      <c r="E17" s="334">
        <v>776.30499999999995</v>
      </c>
      <c r="F17" s="334">
        <v>24.29</v>
      </c>
      <c r="G17" s="334">
        <v>10</v>
      </c>
      <c r="H17" s="334">
        <v>185</v>
      </c>
      <c r="I17" s="337">
        <v>0</v>
      </c>
      <c r="J17" s="335">
        <f t="shared" si="0"/>
        <v>995.59499999999991</v>
      </c>
    </row>
    <row r="18" spans="2:10" x14ac:dyDescent="0.2">
      <c r="B18" s="52" t="s">
        <v>81</v>
      </c>
      <c r="C18" s="172"/>
      <c r="D18" s="33">
        <f t="shared" ref="D18:J18" si="3">SUBTOTAL(9,D15:D17)</f>
        <v>0</v>
      </c>
      <c r="E18" s="33">
        <f t="shared" si="3"/>
        <v>10829.992</v>
      </c>
      <c r="F18" s="33">
        <f t="shared" si="3"/>
        <v>26796.255000000001</v>
      </c>
      <c r="G18" s="33">
        <f t="shared" si="3"/>
        <v>21218.651000000002</v>
      </c>
      <c r="H18" s="33">
        <f t="shared" si="3"/>
        <v>9236.3119999999999</v>
      </c>
      <c r="I18" s="33">
        <f t="shared" si="3"/>
        <v>9740.4439999999995</v>
      </c>
      <c r="J18" s="44">
        <f t="shared" si="3"/>
        <v>77821.65400000001</v>
      </c>
    </row>
    <row r="19" spans="2:10" x14ac:dyDescent="0.2">
      <c r="B19" s="474">
        <v>2005</v>
      </c>
      <c r="C19" s="333" t="s">
        <v>14</v>
      </c>
      <c r="D19" s="334">
        <v>0</v>
      </c>
      <c r="E19" s="334">
        <v>2819.7910000000002</v>
      </c>
      <c r="F19" s="334">
        <v>6161.63</v>
      </c>
      <c r="G19" s="334">
        <v>1114.6500000000001</v>
      </c>
      <c r="H19" s="334">
        <v>2977</v>
      </c>
      <c r="I19" s="334">
        <v>1990.626</v>
      </c>
      <c r="J19" s="335">
        <f>SUM(D19:I19)</f>
        <v>15063.697</v>
      </c>
    </row>
    <row r="20" spans="2:10" x14ac:dyDescent="0.2">
      <c r="B20" s="474"/>
      <c r="C20" s="333" t="s">
        <v>196</v>
      </c>
      <c r="D20" s="334">
        <v>0</v>
      </c>
      <c r="E20" s="334">
        <v>6604.9750000000004</v>
      </c>
      <c r="F20" s="334">
        <v>17663.599999999999</v>
      </c>
      <c r="G20" s="334">
        <v>19139.246999999999</v>
      </c>
      <c r="H20" s="334">
        <v>15838.885</v>
      </c>
      <c r="I20" s="334">
        <v>6976.9229999999998</v>
      </c>
      <c r="J20" s="335">
        <f>SUM(D20:I20)</f>
        <v>66223.63</v>
      </c>
    </row>
    <row r="21" spans="2:10" x14ac:dyDescent="0.2">
      <c r="B21" s="475"/>
      <c r="C21" s="333" t="s">
        <v>197</v>
      </c>
      <c r="D21" s="334">
        <v>0</v>
      </c>
      <c r="E21" s="334">
        <v>575.84100000000001</v>
      </c>
      <c r="F21" s="334">
        <v>159.53299999999999</v>
      </c>
      <c r="G21" s="334">
        <v>316</v>
      </c>
      <c r="H21" s="334">
        <v>710.76</v>
      </c>
      <c r="I21" s="334">
        <v>0</v>
      </c>
      <c r="J21" s="335">
        <f>SUM(D21:I21)</f>
        <v>1762.134</v>
      </c>
    </row>
    <row r="22" spans="2:10" x14ac:dyDescent="0.2">
      <c r="B22" s="52" t="s">
        <v>81</v>
      </c>
      <c r="C22" s="172"/>
      <c r="D22" s="33">
        <f t="shared" ref="D22:J22" si="4">SUBTOTAL(9,D19:D21)</f>
        <v>0</v>
      </c>
      <c r="E22" s="33">
        <f t="shared" si="4"/>
        <v>10000.607</v>
      </c>
      <c r="F22" s="33">
        <f t="shared" si="4"/>
        <v>23984.762999999999</v>
      </c>
      <c r="G22" s="33">
        <f t="shared" si="4"/>
        <v>20569.897000000001</v>
      </c>
      <c r="H22" s="33">
        <f t="shared" si="4"/>
        <v>19526.645</v>
      </c>
      <c r="I22" s="33">
        <f t="shared" si="4"/>
        <v>8967.5489999999991</v>
      </c>
      <c r="J22" s="44">
        <f t="shared" si="4"/>
        <v>83049.46100000001</v>
      </c>
    </row>
    <row r="23" spans="2:10" x14ac:dyDescent="0.2">
      <c r="B23" s="474">
        <v>2006</v>
      </c>
      <c r="C23" s="333" t="s">
        <v>14</v>
      </c>
      <c r="D23" s="334">
        <v>0</v>
      </c>
      <c r="E23" s="334">
        <v>2819.7910000000002</v>
      </c>
      <c r="F23" s="334">
        <v>5124.63</v>
      </c>
      <c r="G23" s="334">
        <v>1123.5650000000001</v>
      </c>
      <c r="H23" s="334">
        <v>2977</v>
      </c>
      <c r="I23" s="334">
        <v>1711.27</v>
      </c>
      <c r="J23" s="335">
        <f>SUM(D23:I23)</f>
        <v>13756.256000000001</v>
      </c>
    </row>
    <row r="24" spans="2:10" x14ac:dyDescent="0.2">
      <c r="B24" s="474"/>
      <c r="C24" s="333" t="s">
        <v>196</v>
      </c>
      <c r="D24" s="334">
        <v>0</v>
      </c>
      <c r="E24" s="334">
        <v>6143.3779999999997</v>
      </c>
      <c r="F24" s="334">
        <v>17009.900000000001</v>
      </c>
      <c r="G24" s="334">
        <f>21263.632+30</f>
        <v>21293.632000000001</v>
      </c>
      <c r="H24" s="334">
        <v>17437.585999999999</v>
      </c>
      <c r="I24" s="334">
        <v>7578.4409999999998</v>
      </c>
      <c r="J24" s="335">
        <f>SUM(D24:I24)</f>
        <v>69462.937000000005</v>
      </c>
    </row>
    <row r="25" spans="2:10" x14ac:dyDescent="0.2">
      <c r="B25" s="475"/>
      <c r="C25" s="333" t="s">
        <v>197</v>
      </c>
      <c r="D25" s="334">
        <v>0</v>
      </c>
      <c r="E25" s="334">
        <v>523.75099999999998</v>
      </c>
      <c r="F25" s="334">
        <v>0</v>
      </c>
      <c r="G25" s="334">
        <v>214.48599999999999</v>
      </c>
      <c r="H25" s="334">
        <v>645.56700000000001</v>
      </c>
      <c r="I25" s="334">
        <v>0</v>
      </c>
      <c r="J25" s="335">
        <f>SUM(D25:I25)</f>
        <v>1383.8040000000001</v>
      </c>
    </row>
    <row r="26" spans="2:10" x14ac:dyDescent="0.2">
      <c r="B26" s="52" t="s">
        <v>81</v>
      </c>
      <c r="C26" s="172"/>
      <c r="D26" s="33">
        <f t="shared" ref="D26:J26" si="5">SUBTOTAL(9,D23:D25)</f>
        <v>0</v>
      </c>
      <c r="E26" s="33">
        <f t="shared" si="5"/>
        <v>9486.92</v>
      </c>
      <c r="F26" s="33">
        <f t="shared" si="5"/>
        <v>22134.530000000002</v>
      </c>
      <c r="G26" s="33">
        <f t="shared" si="5"/>
        <v>22631.683000000001</v>
      </c>
      <c r="H26" s="33">
        <f t="shared" si="5"/>
        <v>21060.152999999998</v>
      </c>
      <c r="I26" s="33">
        <f t="shared" si="5"/>
        <v>9289.7109999999993</v>
      </c>
      <c r="J26" s="44">
        <f t="shared" si="5"/>
        <v>84602.997000000003</v>
      </c>
    </row>
    <row r="27" spans="2:10" x14ac:dyDescent="0.2">
      <c r="B27" s="474">
        <v>2007</v>
      </c>
      <c r="C27" s="333" t="s">
        <v>14</v>
      </c>
      <c r="D27" s="334">
        <v>0</v>
      </c>
      <c r="E27" s="334">
        <v>598.86599999999999</v>
      </c>
      <c r="F27" s="334">
        <v>6373.76</v>
      </c>
      <c r="G27" s="334">
        <v>1250.8499999999999</v>
      </c>
      <c r="H27" s="334">
        <v>2644.1129999999998</v>
      </c>
      <c r="I27" s="334">
        <v>805.45399999999995</v>
      </c>
      <c r="J27" s="335">
        <f>SUM(D27:I27)</f>
        <v>11673.043</v>
      </c>
    </row>
    <row r="28" spans="2:10" x14ac:dyDescent="0.2">
      <c r="B28" s="474"/>
      <c r="C28" s="333" t="s">
        <v>196</v>
      </c>
      <c r="D28" s="334">
        <v>0</v>
      </c>
      <c r="E28" s="334">
        <v>6146.1840000000002</v>
      </c>
      <c r="F28" s="334">
        <v>15786.666999999999</v>
      </c>
      <c r="G28" s="334">
        <f>24055.926+153.614</f>
        <v>24209.54</v>
      </c>
      <c r="H28" s="334">
        <f>16056.744+229</f>
        <v>16285.744000000001</v>
      </c>
      <c r="I28" s="334">
        <v>8207.1929999999993</v>
      </c>
      <c r="J28" s="335">
        <f>SUM(D28:I28)</f>
        <v>70635.328000000009</v>
      </c>
    </row>
    <row r="29" spans="2:10" x14ac:dyDescent="0.2">
      <c r="B29" s="475"/>
      <c r="C29" s="333" t="s">
        <v>197</v>
      </c>
      <c r="D29" s="334">
        <v>0</v>
      </c>
      <c r="E29" s="334">
        <v>274</v>
      </c>
      <c r="F29" s="334">
        <v>172</v>
      </c>
      <c r="G29" s="334">
        <v>239.85</v>
      </c>
      <c r="H29" s="334">
        <v>650.04999999999995</v>
      </c>
      <c r="I29" s="334">
        <v>0</v>
      </c>
      <c r="J29" s="335">
        <f>SUM(D29:I29)</f>
        <v>1335.9</v>
      </c>
    </row>
    <row r="30" spans="2:10" x14ac:dyDescent="0.2">
      <c r="B30" s="52" t="s">
        <v>81</v>
      </c>
      <c r="C30" s="172"/>
      <c r="D30" s="33">
        <f t="shared" ref="D30:J30" si="6">SUBTOTAL(9,D27:D29)</f>
        <v>0</v>
      </c>
      <c r="E30" s="33">
        <f t="shared" si="6"/>
        <v>7019.05</v>
      </c>
      <c r="F30" s="33">
        <f t="shared" si="6"/>
        <v>22332.427</v>
      </c>
      <c r="G30" s="33">
        <f t="shared" si="6"/>
        <v>25700.239999999998</v>
      </c>
      <c r="H30" s="33">
        <f t="shared" si="6"/>
        <v>19579.906999999999</v>
      </c>
      <c r="I30" s="33">
        <f t="shared" si="6"/>
        <v>9012.646999999999</v>
      </c>
      <c r="J30" s="44">
        <f t="shared" si="6"/>
        <v>83644.271000000008</v>
      </c>
    </row>
    <row r="31" spans="2:10" x14ac:dyDescent="0.2">
      <c r="B31" s="474">
        <v>2008</v>
      </c>
      <c r="C31" s="333" t="s">
        <v>14</v>
      </c>
      <c r="D31" s="334">
        <v>0</v>
      </c>
      <c r="E31" s="322">
        <v>1189</v>
      </c>
      <c r="F31" s="343">
        <v>4608.5010000000002</v>
      </c>
      <c r="G31" s="343">
        <v>1280.1400000000001</v>
      </c>
      <c r="H31" s="343">
        <v>2628.99</v>
      </c>
      <c r="I31" s="343">
        <v>1534.6489999999999</v>
      </c>
      <c r="J31" s="335">
        <f>SUM(D31:I31)</f>
        <v>11241.28</v>
      </c>
    </row>
    <row r="32" spans="2:10" x14ac:dyDescent="0.2">
      <c r="B32" s="474"/>
      <c r="C32" s="333" t="s">
        <v>196</v>
      </c>
      <c r="D32" s="334">
        <v>0</v>
      </c>
      <c r="E32" s="324">
        <v>4868.1660000000002</v>
      </c>
      <c r="F32" s="18">
        <v>14512.816000000001</v>
      </c>
      <c r="G32" s="18">
        <v>23277.292000000001</v>
      </c>
      <c r="H32" s="18">
        <v>16664.231</v>
      </c>
      <c r="I32" s="18">
        <v>7821.1049999999996</v>
      </c>
      <c r="J32" s="335">
        <f>SUM(D32:I32)</f>
        <v>67143.61</v>
      </c>
    </row>
    <row r="33" spans="2:10" x14ac:dyDescent="0.2">
      <c r="B33" s="475"/>
      <c r="C33" s="333" t="s">
        <v>197</v>
      </c>
      <c r="D33" s="334">
        <v>0</v>
      </c>
      <c r="E33" s="326">
        <v>102.389</v>
      </c>
      <c r="F33" s="18">
        <v>127</v>
      </c>
      <c r="G33" s="18">
        <v>239.85</v>
      </c>
      <c r="H33" s="18">
        <v>452.96</v>
      </c>
      <c r="I33" s="18">
        <v>0</v>
      </c>
      <c r="J33" s="335">
        <f>SUM(D33:I33)</f>
        <v>922.19900000000007</v>
      </c>
    </row>
    <row r="34" spans="2:10" x14ac:dyDescent="0.2">
      <c r="B34" s="52" t="s">
        <v>81</v>
      </c>
      <c r="C34" s="172"/>
      <c r="D34" s="33">
        <f t="shared" ref="D34:J34" si="7">SUBTOTAL(9,D31:D33)</f>
        <v>0</v>
      </c>
      <c r="E34" s="33">
        <f t="shared" si="7"/>
        <v>6159.5550000000003</v>
      </c>
      <c r="F34" s="33">
        <f t="shared" si="7"/>
        <v>19248.317000000003</v>
      </c>
      <c r="G34" s="33">
        <f t="shared" si="7"/>
        <v>24797.281999999999</v>
      </c>
      <c r="H34" s="33">
        <f t="shared" si="7"/>
        <v>19746.180999999997</v>
      </c>
      <c r="I34" s="33">
        <f t="shared" si="7"/>
        <v>9355.753999999999</v>
      </c>
      <c r="J34" s="44">
        <f t="shared" si="7"/>
        <v>79307.088999999993</v>
      </c>
    </row>
    <row r="35" spans="2:10" x14ac:dyDescent="0.2">
      <c r="B35" s="474">
        <v>2009</v>
      </c>
      <c r="C35" s="333" t="s">
        <v>14</v>
      </c>
      <c r="D35" s="334">
        <v>0</v>
      </c>
      <c r="E35" s="322">
        <v>854.66700000000003</v>
      </c>
      <c r="F35" s="343">
        <v>4709.8720000000003</v>
      </c>
      <c r="G35" s="343">
        <v>1141.806</v>
      </c>
      <c r="H35" s="343">
        <v>3636.752</v>
      </c>
      <c r="I35" s="343">
        <v>2949</v>
      </c>
      <c r="J35" s="335">
        <f>SUM(D35:I35)</f>
        <v>13292.097000000002</v>
      </c>
    </row>
    <row r="36" spans="2:10" x14ac:dyDescent="0.2">
      <c r="B36" s="474"/>
      <c r="C36" s="333" t="s">
        <v>196</v>
      </c>
      <c r="D36" s="334">
        <v>0</v>
      </c>
      <c r="E36" s="324">
        <v>4767.4210000000003</v>
      </c>
      <c r="F36" s="18">
        <v>13769.655000000001</v>
      </c>
      <c r="G36" s="18">
        <v>13383.293</v>
      </c>
      <c r="H36" s="18">
        <v>16307</v>
      </c>
      <c r="I36" s="18">
        <v>6829.1390000000001</v>
      </c>
      <c r="J36" s="335">
        <f>SUM(D36:I36)</f>
        <v>55056.508000000002</v>
      </c>
    </row>
    <row r="37" spans="2:10" x14ac:dyDescent="0.2">
      <c r="B37" s="475"/>
      <c r="C37" s="333" t="s">
        <v>197</v>
      </c>
      <c r="D37" s="334">
        <v>0</v>
      </c>
      <c r="E37" s="326">
        <v>120.15</v>
      </c>
      <c r="F37" s="18">
        <v>0</v>
      </c>
      <c r="G37" s="18">
        <v>530.65</v>
      </c>
      <c r="H37" s="18">
        <v>0</v>
      </c>
      <c r="I37" s="18">
        <v>0</v>
      </c>
      <c r="J37" s="335">
        <f>SUM(D37:I37)</f>
        <v>650.79999999999995</v>
      </c>
    </row>
    <row r="38" spans="2:10" x14ac:dyDescent="0.2">
      <c r="B38" s="52" t="s">
        <v>81</v>
      </c>
      <c r="C38" s="172"/>
      <c r="D38" s="33">
        <f t="shared" ref="D38:J38" si="8">SUBTOTAL(9,D35:D37)</f>
        <v>0</v>
      </c>
      <c r="E38" s="33">
        <f t="shared" si="8"/>
        <v>5742.2380000000003</v>
      </c>
      <c r="F38" s="33">
        <f t="shared" si="8"/>
        <v>18479.527000000002</v>
      </c>
      <c r="G38" s="33">
        <f t="shared" si="8"/>
        <v>15055.749</v>
      </c>
      <c r="H38" s="33">
        <f t="shared" si="8"/>
        <v>19943.752</v>
      </c>
      <c r="I38" s="33">
        <f t="shared" si="8"/>
        <v>9778.1389999999992</v>
      </c>
      <c r="J38" s="44">
        <f t="shared" si="8"/>
        <v>68999.405000000013</v>
      </c>
    </row>
    <row r="39" spans="2:10" x14ac:dyDescent="0.2">
      <c r="B39" s="474">
        <v>2010</v>
      </c>
      <c r="C39" s="333" t="s">
        <v>14</v>
      </c>
      <c r="D39" s="334">
        <v>0</v>
      </c>
      <c r="E39" s="322">
        <v>843.49</v>
      </c>
      <c r="F39" s="343">
        <v>3421.0010000000002</v>
      </c>
      <c r="G39" s="343">
        <v>908.02700000000004</v>
      </c>
      <c r="H39" s="343">
        <v>3444.3159999999998</v>
      </c>
      <c r="I39" s="343">
        <v>2932.67</v>
      </c>
      <c r="J39" s="335">
        <f>SUM(D39:I39)</f>
        <v>11549.503999999999</v>
      </c>
    </row>
    <row r="40" spans="2:10" x14ac:dyDescent="0.2">
      <c r="B40" s="474"/>
      <c r="C40" s="333" t="s">
        <v>196</v>
      </c>
      <c r="D40" s="334">
        <v>0</v>
      </c>
      <c r="E40" s="324">
        <v>4590.5280000000002</v>
      </c>
      <c r="F40" s="18">
        <v>12934.514999999999</v>
      </c>
      <c r="G40" s="18">
        <v>12643.282999999999</v>
      </c>
      <c r="H40" s="18">
        <v>16630.093000000001</v>
      </c>
      <c r="I40" s="18">
        <v>6694.2489999999998</v>
      </c>
      <c r="J40" s="335">
        <f>SUM(D40:I40)</f>
        <v>53492.667999999991</v>
      </c>
    </row>
    <row r="41" spans="2:10" x14ac:dyDescent="0.2">
      <c r="B41" s="475"/>
      <c r="C41" s="333" t="s">
        <v>197</v>
      </c>
      <c r="D41" s="334">
        <v>0</v>
      </c>
      <c r="E41" s="326">
        <v>128.29400000000001</v>
      </c>
      <c r="F41" s="18">
        <v>0</v>
      </c>
      <c r="G41" s="18">
        <v>530.65</v>
      </c>
      <c r="H41" s="18">
        <v>0</v>
      </c>
      <c r="I41" s="18">
        <v>0</v>
      </c>
      <c r="J41" s="335">
        <f>SUM(D41:I41)</f>
        <v>658.94399999999996</v>
      </c>
    </row>
    <row r="42" spans="2:10" x14ac:dyDescent="0.2">
      <c r="B42" s="52" t="s">
        <v>81</v>
      </c>
      <c r="C42" s="172"/>
      <c r="D42" s="33">
        <f t="shared" ref="D42:J42" si="9">SUBTOTAL(9,D39:D41)</f>
        <v>0</v>
      </c>
      <c r="E42" s="33">
        <f t="shared" si="9"/>
        <v>5562.3119999999999</v>
      </c>
      <c r="F42" s="33">
        <f t="shared" si="9"/>
        <v>16355.516</v>
      </c>
      <c r="G42" s="33">
        <f t="shared" si="9"/>
        <v>14081.96</v>
      </c>
      <c r="H42" s="33">
        <f t="shared" si="9"/>
        <v>20074.409</v>
      </c>
      <c r="I42" s="33">
        <f t="shared" si="9"/>
        <v>9626.9189999999999</v>
      </c>
      <c r="J42" s="44">
        <f t="shared" si="9"/>
        <v>65701.115999999995</v>
      </c>
    </row>
    <row r="43" spans="2:10" x14ac:dyDescent="0.2">
      <c r="B43" s="474">
        <v>2011</v>
      </c>
      <c r="C43" s="333" t="s">
        <v>14</v>
      </c>
      <c r="D43" s="334">
        <v>0</v>
      </c>
      <c r="E43" s="322">
        <v>1048.133</v>
      </c>
      <c r="F43" s="343">
        <v>2610.8009999999995</v>
      </c>
      <c r="G43" s="343">
        <v>872.82</v>
      </c>
      <c r="H43" s="343">
        <v>2764.8530000000001</v>
      </c>
      <c r="I43" s="343">
        <v>3134.5419999999999</v>
      </c>
      <c r="J43" s="335">
        <f>SUM(D43:I43)</f>
        <v>10431.148999999999</v>
      </c>
    </row>
    <row r="44" spans="2:10" x14ac:dyDescent="0.2">
      <c r="B44" s="474"/>
      <c r="C44" s="333" t="s">
        <v>196</v>
      </c>
      <c r="D44" s="334">
        <v>0</v>
      </c>
      <c r="E44" s="324">
        <v>3873.953</v>
      </c>
      <c r="F44" s="18">
        <v>12442.130999999999</v>
      </c>
      <c r="G44" s="18">
        <v>11380.762000000001</v>
      </c>
      <c r="H44" s="18">
        <v>16515.566999999999</v>
      </c>
      <c r="I44" s="18">
        <v>6346.4189999999999</v>
      </c>
      <c r="J44" s="335">
        <f>SUM(D44:I44)</f>
        <v>50558.832000000002</v>
      </c>
    </row>
    <row r="45" spans="2:10" x14ac:dyDescent="0.2">
      <c r="B45" s="475"/>
      <c r="C45" s="333" t="s">
        <v>197</v>
      </c>
      <c r="D45" s="334">
        <v>0</v>
      </c>
      <c r="E45" s="326">
        <v>76.674999999999997</v>
      </c>
      <c r="F45" s="18">
        <v>0</v>
      </c>
      <c r="G45" s="18">
        <v>530.65</v>
      </c>
      <c r="H45" s="18">
        <v>0</v>
      </c>
      <c r="I45" s="18"/>
      <c r="J45" s="335">
        <f>SUM(D45:I45)</f>
        <v>607.32499999999993</v>
      </c>
    </row>
    <row r="46" spans="2:10" x14ac:dyDescent="0.2">
      <c r="B46" s="52" t="s">
        <v>81</v>
      </c>
      <c r="C46" s="172"/>
      <c r="D46" s="33">
        <f t="shared" ref="D46:J46" si="10">SUBTOTAL(9,D43:D45)</f>
        <v>0</v>
      </c>
      <c r="E46" s="230">
        <f t="shared" si="10"/>
        <v>4998.7610000000004</v>
      </c>
      <c r="F46" s="33">
        <f t="shared" si="10"/>
        <v>15052.931999999999</v>
      </c>
      <c r="G46" s="33">
        <f t="shared" si="10"/>
        <v>12784.232</v>
      </c>
      <c r="H46" s="33">
        <f t="shared" si="10"/>
        <v>19280.419999999998</v>
      </c>
      <c r="I46" s="33">
        <f t="shared" si="10"/>
        <v>9480.9609999999993</v>
      </c>
      <c r="J46" s="44">
        <f t="shared" si="10"/>
        <v>61597.305999999997</v>
      </c>
    </row>
    <row r="47" spans="2:10" x14ac:dyDescent="0.2">
      <c r="B47" s="474">
        <v>2012</v>
      </c>
      <c r="C47" s="333" t="s">
        <v>14</v>
      </c>
      <c r="D47" s="334">
        <v>0</v>
      </c>
      <c r="E47" s="320">
        <v>1045.068</v>
      </c>
      <c r="F47" s="344">
        <v>2294.752</v>
      </c>
      <c r="G47" s="344">
        <v>1067.8920000000001</v>
      </c>
      <c r="H47" s="344">
        <v>2642.1370000000002</v>
      </c>
      <c r="I47" s="344">
        <v>2962</v>
      </c>
      <c r="J47" s="335">
        <f>SUM(D47:I47)</f>
        <v>10011.849</v>
      </c>
    </row>
    <row r="48" spans="2:10" x14ac:dyDescent="0.2">
      <c r="B48" s="474"/>
      <c r="C48" s="333" t="s">
        <v>196</v>
      </c>
      <c r="D48" s="334">
        <v>0</v>
      </c>
      <c r="E48" s="320">
        <v>3792.4940000000001</v>
      </c>
      <c r="F48" s="45">
        <v>11297.494999999999</v>
      </c>
      <c r="G48" s="45">
        <v>11112.722</v>
      </c>
      <c r="H48" s="45">
        <v>16197.689999999999</v>
      </c>
      <c r="I48" s="45">
        <v>6579.2170000000006</v>
      </c>
      <c r="J48" s="335">
        <f>SUM(D48:I48)</f>
        <v>48979.618000000002</v>
      </c>
    </row>
    <row r="49" spans="2:10" x14ac:dyDescent="0.2">
      <c r="B49" s="475"/>
      <c r="C49" s="333" t="s">
        <v>197</v>
      </c>
      <c r="D49" s="334">
        <v>0</v>
      </c>
      <c r="E49" s="320">
        <v>105.416</v>
      </c>
      <c r="F49" s="18">
        <v>0</v>
      </c>
      <c r="G49" s="45">
        <v>530.65</v>
      </c>
      <c r="H49" s="45">
        <v>195.048</v>
      </c>
      <c r="I49" s="18">
        <v>0</v>
      </c>
      <c r="J49" s="335">
        <f>SUM(D49:I49)</f>
        <v>831.11400000000003</v>
      </c>
    </row>
    <row r="50" spans="2:10" x14ac:dyDescent="0.2">
      <c r="B50" s="52" t="s">
        <v>81</v>
      </c>
      <c r="C50" s="172"/>
      <c r="D50" s="33">
        <f t="shared" ref="D50:J50" si="11">SUBTOTAL(9,D47:D49)</f>
        <v>0</v>
      </c>
      <c r="E50" s="345">
        <f t="shared" si="11"/>
        <v>4942.9780000000001</v>
      </c>
      <c r="F50" s="33">
        <f t="shared" si="11"/>
        <v>13592.246999999999</v>
      </c>
      <c r="G50" s="33">
        <f t="shared" si="11"/>
        <v>12711.263999999999</v>
      </c>
      <c r="H50" s="33">
        <f t="shared" si="11"/>
        <v>19034.874999999996</v>
      </c>
      <c r="I50" s="33">
        <f t="shared" si="11"/>
        <v>9541.2170000000006</v>
      </c>
      <c r="J50" s="44">
        <f t="shared" si="11"/>
        <v>59822.581000000006</v>
      </c>
    </row>
    <row r="51" spans="2:10" x14ac:dyDescent="0.2">
      <c r="B51" s="474">
        <v>2013</v>
      </c>
      <c r="C51" s="333" t="s">
        <v>14</v>
      </c>
      <c r="D51" s="334">
        <v>0</v>
      </c>
      <c r="E51" s="319">
        <v>1041.7</v>
      </c>
      <c r="F51" s="344">
        <v>2892.9059999999999</v>
      </c>
      <c r="G51" s="344">
        <v>6462.1170000000002</v>
      </c>
      <c r="H51" s="344">
        <v>2587.9279999999999</v>
      </c>
      <c r="I51" s="344">
        <v>2964</v>
      </c>
      <c r="J51" s="335">
        <f>SUM(D51:I51)</f>
        <v>15948.651</v>
      </c>
    </row>
    <row r="52" spans="2:10" x14ac:dyDescent="0.2">
      <c r="B52" s="474"/>
      <c r="C52" s="333" t="s">
        <v>196</v>
      </c>
      <c r="D52" s="334">
        <v>0</v>
      </c>
      <c r="E52" s="320">
        <v>3571.7950000000001</v>
      </c>
      <c r="F52" s="45">
        <v>11375.406999999999</v>
      </c>
      <c r="G52" s="45">
        <v>10720.966</v>
      </c>
      <c r="H52" s="45">
        <v>16915.360999999997</v>
      </c>
      <c r="I52" s="45">
        <v>5821.5059999999994</v>
      </c>
      <c r="J52" s="335">
        <f>SUM(D52:I52)</f>
        <v>48405.034999999996</v>
      </c>
    </row>
    <row r="53" spans="2:10" x14ac:dyDescent="0.2">
      <c r="B53" s="475"/>
      <c r="C53" s="333" t="s">
        <v>197</v>
      </c>
      <c r="D53" s="334">
        <v>0</v>
      </c>
      <c r="E53" s="321">
        <v>105.392</v>
      </c>
      <c r="F53" s="18">
        <v>0</v>
      </c>
      <c r="G53" s="45">
        <v>530.65</v>
      </c>
      <c r="H53" s="45">
        <v>195.048</v>
      </c>
      <c r="I53" s="18">
        <v>0</v>
      </c>
      <c r="J53" s="335">
        <f>SUM(D53:I53)</f>
        <v>831.08999999999992</v>
      </c>
    </row>
    <row r="54" spans="2:10" x14ac:dyDescent="0.2">
      <c r="B54" s="52" t="s">
        <v>81</v>
      </c>
      <c r="C54" s="172"/>
      <c r="D54" s="33">
        <f t="shared" ref="D54:J54" si="12">SUBTOTAL(9,D51:D53)</f>
        <v>0</v>
      </c>
      <c r="E54" s="192">
        <f t="shared" si="12"/>
        <v>4718.8869999999997</v>
      </c>
      <c r="F54" s="33">
        <f t="shared" si="12"/>
        <v>14268.312999999998</v>
      </c>
      <c r="G54" s="33">
        <f t="shared" si="12"/>
        <v>17713.733</v>
      </c>
      <c r="H54" s="33">
        <f t="shared" si="12"/>
        <v>19698.336999999996</v>
      </c>
      <c r="I54" s="33">
        <f t="shared" si="12"/>
        <v>8785.5059999999994</v>
      </c>
      <c r="J54" s="44">
        <f t="shared" si="12"/>
        <v>65184.775999999991</v>
      </c>
    </row>
    <row r="55" spans="2:10" x14ac:dyDescent="0.2">
      <c r="B55" s="474">
        <v>2014</v>
      </c>
      <c r="C55" s="333" t="s">
        <v>14</v>
      </c>
      <c r="D55" s="334">
        <v>0</v>
      </c>
      <c r="E55" s="319">
        <v>1035.2</v>
      </c>
      <c r="F55" s="344">
        <v>5014.67</v>
      </c>
      <c r="G55" s="344">
        <v>6066.3260000000009</v>
      </c>
      <c r="H55" s="344">
        <v>2504.8529999999996</v>
      </c>
      <c r="I55" s="344">
        <v>2957.85</v>
      </c>
      <c r="J55" s="335">
        <f>SUM(D55:I55)</f>
        <v>17578.898999999998</v>
      </c>
    </row>
    <row r="56" spans="2:10" x14ac:dyDescent="0.2">
      <c r="B56" s="474"/>
      <c r="C56" s="333" t="s">
        <v>196</v>
      </c>
      <c r="D56" s="334">
        <v>0</v>
      </c>
      <c r="E56" s="320">
        <v>3352.2879999999996</v>
      </c>
      <c r="F56" s="45">
        <v>11102</v>
      </c>
      <c r="G56" s="45">
        <v>10245.833000000001</v>
      </c>
      <c r="H56" s="45">
        <v>15281.198999999999</v>
      </c>
      <c r="I56" s="45">
        <v>5587.5929999999989</v>
      </c>
      <c r="J56" s="335">
        <f>SUM(D56:I56)</f>
        <v>45568.913</v>
      </c>
    </row>
    <row r="57" spans="2:10" x14ac:dyDescent="0.2">
      <c r="B57" s="475"/>
      <c r="C57" s="333" t="s">
        <v>197</v>
      </c>
      <c r="D57" s="334">
        <v>0</v>
      </c>
      <c r="E57" s="321">
        <v>105.392</v>
      </c>
      <c r="F57" s="18">
        <v>0</v>
      </c>
      <c r="G57" s="45">
        <v>340</v>
      </c>
      <c r="H57" s="45">
        <v>195.048</v>
      </c>
      <c r="I57" s="18">
        <v>0</v>
      </c>
      <c r="J57" s="335">
        <f>SUM(D57:I57)</f>
        <v>640.44000000000005</v>
      </c>
    </row>
    <row r="58" spans="2:10" x14ac:dyDescent="0.2">
      <c r="B58" s="52" t="s">
        <v>81</v>
      </c>
      <c r="C58" s="172"/>
      <c r="D58" s="33">
        <f t="shared" ref="D58:J58" si="13">SUBTOTAL(9,D55:D57)</f>
        <v>0</v>
      </c>
      <c r="E58" s="192">
        <f t="shared" si="13"/>
        <v>4492.8799999999992</v>
      </c>
      <c r="F58" s="33">
        <f t="shared" si="13"/>
        <v>16116.67</v>
      </c>
      <c r="G58" s="33">
        <f t="shared" si="13"/>
        <v>16652.159</v>
      </c>
      <c r="H58" s="33">
        <f t="shared" si="13"/>
        <v>17981.099999999999</v>
      </c>
      <c r="I58" s="33">
        <f t="shared" si="13"/>
        <v>8545.4429999999993</v>
      </c>
      <c r="J58" s="44">
        <f t="shared" si="13"/>
        <v>63788.252</v>
      </c>
    </row>
    <row r="59" spans="2:10" x14ac:dyDescent="0.2">
      <c r="B59" s="474">
        <v>2015</v>
      </c>
      <c r="C59" s="333" t="s">
        <v>14</v>
      </c>
      <c r="D59" s="334">
        <v>0</v>
      </c>
      <c r="E59" s="319">
        <v>1031.7860000000001</v>
      </c>
      <c r="F59" s="344">
        <v>3956.6970000000001</v>
      </c>
      <c r="G59" s="344">
        <v>5482.8719999999994</v>
      </c>
      <c r="H59" s="344">
        <v>1842.1659999999999</v>
      </c>
      <c r="I59" s="344">
        <v>2893.627</v>
      </c>
      <c r="J59" s="335">
        <f>SUM(D59:I59)</f>
        <v>15207.147999999999</v>
      </c>
    </row>
    <row r="60" spans="2:10" x14ac:dyDescent="0.2">
      <c r="B60" s="474"/>
      <c r="C60" s="333" t="s">
        <v>196</v>
      </c>
      <c r="D60" s="334">
        <v>0</v>
      </c>
      <c r="E60" s="320">
        <v>2915.1869999999999</v>
      </c>
      <c r="F60" s="45">
        <v>10731.311</v>
      </c>
      <c r="G60" s="45">
        <v>10721.53</v>
      </c>
      <c r="H60" s="45">
        <v>15070.509</v>
      </c>
      <c r="I60" s="45">
        <v>5408.7916999999998</v>
      </c>
      <c r="J60" s="335">
        <f>SUM(D60:I60)</f>
        <v>44847.328699999998</v>
      </c>
    </row>
    <row r="61" spans="2:10" x14ac:dyDescent="0.2">
      <c r="B61" s="475"/>
      <c r="C61" s="333" t="s">
        <v>197</v>
      </c>
      <c r="D61" s="334">
        <v>0</v>
      </c>
      <c r="E61" s="321">
        <v>105.82899999999999</v>
      </c>
      <c r="F61" s="18">
        <v>0</v>
      </c>
      <c r="G61" s="45">
        <v>340</v>
      </c>
      <c r="H61" s="45">
        <v>195.048</v>
      </c>
      <c r="I61" s="18"/>
      <c r="J61" s="335">
        <f>SUM(D61:I61)</f>
        <v>640.87699999999995</v>
      </c>
    </row>
    <row r="62" spans="2:10" x14ac:dyDescent="0.2">
      <c r="B62" s="52" t="s">
        <v>81</v>
      </c>
      <c r="C62" s="172"/>
      <c r="D62" s="33">
        <f t="shared" ref="D62:J62" si="14">SUBTOTAL(9,D59:D61)</f>
        <v>0</v>
      </c>
      <c r="E62" s="192">
        <f t="shared" si="14"/>
        <v>4052.8020000000001</v>
      </c>
      <c r="F62" s="33">
        <f t="shared" si="14"/>
        <v>14688.008</v>
      </c>
      <c r="G62" s="33">
        <f t="shared" si="14"/>
        <v>16544.402000000002</v>
      </c>
      <c r="H62" s="33">
        <f t="shared" si="14"/>
        <v>17107.722999999998</v>
      </c>
      <c r="I62" s="33">
        <f t="shared" si="14"/>
        <v>8302.4187000000002</v>
      </c>
      <c r="J62" s="44">
        <f t="shared" si="14"/>
        <v>60695.3537</v>
      </c>
    </row>
    <row r="63" spans="2:10" x14ac:dyDescent="0.2">
      <c r="B63" s="346"/>
      <c r="C63" s="30"/>
      <c r="D63" s="30"/>
      <c r="E63" s="30"/>
      <c r="F63" s="30"/>
      <c r="G63" s="30"/>
      <c r="H63" s="30"/>
      <c r="I63" s="30"/>
      <c r="J63" s="30"/>
    </row>
    <row r="64" spans="2:10" x14ac:dyDescent="0.2">
      <c r="B64" s="346" t="s">
        <v>32</v>
      </c>
      <c r="C64" s="30"/>
      <c r="D64" s="30"/>
      <c r="E64" s="30"/>
      <c r="F64" s="30"/>
      <c r="G64" s="30"/>
      <c r="H64" s="30"/>
      <c r="I64" s="30"/>
      <c r="J64" s="30"/>
    </row>
    <row r="65" spans="2:10" x14ac:dyDescent="0.2">
      <c r="B65" s="30" t="s">
        <v>199</v>
      </c>
      <c r="C65" s="30"/>
      <c r="D65" s="30"/>
      <c r="E65" s="30"/>
      <c r="F65" s="30"/>
      <c r="G65" s="30"/>
      <c r="H65" s="30"/>
      <c r="I65" s="30"/>
      <c r="J65" s="30"/>
    </row>
    <row r="66" spans="2:10" x14ac:dyDescent="0.2">
      <c r="B66" s="30" t="s">
        <v>200</v>
      </c>
      <c r="C66" s="30"/>
      <c r="D66" s="30"/>
      <c r="E66" s="30"/>
      <c r="F66" s="30"/>
      <c r="G66" s="30"/>
      <c r="H66" s="30"/>
      <c r="I66" s="30"/>
      <c r="J66" s="30"/>
    </row>
    <row r="67" spans="2:10" x14ac:dyDescent="0.2">
      <c r="B67" s="30" t="s">
        <v>201</v>
      </c>
      <c r="C67" s="30"/>
      <c r="D67" s="30"/>
      <c r="E67" s="30"/>
      <c r="F67" s="30"/>
      <c r="G67" s="30"/>
      <c r="H67" s="30"/>
      <c r="I67" s="30"/>
      <c r="J67" s="30"/>
    </row>
    <row r="68" spans="2:10" x14ac:dyDescent="0.2">
      <c r="B68" s="30" t="s">
        <v>202</v>
      </c>
      <c r="C68" s="30"/>
      <c r="D68" s="30"/>
      <c r="E68" s="30"/>
      <c r="F68" s="30"/>
      <c r="G68" s="30"/>
      <c r="H68" s="30"/>
      <c r="I68" s="30"/>
      <c r="J68" s="30"/>
    </row>
  </sheetData>
  <mergeCells count="15">
    <mergeCell ref="B59:B61"/>
    <mergeCell ref="B23:B25"/>
    <mergeCell ref="D5:I5"/>
    <mergeCell ref="B7:B9"/>
    <mergeCell ref="B11:B13"/>
    <mergeCell ref="B15:B17"/>
    <mergeCell ref="B19:B21"/>
    <mergeCell ref="B55:B57"/>
    <mergeCell ref="B51:B53"/>
    <mergeCell ref="B27:B29"/>
    <mergeCell ref="B31:B33"/>
    <mergeCell ref="B35:B37"/>
    <mergeCell ref="B39:B41"/>
    <mergeCell ref="B43:B45"/>
    <mergeCell ref="B47:B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  <pageSetUpPr fitToPage="1"/>
  </sheetPr>
  <dimension ref="A1:O23"/>
  <sheetViews>
    <sheetView showGridLines="0" workbookViewId="0"/>
  </sheetViews>
  <sheetFormatPr defaultRowHeight="12.75" x14ac:dyDescent="0.2"/>
  <cols>
    <col min="1" max="1" width="5.7109375" style="14" customWidth="1"/>
    <col min="2" max="2" width="33" style="14" customWidth="1"/>
    <col min="3" max="3" width="13.42578125" style="14" customWidth="1"/>
    <col min="4" max="6" width="17.28515625" style="14" customWidth="1"/>
    <col min="7" max="7" width="14.140625" style="14" customWidth="1"/>
    <col min="8" max="8" width="19.85546875" style="14" customWidth="1"/>
    <col min="9" max="9" width="14.85546875" style="14" customWidth="1"/>
    <col min="10" max="10" width="12.5703125" style="14" customWidth="1"/>
    <col min="11" max="18" width="9.140625" style="14"/>
    <col min="19" max="19" width="15.85546875" style="14" customWidth="1"/>
    <col min="20" max="16384" width="9.140625" style="14"/>
  </cols>
  <sheetData>
    <row r="1" spans="1:9" ht="12.75" customHeight="1" x14ac:dyDescent="0.2">
      <c r="A1" s="131"/>
    </row>
    <row r="2" spans="1:9" ht="18.75" x14ac:dyDescent="0.3">
      <c r="B2" s="37" t="s">
        <v>249</v>
      </c>
    </row>
    <row r="3" spans="1:9" ht="18.75" x14ac:dyDescent="0.3">
      <c r="B3" s="38" t="s">
        <v>17</v>
      </c>
      <c r="D3" s="17"/>
      <c r="E3" s="17"/>
      <c r="F3" s="17"/>
    </row>
    <row r="4" spans="1:9" x14ac:dyDescent="0.2">
      <c r="B4" s="28"/>
    </row>
    <row r="5" spans="1:9" ht="12.75" customHeight="1" x14ac:dyDescent="0.2">
      <c r="B5" s="477" t="s">
        <v>12</v>
      </c>
      <c r="C5" s="471" t="s">
        <v>13</v>
      </c>
      <c r="D5" s="472"/>
      <c r="E5" s="472"/>
      <c r="F5" s="472"/>
      <c r="G5" s="472"/>
      <c r="H5" s="473"/>
      <c r="I5" s="449" t="s">
        <v>172</v>
      </c>
    </row>
    <row r="6" spans="1:9" s="43" customFormat="1" ht="42.75" customHeight="1" x14ac:dyDescent="0.2">
      <c r="B6" s="478"/>
      <c r="C6" s="24" t="s">
        <v>166</v>
      </c>
      <c r="D6" s="24" t="s">
        <v>167</v>
      </c>
      <c r="E6" s="24" t="s">
        <v>168</v>
      </c>
      <c r="F6" s="24" t="s">
        <v>169</v>
      </c>
      <c r="G6" s="24" t="s">
        <v>170</v>
      </c>
      <c r="H6" s="24" t="s">
        <v>171</v>
      </c>
      <c r="I6" s="470"/>
    </row>
    <row r="7" spans="1:9" ht="19.5" customHeight="1" x14ac:dyDescent="0.2">
      <c r="B7" s="374" t="s">
        <v>33</v>
      </c>
      <c r="C7" s="412" t="s">
        <v>232</v>
      </c>
      <c r="D7" s="252">
        <v>43.739943999999994</v>
      </c>
      <c r="E7" s="252">
        <v>139.57162100000008</v>
      </c>
      <c r="F7" s="252">
        <v>18.006799000000012</v>
      </c>
      <c r="G7" s="252">
        <v>255.9518940000001</v>
      </c>
      <c r="H7" s="252">
        <v>3.1212059999999999</v>
      </c>
      <c r="I7" s="200">
        <f>SUM(C7:H7)</f>
        <v>460.39146400000016</v>
      </c>
    </row>
    <row r="8" spans="1:9" ht="19.5" customHeight="1" x14ac:dyDescent="0.2">
      <c r="B8" s="375" t="s">
        <v>7</v>
      </c>
      <c r="C8" s="413">
        <v>100.82680899999998</v>
      </c>
      <c r="D8" s="252">
        <v>340.64278999999999</v>
      </c>
      <c r="E8" s="252">
        <v>357.72290500000008</v>
      </c>
      <c r="F8" s="252">
        <v>275.47617000000008</v>
      </c>
      <c r="G8" s="252">
        <v>1984.0369840000001</v>
      </c>
      <c r="H8" s="252">
        <v>251.45224000000002</v>
      </c>
      <c r="I8" s="200">
        <f>SUM(C8:H8)</f>
        <v>3310.1578980000004</v>
      </c>
    </row>
    <row r="9" spans="1:9" ht="19.5" customHeight="1" x14ac:dyDescent="0.2">
      <c r="B9" s="376" t="s">
        <v>8</v>
      </c>
      <c r="C9" s="252">
        <v>3.7864000000000002E-2</v>
      </c>
      <c r="D9" s="252" t="s">
        <v>232</v>
      </c>
      <c r="E9" s="252">
        <v>20.456267999999998</v>
      </c>
      <c r="F9" s="252">
        <v>5.4852999999999999E-2</v>
      </c>
      <c r="G9" s="252">
        <v>4.6330439999999999</v>
      </c>
      <c r="H9" s="252">
        <v>8.8620000000000001E-3</v>
      </c>
      <c r="I9" s="200">
        <f>SUM(C9:H9)</f>
        <v>25.190891000000001</v>
      </c>
    </row>
    <row r="10" spans="1:9" ht="19.5" customHeight="1" x14ac:dyDescent="0.2">
      <c r="B10" s="377" t="s">
        <v>10</v>
      </c>
      <c r="C10" s="252">
        <v>29.081349999999986</v>
      </c>
      <c r="D10" s="252">
        <v>78.504882999999992</v>
      </c>
      <c r="E10" s="252">
        <v>141.9212599999999</v>
      </c>
      <c r="F10" s="252">
        <v>47.268029999999975</v>
      </c>
      <c r="G10" s="252">
        <v>159.94909500000003</v>
      </c>
      <c r="H10" s="252">
        <v>77.272294000000031</v>
      </c>
      <c r="I10" s="200">
        <f>SUM(C10:H10)</f>
        <v>533.99691199999984</v>
      </c>
    </row>
    <row r="11" spans="1:9" ht="19.5" customHeight="1" x14ac:dyDescent="0.2">
      <c r="B11" s="378" t="s">
        <v>73</v>
      </c>
      <c r="C11" s="252" t="s">
        <v>232</v>
      </c>
      <c r="D11" s="252">
        <v>13.216839999999999</v>
      </c>
      <c r="E11" s="252" t="s">
        <v>232</v>
      </c>
      <c r="F11" s="252" t="s">
        <v>232</v>
      </c>
      <c r="G11" s="252">
        <v>57.195692999999991</v>
      </c>
      <c r="H11" s="252" t="s">
        <v>232</v>
      </c>
      <c r="I11" s="200">
        <f>SUM(C11:H11)</f>
        <v>70.412532999999996</v>
      </c>
    </row>
    <row r="12" spans="1:9" ht="19.5" customHeight="1" x14ac:dyDescent="0.2">
      <c r="B12" s="251" t="s">
        <v>11</v>
      </c>
      <c r="C12" s="202">
        <f t="shared" ref="C12:I12" si="0">SUM(C7:C11)</f>
        <v>129.94602299999997</v>
      </c>
      <c r="D12" s="202">
        <f t="shared" si="0"/>
        <v>476.10445699999997</v>
      </c>
      <c r="E12" s="202">
        <f t="shared" si="0"/>
        <v>659.67205400000012</v>
      </c>
      <c r="F12" s="202">
        <f t="shared" si="0"/>
        <v>340.80585200000002</v>
      </c>
      <c r="G12" s="202">
        <f t="shared" si="0"/>
        <v>2461.7667100000003</v>
      </c>
      <c r="H12" s="202">
        <f t="shared" si="0"/>
        <v>331.85460200000006</v>
      </c>
      <c r="I12" s="203">
        <f t="shared" si="0"/>
        <v>4400.1496980000002</v>
      </c>
    </row>
    <row r="13" spans="1:9" ht="19.5" customHeight="1" x14ac:dyDescent="0.2">
      <c r="B13" s="379" t="s">
        <v>0</v>
      </c>
      <c r="C13" s="412" t="s">
        <v>232</v>
      </c>
      <c r="D13" s="194">
        <v>23.951588000000001</v>
      </c>
      <c r="E13" s="194">
        <v>156.60428300000001</v>
      </c>
      <c r="F13" s="194">
        <v>182.24966100000003</v>
      </c>
      <c r="G13" s="194">
        <v>565.44180199999994</v>
      </c>
      <c r="H13" s="207">
        <v>88.574645000000004</v>
      </c>
      <c r="I13" s="200">
        <f t="shared" ref="I13:I18" si="1">SUM(C13:H13)</f>
        <v>1016.8219790000001</v>
      </c>
    </row>
    <row r="14" spans="1:9" ht="19.5" customHeight="1" x14ac:dyDescent="0.2">
      <c r="B14" s="380" t="s">
        <v>1</v>
      </c>
      <c r="C14" s="201">
        <v>74.507279999999994</v>
      </c>
      <c r="D14" s="196">
        <v>124.41647500000001</v>
      </c>
      <c r="E14" s="196">
        <v>373.27265900000009</v>
      </c>
      <c r="F14" s="196">
        <v>517.17165999999997</v>
      </c>
      <c r="G14" s="196">
        <v>744.90272700000014</v>
      </c>
      <c r="H14" s="208">
        <v>173.40966799999995</v>
      </c>
      <c r="I14" s="200">
        <f t="shared" si="1"/>
        <v>2007.6804690000001</v>
      </c>
    </row>
    <row r="15" spans="1:9" ht="19.5" customHeight="1" x14ac:dyDescent="0.2">
      <c r="B15" s="247" t="s">
        <v>2</v>
      </c>
      <c r="C15" s="252" t="s">
        <v>232</v>
      </c>
      <c r="D15" s="252" t="s">
        <v>232</v>
      </c>
      <c r="E15" s="196">
        <v>184.35406199999989</v>
      </c>
      <c r="F15" s="252" t="s">
        <v>232</v>
      </c>
      <c r="G15" s="196">
        <v>270.90182099999981</v>
      </c>
      <c r="H15" s="252" t="s">
        <v>232</v>
      </c>
      <c r="I15" s="200">
        <f t="shared" si="1"/>
        <v>455.2558829999997</v>
      </c>
    </row>
    <row r="16" spans="1:9" ht="19.5" customHeight="1" x14ac:dyDescent="0.2">
      <c r="B16" s="376" t="s">
        <v>3</v>
      </c>
      <c r="C16" s="252" t="s">
        <v>232</v>
      </c>
      <c r="D16" s="252" t="s">
        <v>232</v>
      </c>
      <c r="E16" s="252" t="s">
        <v>232</v>
      </c>
      <c r="F16" s="252" t="s">
        <v>232</v>
      </c>
      <c r="G16" s="196">
        <v>3.9951959999999977</v>
      </c>
      <c r="H16" s="252" t="s">
        <v>232</v>
      </c>
      <c r="I16" s="200">
        <f t="shared" si="1"/>
        <v>3.9951959999999977</v>
      </c>
    </row>
    <row r="17" spans="2:15" ht="19.5" customHeight="1" x14ac:dyDescent="0.2">
      <c r="B17" s="376" t="s">
        <v>4</v>
      </c>
      <c r="C17" s="252" t="s">
        <v>232</v>
      </c>
      <c r="D17" s="196">
        <v>125.10443399999998</v>
      </c>
      <c r="E17" s="196">
        <v>403.34548599999977</v>
      </c>
      <c r="F17" s="196">
        <v>96.744580000000013</v>
      </c>
      <c r="G17" s="196">
        <v>43.58952</v>
      </c>
      <c r="H17" s="208">
        <v>17.490159999999999</v>
      </c>
      <c r="I17" s="200">
        <f t="shared" si="1"/>
        <v>686.27417999999977</v>
      </c>
    </row>
    <row r="18" spans="2:15" ht="19.5" customHeight="1" x14ac:dyDescent="0.2">
      <c r="B18" s="381" t="s">
        <v>5</v>
      </c>
      <c r="C18" s="209">
        <v>158.77890499999998</v>
      </c>
      <c r="D18" s="210">
        <v>275.156318</v>
      </c>
      <c r="E18" s="210">
        <v>198.58191900000011</v>
      </c>
      <c r="F18" s="210">
        <v>235.78292400000001</v>
      </c>
      <c r="G18" s="210">
        <v>309.90523099999996</v>
      </c>
      <c r="H18" s="211">
        <v>72.74799999999999</v>
      </c>
      <c r="I18" s="200">
        <f t="shared" si="1"/>
        <v>1250.953297</v>
      </c>
    </row>
    <row r="19" spans="2:15" ht="19.5" customHeight="1" x14ac:dyDescent="0.2">
      <c r="B19" s="251" t="s">
        <v>6</v>
      </c>
      <c r="C19" s="204">
        <f t="shared" ref="C19:I19" si="2">SUM(C13:C18)</f>
        <v>233.28618499999999</v>
      </c>
      <c r="D19" s="204">
        <f t="shared" si="2"/>
        <v>548.62881500000003</v>
      </c>
      <c r="E19" s="204">
        <f t="shared" si="2"/>
        <v>1316.1584089999999</v>
      </c>
      <c r="F19" s="204">
        <f t="shared" si="2"/>
        <v>1031.9488250000002</v>
      </c>
      <c r="G19" s="204">
        <f t="shared" si="2"/>
        <v>1938.7362969999999</v>
      </c>
      <c r="H19" s="204">
        <f t="shared" si="2"/>
        <v>352.22247299999992</v>
      </c>
      <c r="I19" s="205">
        <f t="shared" si="2"/>
        <v>5420.9810039999993</v>
      </c>
    </row>
    <row r="20" spans="2:15" ht="20.100000000000001" customHeight="1" x14ac:dyDescent="0.2">
      <c r="B20" s="382" t="s">
        <v>79</v>
      </c>
      <c r="C20" s="198">
        <v>24.691129999999994</v>
      </c>
      <c r="D20" s="199">
        <v>67.349504999999994</v>
      </c>
      <c r="E20" s="199">
        <v>18.406889000000003</v>
      </c>
      <c r="F20" s="199">
        <v>13.578961000000001</v>
      </c>
      <c r="G20" s="199">
        <v>103.66158799999999</v>
      </c>
      <c r="H20" s="199">
        <v>17.448438000000003</v>
      </c>
      <c r="I20" s="200">
        <f>SUM(C20:H20)</f>
        <v>245.13651099999998</v>
      </c>
    </row>
    <row r="21" spans="2:15" ht="20.25" customHeight="1" x14ac:dyDescent="0.2">
      <c r="B21" s="383" t="s">
        <v>35</v>
      </c>
      <c r="C21" s="209">
        <v>7.4550000000000001</v>
      </c>
      <c r="D21" s="199">
        <v>19.209590999999996</v>
      </c>
      <c r="E21" s="199">
        <v>20.612378000000003</v>
      </c>
      <c r="F21" s="199">
        <v>96.388126</v>
      </c>
      <c r="G21" s="199">
        <v>1318.8395220000011</v>
      </c>
      <c r="H21" s="199">
        <v>94.289657000000005</v>
      </c>
      <c r="I21" s="200">
        <f>SUM(C21:H21)</f>
        <v>1556.7942740000012</v>
      </c>
    </row>
    <row r="22" spans="2:15" ht="20.25" customHeight="1" x14ac:dyDescent="0.2">
      <c r="B22" s="251" t="s">
        <v>80</v>
      </c>
      <c r="C22" s="206">
        <f t="shared" ref="C22:I22" si="3">SUM(C20:C21)</f>
        <v>32.146129999999992</v>
      </c>
      <c r="D22" s="202">
        <f t="shared" si="3"/>
        <v>86.559095999999982</v>
      </c>
      <c r="E22" s="202">
        <f t="shared" si="3"/>
        <v>39.019267000000006</v>
      </c>
      <c r="F22" s="202">
        <f t="shared" si="3"/>
        <v>109.96708700000001</v>
      </c>
      <c r="G22" s="202">
        <f t="shared" si="3"/>
        <v>1422.5011100000011</v>
      </c>
      <c r="H22" s="202">
        <f t="shared" si="3"/>
        <v>111.73809500000002</v>
      </c>
      <c r="I22" s="203">
        <f t="shared" si="3"/>
        <v>1801.9307850000012</v>
      </c>
    </row>
    <row r="23" spans="2:15" x14ac:dyDescent="0.2"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</sheetData>
  <mergeCells count="3">
    <mergeCell ref="B5:B6"/>
    <mergeCell ref="C5:H5"/>
    <mergeCell ref="I5:I6"/>
  </mergeCells>
  <phoneticPr fontId="2" type="noConversion"/>
  <pageMargins left="0.75" right="0.75" top="1" bottom="1" header="0.5" footer="0.5"/>
  <pageSetup paperSize="9" scale="96" orientation="landscape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5"/>
  <sheetViews>
    <sheetView workbookViewId="0">
      <selection activeCell="A2" sqref="A2"/>
    </sheetView>
  </sheetViews>
  <sheetFormatPr defaultRowHeight="12" customHeight="1" x14ac:dyDescent="0.2"/>
  <cols>
    <col min="1" max="1" width="19.140625" customWidth="1"/>
    <col min="2" max="2" width="6.5703125" customWidth="1"/>
    <col min="3" max="5" width="17.7109375" customWidth="1"/>
  </cols>
  <sheetData>
    <row r="1" spans="1:18" ht="12" customHeight="1" x14ac:dyDescent="0.2">
      <c r="A1" s="4" t="s">
        <v>41</v>
      </c>
      <c r="B1" s="4" t="s">
        <v>42</v>
      </c>
      <c r="C1" s="4" t="s">
        <v>57</v>
      </c>
      <c r="D1" s="4" t="s">
        <v>58</v>
      </c>
      <c r="E1" s="4" t="s">
        <v>59</v>
      </c>
      <c r="F1" s="4" t="s">
        <v>60</v>
      </c>
      <c r="G1" s="4" t="s">
        <v>61</v>
      </c>
      <c r="H1" s="4" t="s">
        <v>43</v>
      </c>
      <c r="I1" s="4" t="s">
        <v>43</v>
      </c>
      <c r="J1" s="4" t="s">
        <v>43</v>
      </c>
      <c r="K1" s="4" t="s">
        <v>43</v>
      </c>
      <c r="L1" s="4" t="s">
        <v>43</v>
      </c>
      <c r="M1" s="4" t="s">
        <v>43</v>
      </c>
      <c r="N1" s="4" t="s">
        <v>43</v>
      </c>
      <c r="O1" s="4" t="s">
        <v>43</v>
      </c>
      <c r="P1" s="4" t="s">
        <v>43</v>
      </c>
      <c r="Q1" s="4" t="s">
        <v>43</v>
      </c>
      <c r="R1" s="4" t="s">
        <v>43</v>
      </c>
    </row>
    <row r="2" spans="1:18" ht="12" customHeight="1" x14ac:dyDescent="0.2">
      <c r="A2" s="3" t="s">
        <v>33</v>
      </c>
      <c r="B2" s="3" t="s">
        <v>44</v>
      </c>
      <c r="C2" s="5">
        <v>287192.0743586719</v>
      </c>
      <c r="D2" s="5">
        <v>190201.92469714291</v>
      </c>
      <c r="E2" s="5">
        <v>89462.302239708602</v>
      </c>
      <c r="F2" s="5">
        <v>176384.50999713445</v>
      </c>
      <c r="G2" s="5">
        <v>196743.22645492846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</row>
    <row r="3" spans="1:18" ht="12" customHeight="1" x14ac:dyDescent="0.2">
      <c r="A3" s="3" t="s">
        <v>7</v>
      </c>
      <c r="B3" s="3" t="s">
        <v>45</v>
      </c>
      <c r="C3" s="5">
        <v>347923.16054361686</v>
      </c>
      <c r="D3" s="5">
        <v>740884.97674654424</v>
      </c>
      <c r="E3" s="5">
        <v>244009.09882306075</v>
      </c>
      <c r="F3" s="5">
        <v>495262.69682332873</v>
      </c>
      <c r="G3" s="5">
        <v>330100.94599634409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</row>
    <row r="4" spans="1:18" ht="12" customHeight="1" x14ac:dyDescent="0.2">
      <c r="A4" s="3" t="s">
        <v>8</v>
      </c>
      <c r="B4" s="3" t="s">
        <v>46</v>
      </c>
      <c r="C4" s="5"/>
      <c r="D4" s="5">
        <v>0</v>
      </c>
      <c r="E4" s="5"/>
      <c r="F4" s="5">
        <v>573.00060227513313</v>
      </c>
      <c r="G4" s="5">
        <v>3828.838067740202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</row>
    <row r="5" spans="1:18" ht="12" customHeight="1" x14ac:dyDescent="0.2">
      <c r="A5" s="3" t="s">
        <v>9</v>
      </c>
      <c r="B5" s="3" t="s">
        <v>47</v>
      </c>
      <c r="C5" s="5"/>
      <c r="D5" s="5">
        <v>34277.340148925781</v>
      </c>
      <c r="E5" s="5">
        <v>128148</v>
      </c>
      <c r="F5" s="5">
        <v>650.75</v>
      </c>
      <c r="G5" s="5">
        <v>20080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</row>
    <row r="6" spans="1:18" ht="12" customHeight="1" x14ac:dyDescent="0.2">
      <c r="A6" s="3" t="s">
        <v>10</v>
      </c>
      <c r="B6" s="3" t="s">
        <v>48</v>
      </c>
      <c r="C6" s="5">
        <v>42133.489921569824</v>
      </c>
      <c r="D6" s="5">
        <v>40456.55283510685</v>
      </c>
      <c r="E6" s="5">
        <v>78126.182544767857</v>
      </c>
      <c r="F6" s="5">
        <v>75379.698590278393</v>
      </c>
      <c r="G6" s="5">
        <v>114165.92408340797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</row>
    <row r="7" spans="1:18" ht="12" customHeight="1" x14ac:dyDescent="0.2">
      <c r="A7" s="3" t="s">
        <v>0</v>
      </c>
      <c r="B7" s="3" t="s">
        <v>49</v>
      </c>
      <c r="C7" s="5">
        <v>129649.84987053275</v>
      </c>
      <c r="D7" s="5">
        <v>79992</v>
      </c>
      <c r="E7" s="5">
        <v>58108.254010677338</v>
      </c>
      <c r="F7" s="5">
        <v>9637.3500025868416</v>
      </c>
      <c r="G7" s="5">
        <v>352135.67996883392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</row>
    <row r="8" spans="1:18" ht="12" customHeight="1" x14ac:dyDescent="0.2">
      <c r="A8" s="3" t="s">
        <v>1</v>
      </c>
      <c r="B8" s="3" t="s">
        <v>50</v>
      </c>
      <c r="C8" s="5">
        <v>137789.37832455337</v>
      </c>
      <c r="D8" s="5">
        <v>141827.77685303241</v>
      </c>
      <c r="E8" s="5">
        <v>14122.940002441406</v>
      </c>
      <c r="F8" s="5">
        <v>171151.11161246896</v>
      </c>
      <c r="G8" s="5">
        <v>345522.88006591797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</row>
    <row r="9" spans="1:18" ht="12" customHeight="1" x14ac:dyDescent="0.2">
      <c r="A9" s="3" t="s">
        <v>2</v>
      </c>
      <c r="B9" s="3" t="s">
        <v>51</v>
      </c>
      <c r="C9" s="5">
        <v>45897.848565113185</v>
      </c>
      <c r="D9" s="5">
        <v>457.05999455600977</v>
      </c>
      <c r="E9" s="5"/>
      <c r="F9" s="5">
        <v>23958.538387323497</v>
      </c>
      <c r="G9" s="5">
        <v>34.301001803949475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</row>
    <row r="10" spans="1:18" ht="12" customHeight="1" x14ac:dyDescent="0.2">
      <c r="A10" s="3" t="s">
        <v>3</v>
      </c>
      <c r="B10" s="3" t="s">
        <v>52</v>
      </c>
      <c r="C10" s="5">
        <v>121952.53281187906</v>
      </c>
      <c r="D10" s="5">
        <v>45464.807763695717</v>
      </c>
      <c r="E10" s="5">
        <v>78138.006896018982</v>
      </c>
      <c r="F10" s="5">
        <v>100775.86777418002</v>
      </c>
      <c r="G10" s="5">
        <v>15178.419921875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18" ht="12" customHeight="1" x14ac:dyDescent="0.2">
      <c r="A11" s="3" t="s">
        <v>4</v>
      </c>
      <c r="B11" s="3"/>
      <c r="C11" s="5"/>
      <c r="D11" s="5"/>
      <c r="E11" s="5"/>
      <c r="F11" s="5"/>
      <c r="G11" s="5"/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</row>
    <row r="12" spans="1:18" ht="12" customHeight="1" x14ac:dyDescent="0.2">
      <c r="A12" s="3" t="s">
        <v>5</v>
      </c>
      <c r="B12" s="3" t="s">
        <v>53</v>
      </c>
      <c r="C12" s="5">
        <v>4160.4600524902344</v>
      </c>
      <c r="D12" s="5">
        <v>46475.150116324425</v>
      </c>
      <c r="E12" s="5">
        <v>82508.0859375</v>
      </c>
      <c r="F12" s="5"/>
      <c r="G12" s="5"/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</row>
    <row r="13" spans="1:18" ht="12" customHeight="1" x14ac:dyDescent="0.2">
      <c r="A13" s="3" t="s">
        <v>18</v>
      </c>
      <c r="B13" s="3" t="s">
        <v>54</v>
      </c>
      <c r="C13" s="5">
        <v>6800.2509918212891</v>
      </c>
      <c r="D13" s="5">
        <v>5154.5999972820282</v>
      </c>
      <c r="E13" s="5">
        <v>14846.385043181479</v>
      </c>
      <c r="F13" s="5">
        <v>1788.4750366210937</v>
      </c>
      <c r="G13" s="5">
        <v>10960.686000004411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</row>
    <row r="14" spans="1:18" ht="12" customHeight="1" x14ac:dyDescent="0.2">
      <c r="A14" s="3" t="s">
        <v>18</v>
      </c>
      <c r="B14" s="3" t="s">
        <v>55</v>
      </c>
      <c r="C14" s="5">
        <v>4223.2969970703125</v>
      </c>
      <c r="D14" s="5">
        <v>349.08300399780273</v>
      </c>
      <c r="E14" s="5">
        <v>1216.6525513529778</v>
      </c>
      <c r="F14" s="5">
        <v>7495.9599951207638</v>
      </c>
      <c r="G14" s="5">
        <v>6605.4581127166748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1:18" ht="12" customHeight="1" x14ac:dyDescent="0.2">
      <c r="A15" s="3" t="s">
        <v>35</v>
      </c>
      <c r="B15" s="3" t="s">
        <v>56</v>
      </c>
      <c r="C15" s="5">
        <v>410701.44157287385</v>
      </c>
      <c r="D15" s="5">
        <v>38348.722038015723</v>
      </c>
      <c r="E15" s="5">
        <v>83716.083842153661</v>
      </c>
      <c r="F15" s="5">
        <v>63200.758948859715</v>
      </c>
      <c r="G15" s="5">
        <v>354561.01787090302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98"/>
  <sheetViews>
    <sheetView showGridLines="0" workbookViewId="0"/>
  </sheetViews>
  <sheetFormatPr defaultRowHeight="12.75" x14ac:dyDescent="0.2"/>
  <cols>
    <col min="1" max="1" width="4.28515625" style="14" customWidth="1"/>
    <col min="2" max="2" width="12.7109375" style="14" customWidth="1"/>
    <col min="3" max="3" width="17" style="14" customWidth="1"/>
    <col min="4" max="4" width="17.28515625" style="14" customWidth="1"/>
    <col min="5" max="5" width="15.140625" style="14" customWidth="1"/>
    <col min="6" max="6" width="16" style="14" customWidth="1"/>
    <col min="7" max="7" width="12.85546875" style="14" customWidth="1"/>
    <col min="8" max="9" width="16" style="14" customWidth="1"/>
    <col min="10" max="10" width="17" style="14" customWidth="1"/>
    <col min="11" max="11" width="14.42578125" style="14" customWidth="1"/>
    <col min="12" max="16384" width="9.140625" style="14"/>
  </cols>
  <sheetData>
    <row r="1" spans="1:11" x14ac:dyDescent="0.2">
      <c r="A1" s="131"/>
    </row>
    <row r="2" spans="1:11" ht="18.75" x14ac:dyDescent="0.2">
      <c r="B2" s="122" t="s">
        <v>250</v>
      </c>
      <c r="C2" s="121"/>
      <c r="D2" s="121"/>
      <c r="E2" s="43"/>
      <c r="F2" s="43"/>
      <c r="G2" s="43"/>
      <c r="H2" s="43"/>
      <c r="I2" s="43"/>
      <c r="J2" s="43"/>
      <c r="K2" s="43"/>
    </row>
    <row r="3" spans="1:11" ht="18.75" x14ac:dyDescent="0.3">
      <c r="B3" s="38" t="s">
        <v>17</v>
      </c>
      <c r="C3" s="121"/>
      <c r="D3" s="121"/>
      <c r="E3" s="43"/>
      <c r="F3" s="43"/>
      <c r="G3" s="43"/>
      <c r="H3" s="43"/>
      <c r="I3" s="43"/>
      <c r="J3" s="43"/>
      <c r="K3" s="43"/>
    </row>
    <row r="4" spans="1:11" ht="15.75" x14ac:dyDescent="0.2">
      <c r="B4" s="120"/>
      <c r="C4" s="121"/>
      <c r="D4" s="121"/>
      <c r="E4" s="43"/>
      <c r="F4" s="43"/>
      <c r="G4" s="43"/>
      <c r="H4" s="43"/>
      <c r="I4" s="43"/>
      <c r="J4" s="43"/>
      <c r="K4" s="43"/>
    </row>
    <row r="5" spans="1:11" x14ac:dyDescent="0.2">
      <c r="B5" s="135" t="s">
        <v>81</v>
      </c>
      <c r="C5" s="214" t="s">
        <v>81</v>
      </c>
      <c r="D5" s="215"/>
      <c r="E5" s="482" t="s">
        <v>85</v>
      </c>
      <c r="F5" s="482"/>
      <c r="G5" s="482"/>
      <c r="H5" s="482"/>
      <c r="I5" s="482"/>
      <c r="J5" s="482"/>
      <c r="K5" s="132" t="s">
        <v>81</v>
      </c>
    </row>
    <row r="6" spans="1:11" ht="38.25" x14ac:dyDescent="0.2">
      <c r="B6" s="138" t="s">
        <v>162</v>
      </c>
      <c r="C6" s="216" t="s">
        <v>12</v>
      </c>
      <c r="D6" s="217"/>
      <c r="E6" s="24" t="s">
        <v>166</v>
      </c>
      <c r="F6" s="24" t="s">
        <v>167</v>
      </c>
      <c r="G6" s="24" t="s">
        <v>168</v>
      </c>
      <c r="H6" s="24" t="s">
        <v>169</v>
      </c>
      <c r="I6" s="24" t="s">
        <v>174</v>
      </c>
      <c r="J6" s="141" t="s">
        <v>171</v>
      </c>
      <c r="K6" s="134" t="s">
        <v>172</v>
      </c>
    </row>
    <row r="7" spans="1:11" x14ac:dyDescent="0.2">
      <c r="B7" s="483" t="s">
        <v>175</v>
      </c>
      <c r="C7" s="481" t="s">
        <v>203</v>
      </c>
      <c r="D7" s="218" t="s">
        <v>203</v>
      </c>
      <c r="E7" s="153">
        <v>155</v>
      </c>
      <c r="F7" s="154">
        <v>88</v>
      </c>
      <c r="G7" s="154">
        <v>429</v>
      </c>
      <c r="H7" s="154">
        <v>93</v>
      </c>
      <c r="I7" s="154">
        <v>1755</v>
      </c>
      <c r="J7" s="219">
        <v>244</v>
      </c>
      <c r="K7" s="146">
        <f>SUM(E7:J7)</f>
        <v>2764</v>
      </c>
    </row>
    <row r="8" spans="1:11" x14ac:dyDescent="0.2">
      <c r="B8" s="484"/>
      <c r="C8" s="481"/>
      <c r="D8" s="218" t="s">
        <v>204</v>
      </c>
      <c r="E8" s="153">
        <v>20</v>
      </c>
      <c r="F8" s="154">
        <v>78</v>
      </c>
      <c r="G8" s="154">
        <v>163</v>
      </c>
      <c r="H8" s="154">
        <v>68</v>
      </c>
      <c r="I8" s="154">
        <v>254</v>
      </c>
      <c r="J8" s="219">
        <v>73</v>
      </c>
      <c r="K8" s="146">
        <f>SUM(E8:J8)</f>
        <v>656</v>
      </c>
    </row>
    <row r="9" spans="1:11" x14ac:dyDescent="0.2">
      <c r="B9" s="484"/>
      <c r="C9" s="220" t="s">
        <v>11</v>
      </c>
      <c r="D9" s="221"/>
      <c r="E9" s="222">
        <f t="shared" ref="E9:K9" si="0">SUBTOTAL(9,E7:E8)</f>
        <v>175</v>
      </c>
      <c r="F9" s="150">
        <f t="shared" si="0"/>
        <v>166</v>
      </c>
      <c r="G9" s="150">
        <f t="shared" si="0"/>
        <v>592</v>
      </c>
      <c r="H9" s="150">
        <f t="shared" si="0"/>
        <v>161</v>
      </c>
      <c r="I9" s="150">
        <f t="shared" si="0"/>
        <v>2009</v>
      </c>
      <c r="J9" s="223">
        <f t="shared" si="0"/>
        <v>317</v>
      </c>
      <c r="K9" s="151">
        <f t="shared" si="0"/>
        <v>3420</v>
      </c>
    </row>
    <row r="10" spans="1:11" x14ac:dyDescent="0.2">
      <c r="B10" s="484"/>
      <c r="C10" s="481" t="s">
        <v>149</v>
      </c>
      <c r="D10" s="218" t="s">
        <v>0</v>
      </c>
      <c r="E10" s="153">
        <v>0</v>
      </c>
      <c r="F10" s="154">
        <v>0</v>
      </c>
      <c r="G10" s="154">
        <v>74</v>
      </c>
      <c r="H10" s="154">
        <v>0</v>
      </c>
      <c r="I10" s="154">
        <v>156</v>
      </c>
      <c r="J10" s="219">
        <v>0</v>
      </c>
      <c r="K10" s="146">
        <f t="shared" ref="K10:K16" si="1">SUM(E10:J10)</f>
        <v>230</v>
      </c>
    </row>
    <row r="11" spans="1:11" x14ac:dyDescent="0.2">
      <c r="B11" s="484"/>
      <c r="C11" s="481"/>
      <c r="D11" s="218" t="s">
        <v>1</v>
      </c>
      <c r="E11" s="153">
        <v>0</v>
      </c>
      <c r="F11" s="154">
        <v>48</v>
      </c>
      <c r="G11" s="154">
        <v>94</v>
      </c>
      <c r="H11" s="154">
        <v>0</v>
      </c>
      <c r="I11" s="154">
        <v>636</v>
      </c>
      <c r="J11" s="219">
        <v>13</v>
      </c>
      <c r="K11" s="146">
        <f t="shared" si="1"/>
        <v>791</v>
      </c>
    </row>
    <row r="12" spans="1:11" x14ac:dyDescent="0.2">
      <c r="B12" s="484"/>
      <c r="C12" s="481"/>
      <c r="D12" s="218" t="s">
        <v>3</v>
      </c>
      <c r="E12" s="153">
        <v>0</v>
      </c>
      <c r="F12" s="154">
        <v>0</v>
      </c>
      <c r="G12" s="154">
        <v>0</v>
      </c>
      <c r="H12" s="154">
        <v>0</v>
      </c>
      <c r="I12" s="154">
        <v>2</v>
      </c>
      <c r="J12" s="219">
        <v>0</v>
      </c>
      <c r="K12" s="146">
        <f t="shared" si="1"/>
        <v>2</v>
      </c>
    </row>
    <row r="13" spans="1:11" x14ac:dyDescent="0.2">
      <c r="B13" s="484"/>
      <c r="C13" s="481"/>
      <c r="D13" s="218" t="s">
        <v>4</v>
      </c>
      <c r="E13" s="153">
        <v>0</v>
      </c>
      <c r="F13" s="154">
        <v>0</v>
      </c>
      <c r="G13" s="154">
        <v>34</v>
      </c>
      <c r="H13" s="154">
        <v>0</v>
      </c>
      <c r="I13" s="154">
        <v>0</v>
      </c>
      <c r="J13" s="219">
        <v>0</v>
      </c>
      <c r="K13" s="146">
        <f t="shared" si="1"/>
        <v>34</v>
      </c>
    </row>
    <row r="14" spans="1:11" x14ac:dyDescent="0.2">
      <c r="B14" s="484"/>
      <c r="C14" s="481"/>
      <c r="D14" s="218" t="s">
        <v>5</v>
      </c>
      <c r="E14" s="153">
        <v>0</v>
      </c>
      <c r="F14" s="154">
        <v>23</v>
      </c>
      <c r="G14" s="154">
        <v>0</v>
      </c>
      <c r="H14" s="154">
        <v>104</v>
      </c>
      <c r="I14" s="154">
        <v>0</v>
      </c>
      <c r="J14" s="219">
        <v>0</v>
      </c>
      <c r="K14" s="146">
        <f t="shared" si="1"/>
        <v>127</v>
      </c>
    </row>
    <row r="15" spans="1:11" x14ac:dyDescent="0.2">
      <c r="B15" s="484"/>
      <c r="C15" s="155" t="s">
        <v>6</v>
      </c>
      <c r="D15" s="221"/>
      <c r="E15" s="222">
        <f t="shared" ref="E15:K15" si="2">SUBTOTAL(9,E10:E14)</f>
        <v>0</v>
      </c>
      <c r="F15" s="150">
        <f t="shared" si="2"/>
        <v>71</v>
      </c>
      <c r="G15" s="150">
        <f t="shared" si="2"/>
        <v>202</v>
      </c>
      <c r="H15" s="150">
        <f t="shared" si="2"/>
        <v>104</v>
      </c>
      <c r="I15" s="150">
        <f t="shared" si="2"/>
        <v>794</v>
      </c>
      <c r="J15" s="223">
        <f t="shared" si="2"/>
        <v>13</v>
      </c>
      <c r="K15" s="151">
        <f t="shared" si="2"/>
        <v>1184</v>
      </c>
    </row>
    <row r="16" spans="1:11" x14ac:dyDescent="0.2">
      <c r="B16" s="484"/>
      <c r="C16" s="224" t="s">
        <v>205</v>
      </c>
      <c r="D16" s="218" t="s">
        <v>206</v>
      </c>
      <c r="E16" s="153">
        <v>10</v>
      </c>
      <c r="F16" s="154">
        <v>54</v>
      </c>
      <c r="G16" s="154">
        <v>96</v>
      </c>
      <c r="H16" s="154">
        <v>59</v>
      </c>
      <c r="I16" s="154">
        <v>1509</v>
      </c>
      <c r="J16" s="219">
        <v>82</v>
      </c>
      <c r="K16" s="146">
        <f t="shared" si="1"/>
        <v>1810</v>
      </c>
    </row>
    <row r="17" spans="2:11" x14ac:dyDescent="0.2">
      <c r="B17" s="485"/>
      <c r="C17" s="171" t="s">
        <v>207</v>
      </c>
      <c r="D17" s="221"/>
      <c r="E17" s="222">
        <f t="shared" ref="E17:K17" si="3">SUBTOTAL(9,E16:E16)</f>
        <v>10</v>
      </c>
      <c r="F17" s="150">
        <f t="shared" si="3"/>
        <v>54</v>
      </c>
      <c r="G17" s="150">
        <f t="shared" si="3"/>
        <v>96</v>
      </c>
      <c r="H17" s="150">
        <f t="shared" si="3"/>
        <v>59</v>
      </c>
      <c r="I17" s="150">
        <f t="shared" si="3"/>
        <v>1509</v>
      </c>
      <c r="J17" s="223">
        <f t="shared" si="3"/>
        <v>82</v>
      </c>
      <c r="K17" s="151">
        <f t="shared" si="3"/>
        <v>1810</v>
      </c>
    </row>
    <row r="18" spans="2:11" x14ac:dyDescent="0.2">
      <c r="B18" s="225" t="s">
        <v>208</v>
      </c>
      <c r="C18" s="172"/>
      <c r="D18" s="172"/>
      <c r="E18" s="46">
        <f t="shared" ref="E18:K18" si="4">SUBTOTAL(9,E7:E16)</f>
        <v>185</v>
      </c>
      <c r="F18" s="33">
        <f t="shared" si="4"/>
        <v>291</v>
      </c>
      <c r="G18" s="33">
        <f t="shared" si="4"/>
        <v>890</v>
      </c>
      <c r="H18" s="33">
        <f t="shared" si="4"/>
        <v>324</v>
      </c>
      <c r="I18" s="33">
        <f t="shared" si="4"/>
        <v>4312</v>
      </c>
      <c r="J18" s="47">
        <f t="shared" si="4"/>
        <v>412</v>
      </c>
      <c r="K18" s="44">
        <f t="shared" si="4"/>
        <v>6414</v>
      </c>
    </row>
    <row r="19" spans="2:11" x14ac:dyDescent="0.2">
      <c r="B19" s="483" t="s">
        <v>187</v>
      </c>
      <c r="C19" s="479" t="s">
        <v>203</v>
      </c>
      <c r="D19" s="218" t="s">
        <v>203</v>
      </c>
      <c r="E19" s="153">
        <v>130.45407499213147</v>
      </c>
      <c r="F19" s="154">
        <v>133.28926456493886</v>
      </c>
      <c r="G19" s="154">
        <v>668.03349303095035</v>
      </c>
      <c r="H19" s="154">
        <v>371.65952733901145</v>
      </c>
      <c r="I19" s="154">
        <v>2075.5474556338177</v>
      </c>
      <c r="J19" s="219">
        <v>192.45861524924635</v>
      </c>
      <c r="K19" s="146">
        <f t="shared" ref="K19:K28" si="5">SUM(E19:J19)</f>
        <v>3571.4424308100961</v>
      </c>
    </row>
    <row r="20" spans="2:11" x14ac:dyDescent="0.2">
      <c r="B20" s="484"/>
      <c r="C20" s="480"/>
      <c r="D20" s="218" t="s">
        <v>204</v>
      </c>
      <c r="E20" s="153">
        <v>0</v>
      </c>
      <c r="F20" s="154">
        <v>8.8191200010254978</v>
      </c>
      <c r="G20" s="154">
        <v>20.635180058956148</v>
      </c>
      <c r="H20" s="154">
        <v>10.385720019817352</v>
      </c>
      <c r="I20" s="154">
        <v>37.5</v>
      </c>
      <c r="J20" s="219">
        <v>80.791999846488253</v>
      </c>
      <c r="K20" s="146">
        <f t="shared" si="5"/>
        <v>158.13201992628726</v>
      </c>
    </row>
    <row r="21" spans="2:11" x14ac:dyDescent="0.2">
      <c r="B21" s="484"/>
      <c r="C21" s="155" t="s">
        <v>11</v>
      </c>
      <c r="D21" s="221"/>
      <c r="E21" s="222">
        <f t="shared" ref="E21:K21" si="6">SUBTOTAL(9,E19:E20)</f>
        <v>130.45407499213147</v>
      </c>
      <c r="F21" s="150">
        <f t="shared" si="6"/>
        <v>142.10838456596437</v>
      </c>
      <c r="G21" s="150">
        <f t="shared" si="6"/>
        <v>688.66867308990652</v>
      </c>
      <c r="H21" s="150">
        <f t="shared" si="6"/>
        <v>382.04524735882882</v>
      </c>
      <c r="I21" s="150">
        <f t="shared" si="6"/>
        <v>2113.0474556338177</v>
      </c>
      <c r="J21" s="223">
        <f t="shared" si="6"/>
        <v>273.25061509573459</v>
      </c>
      <c r="K21" s="151">
        <f t="shared" si="6"/>
        <v>3729.5744507363834</v>
      </c>
    </row>
    <row r="22" spans="2:11" x14ac:dyDescent="0.2">
      <c r="B22" s="484"/>
      <c r="C22" s="479" t="s">
        <v>149</v>
      </c>
      <c r="D22" s="218" t="s">
        <v>0</v>
      </c>
      <c r="E22" s="153">
        <v>0</v>
      </c>
      <c r="F22" s="154">
        <v>0</v>
      </c>
      <c r="G22" s="154">
        <v>101.76810992431641</v>
      </c>
      <c r="H22" s="154">
        <v>0</v>
      </c>
      <c r="I22" s="154">
        <v>122.34750331950188</v>
      </c>
      <c r="J22" s="219">
        <v>85.69</v>
      </c>
      <c r="K22" s="146">
        <f t="shared" si="5"/>
        <v>309.8056132438183</v>
      </c>
    </row>
    <row r="23" spans="2:11" x14ac:dyDescent="0.2">
      <c r="B23" s="484"/>
      <c r="C23" s="481"/>
      <c r="D23" s="218" t="s">
        <v>1</v>
      </c>
      <c r="E23" s="153">
        <v>2.988</v>
      </c>
      <c r="F23" s="154">
        <v>27.582680760949849</v>
      </c>
      <c r="G23" s="154">
        <v>68.85544000053406</v>
      </c>
      <c r="H23" s="154">
        <v>2.9559949989318848</v>
      </c>
      <c r="I23" s="154">
        <v>478.27355760341879</v>
      </c>
      <c r="J23" s="219">
        <v>52.250748992981393</v>
      </c>
      <c r="K23" s="146">
        <f t="shared" si="5"/>
        <v>632.90642235681594</v>
      </c>
    </row>
    <row r="24" spans="2:11" x14ac:dyDescent="0.2">
      <c r="B24" s="484"/>
      <c r="C24" s="481"/>
      <c r="D24" s="218" t="s">
        <v>3</v>
      </c>
      <c r="E24" s="153">
        <v>0</v>
      </c>
      <c r="F24" s="154">
        <v>0</v>
      </c>
      <c r="G24" s="154">
        <v>0</v>
      </c>
      <c r="H24" s="154">
        <v>0</v>
      </c>
      <c r="I24" s="154">
        <v>5.0187679928001021</v>
      </c>
      <c r="J24" s="219">
        <v>0</v>
      </c>
      <c r="K24" s="146">
        <f t="shared" si="5"/>
        <v>5.0187679928001021</v>
      </c>
    </row>
    <row r="25" spans="2:11" x14ac:dyDescent="0.2">
      <c r="B25" s="484"/>
      <c r="C25" s="481"/>
      <c r="D25" s="218" t="s">
        <v>4</v>
      </c>
      <c r="E25" s="153">
        <v>0</v>
      </c>
      <c r="F25" s="154">
        <v>0</v>
      </c>
      <c r="G25" s="154">
        <v>130.4816000328064</v>
      </c>
      <c r="H25" s="154">
        <v>0</v>
      </c>
      <c r="I25" s="154">
        <v>0</v>
      </c>
      <c r="J25" s="219">
        <v>0</v>
      </c>
      <c r="K25" s="146">
        <f t="shared" si="5"/>
        <v>130.4816000328064</v>
      </c>
    </row>
    <row r="26" spans="2:11" x14ac:dyDescent="0.2">
      <c r="B26" s="484"/>
      <c r="C26" s="480"/>
      <c r="D26" s="218" t="s">
        <v>5</v>
      </c>
      <c r="E26" s="153">
        <v>41.862701845169063</v>
      </c>
      <c r="F26" s="154">
        <v>0</v>
      </c>
      <c r="G26" s="154">
        <v>5</v>
      </c>
      <c r="H26" s="154">
        <v>108.5528099975586</v>
      </c>
      <c r="I26" s="154">
        <v>21.798828023508193</v>
      </c>
      <c r="J26" s="219">
        <v>0</v>
      </c>
      <c r="K26" s="146">
        <f t="shared" si="5"/>
        <v>177.21433986623583</v>
      </c>
    </row>
    <row r="27" spans="2:11" x14ac:dyDescent="0.2">
      <c r="B27" s="484"/>
      <c r="C27" s="155" t="s">
        <v>6</v>
      </c>
      <c r="D27" s="221"/>
      <c r="E27" s="222">
        <f t="shared" ref="E27:K27" si="7">SUBTOTAL(9,E22:E26)</f>
        <v>44.850701845169063</v>
      </c>
      <c r="F27" s="150">
        <f t="shared" si="7"/>
        <v>27.582680760949849</v>
      </c>
      <c r="G27" s="150">
        <f t="shared" si="7"/>
        <v>306.10514995765686</v>
      </c>
      <c r="H27" s="150">
        <f t="shared" si="7"/>
        <v>111.50880499649048</v>
      </c>
      <c r="I27" s="150">
        <f t="shared" si="7"/>
        <v>627.43865693922908</v>
      </c>
      <c r="J27" s="223">
        <f t="shared" si="7"/>
        <v>137.94074899298138</v>
      </c>
      <c r="K27" s="151">
        <f t="shared" si="7"/>
        <v>1255.4267434924766</v>
      </c>
    </row>
    <row r="28" spans="2:11" x14ac:dyDescent="0.2">
      <c r="B28" s="484"/>
      <c r="C28" s="486" t="s">
        <v>205</v>
      </c>
      <c r="D28" s="486" t="s">
        <v>206</v>
      </c>
      <c r="E28" s="153">
        <v>15.115499999999999</v>
      </c>
      <c r="F28" s="154">
        <v>66.012796962838621</v>
      </c>
      <c r="G28" s="154">
        <v>94.630141125023357</v>
      </c>
      <c r="H28" s="154">
        <v>112.46782600041479</v>
      </c>
      <c r="I28" s="154">
        <v>1603.9470409622193</v>
      </c>
      <c r="J28" s="219">
        <v>28.085000000000001</v>
      </c>
      <c r="K28" s="146">
        <f t="shared" si="5"/>
        <v>1920.2583050504961</v>
      </c>
    </row>
    <row r="29" spans="2:11" x14ac:dyDescent="0.2">
      <c r="B29" s="485"/>
      <c r="C29" s="226" t="s">
        <v>207</v>
      </c>
      <c r="D29" s="227"/>
      <c r="E29" s="228">
        <f t="shared" ref="E29:K29" si="8">SUBTOTAL(9,E28:E28)</f>
        <v>15.115499999999999</v>
      </c>
      <c r="F29" s="158">
        <f t="shared" si="8"/>
        <v>66.012796962838621</v>
      </c>
      <c r="G29" s="158">
        <f t="shared" si="8"/>
        <v>94.630141125023357</v>
      </c>
      <c r="H29" s="158">
        <f t="shared" si="8"/>
        <v>112.46782600041479</v>
      </c>
      <c r="I29" s="158">
        <f t="shared" si="8"/>
        <v>1603.9470409622193</v>
      </c>
      <c r="J29" s="229">
        <f t="shared" si="8"/>
        <v>28.085000000000001</v>
      </c>
      <c r="K29" s="144">
        <f t="shared" si="8"/>
        <v>1920.2583050504961</v>
      </c>
    </row>
    <row r="30" spans="2:11" x14ac:dyDescent="0.2">
      <c r="B30" s="52" t="s">
        <v>209</v>
      </c>
      <c r="C30" s="172"/>
      <c r="D30" s="172"/>
      <c r="E30" s="46">
        <f t="shared" ref="E30:K30" si="9">SUBTOTAL(9,E19:E28)</f>
        <v>190.42027683730052</v>
      </c>
      <c r="F30" s="33">
        <f t="shared" si="9"/>
        <v>235.70386228975283</v>
      </c>
      <c r="G30" s="33">
        <f t="shared" si="9"/>
        <v>1089.4039641725867</v>
      </c>
      <c r="H30" s="33">
        <f t="shared" si="9"/>
        <v>606.02187835573409</v>
      </c>
      <c r="I30" s="33">
        <f t="shared" si="9"/>
        <v>4344.4331535352658</v>
      </c>
      <c r="J30" s="47">
        <f t="shared" si="9"/>
        <v>439.27636408871598</v>
      </c>
      <c r="K30" s="44">
        <f t="shared" si="9"/>
        <v>6905.2594992793565</v>
      </c>
    </row>
    <row r="31" spans="2:11" x14ac:dyDescent="0.2">
      <c r="B31" s="454" t="s">
        <v>188</v>
      </c>
      <c r="C31" s="479" t="s">
        <v>203</v>
      </c>
      <c r="D31" s="218" t="s">
        <v>203</v>
      </c>
      <c r="E31" s="153">
        <v>120.41149566070199</v>
      </c>
      <c r="F31" s="154">
        <v>191.42642235841882</v>
      </c>
      <c r="G31" s="154">
        <v>643.51931908705455</v>
      </c>
      <c r="H31" s="154">
        <v>558.69492292033135</v>
      </c>
      <c r="I31" s="154">
        <v>2320.0272737026121</v>
      </c>
      <c r="J31" s="219">
        <v>207.47723213571308</v>
      </c>
      <c r="K31" s="146">
        <f t="shared" ref="K31:K42" si="10">SUM(E31:J31)</f>
        <v>4041.5566658648322</v>
      </c>
    </row>
    <row r="32" spans="2:11" x14ac:dyDescent="0.2">
      <c r="B32" s="455"/>
      <c r="C32" s="480"/>
      <c r="D32" s="218" t="s">
        <v>204</v>
      </c>
      <c r="E32" s="153">
        <v>4.788054729499156</v>
      </c>
      <c r="F32" s="154">
        <v>41.520237128229809</v>
      </c>
      <c r="G32" s="154">
        <v>13.987251069903373</v>
      </c>
      <c r="H32" s="154">
        <v>5.7740199584960941</v>
      </c>
      <c r="I32" s="154">
        <v>49.019689852237704</v>
      </c>
      <c r="J32" s="219">
        <v>88.175357076227655</v>
      </c>
      <c r="K32" s="146">
        <f t="shared" si="10"/>
        <v>203.2646098145938</v>
      </c>
    </row>
    <row r="33" spans="2:11" x14ac:dyDescent="0.2">
      <c r="B33" s="455"/>
      <c r="C33" s="155" t="s">
        <v>11</v>
      </c>
      <c r="D33" s="221"/>
      <c r="E33" s="222">
        <f t="shared" ref="E33:K33" si="11">SUBTOTAL(9,E31:E32)</f>
        <v>125.19955039020114</v>
      </c>
      <c r="F33" s="150">
        <f t="shared" si="11"/>
        <v>232.94665948664863</v>
      </c>
      <c r="G33" s="150">
        <f t="shared" si="11"/>
        <v>657.50657015695788</v>
      </c>
      <c r="H33" s="150">
        <f t="shared" si="11"/>
        <v>564.46894287882742</v>
      </c>
      <c r="I33" s="150">
        <f t="shared" si="11"/>
        <v>2369.0469635548498</v>
      </c>
      <c r="J33" s="223">
        <f t="shared" si="11"/>
        <v>295.65258921194072</v>
      </c>
      <c r="K33" s="151">
        <f t="shared" si="11"/>
        <v>4244.8212756794264</v>
      </c>
    </row>
    <row r="34" spans="2:11" x14ac:dyDescent="0.2">
      <c r="B34" s="455"/>
      <c r="C34" s="479" t="s">
        <v>149</v>
      </c>
      <c r="D34" s="218" t="s">
        <v>0</v>
      </c>
      <c r="E34" s="153">
        <v>1.7666000101566315</v>
      </c>
      <c r="F34" s="154">
        <v>0</v>
      </c>
      <c r="G34" s="154">
        <v>100.44861951529978</v>
      </c>
      <c r="H34" s="154">
        <v>0</v>
      </c>
      <c r="I34" s="154">
        <v>95.072776933163411</v>
      </c>
      <c r="J34" s="219">
        <v>14.061</v>
      </c>
      <c r="K34" s="146">
        <f t="shared" si="10"/>
        <v>211.34899645861984</v>
      </c>
    </row>
    <row r="35" spans="2:11" x14ac:dyDescent="0.2">
      <c r="B35" s="455"/>
      <c r="C35" s="481"/>
      <c r="D35" s="218" t="s">
        <v>1</v>
      </c>
      <c r="E35" s="153">
        <v>5.7000000000000002E-2</v>
      </c>
      <c r="F35" s="154">
        <v>29.069183233011511</v>
      </c>
      <c r="G35" s="154">
        <v>87.865849782943727</v>
      </c>
      <c r="H35" s="154">
        <v>13.192519989013672</v>
      </c>
      <c r="I35" s="154">
        <v>244.28671983098985</v>
      </c>
      <c r="J35" s="219">
        <v>48.503919967992118</v>
      </c>
      <c r="K35" s="146">
        <f t="shared" si="10"/>
        <v>422.9751928039509</v>
      </c>
    </row>
    <row r="36" spans="2:11" x14ac:dyDescent="0.2">
      <c r="B36" s="455"/>
      <c r="C36" s="481"/>
      <c r="D36" s="218" t="s">
        <v>2</v>
      </c>
      <c r="E36" s="153">
        <v>0</v>
      </c>
      <c r="F36" s="154">
        <v>0</v>
      </c>
      <c r="G36" s="154">
        <v>0</v>
      </c>
      <c r="H36" s="154">
        <v>0</v>
      </c>
      <c r="I36" s="154">
        <v>211.15022535619138</v>
      </c>
      <c r="J36" s="219">
        <v>5.7080799747705457</v>
      </c>
      <c r="K36" s="146">
        <f t="shared" si="10"/>
        <v>216.85830533096194</v>
      </c>
    </row>
    <row r="37" spans="2:11" x14ac:dyDescent="0.2">
      <c r="B37" s="455"/>
      <c r="C37" s="481"/>
      <c r="D37" s="218" t="s">
        <v>3</v>
      </c>
      <c r="E37" s="153">
        <v>0</v>
      </c>
      <c r="F37" s="154">
        <v>0</v>
      </c>
      <c r="G37" s="154">
        <v>0</v>
      </c>
      <c r="H37" s="154">
        <v>0</v>
      </c>
      <c r="I37" s="154">
        <v>1.0088761004562765</v>
      </c>
      <c r="J37" s="219">
        <v>0</v>
      </c>
      <c r="K37" s="146">
        <f t="shared" si="10"/>
        <v>1.0088761004562765</v>
      </c>
    </row>
    <row r="38" spans="2:11" x14ac:dyDescent="0.2">
      <c r="B38" s="455"/>
      <c r="C38" s="481"/>
      <c r="D38" s="218" t="s">
        <v>4</v>
      </c>
      <c r="E38" s="153">
        <v>5.9562000002861026</v>
      </c>
      <c r="F38" s="154">
        <v>0</v>
      </c>
      <c r="G38" s="154">
        <v>146.78200000000001</v>
      </c>
      <c r="H38" s="154">
        <v>10.317439966499805</v>
      </c>
      <c r="I38" s="154">
        <v>0.82719998168945308</v>
      </c>
      <c r="J38" s="219">
        <v>0</v>
      </c>
      <c r="K38" s="146">
        <f t="shared" si="10"/>
        <v>163.88283994847538</v>
      </c>
    </row>
    <row r="39" spans="2:11" x14ac:dyDescent="0.2">
      <c r="B39" s="455"/>
      <c r="C39" s="480"/>
      <c r="D39" s="218" t="s">
        <v>5</v>
      </c>
      <c r="E39" s="153">
        <v>77.313999999999993</v>
      </c>
      <c r="F39" s="154">
        <v>0</v>
      </c>
      <c r="G39" s="154">
        <v>5.8182079448699948</v>
      </c>
      <c r="H39" s="154">
        <v>1.82</v>
      </c>
      <c r="I39" s="154">
        <v>40.401120151519777</v>
      </c>
      <c r="J39" s="219">
        <v>0</v>
      </c>
      <c r="K39" s="146">
        <f t="shared" si="10"/>
        <v>125.35332809638976</v>
      </c>
    </row>
    <row r="40" spans="2:11" x14ac:dyDescent="0.2">
      <c r="B40" s="455"/>
      <c r="C40" s="155" t="s">
        <v>6</v>
      </c>
      <c r="D40" s="221"/>
      <c r="E40" s="222">
        <f t="shared" ref="E40:K40" si="12">SUBTOTAL(9,E34:E39)</f>
        <v>85.09380001044272</v>
      </c>
      <c r="F40" s="150">
        <f t="shared" si="12"/>
        <v>29.069183233011511</v>
      </c>
      <c r="G40" s="150">
        <f t="shared" si="12"/>
        <v>340.91467724311349</v>
      </c>
      <c r="H40" s="150">
        <f t="shared" si="12"/>
        <v>25.329959955513477</v>
      </c>
      <c r="I40" s="150">
        <f t="shared" si="12"/>
        <v>592.74691835401018</v>
      </c>
      <c r="J40" s="223">
        <f t="shared" si="12"/>
        <v>68.272999942762667</v>
      </c>
      <c r="K40" s="151">
        <f t="shared" si="12"/>
        <v>1141.4275387388541</v>
      </c>
    </row>
    <row r="41" spans="2:11" x14ac:dyDescent="0.2">
      <c r="B41" s="455"/>
      <c r="C41" s="479" t="s">
        <v>205</v>
      </c>
      <c r="D41" s="218" t="s">
        <v>18</v>
      </c>
      <c r="E41" s="153">
        <v>3.1150000000000002</v>
      </c>
      <c r="F41" s="154">
        <v>10.463966038823127</v>
      </c>
      <c r="G41" s="154">
        <v>4.7946000018119808</v>
      </c>
      <c r="H41" s="154">
        <v>3.1459999999999999</v>
      </c>
      <c r="I41" s="154">
        <v>12.088774001121521</v>
      </c>
      <c r="J41" s="219">
        <v>4.7639999999999993</v>
      </c>
      <c r="K41" s="146">
        <f t="shared" si="10"/>
        <v>38.37234004175663</v>
      </c>
    </row>
    <row r="42" spans="2:11" x14ac:dyDescent="0.2">
      <c r="B42" s="455"/>
      <c r="C42" s="480"/>
      <c r="D42" s="218" t="s">
        <v>206</v>
      </c>
      <c r="E42" s="153">
        <v>14.25860000872612</v>
      </c>
      <c r="F42" s="154">
        <v>69.87004013428465</v>
      </c>
      <c r="G42" s="154">
        <v>86.374011002343153</v>
      </c>
      <c r="H42" s="154">
        <v>99.712213741034276</v>
      </c>
      <c r="I42" s="154">
        <v>1797.9238126435132</v>
      </c>
      <c r="J42" s="219">
        <v>93.540999999999997</v>
      </c>
      <c r="K42" s="146">
        <f t="shared" si="10"/>
        <v>2161.6796775299017</v>
      </c>
    </row>
    <row r="43" spans="2:11" x14ac:dyDescent="0.2">
      <c r="B43" s="456"/>
      <c r="C43" s="157" t="s">
        <v>207</v>
      </c>
      <c r="D43" s="227"/>
      <c r="E43" s="228">
        <f t="shared" ref="E43:K43" si="13">SUBTOTAL(9,E41:E42)</f>
        <v>17.373600008726122</v>
      </c>
      <c r="F43" s="158">
        <f t="shared" si="13"/>
        <v>80.334006173107781</v>
      </c>
      <c r="G43" s="158">
        <f t="shared" si="13"/>
        <v>91.168611004155139</v>
      </c>
      <c r="H43" s="158">
        <f t="shared" si="13"/>
        <v>102.85821374103428</v>
      </c>
      <c r="I43" s="158">
        <f t="shared" si="13"/>
        <v>1810.0125866446347</v>
      </c>
      <c r="J43" s="229">
        <f t="shared" si="13"/>
        <v>98.304999999999993</v>
      </c>
      <c r="K43" s="144">
        <f t="shared" si="13"/>
        <v>2200.0520175716583</v>
      </c>
    </row>
    <row r="44" spans="2:11" x14ac:dyDescent="0.2">
      <c r="B44" s="163" t="s">
        <v>210</v>
      </c>
      <c r="C44" s="160"/>
      <c r="D44" s="172"/>
      <c r="E44" s="46">
        <f t="shared" ref="E44:K44" si="14">SUBTOTAL(9,E31:E42)</f>
        <v>227.66695040937</v>
      </c>
      <c r="F44" s="33">
        <f t="shared" si="14"/>
        <v>342.34984889276791</v>
      </c>
      <c r="G44" s="33">
        <f t="shared" si="14"/>
        <v>1089.5898584042266</v>
      </c>
      <c r="H44" s="33">
        <f t="shared" si="14"/>
        <v>692.6571165753752</v>
      </c>
      <c r="I44" s="33">
        <f t="shared" si="14"/>
        <v>4771.8064685534946</v>
      </c>
      <c r="J44" s="47">
        <f t="shared" si="14"/>
        <v>462.23058915470335</v>
      </c>
      <c r="K44" s="44">
        <f t="shared" si="14"/>
        <v>7586.3008319899391</v>
      </c>
    </row>
    <row r="45" spans="2:11" x14ac:dyDescent="0.2">
      <c r="B45" s="454">
        <v>2005</v>
      </c>
      <c r="C45" s="479" t="s">
        <v>203</v>
      </c>
      <c r="D45" s="218" t="s">
        <v>203</v>
      </c>
      <c r="E45" s="153">
        <v>115.17995630484999</v>
      </c>
      <c r="F45" s="154">
        <v>285.79645474777197</v>
      </c>
      <c r="G45" s="154">
        <v>689.799210310474</v>
      </c>
      <c r="H45" s="154">
        <v>320.24730525696299</v>
      </c>
      <c r="I45" s="154">
        <v>2530.7478951974199</v>
      </c>
      <c r="J45" s="219">
        <v>307.08342710410102</v>
      </c>
      <c r="K45" s="146">
        <f t="shared" ref="K45:K56" si="15">SUM(E45:J45)</f>
        <v>4248.8542489215797</v>
      </c>
    </row>
    <row r="46" spans="2:11" x14ac:dyDescent="0.2">
      <c r="B46" s="455"/>
      <c r="C46" s="480"/>
      <c r="D46" s="218" t="s">
        <v>204</v>
      </c>
      <c r="E46" s="153">
        <v>22.866042627729701</v>
      </c>
      <c r="F46" s="154">
        <v>7.1208465885221903</v>
      </c>
      <c r="G46" s="154">
        <v>10.8365030053853</v>
      </c>
      <c r="H46" s="154">
        <v>5.3996799545287999</v>
      </c>
      <c r="I46" s="154">
        <v>16.0933798456192</v>
      </c>
      <c r="J46" s="219">
        <v>46.3902351832389</v>
      </c>
      <c r="K46" s="146">
        <f t="shared" si="15"/>
        <v>108.7066872050241</v>
      </c>
    </row>
    <row r="47" spans="2:11" x14ac:dyDescent="0.2">
      <c r="B47" s="455"/>
      <c r="C47" s="155" t="s">
        <v>11</v>
      </c>
      <c r="D47" s="221"/>
      <c r="E47" s="222">
        <f t="shared" ref="E47:K47" si="16">SUBTOTAL(9,E45:E46)</f>
        <v>138.04599893257969</v>
      </c>
      <c r="F47" s="150">
        <f t="shared" si="16"/>
        <v>292.91730133629414</v>
      </c>
      <c r="G47" s="150">
        <f t="shared" si="16"/>
        <v>700.63571331585933</v>
      </c>
      <c r="H47" s="150">
        <f t="shared" si="16"/>
        <v>325.64698521149177</v>
      </c>
      <c r="I47" s="150">
        <f t="shared" si="16"/>
        <v>2546.8412750430389</v>
      </c>
      <c r="J47" s="223">
        <f t="shared" si="16"/>
        <v>353.47366228733995</v>
      </c>
      <c r="K47" s="151">
        <f t="shared" si="16"/>
        <v>4357.5609361266042</v>
      </c>
    </row>
    <row r="48" spans="2:11" x14ac:dyDescent="0.2">
      <c r="B48" s="455"/>
      <c r="C48" s="479" t="s">
        <v>149</v>
      </c>
      <c r="D48" s="218" t="s">
        <v>0</v>
      </c>
      <c r="E48" s="153">
        <v>3.3160699853897002</v>
      </c>
      <c r="F48" s="154">
        <v>0</v>
      </c>
      <c r="G48" s="154">
        <v>126.655759114623</v>
      </c>
      <c r="H48" s="154">
        <v>0</v>
      </c>
      <c r="I48" s="154">
        <v>101.65330882176799</v>
      </c>
      <c r="J48" s="219">
        <v>16.828399999618501</v>
      </c>
      <c r="K48" s="146">
        <f t="shared" si="15"/>
        <v>248.45353792139917</v>
      </c>
    </row>
    <row r="49" spans="2:11" x14ac:dyDescent="0.2">
      <c r="B49" s="455"/>
      <c r="C49" s="481"/>
      <c r="D49" s="218" t="s">
        <v>1</v>
      </c>
      <c r="E49" s="153">
        <v>5.5E-2</v>
      </c>
      <c r="F49" s="154">
        <v>27.383439003050299</v>
      </c>
      <c r="G49" s="154">
        <v>125.14721041619801</v>
      </c>
      <c r="H49" s="154">
        <v>23.597650009155199</v>
      </c>
      <c r="I49" s="154">
        <v>289.60066496553998</v>
      </c>
      <c r="J49" s="219">
        <v>40.8076199943795</v>
      </c>
      <c r="K49" s="146">
        <f t="shared" si="15"/>
        <v>506.59158438832299</v>
      </c>
    </row>
    <row r="50" spans="2:11" x14ac:dyDescent="0.2">
      <c r="B50" s="455"/>
      <c r="C50" s="481"/>
      <c r="D50" s="218" t="s">
        <v>2</v>
      </c>
      <c r="E50" s="153">
        <v>0</v>
      </c>
      <c r="F50" s="154">
        <v>0</v>
      </c>
      <c r="G50" s="154">
        <v>0</v>
      </c>
      <c r="H50" s="154">
        <v>0</v>
      </c>
      <c r="I50" s="154">
        <v>212.87166922922401</v>
      </c>
      <c r="J50" s="219">
        <v>2.7667599933445399</v>
      </c>
      <c r="K50" s="146">
        <f t="shared" si="15"/>
        <v>215.63842922256856</v>
      </c>
    </row>
    <row r="51" spans="2:11" x14ac:dyDescent="0.2">
      <c r="B51" s="455"/>
      <c r="C51" s="481"/>
      <c r="D51" s="218" t="s">
        <v>3</v>
      </c>
      <c r="E51" s="153">
        <v>0</v>
      </c>
      <c r="F51" s="154">
        <v>0</v>
      </c>
      <c r="G51" s="154">
        <v>0</v>
      </c>
      <c r="H51" s="154">
        <v>0</v>
      </c>
      <c r="I51" s="154">
        <v>2.3078496021488202</v>
      </c>
      <c r="J51" s="219">
        <v>0</v>
      </c>
      <c r="K51" s="146">
        <f t="shared" si="15"/>
        <v>2.3078496021488202</v>
      </c>
    </row>
    <row r="52" spans="2:11" x14ac:dyDescent="0.2">
      <c r="B52" s="455"/>
      <c r="C52" s="481"/>
      <c r="D52" s="218" t="s">
        <v>4</v>
      </c>
      <c r="E52" s="153">
        <v>11.927969996452299</v>
      </c>
      <c r="F52" s="154">
        <v>5.2690000000000001</v>
      </c>
      <c r="G52" s="154">
        <v>130.256774935007</v>
      </c>
      <c r="H52" s="154">
        <v>22.085989925384499</v>
      </c>
      <c r="I52" s="154">
        <v>1.3953100128173801</v>
      </c>
      <c r="J52" s="219">
        <v>0</v>
      </c>
      <c r="K52" s="146">
        <f t="shared" si="15"/>
        <v>170.9350448696612</v>
      </c>
    </row>
    <row r="53" spans="2:11" x14ac:dyDescent="0.2">
      <c r="B53" s="455"/>
      <c r="C53" s="480"/>
      <c r="D53" s="218" t="s">
        <v>5</v>
      </c>
      <c r="E53" s="153">
        <v>49.305639862060502</v>
      </c>
      <c r="F53" s="154">
        <v>18.479040060997001</v>
      </c>
      <c r="G53" s="154">
        <v>91.116861996650698</v>
      </c>
      <c r="H53" s="154">
        <v>1.2284999999999999</v>
      </c>
      <c r="I53" s="154">
        <v>75.371846583128004</v>
      </c>
      <c r="J53" s="219">
        <v>0</v>
      </c>
      <c r="K53" s="146">
        <f t="shared" si="15"/>
        <v>235.50188850283621</v>
      </c>
    </row>
    <row r="54" spans="2:11" x14ac:dyDescent="0.2">
      <c r="B54" s="455"/>
      <c r="C54" s="155" t="s">
        <v>6</v>
      </c>
      <c r="D54" s="221"/>
      <c r="E54" s="222">
        <f t="shared" ref="E54:K54" si="17">SUBTOTAL(9,E48:E53)</f>
        <v>64.604679843902503</v>
      </c>
      <c r="F54" s="150">
        <f t="shared" si="17"/>
        <v>51.131479064047298</v>
      </c>
      <c r="G54" s="150">
        <f t="shared" si="17"/>
        <v>473.17660646247867</v>
      </c>
      <c r="H54" s="150">
        <f t="shared" si="17"/>
        <v>46.912139934539695</v>
      </c>
      <c r="I54" s="150">
        <f t="shared" si="17"/>
        <v>683.2006492146262</v>
      </c>
      <c r="J54" s="223">
        <f t="shared" si="17"/>
        <v>60.402779987342548</v>
      </c>
      <c r="K54" s="151">
        <f t="shared" si="17"/>
        <v>1379.4283345069371</v>
      </c>
    </row>
    <row r="55" spans="2:11" x14ac:dyDescent="0.2">
      <c r="B55" s="455"/>
      <c r="C55" s="479" t="s">
        <v>205</v>
      </c>
      <c r="D55" s="218" t="s">
        <v>18</v>
      </c>
      <c r="E55" s="153">
        <v>3.24654141426086</v>
      </c>
      <c r="F55" s="154">
        <v>10.595696063250299</v>
      </c>
      <c r="G55" s="154">
        <v>10.9034974987506</v>
      </c>
      <c r="H55" s="154">
        <v>3.4425324993133501</v>
      </c>
      <c r="I55" s="154">
        <v>33.337334629535597</v>
      </c>
      <c r="J55" s="219">
        <v>17.0019200007915</v>
      </c>
      <c r="K55" s="146">
        <f t="shared" si="15"/>
        <v>78.527522105902207</v>
      </c>
    </row>
    <row r="56" spans="2:11" x14ac:dyDescent="0.2">
      <c r="B56" s="455"/>
      <c r="C56" s="480"/>
      <c r="D56" s="218" t="s">
        <v>206</v>
      </c>
      <c r="E56" s="153">
        <v>11.584250000000001</v>
      </c>
      <c r="F56" s="154">
        <v>44.911932089731003</v>
      </c>
      <c r="G56" s="154">
        <v>90.397757955431899</v>
      </c>
      <c r="H56" s="154">
        <v>99.151297689531006</v>
      </c>
      <c r="I56" s="154">
        <v>1791.77528890907</v>
      </c>
      <c r="J56" s="219">
        <v>100.4455</v>
      </c>
      <c r="K56" s="146">
        <f t="shared" si="15"/>
        <v>2138.2660266437638</v>
      </c>
    </row>
    <row r="57" spans="2:11" x14ac:dyDescent="0.2">
      <c r="B57" s="456"/>
      <c r="C57" s="157" t="s">
        <v>207</v>
      </c>
      <c r="D57" s="227"/>
      <c r="E57" s="158">
        <f t="shared" ref="E57:K57" si="18">SUBTOTAL(9,E55:E56)</f>
        <v>14.830791414260862</v>
      </c>
      <c r="F57" s="158">
        <f t="shared" si="18"/>
        <v>55.507628152981304</v>
      </c>
      <c r="G57" s="158">
        <f t="shared" si="18"/>
        <v>101.3012554541825</v>
      </c>
      <c r="H57" s="158">
        <f t="shared" si="18"/>
        <v>102.59383018884435</v>
      </c>
      <c r="I57" s="158">
        <f t="shared" si="18"/>
        <v>1825.1126235386057</v>
      </c>
      <c r="J57" s="158">
        <f t="shared" si="18"/>
        <v>117.4474200007915</v>
      </c>
      <c r="K57" s="144">
        <f t="shared" si="18"/>
        <v>2216.7935487496661</v>
      </c>
    </row>
    <row r="58" spans="2:11" x14ac:dyDescent="0.2">
      <c r="B58" s="163" t="s">
        <v>211</v>
      </c>
      <c r="C58" s="160"/>
      <c r="D58" s="172"/>
      <c r="E58" s="230">
        <f t="shared" ref="E58:K58" si="19">SUBTOTAL(9,E45:E56)</f>
        <v>217.48147019074307</v>
      </c>
      <c r="F58" s="230">
        <f t="shared" si="19"/>
        <v>399.55640855332274</v>
      </c>
      <c r="G58" s="230">
        <f t="shared" si="19"/>
        <v>1275.1135752325204</v>
      </c>
      <c r="H58" s="230">
        <f t="shared" si="19"/>
        <v>475.15295533487586</v>
      </c>
      <c r="I58" s="230">
        <f t="shared" si="19"/>
        <v>5055.1545477962709</v>
      </c>
      <c r="J58" s="230">
        <f t="shared" si="19"/>
        <v>531.32386227547397</v>
      </c>
      <c r="K58" s="44">
        <f t="shared" si="19"/>
        <v>7953.7828193832065</v>
      </c>
    </row>
    <row r="59" spans="2:11" x14ac:dyDescent="0.2">
      <c r="B59" s="454">
        <v>2006</v>
      </c>
      <c r="C59" s="479" t="s">
        <v>203</v>
      </c>
      <c r="D59" s="218" t="s">
        <v>203</v>
      </c>
      <c r="E59" s="174">
        <v>130.39073128481201</v>
      </c>
      <c r="F59" s="175">
        <v>187.077083529655</v>
      </c>
      <c r="G59" s="175">
        <v>704.98889286633403</v>
      </c>
      <c r="H59" s="175">
        <v>559.42263092660903</v>
      </c>
      <c r="I59" s="175">
        <v>2251.0038929637599</v>
      </c>
      <c r="J59" s="179">
        <v>239.746594192928</v>
      </c>
      <c r="K59" s="219">
        <f>SUM(E59:J59)</f>
        <v>4072.6298257640979</v>
      </c>
    </row>
    <row r="60" spans="2:11" x14ac:dyDescent="0.2">
      <c r="B60" s="455"/>
      <c r="C60" s="480"/>
      <c r="D60" s="218" t="s">
        <v>204</v>
      </c>
      <c r="E60" s="177">
        <v>29.5558898627161</v>
      </c>
      <c r="F60" s="178">
        <v>110.828487881187</v>
      </c>
      <c r="G60" s="178">
        <v>10.954470046997001</v>
      </c>
      <c r="H60" s="178">
        <v>11.611100125759799</v>
      </c>
      <c r="I60" s="178">
        <v>127.31509926413</v>
      </c>
      <c r="J60" s="181">
        <v>433.31201009979799</v>
      </c>
      <c r="K60" s="219">
        <f>SUM(E60:J60)</f>
        <v>723.57705728058795</v>
      </c>
    </row>
    <row r="61" spans="2:11" x14ac:dyDescent="0.2">
      <c r="B61" s="455"/>
      <c r="C61" s="155" t="s">
        <v>11</v>
      </c>
      <c r="D61" s="221"/>
      <c r="E61" s="153">
        <f t="shared" ref="E61:K61" si="20">SUBTOTAL(9,E59:E60)</f>
        <v>159.94662114752811</v>
      </c>
      <c r="F61" s="154">
        <f t="shared" si="20"/>
        <v>297.90557141084201</v>
      </c>
      <c r="G61" s="154">
        <f t="shared" si="20"/>
        <v>715.94336291333104</v>
      </c>
      <c r="H61" s="154">
        <f t="shared" si="20"/>
        <v>571.03373105236881</v>
      </c>
      <c r="I61" s="154">
        <f t="shared" si="20"/>
        <v>2378.3189922278898</v>
      </c>
      <c r="J61" s="219">
        <f t="shared" si="20"/>
        <v>673.05860429272593</v>
      </c>
      <c r="K61" s="151">
        <f t="shared" si="20"/>
        <v>4796.206883044686</v>
      </c>
    </row>
    <row r="62" spans="2:11" x14ac:dyDescent="0.2">
      <c r="B62" s="455"/>
      <c r="C62" s="479" t="s">
        <v>149</v>
      </c>
      <c r="D62" s="218" t="s">
        <v>0</v>
      </c>
      <c r="E62" s="174">
        <v>3.6117499585151598</v>
      </c>
      <c r="F62" s="175">
        <v>0</v>
      </c>
      <c r="G62" s="231">
        <v>105.40943053031</v>
      </c>
      <c r="H62" s="175">
        <v>0</v>
      </c>
      <c r="I62" s="175">
        <v>131.26599032315301</v>
      </c>
      <c r="J62" s="179">
        <v>16.16</v>
      </c>
      <c r="K62" s="219">
        <f t="shared" ref="K62:K67" si="21">SUM(E62:J62)</f>
        <v>256.4471708119782</v>
      </c>
    </row>
    <row r="63" spans="2:11" x14ac:dyDescent="0.2">
      <c r="B63" s="455"/>
      <c r="C63" s="481"/>
      <c r="D63" s="218" t="s">
        <v>1</v>
      </c>
      <c r="E63" s="176">
        <v>0</v>
      </c>
      <c r="F63" s="143">
        <v>35.703201372966099</v>
      </c>
      <c r="G63" s="143">
        <v>146.23722002761099</v>
      </c>
      <c r="H63" s="143">
        <v>34.337200114145801</v>
      </c>
      <c r="I63" s="143">
        <v>309.052818666843</v>
      </c>
      <c r="J63" s="180">
        <v>16.3381399999633</v>
      </c>
      <c r="K63" s="219">
        <f t="shared" si="21"/>
        <v>541.66858018152925</v>
      </c>
    </row>
    <row r="64" spans="2:11" x14ac:dyDescent="0.2">
      <c r="B64" s="455"/>
      <c r="C64" s="481"/>
      <c r="D64" s="218" t="s">
        <v>2</v>
      </c>
      <c r="E64" s="176">
        <v>0</v>
      </c>
      <c r="F64" s="143">
        <v>0</v>
      </c>
      <c r="G64" s="143">
        <v>0</v>
      </c>
      <c r="H64" s="143">
        <v>0</v>
      </c>
      <c r="I64" s="143">
        <v>245.075276934968</v>
      </c>
      <c r="J64" s="180">
        <v>0</v>
      </c>
      <c r="K64" s="219">
        <f t="shared" si="21"/>
        <v>245.075276934968</v>
      </c>
    </row>
    <row r="65" spans="2:11" x14ac:dyDescent="0.2">
      <c r="B65" s="455"/>
      <c r="C65" s="481"/>
      <c r="D65" s="218" t="s">
        <v>3</v>
      </c>
      <c r="E65" s="176">
        <v>0</v>
      </c>
      <c r="F65" s="143">
        <v>0</v>
      </c>
      <c r="G65" s="143">
        <v>0</v>
      </c>
      <c r="H65" s="143">
        <v>0</v>
      </c>
      <c r="I65" s="143">
        <v>10.690350870405201</v>
      </c>
      <c r="J65" s="180">
        <v>0</v>
      </c>
      <c r="K65" s="219">
        <f t="shared" si="21"/>
        <v>10.690350870405201</v>
      </c>
    </row>
    <row r="66" spans="2:11" x14ac:dyDescent="0.2">
      <c r="B66" s="455"/>
      <c r="C66" s="481"/>
      <c r="D66" s="218" t="s">
        <v>4</v>
      </c>
      <c r="E66" s="176">
        <v>18.692920001983602</v>
      </c>
      <c r="F66" s="143">
        <v>18.2092098770141</v>
      </c>
      <c r="G66" s="143">
        <v>189.429767534137</v>
      </c>
      <c r="H66" s="143">
        <v>47.282329723358103</v>
      </c>
      <c r="I66" s="143">
        <v>0.997800033569335</v>
      </c>
      <c r="J66" s="180">
        <v>0</v>
      </c>
      <c r="K66" s="219">
        <f t="shared" si="21"/>
        <v>274.61202717006211</v>
      </c>
    </row>
    <row r="67" spans="2:11" x14ac:dyDescent="0.2">
      <c r="B67" s="455"/>
      <c r="C67" s="480"/>
      <c r="D67" s="218" t="s">
        <v>5</v>
      </c>
      <c r="E67" s="177">
        <v>39.2776994991302</v>
      </c>
      <c r="F67" s="178">
        <v>19.274189788341499</v>
      </c>
      <c r="G67" s="178">
        <v>66.5076407871246</v>
      </c>
      <c r="H67" s="178">
        <v>0.6865</v>
      </c>
      <c r="I67" s="178">
        <v>58.140515965461702</v>
      </c>
      <c r="J67" s="181">
        <v>0</v>
      </c>
      <c r="K67" s="219">
        <f t="shared" si="21"/>
        <v>183.88654604005799</v>
      </c>
    </row>
    <row r="68" spans="2:11" x14ac:dyDescent="0.2">
      <c r="B68" s="455"/>
      <c r="C68" s="155" t="s">
        <v>6</v>
      </c>
      <c r="D68" s="221"/>
      <c r="E68" s="153">
        <f t="shared" ref="E68:K68" si="22">SUBTOTAL(9,E62:E67)</f>
        <v>61.582369459628964</v>
      </c>
      <c r="F68" s="154">
        <f t="shared" si="22"/>
        <v>73.186601038321697</v>
      </c>
      <c r="G68" s="154">
        <f t="shared" si="22"/>
        <v>507.58405887918263</v>
      </c>
      <c r="H68" s="154">
        <f t="shared" si="22"/>
        <v>82.3060298375039</v>
      </c>
      <c r="I68" s="154">
        <f t="shared" si="22"/>
        <v>755.22275279440009</v>
      </c>
      <c r="J68" s="219">
        <f t="shared" si="22"/>
        <v>32.4981399999633</v>
      </c>
      <c r="K68" s="151">
        <f t="shared" si="22"/>
        <v>1512.3799520090006</v>
      </c>
    </row>
    <row r="69" spans="2:11" x14ac:dyDescent="0.2">
      <c r="B69" s="455"/>
      <c r="C69" s="479" t="s">
        <v>205</v>
      </c>
      <c r="D69" s="218" t="s">
        <v>18</v>
      </c>
      <c r="E69" s="174">
        <v>3.83824900341033</v>
      </c>
      <c r="F69" s="175">
        <v>8.5071951326131803</v>
      </c>
      <c r="G69" s="175">
        <v>13.219514273758</v>
      </c>
      <c r="H69" s="175">
        <v>3.8018895115852298</v>
      </c>
      <c r="I69" s="175">
        <v>31.063503917336401</v>
      </c>
      <c r="J69" s="179">
        <v>3.6567674708962401</v>
      </c>
      <c r="K69" s="219">
        <f>SUM(E69:J69)</f>
        <v>64.087119309599387</v>
      </c>
    </row>
    <row r="70" spans="2:11" x14ac:dyDescent="0.2">
      <c r="B70" s="455"/>
      <c r="C70" s="480"/>
      <c r="D70" s="218" t="s">
        <v>206</v>
      </c>
      <c r="E70" s="177">
        <v>11.464</v>
      </c>
      <c r="F70" s="178">
        <v>38.005762196999001</v>
      </c>
      <c r="G70" s="178">
        <v>88.639225560043002</v>
      </c>
      <c r="H70" s="178">
        <v>126.24215002109101</v>
      </c>
      <c r="I70" s="178">
        <v>1352.21997061311</v>
      </c>
      <c r="J70" s="181">
        <v>97.878</v>
      </c>
      <c r="K70" s="219">
        <f>SUM(E70:J70)</f>
        <v>1714.449108391243</v>
      </c>
    </row>
    <row r="71" spans="2:11" x14ac:dyDescent="0.2">
      <c r="B71" s="456"/>
      <c r="C71" s="157" t="s">
        <v>207</v>
      </c>
      <c r="D71" s="227"/>
      <c r="E71" s="154">
        <f t="shared" ref="E71:K71" si="23">SUBTOTAL(9,E69:E70)</f>
        <v>15.302249003410331</v>
      </c>
      <c r="F71" s="154">
        <f t="shared" si="23"/>
        <v>46.512957329612178</v>
      </c>
      <c r="G71" s="154">
        <f t="shared" si="23"/>
        <v>101.858739833801</v>
      </c>
      <c r="H71" s="154">
        <f t="shared" si="23"/>
        <v>130.04403953267624</v>
      </c>
      <c r="I71" s="154">
        <f t="shared" si="23"/>
        <v>1383.2834745304465</v>
      </c>
      <c r="J71" s="154">
        <f t="shared" si="23"/>
        <v>101.53476747089624</v>
      </c>
      <c r="K71" s="144">
        <f t="shared" si="23"/>
        <v>1778.5362277008423</v>
      </c>
    </row>
    <row r="72" spans="2:11" x14ac:dyDescent="0.2">
      <c r="B72" s="163" t="s">
        <v>212</v>
      </c>
      <c r="C72" s="160"/>
      <c r="D72" s="172"/>
      <c r="E72" s="33">
        <f t="shared" ref="E72:K72" si="24">SUBTOTAL(9,E59:E70)</f>
        <v>236.83123961056739</v>
      </c>
      <c r="F72" s="33">
        <f t="shared" si="24"/>
        <v>417.60512977877585</v>
      </c>
      <c r="G72" s="33">
        <f t="shared" si="24"/>
        <v>1325.3861616263148</v>
      </c>
      <c r="H72" s="33">
        <f t="shared" si="24"/>
        <v>783.38380042254903</v>
      </c>
      <c r="I72" s="33">
        <f t="shared" si="24"/>
        <v>4516.8252195527366</v>
      </c>
      <c r="J72" s="33">
        <f t="shared" si="24"/>
        <v>807.09151176358557</v>
      </c>
      <c r="K72" s="44">
        <f t="shared" si="24"/>
        <v>8087.1230627545301</v>
      </c>
    </row>
    <row r="73" spans="2:11" x14ac:dyDescent="0.2">
      <c r="B73" s="454">
        <v>2007</v>
      </c>
      <c r="C73" s="479" t="s">
        <v>203</v>
      </c>
      <c r="D73" s="232" t="s">
        <v>203</v>
      </c>
      <c r="E73" s="154">
        <v>181.61559262372555</v>
      </c>
      <c r="F73" s="154">
        <v>179.56698834404187</v>
      </c>
      <c r="G73" s="154">
        <v>856.57865313057698</v>
      </c>
      <c r="H73" s="154">
        <v>149.74894854894279</v>
      </c>
      <c r="I73" s="154">
        <v>2416.1539934544639</v>
      </c>
      <c r="J73" s="154">
        <v>241.49239346236649</v>
      </c>
      <c r="K73" s="144">
        <f t="shared" ref="K73:K84" si="25">SUM(E73:J73)</f>
        <v>4025.1565695641175</v>
      </c>
    </row>
    <row r="74" spans="2:11" x14ac:dyDescent="0.2">
      <c r="B74" s="455"/>
      <c r="C74" s="480"/>
      <c r="D74" s="233" t="s">
        <v>204</v>
      </c>
      <c r="E74" s="154">
        <v>26.770440012607722</v>
      </c>
      <c r="F74" s="154">
        <v>103.31361958460958</v>
      </c>
      <c r="G74" s="154">
        <v>80.754880477905274</v>
      </c>
      <c r="H74" s="154">
        <v>12.354749952167273</v>
      </c>
      <c r="I74" s="154">
        <v>110.06672989980504</v>
      </c>
      <c r="J74" s="154">
        <v>116.7453397548385</v>
      </c>
      <c r="K74" s="146">
        <f t="shared" si="25"/>
        <v>450.0057596819334</v>
      </c>
    </row>
    <row r="75" spans="2:11" x14ac:dyDescent="0.2">
      <c r="B75" s="455"/>
      <c r="C75" s="155" t="s">
        <v>11</v>
      </c>
      <c r="D75" s="221"/>
      <c r="E75" s="222">
        <f>SUM(E73:E74)</f>
        <v>208.38603263633325</v>
      </c>
      <c r="F75" s="150">
        <f t="shared" ref="F75:K75" si="26">SUM(F73:F74)</f>
        <v>282.88060792865144</v>
      </c>
      <c r="G75" s="150">
        <f t="shared" si="26"/>
        <v>937.3335336084823</v>
      </c>
      <c r="H75" s="150">
        <f t="shared" si="26"/>
        <v>162.10369850111007</v>
      </c>
      <c r="I75" s="150">
        <f t="shared" si="26"/>
        <v>2526.220723354269</v>
      </c>
      <c r="J75" s="150">
        <f t="shared" si="26"/>
        <v>358.237733217205</v>
      </c>
      <c r="K75" s="151">
        <f t="shared" si="26"/>
        <v>4475.1623292460508</v>
      </c>
    </row>
    <row r="76" spans="2:11" x14ac:dyDescent="0.2">
      <c r="B76" s="455"/>
      <c r="C76" s="479" t="s">
        <v>149</v>
      </c>
      <c r="D76" s="218" t="s">
        <v>0</v>
      </c>
      <c r="E76" s="153">
        <v>4.0640000412464143</v>
      </c>
      <c r="F76" s="154">
        <v>0</v>
      </c>
      <c r="G76" s="154">
        <v>88.782000611186021</v>
      </c>
      <c r="H76" s="154">
        <v>0</v>
      </c>
      <c r="I76" s="154">
        <v>104.3755088266189</v>
      </c>
      <c r="J76" s="154">
        <v>22.863</v>
      </c>
      <c r="K76" s="146">
        <f t="shared" si="25"/>
        <v>220.08450947905135</v>
      </c>
    </row>
    <row r="77" spans="2:11" x14ac:dyDescent="0.2">
      <c r="B77" s="455"/>
      <c r="C77" s="481"/>
      <c r="D77" s="218" t="s">
        <v>1</v>
      </c>
      <c r="E77" s="153">
        <v>0</v>
      </c>
      <c r="F77" s="154">
        <v>45.834444116562608</v>
      </c>
      <c r="G77" s="154">
        <v>177.69065350713953</v>
      </c>
      <c r="H77" s="154">
        <v>29.59070700120926</v>
      </c>
      <c r="I77" s="154">
        <v>206.44053602701985</v>
      </c>
      <c r="J77" s="154">
        <v>42.595289079072622</v>
      </c>
      <c r="K77" s="146">
        <f t="shared" si="25"/>
        <v>502.15162973100388</v>
      </c>
    </row>
    <row r="78" spans="2:11" x14ac:dyDescent="0.2">
      <c r="B78" s="455"/>
      <c r="C78" s="481"/>
      <c r="D78" s="218" t="s">
        <v>2</v>
      </c>
      <c r="E78" s="153">
        <v>0</v>
      </c>
      <c r="F78" s="154">
        <v>0</v>
      </c>
      <c r="G78" s="154">
        <v>0</v>
      </c>
      <c r="H78" s="154">
        <v>0</v>
      </c>
      <c r="I78" s="154">
        <v>193.50081660213124</v>
      </c>
      <c r="J78" s="154">
        <v>0</v>
      </c>
      <c r="K78" s="146">
        <f t="shared" si="25"/>
        <v>193.50081660213124</v>
      </c>
    </row>
    <row r="79" spans="2:11" x14ac:dyDescent="0.2">
      <c r="B79" s="455"/>
      <c r="C79" s="481"/>
      <c r="D79" s="218" t="s">
        <v>3</v>
      </c>
      <c r="E79" s="153">
        <v>0</v>
      </c>
      <c r="F79" s="154">
        <v>0</v>
      </c>
      <c r="G79" s="154">
        <v>0</v>
      </c>
      <c r="H79" s="154">
        <v>0</v>
      </c>
      <c r="I79" s="154">
        <v>24.637389687596791</v>
      </c>
      <c r="J79" s="154">
        <v>0</v>
      </c>
      <c r="K79" s="146">
        <f t="shared" si="25"/>
        <v>24.637389687596791</v>
      </c>
    </row>
    <row r="80" spans="2:11" x14ac:dyDescent="0.2">
      <c r="B80" s="455"/>
      <c r="C80" s="481"/>
      <c r="D80" s="218" t="s">
        <v>4</v>
      </c>
      <c r="E80" s="153">
        <v>15.117149884343148</v>
      </c>
      <c r="F80" s="154">
        <v>24.964809928894041</v>
      </c>
      <c r="G80" s="154">
        <v>252.10966983413695</v>
      </c>
      <c r="H80" s="154">
        <v>62.768699429512026</v>
      </c>
      <c r="I80" s="154">
        <v>12.128120079040528</v>
      </c>
      <c r="J80" s="154">
        <v>0</v>
      </c>
      <c r="K80" s="146">
        <f t="shared" si="25"/>
        <v>367.0884491559267</v>
      </c>
    </row>
    <row r="81" spans="2:11" x14ac:dyDescent="0.2">
      <c r="B81" s="455"/>
      <c r="C81" s="480"/>
      <c r="D81" s="218" t="s">
        <v>5</v>
      </c>
      <c r="E81" s="153">
        <v>30.339439846038818</v>
      </c>
      <c r="F81" s="154">
        <v>32.394209980964661</v>
      </c>
      <c r="G81" s="154">
        <v>23.927716398537157</v>
      </c>
      <c r="H81" s="154">
        <v>9.1514380989074713</v>
      </c>
      <c r="I81" s="154">
        <v>57.478951036214831</v>
      </c>
      <c r="J81" s="154">
        <v>0</v>
      </c>
      <c r="K81" s="146">
        <f t="shared" si="25"/>
        <v>153.29175536066293</v>
      </c>
    </row>
    <row r="82" spans="2:11" x14ac:dyDescent="0.2">
      <c r="B82" s="455"/>
      <c r="C82" s="155" t="s">
        <v>6</v>
      </c>
      <c r="D82" s="234"/>
      <c r="E82" s="150">
        <f>SUM(E76:E81)</f>
        <v>49.52058977162838</v>
      </c>
      <c r="F82" s="150">
        <f t="shared" ref="F82:K82" si="27">SUM(F76:F81)</f>
        <v>103.19346402642131</v>
      </c>
      <c r="G82" s="150">
        <f t="shared" si="27"/>
        <v>542.5100403509997</v>
      </c>
      <c r="H82" s="150">
        <f t="shared" si="27"/>
        <v>101.51084452962877</v>
      </c>
      <c r="I82" s="150">
        <f t="shared" si="27"/>
        <v>598.56132225862211</v>
      </c>
      <c r="J82" s="150">
        <f t="shared" si="27"/>
        <v>65.458289079072614</v>
      </c>
      <c r="K82" s="151">
        <f t="shared" si="27"/>
        <v>1460.7545500163728</v>
      </c>
    </row>
    <row r="83" spans="2:11" x14ac:dyDescent="0.2">
      <c r="B83" s="455"/>
      <c r="C83" s="479" t="s">
        <v>205</v>
      </c>
      <c r="D83" s="218" t="s">
        <v>18</v>
      </c>
      <c r="E83" s="153">
        <v>2.7959999999999998</v>
      </c>
      <c r="F83" s="154">
        <v>11.456064212441444</v>
      </c>
      <c r="G83" s="154">
        <v>7.6991086071752939</v>
      </c>
      <c r="H83" s="154">
        <v>3.0826070001125334</v>
      </c>
      <c r="I83" s="154">
        <v>14.671594517201186</v>
      </c>
      <c r="J83" s="154">
        <v>6.5055870208740236</v>
      </c>
      <c r="K83" s="146">
        <f t="shared" si="25"/>
        <v>46.210961357804479</v>
      </c>
    </row>
    <row r="84" spans="2:11" x14ac:dyDescent="0.2">
      <c r="B84" s="455"/>
      <c r="C84" s="480"/>
      <c r="D84" s="218" t="s">
        <v>206</v>
      </c>
      <c r="E84" s="153">
        <v>8.6890000000000001</v>
      </c>
      <c r="F84" s="154">
        <v>39.727531432854015</v>
      </c>
      <c r="G84" s="154">
        <v>75.866406100846831</v>
      </c>
      <c r="H84" s="154">
        <v>167.45685022109748</v>
      </c>
      <c r="I84" s="154">
        <v>1521.2085433904369</v>
      </c>
      <c r="J84" s="154">
        <v>101.63800000000001</v>
      </c>
      <c r="K84" s="146">
        <f t="shared" si="25"/>
        <v>1914.5863311452351</v>
      </c>
    </row>
    <row r="85" spans="2:11" x14ac:dyDescent="0.2">
      <c r="B85" s="456"/>
      <c r="C85" s="157" t="s">
        <v>207</v>
      </c>
      <c r="D85" s="234"/>
      <c r="E85" s="150">
        <f>SUM(E83:E84)</f>
        <v>11.484999999999999</v>
      </c>
      <c r="F85" s="150">
        <f t="shared" ref="F85:K85" si="28">SUM(F83:F84)</f>
        <v>51.183595645295455</v>
      </c>
      <c r="G85" s="150">
        <f t="shared" si="28"/>
        <v>83.565514708022121</v>
      </c>
      <c r="H85" s="150">
        <f t="shared" si="28"/>
        <v>170.53945722121003</v>
      </c>
      <c r="I85" s="150">
        <f t="shared" si="28"/>
        <v>1535.8801379076381</v>
      </c>
      <c r="J85" s="150">
        <f t="shared" si="28"/>
        <v>108.14358702087402</v>
      </c>
      <c r="K85" s="151">
        <f t="shared" si="28"/>
        <v>1960.7972925030397</v>
      </c>
    </row>
    <row r="86" spans="2:11" x14ac:dyDescent="0.2">
      <c r="B86" s="163" t="s">
        <v>213</v>
      </c>
      <c r="C86" s="160"/>
      <c r="D86" s="172"/>
      <c r="E86" s="192">
        <f>+E85+E82+E75</f>
        <v>269.39162240796162</v>
      </c>
      <c r="F86" s="192">
        <f t="shared" ref="F86:K86" si="29">+F85+F82+F75</f>
        <v>437.25766760036822</v>
      </c>
      <c r="G86" s="192">
        <f t="shared" si="29"/>
        <v>1563.409088667504</v>
      </c>
      <c r="H86" s="192">
        <f t="shared" si="29"/>
        <v>434.1540002519489</v>
      </c>
      <c r="I86" s="192">
        <f t="shared" si="29"/>
        <v>4660.6621835205297</v>
      </c>
      <c r="J86" s="192">
        <f t="shared" si="29"/>
        <v>531.8396093171516</v>
      </c>
      <c r="K86" s="235">
        <f t="shared" si="29"/>
        <v>7896.7141717654631</v>
      </c>
    </row>
    <row r="87" spans="2:11" x14ac:dyDescent="0.2">
      <c r="B87" s="454">
        <v>2008</v>
      </c>
      <c r="C87" s="479" t="s">
        <v>203</v>
      </c>
      <c r="D87" s="232" t="s">
        <v>203</v>
      </c>
      <c r="E87" s="154">
        <v>187.72245275014265</v>
      </c>
      <c r="F87" s="154">
        <v>224.57662579076876</v>
      </c>
      <c r="G87" s="154">
        <v>634.16163463472697</v>
      </c>
      <c r="H87" s="154">
        <v>138.03401576872915</v>
      </c>
      <c r="I87" s="154">
        <v>2153.7442473725064</v>
      </c>
      <c r="J87" s="154">
        <v>266.18785746693447</v>
      </c>
      <c r="K87" s="144">
        <f>SUM(E87:J87)</f>
        <v>3604.4268337838084</v>
      </c>
    </row>
    <row r="88" spans="2:11" x14ac:dyDescent="0.2">
      <c r="B88" s="455"/>
      <c r="C88" s="480"/>
      <c r="D88" s="233" t="s">
        <v>204</v>
      </c>
      <c r="E88" s="154">
        <v>27.341039911104364</v>
      </c>
      <c r="F88" s="154">
        <v>84.880720677047961</v>
      </c>
      <c r="G88" s="154">
        <v>73.839749633789069</v>
      </c>
      <c r="H88" s="154">
        <v>11.899650076746941</v>
      </c>
      <c r="I88" s="154">
        <v>76.178009973336017</v>
      </c>
      <c r="J88" s="154">
        <v>70.853728920089097</v>
      </c>
      <c r="K88" s="146">
        <f>SUM(E88:J88)</f>
        <v>344.99289919211344</v>
      </c>
    </row>
    <row r="89" spans="2:11" x14ac:dyDescent="0.2">
      <c r="B89" s="455"/>
      <c r="C89" s="155" t="s">
        <v>11</v>
      </c>
      <c r="D89" s="221"/>
      <c r="E89" s="222">
        <f t="shared" ref="E89:K89" si="30">SUM(E87:E88)</f>
        <v>215.06349266124701</v>
      </c>
      <c r="F89" s="150">
        <f t="shared" si="30"/>
        <v>309.45734646781671</v>
      </c>
      <c r="G89" s="150">
        <f t="shared" si="30"/>
        <v>708.00138426851606</v>
      </c>
      <c r="H89" s="150">
        <f t="shared" si="30"/>
        <v>149.9336658454761</v>
      </c>
      <c r="I89" s="150">
        <f t="shared" si="30"/>
        <v>2229.9222573458424</v>
      </c>
      <c r="J89" s="150">
        <f t="shared" si="30"/>
        <v>337.04158638702359</v>
      </c>
      <c r="K89" s="151">
        <f t="shared" si="30"/>
        <v>3949.4197329759218</v>
      </c>
    </row>
    <row r="90" spans="2:11" x14ac:dyDescent="0.2">
      <c r="B90" s="455"/>
      <c r="C90" s="479" t="s">
        <v>149</v>
      </c>
      <c r="D90" s="218" t="s">
        <v>0</v>
      </c>
      <c r="E90" s="153">
        <v>4.6326400263309475</v>
      </c>
      <c r="F90" s="154">
        <v>0</v>
      </c>
      <c r="G90" s="154">
        <v>42.615369726896283</v>
      </c>
      <c r="H90" s="154">
        <v>0</v>
      </c>
      <c r="I90" s="154">
        <v>83.525379330022673</v>
      </c>
      <c r="J90" s="154">
        <v>21.616679912090301</v>
      </c>
      <c r="K90" s="146">
        <f t="shared" ref="K90:K95" si="31">SUM(E90:J90)</f>
        <v>152.39006899534019</v>
      </c>
    </row>
    <row r="91" spans="2:11" x14ac:dyDescent="0.2">
      <c r="B91" s="455"/>
      <c r="C91" s="481"/>
      <c r="D91" s="218" t="s">
        <v>1</v>
      </c>
      <c r="E91" s="153">
        <v>0</v>
      </c>
      <c r="F91" s="154">
        <v>23.684114155035466</v>
      </c>
      <c r="G91" s="154">
        <v>104.32265572401695</v>
      </c>
      <c r="H91" s="154">
        <v>44.128836122512816</v>
      </c>
      <c r="I91" s="154">
        <v>202.641749691163</v>
      </c>
      <c r="J91" s="154">
        <v>69.828457148603221</v>
      </c>
      <c r="K91" s="146">
        <f t="shared" si="31"/>
        <v>444.60581284133144</v>
      </c>
    </row>
    <row r="92" spans="2:11" x14ac:dyDescent="0.2">
      <c r="B92" s="455"/>
      <c r="C92" s="481"/>
      <c r="D92" s="218" t="s">
        <v>2</v>
      </c>
      <c r="E92" s="153">
        <v>0</v>
      </c>
      <c r="F92" s="154">
        <v>2.7672000925987962E-2</v>
      </c>
      <c r="G92" s="154">
        <v>43.271000000000001</v>
      </c>
      <c r="H92" s="154">
        <v>0</v>
      </c>
      <c r="I92" s="154">
        <v>210.77585436296059</v>
      </c>
      <c r="J92" s="154">
        <v>0</v>
      </c>
      <c r="K92" s="146">
        <f t="shared" si="31"/>
        <v>254.07452636388658</v>
      </c>
    </row>
    <row r="93" spans="2:11" x14ac:dyDescent="0.2">
      <c r="B93" s="455"/>
      <c r="C93" s="481"/>
      <c r="D93" s="218" t="s">
        <v>3</v>
      </c>
      <c r="E93" s="153">
        <v>0</v>
      </c>
      <c r="F93" s="154">
        <v>0</v>
      </c>
      <c r="G93" s="154">
        <v>0</v>
      </c>
      <c r="H93" s="154">
        <v>0</v>
      </c>
      <c r="I93" s="154">
        <v>16.61214604184287</v>
      </c>
      <c r="J93" s="154">
        <v>0</v>
      </c>
      <c r="K93" s="146">
        <f t="shared" si="31"/>
        <v>16.61214604184287</v>
      </c>
    </row>
    <row r="94" spans="2:11" x14ac:dyDescent="0.2">
      <c r="B94" s="455"/>
      <c r="C94" s="481"/>
      <c r="D94" s="218" t="s">
        <v>4</v>
      </c>
      <c r="E94" s="153">
        <v>8.7180300187170516</v>
      </c>
      <c r="F94" s="154">
        <v>39.202633888244627</v>
      </c>
      <c r="G94" s="154">
        <v>298.77127024364472</v>
      </c>
      <c r="H94" s="154">
        <v>70.074799499511727</v>
      </c>
      <c r="I94" s="154">
        <v>17.331410426631571</v>
      </c>
      <c r="J94" s="154">
        <v>0</v>
      </c>
      <c r="K94" s="146">
        <f t="shared" si="31"/>
        <v>434.09814407674969</v>
      </c>
    </row>
    <row r="95" spans="2:11" x14ac:dyDescent="0.2">
      <c r="B95" s="455"/>
      <c r="C95" s="480"/>
      <c r="D95" s="218" t="s">
        <v>5</v>
      </c>
      <c r="E95" s="153">
        <v>27.529749835968019</v>
      </c>
      <c r="F95" s="154">
        <v>35.924270835399632</v>
      </c>
      <c r="G95" s="154">
        <v>54.176494215011601</v>
      </c>
      <c r="H95" s="154">
        <v>57.13875874710083</v>
      </c>
      <c r="I95" s="154">
        <v>105.93405954027176</v>
      </c>
      <c r="J95" s="154">
        <v>0</v>
      </c>
      <c r="K95" s="146">
        <f t="shared" si="31"/>
        <v>280.70333317375184</v>
      </c>
    </row>
    <row r="96" spans="2:11" x14ac:dyDescent="0.2">
      <c r="B96" s="455"/>
      <c r="C96" s="155" t="s">
        <v>6</v>
      </c>
      <c r="D96" s="234"/>
      <c r="E96" s="150">
        <f t="shared" ref="E96:K96" si="32">SUM(E90:E95)</f>
        <v>40.880419881016017</v>
      </c>
      <c r="F96" s="150">
        <f t="shared" si="32"/>
        <v>98.838690879605707</v>
      </c>
      <c r="G96" s="150">
        <f t="shared" si="32"/>
        <v>543.15678990956962</v>
      </c>
      <c r="H96" s="150">
        <f t="shared" si="32"/>
        <v>171.34239436912537</v>
      </c>
      <c r="I96" s="150">
        <f t="shared" si="32"/>
        <v>636.8205993928924</v>
      </c>
      <c r="J96" s="150">
        <f t="shared" si="32"/>
        <v>91.445137060693526</v>
      </c>
      <c r="K96" s="151">
        <f t="shared" si="32"/>
        <v>1582.4840314929027</v>
      </c>
    </row>
    <row r="97" spans="2:11" x14ac:dyDescent="0.2">
      <c r="B97" s="455"/>
      <c r="C97" s="479" t="s">
        <v>205</v>
      </c>
      <c r="D97" s="218" t="s">
        <v>18</v>
      </c>
      <c r="E97" s="153">
        <v>4.3533099975585934</v>
      </c>
      <c r="F97" s="154">
        <v>15.007785877357239</v>
      </c>
      <c r="G97" s="154">
        <v>9.6761932482128312</v>
      </c>
      <c r="H97" s="154">
        <v>1.2839259991645813</v>
      </c>
      <c r="I97" s="154">
        <v>100.24976693892478</v>
      </c>
      <c r="J97" s="154">
        <v>5.9014905471801757</v>
      </c>
      <c r="K97" s="146">
        <f>SUM(E97:J97)</f>
        <v>136.47247260839819</v>
      </c>
    </row>
    <row r="98" spans="2:11" x14ac:dyDescent="0.2">
      <c r="B98" s="455"/>
      <c r="C98" s="480"/>
      <c r="D98" s="218" t="s">
        <v>206</v>
      </c>
      <c r="E98" s="153">
        <v>6.1340000000000003</v>
      </c>
      <c r="F98" s="154">
        <v>36.96065358061157</v>
      </c>
      <c r="G98" s="154">
        <v>35.89411819646508</v>
      </c>
      <c r="H98" s="154">
        <v>3.2424131507873537</v>
      </c>
      <c r="I98" s="154">
        <v>1746.2745978317289</v>
      </c>
      <c r="J98" s="154">
        <v>104.518</v>
      </c>
      <c r="K98" s="146">
        <f>SUM(E98:J98)</f>
        <v>1933.0237827595929</v>
      </c>
    </row>
    <row r="99" spans="2:11" x14ac:dyDescent="0.2">
      <c r="B99" s="456"/>
      <c r="C99" s="157" t="s">
        <v>207</v>
      </c>
      <c r="D99" s="234"/>
      <c r="E99" s="150">
        <f t="shared" ref="E99:K99" si="33">SUM(E97:E98)</f>
        <v>10.487309997558594</v>
      </c>
      <c r="F99" s="150">
        <f t="shared" si="33"/>
        <v>51.968439457968813</v>
      </c>
      <c r="G99" s="150">
        <f t="shared" si="33"/>
        <v>45.570311444677913</v>
      </c>
      <c r="H99" s="150">
        <f t="shared" si="33"/>
        <v>4.5263391499519354</v>
      </c>
      <c r="I99" s="150">
        <f t="shared" si="33"/>
        <v>1846.5243647706536</v>
      </c>
      <c r="J99" s="150">
        <f t="shared" si="33"/>
        <v>110.41949054718017</v>
      </c>
      <c r="K99" s="151">
        <f t="shared" si="33"/>
        <v>2069.4962553679911</v>
      </c>
    </row>
    <row r="100" spans="2:11" x14ac:dyDescent="0.2">
      <c r="B100" s="163" t="s">
        <v>214</v>
      </c>
      <c r="C100" s="160"/>
      <c r="D100" s="172"/>
      <c r="E100" s="192">
        <f t="shared" ref="E100:K100" si="34">+E99+E96+E89</f>
        <v>266.43122253982165</v>
      </c>
      <c r="F100" s="192">
        <f t="shared" si="34"/>
        <v>460.26447680539121</v>
      </c>
      <c r="G100" s="192">
        <f t="shared" si="34"/>
        <v>1296.7284856227636</v>
      </c>
      <c r="H100" s="192">
        <f t="shared" si="34"/>
        <v>325.80239936455337</v>
      </c>
      <c r="I100" s="192">
        <f t="shared" si="34"/>
        <v>4713.267221509388</v>
      </c>
      <c r="J100" s="192">
        <f t="shared" si="34"/>
        <v>538.90621399489726</v>
      </c>
      <c r="K100" s="235">
        <f t="shared" si="34"/>
        <v>7601.4000198368158</v>
      </c>
    </row>
    <row r="101" spans="2:11" x14ac:dyDescent="0.2">
      <c r="B101" s="454">
        <v>2009</v>
      </c>
      <c r="C101" s="479" t="s">
        <v>203</v>
      </c>
      <c r="D101" s="232" t="s">
        <v>203</v>
      </c>
      <c r="E101" s="154">
        <v>59.051639999999992</v>
      </c>
      <c r="F101" s="154">
        <v>175.05696999999992</v>
      </c>
      <c r="G101" s="154">
        <v>505.5143300000002</v>
      </c>
      <c r="H101" s="154">
        <v>161.59174999999999</v>
      </c>
      <c r="I101" s="154">
        <v>1841.7358500000005</v>
      </c>
      <c r="J101" s="154">
        <v>251.14330999999999</v>
      </c>
      <c r="K101" s="144">
        <f>SUM(E101:J101)</f>
        <v>2994.0938500000007</v>
      </c>
    </row>
    <row r="102" spans="2:11" x14ac:dyDescent="0.2">
      <c r="B102" s="455"/>
      <c r="C102" s="480"/>
      <c r="D102" s="233" t="s">
        <v>204</v>
      </c>
      <c r="E102" s="154">
        <v>61.588459999999998</v>
      </c>
      <c r="F102" s="154">
        <v>89.451720000000066</v>
      </c>
      <c r="G102" s="154">
        <v>81.781929999999988</v>
      </c>
      <c r="H102" s="154">
        <v>21.977869999999996</v>
      </c>
      <c r="I102" s="154">
        <v>146.73676999999998</v>
      </c>
      <c r="J102" s="154">
        <v>127.35996</v>
      </c>
      <c r="K102" s="146">
        <f>SUM(E102:J102)</f>
        <v>528.89670999999998</v>
      </c>
    </row>
    <row r="103" spans="2:11" x14ac:dyDescent="0.2">
      <c r="B103" s="455"/>
      <c r="C103" s="155" t="s">
        <v>11</v>
      </c>
      <c r="D103" s="221"/>
      <c r="E103" s="222">
        <f t="shared" ref="E103:K103" si="35">SUM(E101:E102)</f>
        <v>120.64009999999999</v>
      </c>
      <c r="F103" s="150">
        <f t="shared" si="35"/>
        <v>264.50869</v>
      </c>
      <c r="G103" s="150">
        <f t="shared" si="35"/>
        <v>587.29626000000019</v>
      </c>
      <c r="H103" s="150">
        <f t="shared" si="35"/>
        <v>183.56961999999999</v>
      </c>
      <c r="I103" s="150">
        <f t="shared" si="35"/>
        <v>1988.4726200000005</v>
      </c>
      <c r="J103" s="150">
        <f t="shared" si="35"/>
        <v>378.50326999999999</v>
      </c>
      <c r="K103" s="151">
        <f t="shared" si="35"/>
        <v>3522.9905600000006</v>
      </c>
    </row>
    <row r="104" spans="2:11" x14ac:dyDescent="0.2">
      <c r="B104" s="455"/>
      <c r="C104" s="479" t="s">
        <v>149</v>
      </c>
      <c r="D104" s="218" t="s">
        <v>0</v>
      </c>
      <c r="E104" s="153">
        <v>3.4944000000000002</v>
      </c>
      <c r="F104" s="154">
        <v>0</v>
      </c>
      <c r="G104" s="154">
        <v>128.60629</v>
      </c>
      <c r="H104" s="154">
        <v>25.284990000000001</v>
      </c>
      <c r="I104" s="154">
        <v>129.87521000000001</v>
      </c>
      <c r="J104" s="154">
        <v>10.556050000000001</v>
      </c>
      <c r="K104" s="146">
        <f t="shared" ref="K104:K109" si="36">SUM(E104:J104)</f>
        <v>297.81694000000005</v>
      </c>
    </row>
    <row r="105" spans="2:11" x14ac:dyDescent="0.2">
      <c r="B105" s="455"/>
      <c r="C105" s="481"/>
      <c r="D105" s="218" t="s">
        <v>1</v>
      </c>
      <c r="E105" s="153">
        <v>60.176670000000001</v>
      </c>
      <c r="F105" s="154">
        <v>32.480919999999998</v>
      </c>
      <c r="G105" s="154">
        <v>21.1248</v>
      </c>
      <c r="H105" s="154">
        <v>47.528700000000001</v>
      </c>
      <c r="I105" s="154">
        <v>338.36483999999984</v>
      </c>
      <c r="J105" s="154">
        <v>64.777630000000102</v>
      </c>
      <c r="K105" s="146">
        <f t="shared" si="36"/>
        <v>564.45355999999992</v>
      </c>
    </row>
    <row r="106" spans="2:11" x14ac:dyDescent="0.2">
      <c r="B106" s="455"/>
      <c r="C106" s="481"/>
      <c r="D106" s="218" t="s">
        <v>2</v>
      </c>
      <c r="E106" s="153">
        <v>0</v>
      </c>
      <c r="F106" s="154">
        <v>0</v>
      </c>
      <c r="G106" s="154">
        <v>168.66392999999997</v>
      </c>
      <c r="H106" s="154">
        <v>0</v>
      </c>
      <c r="I106" s="154">
        <v>178.63967999999991</v>
      </c>
      <c r="J106" s="154">
        <v>0</v>
      </c>
      <c r="K106" s="146">
        <f t="shared" si="36"/>
        <v>347.30360999999988</v>
      </c>
    </row>
    <row r="107" spans="2:11" x14ac:dyDescent="0.2">
      <c r="B107" s="455"/>
      <c r="C107" s="481"/>
      <c r="D107" s="218" t="s">
        <v>3</v>
      </c>
      <c r="E107" s="153">
        <v>0</v>
      </c>
      <c r="F107" s="154">
        <v>0</v>
      </c>
      <c r="G107" s="154">
        <v>0</v>
      </c>
      <c r="H107" s="154">
        <v>0</v>
      </c>
      <c r="I107" s="154">
        <v>6.1976200000000006</v>
      </c>
      <c r="J107" s="154">
        <v>0</v>
      </c>
      <c r="K107" s="146">
        <f t="shared" si="36"/>
        <v>6.1976200000000006</v>
      </c>
    </row>
    <row r="108" spans="2:11" x14ac:dyDescent="0.2">
      <c r="B108" s="455"/>
      <c r="C108" s="481"/>
      <c r="D108" s="218" t="s">
        <v>4</v>
      </c>
      <c r="E108" s="153">
        <v>0</v>
      </c>
      <c r="F108" s="154">
        <v>53.173059999999992</v>
      </c>
      <c r="G108" s="154">
        <v>214.82811000000004</v>
      </c>
      <c r="H108" s="154">
        <v>86.19901999999999</v>
      </c>
      <c r="I108" s="154">
        <v>10.835419999999999</v>
      </c>
      <c r="J108" s="154">
        <v>0</v>
      </c>
      <c r="K108" s="146">
        <f t="shared" si="36"/>
        <v>365.03561000000002</v>
      </c>
    </row>
    <row r="109" spans="2:11" x14ac:dyDescent="0.2">
      <c r="B109" s="455"/>
      <c r="C109" s="480"/>
      <c r="D109" s="218" t="s">
        <v>5</v>
      </c>
      <c r="E109" s="153">
        <v>20.637379999999997</v>
      </c>
      <c r="F109" s="154">
        <v>30.91441</v>
      </c>
      <c r="G109" s="154">
        <v>38.295819999999999</v>
      </c>
      <c r="H109" s="154">
        <v>56.693920000000006</v>
      </c>
      <c r="I109" s="154">
        <v>87.826990000000023</v>
      </c>
      <c r="J109" s="154">
        <v>18.444140000000001</v>
      </c>
      <c r="K109" s="146">
        <f t="shared" si="36"/>
        <v>252.81266000000005</v>
      </c>
    </row>
    <row r="110" spans="2:11" x14ac:dyDescent="0.2">
      <c r="B110" s="455"/>
      <c r="C110" s="155" t="s">
        <v>6</v>
      </c>
      <c r="D110" s="234"/>
      <c r="E110" s="150">
        <f t="shared" ref="E110:K110" si="37">SUM(E104:E109)</f>
        <v>84.308449999999993</v>
      </c>
      <c r="F110" s="150">
        <f t="shared" si="37"/>
        <v>116.56838999999999</v>
      </c>
      <c r="G110" s="150">
        <f t="shared" si="37"/>
        <v>571.51895000000002</v>
      </c>
      <c r="H110" s="150">
        <f t="shared" si="37"/>
        <v>215.70663000000002</v>
      </c>
      <c r="I110" s="150">
        <f t="shared" si="37"/>
        <v>751.73975999999982</v>
      </c>
      <c r="J110" s="150">
        <f t="shared" si="37"/>
        <v>93.777820000000105</v>
      </c>
      <c r="K110" s="151">
        <f t="shared" si="37"/>
        <v>1833.62</v>
      </c>
    </row>
    <row r="111" spans="2:11" x14ac:dyDescent="0.2">
      <c r="B111" s="455"/>
      <c r="C111" s="479" t="s">
        <v>205</v>
      </c>
      <c r="D111" s="218" t="s">
        <v>18</v>
      </c>
      <c r="E111" s="153">
        <v>2.7220000000000004</v>
      </c>
      <c r="F111" s="154">
        <v>13.36745</v>
      </c>
      <c r="G111" s="154">
        <v>13.829530000000002</v>
      </c>
      <c r="H111" s="154">
        <v>4.3394599999999999</v>
      </c>
      <c r="I111" s="154">
        <v>109.27415000000002</v>
      </c>
      <c r="J111" s="154">
        <v>22.315350000000002</v>
      </c>
      <c r="K111" s="146">
        <f>SUM(E111:J111)</f>
        <v>165.84794000000002</v>
      </c>
    </row>
    <row r="112" spans="2:11" x14ac:dyDescent="0.2">
      <c r="B112" s="455"/>
      <c r="C112" s="480"/>
      <c r="D112" s="218" t="s">
        <v>206</v>
      </c>
      <c r="E112" s="153">
        <v>3.992</v>
      </c>
      <c r="F112" s="154">
        <v>35.606549999999991</v>
      </c>
      <c r="G112" s="154">
        <v>47.782680000000006</v>
      </c>
      <c r="H112" s="154">
        <v>143.18030000000005</v>
      </c>
      <c r="I112" s="154">
        <v>1312.2953800000003</v>
      </c>
      <c r="J112" s="154">
        <v>91.694679999999991</v>
      </c>
      <c r="K112" s="146">
        <f>SUM(E112:J112)</f>
        <v>1634.5515900000003</v>
      </c>
    </row>
    <row r="113" spans="2:11" x14ac:dyDescent="0.2">
      <c r="B113" s="456"/>
      <c r="C113" s="157" t="s">
        <v>207</v>
      </c>
      <c r="D113" s="234"/>
      <c r="E113" s="150">
        <f t="shared" ref="E113:K113" si="38">SUM(E111:E112)</f>
        <v>6.7140000000000004</v>
      </c>
      <c r="F113" s="150">
        <f t="shared" si="38"/>
        <v>48.97399999999999</v>
      </c>
      <c r="G113" s="150">
        <f t="shared" si="38"/>
        <v>61.612210000000005</v>
      </c>
      <c r="H113" s="150">
        <f t="shared" si="38"/>
        <v>147.51976000000005</v>
      </c>
      <c r="I113" s="150">
        <f t="shared" si="38"/>
        <v>1421.5695300000002</v>
      </c>
      <c r="J113" s="150">
        <f t="shared" si="38"/>
        <v>114.01003</v>
      </c>
      <c r="K113" s="151">
        <f t="shared" si="38"/>
        <v>1800.3995300000004</v>
      </c>
    </row>
    <row r="114" spans="2:11" x14ac:dyDescent="0.2">
      <c r="B114" s="163" t="s">
        <v>215</v>
      </c>
      <c r="C114" s="160"/>
      <c r="D114" s="172"/>
      <c r="E114" s="192">
        <f t="shared" ref="E114:K114" si="39">+E113+E110+E103</f>
        <v>211.66254999999998</v>
      </c>
      <c r="F114" s="192">
        <f t="shared" si="39"/>
        <v>430.05107999999996</v>
      </c>
      <c r="G114" s="192">
        <f t="shared" si="39"/>
        <v>1220.4274200000002</v>
      </c>
      <c r="H114" s="192">
        <f t="shared" si="39"/>
        <v>546.79601000000002</v>
      </c>
      <c r="I114" s="192">
        <f t="shared" si="39"/>
        <v>4161.7819100000006</v>
      </c>
      <c r="J114" s="192">
        <f t="shared" si="39"/>
        <v>586.29112000000009</v>
      </c>
      <c r="K114" s="235">
        <f t="shared" si="39"/>
        <v>7157.0100900000016</v>
      </c>
    </row>
    <row r="115" spans="2:11" x14ac:dyDescent="0.2">
      <c r="B115" s="454">
        <v>2010</v>
      </c>
      <c r="C115" s="479" t="s">
        <v>203</v>
      </c>
      <c r="D115" s="232" t="s">
        <v>203</v>
      </c>
      <c r="E115" s="154">
        <v>86.770274000000029</v>
      </c>
      <c r="F115" s="154">
        <v>258.86271400000004</v>
      </c>
      <c r="G115" s="154">
        <v>495.48921699999983</v>
      </c>
      <c r="H115" s="154">
        <v>195.79742800000002</v>
      </c>
      <c r="I115" s="154">
        <v>1830.6500920000012</v>
      </c>
      <c r="J115" s="154">
        <v>250.21373499999993</v>
      </c>
      <c r="K115" s="144">
        <f>SUM(E115:J115)</f>
        <v>3117.783460000001</v>
      </c>
    </row>
    <row r="116" spans="2:11" x14ac:dyDescent="0.2">
      <c r="B116" s="455"/>
      <c r="C116" s="480"/>
      <c r="D116" s="233" t="s">
        <v>204</v>
      </c>
      <c r="E116" s="154">
        <v>18.14916599999999</v>
      </c>
      <c r="F116" s="154">
        <v>85.932735000000022</v>
      </c>
      <c r="G116" s="154">
        <v>76.368600000000001</v>
      </c>
      <c r="H116" s="154">
        <v>20.480369999999997</v>
      </c>
      <c r="I116" s="154">
        <v>97.588973000000024</v>
      </c>
      <c r="J116" s="154">
        <v>84.481751000000031</v>
      </c>
      <c r="K116" s="146">
        <f>SUM(E116:J116)</f>
        <v>383.00159500000007</v>
      </c>
    </row>
    <row r="117" spans="2:11" x14ac:dyDescent="0.2">
      <c r="B117" s="455"/>
      <c r="C117" s="155" t="s">
        <v>11</v>
      </c>
      <c r="D117" s="221"/>
      <c r="E117" s="222">
        <f t="shared" ref="E117:K117" si="40">SUM(E115:E116)</f>
        <v>104.91944000000002</v>
      </c>
      <c r="F117" s="150">
        <f t="shared" si="40"/>
        <v>344.79544900000008</v>
      </c>
      <c r="G117" s="150">
        <f t="shared" si="40"/>
        <v>571.85781699999984</v>
      </c>
      <c r="H117" s="150">
        <f t="shared" si="40"/>
        <v>216.27779800000002</v>
      </c>
      <c r="I117" s="150">
        <f t="shared" si="40"/>
        <v>1928.2390650000013</v>
      </c>
      <c r="J117" s="150">
        <f t="shared" si="40"/>
        <v>334.69548599999996</v>
      </c>
      <c r="K117" s="151">
        <f t="shared" si="40"/>
        <v>3500.7850550000012</v>
      </c>
    </row>
    <row r="118" spans="2:11" x14ac:dyDescent="0.2">
      <c r="B118" s="455"/>
      <c r="C118" s="479" t="s">
        <v>149</v>
      </c>
      <c r="D118" s="218" t="s">
        <v>0</v>
      </c>
      <c r="E118" s="153">
        <v>4.4124399999999993</v>
      </c>
      <c r="F118" s="154">
        <v>11.258310999999999</v>
      </c>
      <c r="G118" s="154">
        <v>78.20965799999999</v>
      </c>
      <c r="H118" s="154">
        <v>25.833677999999999</v>
      </c>
      <c r="I118" s="154">
        <v>91.361482000000009</v>
      </c>
      <c r="J118" s="154">
        <v>62.138954999999996</v>
      </c>
      <c r="K118" s="146">
        <f t="shared" ref="K118:K123" si="41">SUM(E118:J118)</f>
        <v>273.21452399999998</v>
      </c>
    </row>
    <row r="119" spans="2:11" x14ac:dyDescent="0.2">
      <c r="B119" s="455"/>
      <c r="C119" s="481"/>
      <c r="D119" s="218" t="s">
        <v>1</v>
      </c>
      <c r="E119" s="153">
        <v>70.614146000000019</v>
      </c>
      <c r="F119" s="154">
        <v>38.069828000000008</v>
      </c>
      <c r="G119" s="154">
        <v>43.788989999999991</v>
      </c>
      <c r="H119" s="154">
        <v>57.926823999999996</v>
      </c>
      <c r="I119" s="154">
        <v>317.59373700000009</v>
      </c>
      <c r="J119" s="154">
        <v>60.900858000000042</v>
      </c>
      <c r="K119" s="146">
        <f t="shared" si="41"/>
        <v>588.89438300000018</v>
      </c>
    </row>
    <row r="120" spans="2:11" x14ac:dyDescent="0.2">
      <c r="B120" s="455"/>
      <c r="C120" s="481"/>
      <c r="D120" s="218" t="s">
        <v>2</v>
      </c>
      <c r="E120" s="153">
        <v>0</v>
      </c>
      <c r="F120" s="154">
        <v>0</v>
      </c>
      <c r="G120" s="154">
        <v>132.604206</v>
      </c>
      <c r="H120" s="154">
        <v>0</v>
      </c>
      <c r="I120" s="154">
        <v>162.77483699999996</v>
      </c>
      <c r="J120" s="154">
        <v>0</v>
      </c>
      <c r="K120" s="146">
        <f t="shared" si="41"/>
        <v>295.37904299999997</v>
      </c>
    </row>
    <row r="121" spans="2:11" x14ac:dyDescent="0.2">
      <c r="B121" s="455"/>
      <c r="C121" s="481"/>
      <c r="D121" s="218" t="s">
        <v>3</v>
      </c>
      <c r="E121" s="153">
        <v>0</v>
      </c>
      <c r="F121" s="154">
        <v>0</v>
      </c>
      <c r="G121" s="154">
        <v>0</v>
      </c>
      <c r="H121" s="154">
        <v>0</v>
      </c>
      <c r="I121" s="154">
        <v>4.5645829999999998</v>
      </c>
      <c r="J121" s="154">
        <v>0</v>
      </c>
      <c r="K121" s="146">
        <f t="shared" si="41"/>
        <v>4.5645829999999998</v>
      </c>
    </row>
    <row r="122" spans="2:11" x14ac:dyDescent="0.2">
      <c r="B122" s="455"/>
      <c r="C122" s="481"/>
      <c r="D122" s="218" t="s">
        <v>4</v>
      </c>
      <c r="E122" s="153">
        <v>0</v>
      </c>
      <c r="F122" s="154">
        <v>60.21119199999999</v>
      </c>
      <c r="G122" s="154">
        <v>177.85683</v>
      </c>
      <c r="H122" s="154">
        <v>93.133420000000001</v>
      </c>
      <c r="I122" s="154">
        <v>5.81168</v>
      </c>
      <c r="J122" s="154">
        <v>3.77888</v>
      </c>
      <c r="K122" s="146">
        <f t="shared" si="41"/>
        <v>340.79200200000002</v>
      </c>
    </row>
    <row r="123" spans="2:11" x14ac:dyDescent="0.2">
      <c r="B123" s="455"/>
      <c r="C123" s="480"/>
      <c r="D123" s="218" t="s">
        <v>5</v>
      </c>
      <c r="E123" s="153">
        <v>25.835950000000004</v>
      </c>
      <c r="F123" s="154">
        <v>54.507981000000008</v>
      </c>
      <c r="G123" s="154">
        <v>32.015912999999998</v>
      </c>
      <c r="H123" s="154">
        <v>61.708927000000003</v>
      </c>
      <c r="I123" s="154">
        <v>157.23673299999996</v>
      </c>
      <c r="J123" s="154">
        <v>66.856713000000013</v>
      </c>
      <c r="K123" s="146">
        <f t="shared" si="41"/>
        <v>398.162217</v>
      </c>
    </row>
    <row r="124" spans="2:11" x14ac:dyDescent="0.2">
      <c r="B124" s="455"/>
      <c r="C124" s="155" t="s">
        <v>6</v>
      </c>
      <c r="D124" s="234"/>
      <c r="E124" s="150">
        <f t="shared" ref="E124:K124" si="42">SUM(E118:E123)</f>
        <v>100.86253600000003</v>
      </c>
      <c r="F124" s="150">
        <f t="shared" si="42"/>
        <v>164.04731200000001</v>
      </c>
      <c r="G124" s="150">
        <f t="shared" si="42"/>
        <v>464.47559699999999</v>
      </c>
      <c r="H124" s="150">
        <f t="shared" si="42"/>
        <v>238.60284899999999</v>
      </c>
      <c r="I124" s="150">
        <f t="shared" si="42"/>
        <v>739.34305200000006</v>
      </c>
      <c r="J124" s="150">
        <f t="shared" si="42"/>
        <v>193.67540600000007</v>
      </c>
      <c r="K124" s="151">
        <f t="shared" si="42"/>
        <v>1901.0067520000002</v>
      </c>
    </row>
    <row r="125" spans="2:11" x14ac:dyDescent="0.2">
      <c r="B125" s="455"/>
      <c r="C125" s="479" t="s">
        <v>205</v>
      </c>
      <c r="D125" s="218" t="s">
        <v>79</v>
      </c>
      <c r="E125" s="153">
        <v>1.4566840000000001</v>
      </c>
      <c r="F125" s="154">
        <v>5.0624580000000003</v>
      </c>
      <c r="G125" s="154">
        <v>13.315425999999995</v>
      </c>
      <c r="H125" s="154">
        <v>2.5117979999999998</v>
      </c>
      <c r="I125" s="154">
        <v>235.60684200000003</v>
      </c>
      <c r="J125" s="154">
        <v>21.244943000000003</v>
      </c>
      <c r="K125" s="146">
        <f>SUM(E125:J125)</f>
        <v>279.198151</v>
      </c>
    </row>
    <row r="126" spans="2:11" x14ac:dyDescent="0.2">
      <c r="B126" s="455"/>
      <c r="C126" s="480"/>
      <c r="D126" s="218" t="s">
        <v>206</v>
      </c>
      <c r="E126" s="153">
        <v>4.8377340000000002</v>
      </c>
      <c r="F126" s="154">
        <v>28.411038000000001</v>
      </c>
      <c r="G126" s="154">
        <v>41.271671000000005</v>
      </c>
      <c r="H126" s="154">
        <v>142.05441199999999</v>
      </c>
      <c r="I126" s="154">
        <v>1715.9127499999986</v>
      </c>
      <c r="J126" s="154">
        <v>88.509140000000002</v>
      </c>
      <c r="K126" s="146">
        <f>SUM(E126:J126)</f>
        <v>2020.9967449999986</v>
      </c>
    </row>
    <row r="127" spans="2:11" x14ac:dyDescent="0.2">
      <c r="B127" s="456"/>
      <c r="C127" s="157" t="s">
        <v>207</v>
      </c>
      <c r="D127" s="234"/>
      <c r="E127" s="150">
        <f t="shared" ref="E127:K127" si="43">SUM(E125:E126)</f>
        <v>6.2944180000000003</v>
      </c>
      <c r="F127" s="150">
        <f t="shared" si="43"/>
        <v>33.473496000000004</v>
      </c>
      <c r="G127" s="150">
        <f t="shared" si="43"/>
        <v>54.587097</v>
      </c>
      <c r="H127" s="150">
        <f t="shared" si="43"/>
        <v>144.56620999999998</v>
      </c>
      <c r="I127" s="150">
        <f t="shared" si="43"/>
        <v>1951.5195919999987</v>
      </c>
      <c r="J127" s="150">
        <f t="shared" si="43"/>
        <v>109.75408300000001</v>
      </c>
      <c r="K127" s="151">
        <f t="shared" si="43"/>
        <v>2300.1948959999986</v>
      </c>
    </row>
    <row r="128" spans="2:11" x14ac:dyDescent="0.2">
      <c r="B128" s="163" t="s">
        <v>216</v>
      </c>
      <c r="C128" s="160"/>
      <c r="D128" s="172"/>
      <c r="E128" s="192">
        <f t="shared" ref="E128:K128" si="44">+E127+E124+E117</f>
        <v>212.07639400000005</v>
      </c>
      <c r="F128" s="192">
        <f t="shared" si="44"/>
        <v>542.31625700000006</v>
      </c>
      <c r="G128" s="192">
        <f t="shared" si="44"/>
        <v>1090.9205109999998</v>
      </c>
      <c r="H128" s="192">
        <f t="shared" si="44"/>
        <v>599.44685699999991</v>
      </c>
      <c r="I128" s="192">
        <f t="shared" si="44"/>
        <v>4619.1017090000005</v>
      </c>
      <c r="J128" s="192">
        <f t="shared" si="44"/>
        <v>638.12497500000006</v>
      </c>
      <c r="K128" s="235">
        <f t="shared" si="44"/>
        <v>7701.9867029999996</v>
      </c>
    </row>
    <row r="129" spans="2:11" x14ac:dyDescent="0.2">
      <c r="B129" s="454">
        <v>2011</v>
      </c>
      <c r="C129" s="479" t="s">
        <v>203</v>
      </c>
      <c r="D129" s="232" t="s">
        <v>203</v>
      </c>
      <c r="E129" s="154">
        <v>87.253017000000014</v>
      </c>
      <c r="F129" s="154">
        <v>407.75586099999998</v>
      </c>
      <c r="G129" s="154">
        <v>489.1840929999999</v>
      </c>
      <c r="H129" s="154">
        <v>164.20501300000001</v>
      </c>
      <c r="I129" s="154">
        <v>1861.9821310000002</v>
      </c>
      <c r="J129" s="154">
        <v>288.27755200000013</v>
      </c>
      <c r="K129" s="144">
        <f>SUM(E129:J129)</f>
        <v>3298.6576669999999</v>
      </c>
    </row>
    <row r="130" spans="2:11" x14ac:dyDescent="0.2">
      <c r="B130" s="455"/>
      <c r="C130" s="480"/>
      <c r="D130" s="233" t="s">
        <v>204</v>
      </c>
      <c r="E130" s="154">
        <v>26.598850000000002</v>
      </c>
      <c r="F130" s="154">
        <v>95.522912999999988</v>
      </c>
      <c r="G130" s="154">
        <v>75.861369999999994</v>
      </c>
      <c r="H130" s="154">
        <v>56.209669999999996</v>
      </c>
      <c r="I130" s="154">
        <v>87.559181000000009</v>
      </c>
      <c r="J130" s="154">
        <v>95.214169000000027</v>
      </c>
      <c r="K130" s="146">
        <f>SUM(E130:J130)</f>
        <v>436.96615300000002</v>
      </c>
    </row>
    <row r="131" spans="2:11" x14ac:dyDescent="0.2">
      <c r="B131" s="455"/>
      <c r="C131" s="155" t="s">
        <v>11</v>
      </c>
      <c r="D131" s="221"/>
      <c r="E131" s="222">
        <f t="shared" ref="E131:K131" si="45">SUM(E129:E130)</f>
        <v>113.85186700000001</v>
      </c>
      <c r="F131" s="150">
        <f t="shared" si="45"/>
        <v>503.278774</v>
      </c>
      <c r="G131" s="150">
        <f t="shared" si="45"/>
        <v>565.04546299999993</v>
      </c>
      <c r="H131" s="150">
        <f t="shared" si="45"/>
        <v>220.414683</v>
      </c>
      <c r="I131" s="150">
        <f t="shared" si="45"/>
        <v>1949.5413120000003</v>
      </c>
      <c r="J131" s="150">
        <f t="shared" si="45"/>
        <v>383.49172100000015</v>
      </c>
      <c r="K131" s="151">
        <f t="shared" si="45"/>
        <v>3735.6238199999998</v>
      </c>
    </row>
    <row r="132" spans="2:11" x14ac:dyDescent="0.2">
      <c r="B132" s="455"/>
      <c r="C132" s="479" t="s">
        <v>149</v>
      </c>
      <c r="D132" s="218" t="s">
        <v>0</v>
      </c>
      <c r="E132" s="153">
        <v>5.0613599999999996</v>
      </c>
      <c r="F132" s="154">
        <v>17.527814999999997</v>
      </c>
      <c r="G132" s="154">
        <v>174.46858800000004</v>
      </c>
      <c r="H132" s="154">
        <v>97.22009899999999</v>
      </c>
      <c r="I132" s="154">
        <v>113.99394800000005</v>
      </c>
      <c r="J132" s="154">
        <v>75.382170000000002</v>
      </c>
      <c r="K132" s="146">
        <f t="shared" ref="K132:K137" si="46">SUM(E132:J132)</f>
        <v>483.65398000000005</v>
      </c>
    </row>
    <row r="133" spans="2:11" x14ac:dyDescent="0.2">
      <c r="B133" s="455"/>
      <c r="C133" s="481"/>
      <c r="D133" s="218" t="s">
        <v>1</v>
      </c>
      <c r="E133" s="153">
        <v>74.430890000000005</v>
      </c>
      <c r="F133" s="154">
        <v>46.807618000000005</v>
      </c>
      <c r="G133" s="154">
        <v>99.479836000000006</v>
      </c>
      <c r="H133" s="154">
        <v>88.726239000000021</v>
      </c>
      <c r="I133" s="154">
        <v>321.08739899999989</v>
      </c>
      <c r="J133" s="154">
        <v>131.019745</v>
      </c>
      <c r="K133" s="146">
        <f t="shared" si="46"/>
        <v>761.55172700000003</v>
      </c>
    </row>
    <row r="134" spans="2:11" x14ac:dyDescent="0.2">
      <c r="B134" s="455"/>
      <c r="C134" s="481"/>
      <c r="D134" s="218" t="s">
        <v>2</v>
      </c>
      <c r="E134" s="153">
        <v>0</v>
      </c>
      <c r="F134" s="154">
        <v>0</v>
      </c>
      <c r="G134" s="154">
        <v>166.23478299999999</v>
      </c>
      <c r="H134" s="154">
        <v>0</v>
      </c>
      <c r="I134" s="154">
        <v>188.52113500000002</v>
      </c>
      <c r="J134" s="154">
        <v>0</v>
      </c>
      <c r="K134" s="146">
        <f t="shared" si="46"/>
        <v>354.75591800000001</v>
      </c>
    </row>
    <row r="135" spans="2:11" x14ac:dyDescent="0.2">
      <c r="B135" s="455"/>
      <c r="C135" s="481"/>
      <c r="D135" s="218" t="s">
        <v>3</v>
      </c>
      <c r="E135" s="153">
        <v>0</v>
      </c>
      <c r="F135" s="154">
        <v>0</v>
      </c>
      <c r="G135" s="154">
        <v>0</v>
      </c>
      <c r="H135" s="154">
        <v>0</v>
      </c>
      <c r="I135" s="154">
        <v>10.952078</v>
      </c>
      <c r="J135" s="154">
        <v>0</v>
      </c>
      <c r="K135" s="146">
        <f t="shared" si="46"/>
        <v>10.952078</v>
      </c>
    </row>
    <row r="136" spans="2:11" x14ac:dyDescent="0.2">
      <c r="B136" s="455"/>
      <c r="C136" s="481"/>
      <c r="D136" s="218" t="s">
        <v>4</v>
      </c>
      <c r="E136" s="153">
        <v>0</v>
      </c>
      <c r="F136" s="154">
        <v>44.281689999999998</v>
      </c>
      <c r="G136" s="154">
        <v>207.93307999999999</v>
      </c>
      <c r="H136" s="154">
        <v>106.586845</v>
      </c>
      <c r="I136" s="154">
        <v>5.2088800000000006</v>
      </c>
      <c r="J136" s="154">
        <v>1.9821800000000001</v>
      </c>
      <c r="K136" s="146">
        <f t="shared" si="46"/>
        <v>365.99267500000002</v>
      </c>
    </row>
    <row r="137" spans="2:11" x14ac:dyDescent="0.2">
      <c r="B137" s="455"/>
      <c r="C137" s="480"/>
      <c r="D137" s="218" t="s">
        <v>5</v>
      </c>
      <c r="E137" s="153">
        <v>24.813739999999999</v>
      </c>
      <c r="F137" s="154">
        <v>88.43895400000001</v>
      </c>
      <c r="G137" s="154">
        <v>69.678719999999998</v>
      </c>
      <c r="H137" s="154">
        <v>66.473153999999994</v>
      </c>
      <c r="I137" s="154">
        <v>199.810957</v>
      </c>
      <c r="J137" s="154">
        <v>54.771159999999995</v>
      </c>
      <c r="K137" s="146">
        <f t="shared" si="46"/>
        <v>503.98668500000002</v>
      </c>
    </row>
    <row r="138" spans="2:11" x14ac:dyDescent="0.2">
      <c r="B138" s="455"/>
      <c r="C138" s="155" t="s">
        <v>6</v>
      </c>
      <c r="D138" s="234"/>
      <c r="E138" s="150">
        <f t="shared" ref="E138:K138" si="47">SUM(E132:E137)</f>
        <v>104.30598999999999</v>
      </c>
      <c r="F138" s="150">
        <f t="shared" si="47"/>
        <v>197.05607700000002</v>
      </c>
      <c r="G138" s="150">
        <f t="shared" si="47"/>
        <v>717.79500700000006</v>
      </c>
      <c r="H138" s="150">
        <f t="shared" si="47"/>
        <v>359.00633700000003</v>
      </c>
      <c r="I138" s="150">
        <f t="shared" si="47"/>
        <v>839.57439700000009</v>
      </c>
      <c r="J138" s="150">
        <f t="shared" si="47"/>
        <v>263.15525500000001</v>
      </c>
      <c r="K138" s="151">
        <f t="shared" si="47"/>
        <v>2480.893063</v>
      </c>
    </row>
    <row r="139" spans="2:11" x14ac:dyDescent="0.2">
      <c r="B139" s="455"/>
      <c r="C139" s="479" t="s">
        <v>205</v>
      </c>
      <c r="D139" s="218" t="s">
        <v>79</v>
      </c>
      <c r="E139" s="153">
        <v>1.6495</v>
      </c>
      <c r="F139" s="154">
        <v>26.173231999999995</v>
      </c>
      <c r="G139" s="154">
        <v>12.108347999999999</v>
      </c>
      <c r="H139" s="154">
        <v>1.9463469999999998</v>
      </c>
      <c r="I139" s="154">
        <v>134.85187199999999</v>
      </c>
      <c r="J139" s="154">
        <v>15.679886999999999</v>
      </c>
      <c r="K139" s="146">
        <f>SUM(E139:J139)</f>
        <v>192.40918599999998</v>
      </c>
    </row>
    <row r="140" spans="2:11" x14ac:dyDescent="0.2">
      <c r="B140" s="455"/>
      <c r="C140" s="480"/>
      <c r="D140" s="218" t="s">
        <v>206</v>
      </c>
      <c r="E140" s="153">
        <v>11.649329</v>
      </c>
      <c r="F140" s="154">
        <v>31.426894999999998</v>
      </c>
      <c r="G140" s="154">
        <v>58.569820999999997</v>
      </c>
      <c r="H140" s="154">
        <v>162.86896200000004</v>
      </c>
      <c r="I140" s="154">
        <v>1771.7341759999997</v>
      </c>
      <c r="J140" s="154">
        <v>166.15432599999994</v>
      </c>
      <c r="K140" s="146">
        <f>SUM(E140:J140)</f>
        <v>2202.4035089999998</v>
      </c>
    </row>
    <row r="141" spans="2:11" x14ac:dyDescent="0.2">
      <c r="B141" s="456"/>
      <c r="C141" s="157" t="s">
        <v>207</v>
      </c>
      <c r="D141" s="234"/>
      <c r="E141" s="150">
        <f t="shared" ref="E141:K141" si="48">SUM(E139:E140)</f>
        <v>13.298829</v>
      </c>
      <c r="F141" s="150">
        <f t="shared" si="48"/>
        <v>57.600126999999993</v>
      </c>
      <c r="G141" s="150">
        <f t="shared" si="48"/>
        <v>70.678168999999997</v>
      </c>
      <c r="H141" s="150">
        <f t="shared" si="48"/>
        <v>164.81530900000004</v>
      </c>
      <c r="I141" s="150">
        <f t="shared" si="48"/>
        <v>1906.5860479999997</v>
      </c>
      <c r="J141" s="150">
        <f t="shared" si="48"/>
        <v>181.83421299999995</v>
      </c>
      <c r="K141" s="151">
        <f t="shared" si="48"/>
        <v>2394.8126949999996</v>
      </c>
    </row>
    <row r="142" spans="2:11" x14ac:dyDescent="0.2">
      <c r="B142" s="163" t="s">
        <v>217</v>
      </c>
      <c r="C142" s="160"/>
      <c r="D142" s="172"/>
      <c r="E142" s="192">
        <f t="shared" ref="E142:K142" si="49">+E141+E138+E131</f>
        <v>231.45668599999999</v>
      </c>
      <c r="F142" s="192">
        <f t="shared" si="49"/>
        <v>757.934978</v>
      </c>
      <c r="G142" s="192">
        <f t="shared" si="49"/>
        <v>1353.5186389999999</v>
      </c>
      <c r="H142" s="192">
        <f t="shared" si="49"/>
        <v>744.23632900000007</v>
      </c>
      <c r="I142" s="192">
        <f t="shared" si="49"/>
        <v>4695.7017569999998</v>
      </c>
      <c r="J142" s="192">
        <f t="shared" si="49"/>
        <v>828.48118900000009</v>
      </c>
      <c r="K142" s="235">
        <f t="shared" si="49"/>
        <v>8611.3295780000008</v>
      </c>
    </row>
    <row r="143" spans="2:11" x14ac:dyDescent="0.2">
      <c r="B143" s="454">
        <v>2012</v>
      </c>
      <c r="C143" s="479" t="s">
        <v>203</v>
      </c>
      <c r="D143" s="232" t="s">
        <v>203</v>
      </c>
      <c r="E143" s="236">
        <v>93.589189999999974</v>
      </c>
      <c r="F143" s="236">
        <v>445.61027899999988</v>
      </c>
      <c r="G143" s="236">
        <v>484.42156400000016</v>
      </c>
      <c r="H143" s="236">
        <v>191.39485900000003</v>
      </c>
      <c r="I143" s="236">
        <v>1878.2080110000013</v>
      </c>
      <c r="J143" s="236">
        <v>363.11856299999994</v>
      </c>
      <c r="K143" s="144">
        <f>SUM(E143:J143)</f>
        <v>3456.3424660000014</v>
      </c>
    </row>
    <row r="144" spans="2:11" x14ac:dyDescent="0.2">
      <c r="B144" s="455"/>
      <c r="C144" s="480"/>
      <c r="D144" s="233" t="s">
        <v>204</v>
      </c>
      <c r="E144" s="187">
        <v>26.944499999999998</v>
      </c>
      <c r="F144" s="187">
        <v>89.938752999999991</v>
      </c>
      <c r="G144" s="187">
        <v>74.617019999999997</v>
      </c>
      <c r="H144" s="187">
        <v>47.116950000000003</v>
      </c>
      <c r="I144" s="187">
        <v>94.390801999999994</v>
      </c>
      <c r="J144" s="187">
        <v>67.291569999999979</v>
      </c>
      <c r="K144" s="146">
        <f>SUM(E144:J144)</f>
        <v>400.29959499999995</v>
      </c>
    </row>
    <row r="145" spans="2:11" x14ac:dyDescent="0.2">
      <c r="B145" s="455"/>
      <c r="C145" s="155" t="s">
        <v>11</v>
      </c>
      <c r="D145" s="221"/>
      <c r="E145" s="222">
        <f t="shared" ref="E145:K145" si="50">SUM(E143:E144)</f>
        <v>120.53368999999998</v>
      </c>
      <c r="F145" s="150">
        <f t="shared" si="50"/>
        <v>535.5490319999999</v>
      </c>
      <c r="G145" s="150">
        <f t="shared" si="50"/>
        <v>559.03858400000013</v>
      </c>
      <c r="H145" s="150">
        <f t="shared" si="50"/>
        <v>238.51180900000003</v>
      </c>
      <c r="I145" s="150">
        <f t="shared" si="50"/>
        <v>1972.5988130000012</v>
      </c>
      <c r="J145" s="150">
        <f t="shared" si="50"/>
        <v>430.41013299999992</v>
      </c>
      <c r="K145" s="151">
        <f t="shared" si="50"/>
        <v>3856.6420610000014</v>
      </c>
    </row>
    <row r="146" spans="2:11" x14ac:dyDescent="0.2">
      <c r="B146" s="455"/>
      <c r="C146" s="479" t="s">
        <v>149</v>
      </c>
      <c r="D146" s="218" t="s">
        <v>0</v>
      </c>
      <c r="E146" s="237">
        <v>6.0697979999999996</v>
      </c>
      <c r="F146" s="238">
        <v>25.588557999999999</v>
      </c>
      <c r="G146" s="238">
        <v>120.53665199999998</v>
      </c>
      <c r="H146" s="238">
        <v>169.75341700000001</v>
      </c>
      <c r="I146" s="238">
        <v>183.44644499999998</v>
      </c>
      <c r="J146" s="238">
        <v>70.502049999999997</v>
      </c>
      <c r="K146" s="146">
        <f t="shared" ref="K146:K151" si="51">SUM(E146:J146)</f>
        <v>575.89691999999991</v>
      </c>
    </row>
    <row r="147" spans="2:11" x14ac:dyDescent="0.2">
      <c r="B147" s="455"/>
      <c r="C147" s="481"/>
      <c r="D147" s="218" t="s">
        <v>1</v>
      </c>
      <c r="E147" s="239">
        <v>68.624156000000013</v>
      </c>
      <c r="F147" s="240">
        <v>53.186473000000014</v>
      </c>
      <c r="G147" s="240">
        <v>233.36447899999993</v>
      </c>
      <c r="H147" s="240">
        <v>361.66631899999993</v>
      </c>
      <c r="I147" s="240">
        <v>432.77248100000008</v>
      </c>
      <c r="J147" s="240">
        <v>125.80730600000001</v>
      </c>
      <c r="K147" s="146">
        <f t="shared" si="51"/>
        <v>1275.4212139999997</v>
      </c>
    </row>
    <row r="148" spans="2:11" x14ac:dyDescent="0.2">
      <c r="B148" s="455"/>
      <c r="C148" s="481"/>
      <c r="D148" s="218" t="s">
        <v>2</v>
      </c>
      <c r="E148" s="239">
        <v>0</v>
      </c>
      <c r="F148" s="240">
        <v>0</v>
      </c>
      <c r="G148" s="240">
        <v>175.17248900000013</v>
      </c>
      <c r="H148" s="240">
        <v>0</v>
      </c>
      <c r="I148" s="240">
        <v>216.994991</v>
      </c>
      <c r="J148" s="240">
        <v>0</v>
      </c>
      <c r="K148" s="146">
        <f t="shared" si="51"/>
        <v>392.16748000000013</v>
      </c>
    </row>
    <row r="149" spans="2:11" x14ac:dyDescent="0.2">
      <c r="B149" s="455"/>
      <c r="C149" s="481"/>
      <c r="D149" s="218" t="s">
        <v>3</v>
      </c>
      <c r="E149" s="239">
        <v>0</v>
      </c>
      <c r="F149" s="240">
        <v>0</v>
      </c>
      <c r="G149" s="240">
        <v>0</v>
      </c>
      <c r="H149" s="240">
        <v>0</v>
      </c>
      <c r="I149" s="240">
        <v>8.5990130000000029</v>
      </c>
      <c r="J149" s="240">
        <v>0</v>
      </c>
      <c r="K149" s="146">
        <f t="shared" si="51"/>
        <v>8.5990130000000029</v>
      </c>
    </row>
    <row r="150" spans="2:11" x14ac:dyDescent="0.2">
      <c r="B150" s="455"/>
      <c r="C150" s="481"/>
      <c r="D150" s="218" t="s">
        <v>4</v>
      </c>
      <c r="E150" s="239">
        <v>0</v>
      </c>
      <c r="F150" s="240">
        <v>65.029166000000004</v>
      </c>
      <c r="G150" s="240">
        <v>209.01833999999999</v>
      </c>
      <c r="H150" s="240">
        <v>100.33373900000001</v>
      </c>
      <c r="I150" s="240">
        <v>67.112854999999996</v>
      </c>
      <c r="J150" s="240">
        <v>5.2666000000000004</v>
      </c>
      <c r="K150" s="146">
        <f t="shared" si="51"/>
        <v>446.76069999999999</v>
      </c>
    </row>
    <row r="151" spans="2:11" x14ac:dyDescent="0.2">
      <c r="B151" s="455"/>
      <c r="C151" s="480"/>
      <c r="D151" s="218" t="s">
        <v>5</v>
      </c>
      <c r="E151" s="239">
        <v>53.489750000000008</v>
      </c>
      <c r="F151" s="240">
        <v>100.57535799999999</v>
      </c>
      <c r="G151" s="240">
        <v>89.620249999999999</v>
      </c>
      <c r="H151" s="240">
        <v>87.586680000000001</v>
      </c>
      <c r="I151" s="240">
        <v>297.582627</v>
      </c>
      <c r="J151" s="240">
        <v>49.013593000000007</v>
      </c>
      <c r="K151" s="146">
        <f t="shared" si="51"/>
        <v>677.86825800000008</v>
      </c>
    </row>
    <row r="152" spans="2:11" x14ac:dyDescent="0.2">
      <c r="B152" s="455"/>
      <c r="C152" s="155" t="s">
        <v>6</v>
      </c>
      <c r="D152" s="234"/>
      <c r="E152" s="150">
        <f t="shared" ref="E152:K152" si="52">SUM(E146:E151)</f>
        <v>128.18370400000003</v>
      </c>
      <c r="F152" s="150">
        <f t="shared" si="52"/>
        <v>244.37955500000001</v>
      </c>
      <c r="G152" s="150">
        <f t="shared" si="52"/>
        <v>827.71220999999991</v>
      </c>
      <c r="H152" s="150">
        <f t="shared" si="52"/>
        <v>719.34015499999998</v>
      </c>
      <c r="I152" s="150">
        <f t="shared" si="52"/>
        <v>1206.5084120000001</v>
      </c>
      <c r="J152" s="150">
        <f t="shared" si="52"/>
        <v>250.58954900000003</v>
      </c>
      <c r="K152" s="151">
        <f t="shared" si="52"/>
        <v>3376.7135849999995</v>
      </c>
    </row>
    <row r="153" spans="2:11" x14ac:dyDescent="0.2">
      <c r="B153" s="455"/>
      <c r="C153" s="479" t="s">
        <v>205</v>
      </c>
      <c r="D153" s="218" t="s">
        <v>79</v>
      </c>
      <c r="E153" s="241">
        <v>1.5010000000000001</v>
      </c>
      <c r="F153" s="242">
        <v>39.582271999999989</v>
      </c>
      <c r="G153" s="242">
        <v>9.8391559999999973</v>
      </c>
      <c r="H153" s="242">
        <v>1.9447049999999999</v>
      </c>
      <c r="I153" s="242">
        <v>150.97118900000004</v>
      </c>
      <c r="J153" s="242">
        <v>18.743805000000005</v>
      </c>
      <c r="K153" s="146">
        <f>SUM(E153:J153)</f>
        <v>222.58212700000001</v>
      </c>
    </row>
    <row r="154" spans="2:11" x14ac:dyDescent="0.2">
      <c r="B154" s="455"/>
      <c r="C154" s="480"/>
      <c r="D154" s="218" t="s">
        <v>206</v>
      </c>
      <c r="E154" s="243">
        <v>9.8291060000000012</v>
      </c>
      <c r="F154" s="187">
        <v>29.643706000000005</v>
      </c>
      <c r="G154" s="187">
        <v>51.022558999999994</v>
      </c>
      <c r="H154" s="187">
        <v>90.981938</v>
      </c>
      <c r="I154" s="187">
        <v>1392.9250049999994</v>
      </c>
      <c r="J154" s="187">
        <v>397.66754800000012</v>
      </c>
      <c r="K154" s="146">
        <f>SUM(E154:J154)</f>
        <v>1972.0698619999996</v>
      </c>
    </row>
    <row r="155" spans="2:11" x14ac:dyDescent="0.2">
      <c r="B155" s="456"/>
      <c r="C155" s="157" t="s">
        <v>207</v>
      </c>
      <c r="D155" s="234"/>
      <c r="E155" s="150">
        <f t="shared" ref="E155:K155" si="53">SUM(E153:E154)</f>
        <v>11.330106000000001</v>
      </c>
      <c r="F155" s="150">
        <f t="shared" si="53"/>
        <v>69.225977999999998</v>
      </c>
      <c r="G155" s="150">
        <f t="shared" si="53"/>
        <v>60.86171499999999</v>
      </c>
      <c r="H155" s="150">
        <f t="shared" si="53"/>
        <v>92.926642999999999</v>
      </c>
      <c r="I155" s="150">
        <f t="shared" si="53"/>
        <v>1543.8961939999995</v>
      </c>
      <c r="J155" s="150">
        <f t="shared" si="53"/>
        <v>416.41135300000013</v>
      </c>
      <c r="K155" s="151">
        <f t="shared" si="53"/>
        <v>2194.6519889999995</v>
      </c>
    </row>
    <row r="156" spans="2:11" x14ac:dyDescent="0.2">
      <c r="B156" s="163" t="s">
        <v>218</v>
      </c>
      <c r="C156" s="160"/>
      <c r="D156" s="172"/>
      <c r="E156" s="192">
        <f t="shared" ref="E156:K156" si="54">+E155+E152+E145</f>
        <v>260.04750000000001</v>
      </c>
      <c r="F156" s="192">
        <f t="shared" si="54"/>
        <v>849.15456499999993</v>
      </c>
      <c r="G156" s="192">
        <f t="shared" si="54"/>
        <v>1447.612509</v>
      </c>
      <c r="H156" s="192">
        <f t="shared" si="54"/>
        <v>1050.778607</v>
      </c>
      <c r="I156" s="192">
        <f t="shared" si="54"/>
        <v>4723.0034190000006</v>
      </c>
      <c r="J156" s="192">
        <f t="shared" si="54"/>
        <v>1097.4110350000001</v>
      </c>
      <c r="K156" s="235">
        <f t="shared" si="54"/>
        <v>9428.0076350000018</v>
      </c>
    </row>
    <row r="157" spans="2:11" x14ac:dyDescent="0.2">
      <c r="B157" s="454">
        <v>2013</v>
      </c>
      <c r="C157" s="479" t="s">
        <v>203</v>
      </c>
      <c r="D157" s="232" t="s">
        <v>203</v>
      </c>
      <c r="E157" s="236">
        <v>95.969147000000007</v>
      </c>
      <c r="F157" s="236">
        <v>339.02483399999983</v>
      </c>
      <c r="G157" s="236">
        <v>484.56425000000036</v>
      </c>
      <c r="H157" s="236">
        <v>231.08320299999997</v>
      </c>
      <c r="I157" s="236">
        <v>2118.2537019999991</v>
      </c>
      <c r="J157" s="236">
        <v>322.13719400000053</v>
      </c>
      <c r="K157" s="144">
        <f>SUM(E157:J157)</f>
        <v>3591.0323299999995</v>
      </c>
    </row>
    <row r="158" spans="2:11" x14ac:dyDescent="0.2">
      <c r="B158" s="455"/>
      <c r="C158" s="480"/>
      <c r="D158" s="233" t="s">
        <v>204</v>
      </c>
      <c r="E158" s="199">
        <v>24.77456999999999</v>
      </c>
      <c r="F158" s="199">
        <v>88.678674999999998</v>
      </c>
      <c r="G158" s="199">
        <v>64.189021000000011</v>
      </c>
      <c r="H158" s="199">
        <v>45.321783000000003</v>
      </c>
      <c r="I158" s="199">
        <v>114.22420699999992</v>
      </c>
      <c r="J158" s="199">
        <v>64.371304999999992</v>
      </c>
      <c r="K158" s="146">
        <f>SUM(E158:J158)</f>
        <v>401.55956099999992</v>
      </c>
    </row>
    <row r="159" spans="2:11" x14ac:dyDescent="0.2">
      <c r="B159" s="455"/>
      <c r="C159" s="155" t="s">
        <v>11</v>
      </c>
      <c r="D159" s="221"/>
      <c r="E159" s="222">
        <f t="shared" ref="E159:K159" si="55">SUM(E157:E158)</f>
        <v>120.743717</v>
      </c>
      <c r="F159" s="150">
        <f t="shared" si="55"/>
        <v>427.70350899999983</v>
      </c>
      <c r="G159" s="150">
        <f t="shared" si="55"/>
        <v>548.75327100000038</v>
      </c>
      <c r="H159" s="150">
        <f t="shared" si="55"/>
        <v>276.40498599999995</v>
      </c>
      <c r="I159" s="150">
        <f t="shared" si="55"/>
        <v>2232.4779089999988</v>
      </c>
      <c r="J159" s="150">
        <f t="shared" si="55"/>
        <v>386.50849900000054</v>
      </c>
      <c r="K159" s="151">
        <f t="shared" si="55"/>
        <v>3992.5918909999996</v>
      </c>
    </row>
    <row r="160" spans="2:11" x14ac:dyDescent="0.2">
      <c r="B160" s="455"/>
      <c r="C160" s="479" t="s">
        <v>149</v>
      </c>
      <c r="D160" s="218" t="s">
        <v>0</v>
      </c>
      <c r="E160" s="198">
        <v>6.7893100000000004</v>
      </c>
      <c r="F160" s="194">
        <v>17.824096000000001</v>
      </c>
      <c r="G160" s="194">
        <v>141.69674000000003</v>
      </c>
      <c r="H160" s="194">
        <v>159.83401799999999</v>
      </c>
      <c r="I160" s="194">
        <v>193.26826199999996</v>
      </c>
      <c r="J160" s="207">
        <v>69.565849</v>
      </c>
      <c r="K160" s="146">
        <f t="shared" ref="K160:K165" si="56">SUM(E160:J160)</f>
        <v>588.97827499999994</v>
      </c>
    </row>
    <row r="161" spans="2:11" x14ac:dyDescent="0.2">
      <c r="B161" s="455"/>
      <c r="C161" s="481"/>
      <c r="D161" s="218" t="s">
        <v>1</v>
      </c>
      <c r="E161" s="201">
        <v>56.459119999999992</v>
      </c>
      <c r="F161" s="196">
        <v>59.028300999999999</v>
      </c>
      <c r="G161" s="196">
        <v>280.54890800000004</v>
      </c>
      <c r="H161" s="196">
        <v>375.19065200000006</v>
      </c>
      <c r="I161" s="196">
        <v>591.63105199999984</v>
      </c>
      <c r="J161" s="208">
        <v>163.67920900000007</v>
      </c>
      <c r="K161" s="146">
        <f t="shared" si="56"/>
        <v>1526.5372420000001</v>
      </c>
    </row>
    <row r="162" spans="2:11" x14ac:dyDescent="0.2">
      <c r="B162" s="455"/>
      <c r="C162" s="481"/>
      <c r="D162" s="218" t="s">
        <v>2</v>
      </c>
      <c r="E162" s="201">
        <v>0</v>
      </c>
      <c r="F162" s="196">
        <v>0</v>
      </c>
      <c r="G162" s="196">
        <v>176.22364300000012</v>
      </c>
      <c r="H162" s="196">
        <v>0</v>
      </c>
      <c r="I162" s="196">
        <v>215.98348299999986</v>
      </c>
      <c r="J162" s="208">
        <v>0</v>
      </c>
      <c r="K162" s="146">
        <f t="shared" si="56"/>
        <v>392.20712600000002</v>
      </c>
    </row>
    <row r="163" spans="2:11" x14ac:dyDescent="0.2">
      <c r="B163" s="455"/>
      <c r="C163" s="481"/>
      <c r="D163" s="218" t="s">
        <v>3</v>
      </c>
      <c r="E163" s="201">
        <v>0</v>
      </c>
      <c r="F163" s="196">
        <v>0</v>
      </c>
      <c r="G163" s="196">
        <v>0</v>
      </c>
      <c r="H163" s="196">
        <v>0</v>
      </c>
      <c r="I163" s="196">
        <v>3.5446290000000005</v>
      </c>
      <c r="J163" s="208">
        <v>0</v>
      </c>
      <c r="K163" s="146">
        <f t="shared" si="56"/>
        <v>3.5446290000000005</v>
      </c>
    </row>
    <row r="164" spans="2:11" x14ac:dyDescent="0.2">
      <c r="B164" s="455"/>
      <c r="C164" s="481"/>
      <c r="D164" s="218" t="s">
        <v>4</v>
      </c>
      <c r="E164" s="201">
        <v>0</v>
      </c>
      <c r="F164" s="196">
        <v>91.783153000000013</v>
      </c>
      <c r="G164" s="196">
        <v>183.65630399999998</v>
      </c>
      <c r="H164" s="196">
        <v>92.985039999999998</v>
      </c>
      <c r="I164" s="196">
        <v>53.826307</v>
      </c>
      <c r="J164" s="208">
        <v>12.068860000000001</v>
      </c>
      <c r="K164" s="146">
        <f t="shared" si="56"/>
        <v>434.31966399999999</v>
      </c>
    </row>
    <row r="165" spans="2:11" x14ac:dyDescent="0.2">
      <c r="B165" s="455"/>
      <c r="C165" s="480"/>
      <c r="D165" s="218" t="s">
        <v>5</v>
      </c>
      <c r="E165" s="209">
        <v>53.132920000000006</v>
      </c>
      <c r="F165" s="210">
        <v>174.48208400000001</v>
      </c>
      <c r="G165" s="210">
        <v>114.36432900000003</v>
      </c>
      <c r="H165" s="210">
        <v>143.66832600000004</v>
      </c>
      <c r="I165" s="210">
        <v>337.12491199999988</v>
      </c>
      <c r="J165" s="211">
        <v>69.574885999999992</v>
      </c>
      <c r="K165" s="146">
        <f t="shared" si="56"/>
        <v>892.34745699999996</v>
      </c>
    </row>
    <row r="166" spans="2:11" x14ac:dyDescent="0.2">
      <c r="B166" s="455"/>
      <c r="C166" s="155" t="s">
        <v>6</v>
      </c>
      <c r="D166" s="234"/>
      <c r="E166" s="150">
        <f t="shared" ref="E166:K166" si="57">SUM(E160:E165)</f>
        <v>116.38135</v>
      </c>
      <c r="F166" s="150">
        <f t="shared" si="57"/>
        <v>343.11763400000007</v>
      </c>
      <c r="G166" s="150">
        <f t="shared" si="57"/>
        <v>896.4899240000002</v>
      </c>
      <c r="H166" s="150">
        <f t="shared" si="57"/>
        <v>771.67803600000002</v>
      </c>
      <c r="I166" s="150">
        <f t="shared" si="57"/>
        <v>1395.3786449999993</v>
      </c>
      <c r="J166" s="150">
        <f t="shared" si="57"/>
        <v>314.88880400000005</v>
      </c>
      <c r="K166" s="151">
        <f t="shared" si="57"/>
        <v>3837.934393</v>
      </c>
    </row>
    <row r="167" spans="2:11" x14ac:dyDescent="0.2">
      <c r="B167" s="455"/>
      <c r="C167" s="479" t="s">
        <v>205</v>
      </c>
      <c r="D167" s="218" t="s">
        <v>79</v>
      </c>
      <c r="E167" s="212">
        <v>1.8199999999999998</v>
      </c>
      <c r="F167" s="197">
        <v>35.739632</v>
      </c>
      <c r="G167" s="197">
        <v>21.219625999999995</v>
      </c>
      <c r="H167" s="197">
        <v>2.6405520000000005</v>
      </c>
      <c r="I167" s="197">
        <v>119.06891200000001</v>
      </c>
      <c r="J167" s="197">
        <v>24.974887000000003</v>
      </c>
      <c r="K167" s="146">
        <f>SUM(E167:J167)</f>
        <v>205.46360899999999</v>
      </c>
    </row>
    <row r="168" spans="2:11" x14ac:dyDescent="0.2">
      <c r="B168" s="455"/>
      <c r="C168" s="480"/>
      <c r="D168" s="218" t="s">
        <v>206</v>
      </c>
      <c r="E168" s="213">
        <v>11.061579999999998</v>
      </c>
      <c r="F168" s="197">
        <v>19.519382999999998</v>
      </c>
      <c r="G168" s="197">
        <v>25.484905999999995</v>
      </c>
      <c r="H168" s="197">
        <v>103.37132800000001</v>
      </c>
      <c r="I168" s="197">
        <v>1089.1174409999994</v>
      </c>
      <c r="J168" s="197">
        <v>131.60554100000002</v>
      </c>
      <c r="K168" s="146">
        <f>SUM(E168:J168)</f>
        <v>1380.1601789999995</v>
      </c>
    </row>
    <row r="169" spans="2:11" x14ac:dyDescent="0.2">
      <c r="B169" s="456"/>
      <c r="C169" s="157" t="s">
        <v>207</v>
      </c>
      <c r="D169" s="234"/>
      <c r="E169" s="150">
        <f t="shared" ref="E169:K169" si="58">SUM(E167:E168)</f>
        <v>12.881579999999998</v>
      </c>
      <c r="F169" s="150">
        <f t="shared" si="58"/>
        <v>55.259014999999998</v>
      </c>
      <c r="G169" s="150">
        <f t="shared" si="58"/>
        <v>46.704531999999986</v>
      </c>
      <c r="H169" s="150">
        <f t="shared" si="58"/>
        <v>106.01188</v>
      </c>
      <c r="I169" s="150">
        <f t="shared" si="58"/>
        <v>1208.1863529999994</v>
      </c>
      <c r="J169" s="150">
        <f t="shared" si="58"/>
        <v>156.58042800000001</v>
      </c>
      <c r="K169" s="151">
        <f t="shared" si="58"/>
        <v>1585.6237879999994</v>
      </c>
    </row>
    <row r="170" spans="2:11" x14ac:dyDescent="0.2">
      <c r="B170" s="163" t="s">
        <v>219</v>
      </c>
      <c r="C170" s="160"/>
      <c r="D170" s="172"/>
      <c r="E170" s="192">
        <f t="shared" ref="E170:K170" si="59">+E169+E166+E159</f>
        <v>250.00664699999999</v>
      </c>
      <c r="F170" s="192">
        <f t="shared" si="59"/>
        <v>826.08015799999987</v>
      </c>
      <c r="G170" s="192">
        <f t="shared" si="59"/>
        <v>1491.9477270000007</v>
      </c>
      <c r="H170" s="192">
        <f t="shared" si="59"/>
        <v>1154.094902</v>
      </c>
      <c r="I170" s="192">
        <f t="shared" si="59"/>
        <v>4836.0429069999973</v>
      </c>
      <c r="J170" s="192">
        <f t="shared" si="59"/>
        <v>857.97773100000063</v>
      </c>
      <c r="K170" s="235">
        <f t="shared" si="59"/>
        <v>9416.1500719999985</v>
      </c>
    </row>
    <row r="171" spans="2:11" x14ac:dyDescent="0.2">
      <c r="B171" s="454">
        <v>2014</v>
      </c>
      <c r="C171" s="479" t="s">
        <v>203</v>
      </c>
      <c r="D171" s="232" t="s">
        <v>203</v>
      </c>
      <c r="E171" s="384">
        <v>94.963656000000015</v>
      </c>
      <c r="F171" s="384">
        <v>380.55097800000016</v>
      </c>
      <c r="G171" s="384">
        <v>544.07077200000026</v>
      </c>
      <c r="H171" s="384">
        <v>295.40857699999987</v>
      </c>
      <c r="I171" s="384">
        <v>2332.2021569999997</v>
      </c>
      <c r="J171" s="384">
        <v>299.916742</v>
      </c>
      <c r="K171" s="144">
        <f>SUM(E171:J171)</f>
        <v>3947.1128819999999</v>
      </c>
    </row>
    <row r="172" spans="2:11" x14ac:dyDescent="0.2">
      <c r="B172" s="455"/>
      <c r="C172" s="480"/>
      <c r="D172" s="233" t="s">
        <v>204</v>
      </c>
      <c r="E172" s="199">
        <v>28.019039999999993</v>
      </c>
      <c r="F172" s="199">
        <v>99.149843999999987</v>
      </c>
      <c r="G172" s="199">
        <v>55.70286999999999</v>
      </c>
      <c r="H172" s="199">
        <v>45.70562000000001</v>
      </c>
      <c r="I172" s="199">
        <v>140.367851</v>
      </c>
      <c r="J172" s="199">
        <v>68.412931</v>
      </c>
      <c r="K172" s="146">
        <f>SUM(E172:J172)</f>
        <v>437.35815599999995</v>
      </c>
    </row>
    <row r="173" spans="2:11" x14ac:dyDescent="0.2">
      <c r="B173" s="455"/>
      <c r="C173" s="155" t="s">
        <v>11</v>
      </c>
      <c r="D173" s="221"/>
      <c r="E173" s="222">
        <f t="shared" ref="E173:K173" si="60">SUM(E171:E172)</f>
        <v>122.982696</v>
      </c>
      <c r="F173" s="150">
        <f t="shared" si="60"/>
        <v>479.70082200000013</v>
      </c>
      <c r="G173" s="150">
        <f t="shared" si="60"/>
        <v>599.77364200000022</v>
      </c>
      <c r="H173" s="150">
        <f t="shared" si="60"/>
        <v>341.11419699999988</v>
      </c>
      <c r="I173" s="150">
        <f t="shared" si="60"/>
        <v>2472.5700079999997</v>
      </c>
      <c r="J173" s="150">
        <f t="shared" si="60"/>
        <v>368.32967300000001</v>
      </c>
      <c r="K173" s="151">
        <f t="shared" si="60"/>
        <v>4384.4710379999997</v>
      </c>
    </row>
    <row r="174" spans="2:11" x14ac:dyDescent="0.2">
      <c r="B174" s="455"/>
      <c r="C174" s="479" t="s">
        <v>149</v>
      </c>
      <c r="D174" s="364" t="s">
        <v>0</v>
      </c>
      <c r="E174" s="198">
        <v>0</v>
      </c>
      <c r="F174" s="194">
        <v>8.0298099999999994</v>
      </c>
      <c r="G174" s="194">
        <v>147.87804</v>
      </c>
      <c r="H174" s="194">
        <v>173.01587000000001</v>
      </c>
      <c r="I174" s="194">
        <v>477.41149399999966</v>
      </c>
      <c r="J174" s="207">
        <v>84.884020000000007</v>
      </c>
      <c r="K174" s="146">
        <f t="shared" ref="K174:K179" si="61">SUM(E174:J174)</f>
        <v>891.21923399999969</v>
      </c>
    </row>
    <row r="175" spans="2:11" x14ac:dyDescent="0.2">
      <c r="B175" s="455"/>
      <c r="C175" s="481"/>
      <c r="D175" s="364" t="s">
        <v>1</v>
      </c>
      <c r="E175" s="201">
        <v>92.524141999999998</v>
      </c>
      <c r="F175" s="196">
        <v>88.056569999999994</v>
      </c>
      <c r="G175" s="196">
        <v>339.63403800000009</v>
      </c>
      <c r="H175" s="196">
        <v>432.96167199999996</v>
      </c>
      <c r="I175" s="196">
        <v>701.83477300000015</v>
      </c>
      <c r="J175" s="208">
        <v>189.34829900000005</v>
      </c>
      <c r="K175" s="146">
        <f t="shared" si="61"/>
        <v>1844.359494</v>
      </c>
    </row>
    <row r="176" spans="2:11" x14ac:dyDescent="0.2">
      <c r="B176" s="455"/>
      <c r="C176" s="481"/>
      <c r="D176" s="364" t="s">
        <v>2</v>
      </c>
      <c r="E176" s="201">
        <v>0</v>
      </c>
      <c r="F176" s="196">
        <v>0</v>
      </c>
      <c r="G176" s="196">
        <v>180.80047299999995</v>
      </c>
      <c r="H176" s="196">
        <v>0</v>
      </c>
      <c r="I176" s="196">
        <v>245.5635089999999</v>
      </c>
      <c r="J176" s="208">
        <v>0</v>
      </c>
      <c r="K176" s="146">
        <f t="shared" si="61"/>
        <v>426.36398199999985</v>
      </c>
    </row>
    <row r="177" spans="2:11" x14ac:dyDescent="0.2">
      <c r="B177" s="455"/>
      <c r="C177" s="481"/>
      <c r="D177" s="364" t="s">
        <v>3</v>
      </c>
      <c r="E177" s="201">
        <v>0</v>
      </c>
      <c r="F177" s="196">
        <v>0</v>
      </c>
      <c r="G177" s="196">
        <v>0</v>
      </c>
      <c r="H177" s="196">
        <v>0</v>
      </c>
      <c r="I177" s="196">
        <v>2.9329619999999994</v>
      </c>
      <c r="J177" s="208">
        <v>0</v>
      </c>
      <c r="K177" s="146">
        <f t="shared" si="61"/>
        <v>2.9329619999999994</v>
      </c>
    </row>
    <row r="178" spans="2:11" x14ac:dyDescent="0.2">
      <c r="B178" s="455"/>
      <c r="C178" s="481"/>
      <c r="D178" s="364" t="s">
        <v>4</v>
      </c>
      <c r="E178" s="201">
        <v>0</v>
      </c>
      <c r="F178" s="196">
        <v>124.16583</v>
      </c>
      <c r="G178" s="196">
        <v>289.28689100000003</v>
      </c>
      <c r="H178" s="196">
        <v>77.945612000000011</v>
      </c>
      <c r="I178" s="196">
        <v>59.330099999999987</v>
      </c>
      <c r="J178" s="208">
        <v>14.78758</v>
      </c>
      <c r="K178" s="146">
        <f t="shared" si="61"/>
        <v>565.51601300000004</v>
      </c>
    </row>
    <row r="179" spans="2:11" x14ac:dyDescent="0.2">
      <c r="B179" s="455"/>
      <c r="C179" s="480"/>
      <c r="D179" s="364" t="s">
        <v>5</v>
      </c>
      <c r="E179" s="209">
        <v>80.274214999999998</v>
      </c>
      <c r="F179" s="210">
        <v>257.34694000000002</v>
      </c>
      <c r="G179" s="210">
        <v>120.87451300000001</v>
      </c>
      <c r="H179" s="210">
        <v>133.28935499999997</v>
      </c>
      <c r="I179" s="210">
        <v>390.60228099999995</v>
      </c>
      <c r="J179" s="211">
        <v>124.49745100000001</v>
      </c>
      <c r="K179" s="146">
        <f t="shared" si="61"/>
        <v>1106.884755</v>
      </c>
    </row>
    <row r="180" spans="2:11" x14ac:dyDescent="0.2">
      <c r="B180" s="455"/>
      <c r="C180" s="155" t="s">
        <v>6</v>
      </c>
      <c r="D180" s="234"/>
      <c r="E180" s="150">
        <f t="shared" ref="E180:K180" si="62">SUM(E174:E179)</f>
        <v>172.79835700000001</v>
      </c>
      <c r="F180" s="150">
        <f t="shared" si="62"/>
        <v>477.59915000000001</v>
      </c>
      <c r="G180" s="150">
        <f t="shared" si="62"/>
        <v>1078.4739549999999</v>
      </c>
      <c r="H180" s="150">
        <f t="shared" si="62"/>
        <v>817.21250899999995</v>
      </c>
      <c r="I180" s="150">
        <f t="shared" si="62"/>
        <v>1877.6751189999995</v>
      </c>
      <c r="J180" s="150">
        <f t="shared" si="62"/>
        <v>413.51735000000008</v>
      </c>
      <c r="K180" s="151">
        <f t="shared" si="62"/>
        <v>4837.2764399999996</v>
      </c>
    </row>
    <row r="181" spans="2:11" x14ac:dyDescent="0.2">
      <c r="B181" s="455"/>
      <c r="C181" s="479" t="s">
        <v>205</v>
      </c>
      <c r="D181" s="364" t="s">
        <v>79</v>
      </c>
      <c r="E181" s="198">
        <v>23.581178999999999</v>
      </c>
      <c r="F181" s="199">
        <v>38.618417000000015</v>
      </c>
      <c r="G181" s="199">
        <v>18.483623999999995</v>
      </c>
      <c r="H181" s="199">
        <v>18.975629000000001</v>
      </c>
      <c r="I181" s="199">
        <v>102.26832099999999</v>
      </c>
      <c r="J181" s="199">
        <v>18.033707999999997</v>
      </c>
      <c r="K181" s="146">
        <f>SUM(E181:J181)</f>
        <v>219.96087799999998</v>
      </c>
    </row>
    <row r="182" spans="2:11" x14ac:dyDescent="0.2">
      <c r="B182" s="455"/>
      <c r="C182" s="480"/>
      <c r="D182" s="364" t="s">
        <v>206</v>
      </c>
      <c r="E182" s="209">
        <v>7.3356729999999999</v>
      </c>
      <c r="F182" s="199">
        <v>22.332614999999993</v>
      </c>
      <c r="G182" s="199">
        <v>32.137262999999997</v>
      </c>
      <c r="H182" s="199">
        <v>103.48057199999998</v>
      </c>
      <c r="I182" s="199">
        <v>1303.1914709999992</v>
      </c>
      <c r="J182" s="199">
        <v>92.719861000000009</v>
      </c>
      <c r="K182" s="146">
        <f>SUM(E182:J182)</f>
        <v>1561.1974549999991</v>
      </c>
    </row>
    <row r="183" spans="2:11" x14ac:dyDescent="0.2">
      <c r="B183" s="456"/>
      <c r="C183" s="157" t="s">
        <v>207</v>
      </c>
      <c r="D183" s="234"/>
      <c r="E183" s="150">
        <f t="shared" ref="E183:K183" si="63">SUM(E181:E182)</f>
        <v>30.916851999999999</v>
      </c>
      <c r="F183" s="150">
        <f t="shared" si="63"/>
        <v>60.951032000000012</v>
      </c>
      <c r="G183" s="150">
        <f t="shared" si="63"/>
        <v>50.620886999999996</v>
      </c>
      <c r="H183" s="150">
        <f t="shared" si="63"/>
        <v>122.45620099999998</v>
      </c>
      <c r="I183" s="150">
        <f t="shared" si="63"/>
        <v>1405.4597919999992</v>
      </c>
      <c r="J183" s="150">
        <f t="shared" si="63"/>
        <v>110.753569</v>
      </c>
      <c r="K183" s="151">
        <f t="shared" si="63"/>
        <v>1781.1583329999989</v>
      </c>
    </row>
    <row r="184" spans="2:11" x14ac:dyDescent="0.2">
      <c r="B184" s="163" t="s">
        <v>221</v>
      </c>
      <c r="C184" s="160"/>
      <c r="D184" s="172"/>
      <c r="E184" s="192">
        <f t="shared" ref="E184:K184" si="64">+E183+E180+E173</f>
        <v>326.69790499999999</v>
      </c>
      <c r="F184" s="192">
        <f t="shared" si="64"/>
        <v>1018.2510040000002</v>
      </c>
      <c r="G184" s="192">
        <f t="shared" si="64"/>
        <v>1728.8684840000001</v>
      </c>
      <c r="H184" s="192">
        <f t="shared" si="64"/>
        <v>1280.7829069999998</v>
      </c>
      <c r="I184" s="192">
        <f t="shared" si="64"/>
        <v>5755.704918999998</v>
      </c>
      <c r="J184" s="192">
        <f t="shared" si="64"/>
        <v>892.60059200000001</v>
      </c>
      <c r="K184" s="235">
        <f t="shared" si="64"/>
        <v>11002.905810999999</v>
      </c>
    </row>
    <row r="185" spans="2:11" x14ac:dyDescent="0.2">
      <c r="B185" s="454">
        <v>2015</v>
      </c>
      <c r="C185" s="479" t="s">
        <v>203</v>
      </c>
      <c r="D185" s="232" t="s">
        <v>203</v>
      </c>
      <c r="E185" s="384">
        <v>100.86467299999998</v>
      </c>
      <c r="F185" s="384">
        <v>397.59957399999996</v>
      </c>
      <c r="G185" s="384">
        <v>517.75079400000016</v>
      </c>
      <c r="H185" s="384">
        <v>293.53782200000006</v>
      </c>
      <c r="I185" s="384">
        <v>2301.8176150000004</v>
      </c>
      <c r="J185" s="384">
        <v>254.58230800000001</v>
      </c>
      <c r="K185" s="144">
        <f>SUM(E185:J185)</f>
        <v>3866.1527860000006</v>
      </c>
    </row>
    <row r="186" spans="2:11" x14ac:dyDescent="0.2">
      <c r="B186" s="455"/>
      <c r="C186" s="480"/>
      <c r="D186" s="233" t="s">
        <v>204</v>
      </c>
      <c r="E186" s="199">
        <v>29.081349999999986</v>
      </c>
      <c r="F186" s="199">
        <v>78.504882999999992</v>
      </c>
      <c r="G186" s="199">
        <v>141.9212599999999</v>
      </c>
      <c r="H186" s="199">
        <v>47.268029999999975</v>
      </c>
      <c r="I186" s="199">
        <v>159.94909500000003</v>
      </c>
      <c r="J186" s="199">
        <v>77.272294000000031</v>
      </c>
      <c r="K186" s="146">
        <f>SUM(E186:J186)</f>
        <v>533.99691199999984</v>
      </c>
    </row>
    <row r="187" spans="2:11" x14ac:dyDescent="0.2">
      <c r="B187" s="455"/>
      <c r="C187" s="155" t="s">
        <v>11</v>
      </c>
      <c r="D187" s="221"/>
      <c r="E187" s="222">
        <f t="shared" ref="E187:K187" si="65">SUM(E185:E186)</f>
        <v>129.94602299999997</v>
      </c>
      <c r="F187" s="150">
        <f t="shared" si="65"/>
        <v>476.10445699999997</v>
      </c>
      <c r="G187" s="150">
        <f t="shared" si="65"/>
        <v>659.67205400000012</v>
      </c>
      <c r="H187" s="150">
        <f t="shared" si="65"/>
        <v>340.80585200000002</v>
      </c>
      <c r="I187" s="150">
        <f t="shared" si="65"/>
        <v>2461.7667100000003</v>
      </c>
      <c r="J187" s="150">
        <f t="shared" si="65"/>
        <v>331.85460200000006</v>
      </c>
      <c r="K187" s="151">
        <f t="shared" si="65"/>
        <v>4400.1496980000002</v>
      </c>
    </row>
    <row r="188" spans="2:11" x14ac:dyDescent="0.2">
      <c r="B188" s="455"/>
      <c r="C188" s="479" t="s">
        <v>149</v>
      </c>
      <c r="D188" s="411" t="s">
        <v>0</v>
      </c>
      <c r="E188" s="412" t="s">
        <v>232</v>
      </c>
      <c r="F188" s="414">
        <v>23.951588000000001</v>
      </c>
      <c r="G188" s="414">
        <v>156.60428300000001</v>
      </c>
      <c r="H188" s="414">
        <v>182.24966100000003</v>
      </c>
      <c r="I188" s="414">
        <v>565.44180199999994</v>
      </c>
      <c r="J188" s="415">
        <v>88.574645000000004</v>
      </c>
      <c r="K188" s="146">
        <f t="shared" ref="K188:K193" si="66">SUM(E188:J188)</f>
        <v>1016.8219790000001</v>
      </c>
    </row>
    <row r="189" spans="2:11" x14ac:dyDescent="0.2">
      <c r="B189" s="455"/>
      <c r="C189" s="481"/>
      <c r="D189" s="411" t="s">
        <v>1</v>
      </c>
      <c r="E189" s="413">
        <v>74.507279999999994</v>
      </c>
      <c r="F189" s="416">
        <v>124.41647500000001</v>
      </c>
      <c r="G189" s="416">
        <v>373.27265900000009</v>
      </c>
      <c r="H189" s="416">
        <v>517.17165999999997</v>
      </c>
      <c r="I189" s="416">
        <v>744.90272700000014</v>
      </c>
      <c r="J189" s="417">
        <v>173.40966799999995</v>
      </c>
      <c r="K189" s="146">
        <f t="shared" si="66"/>
        <v>2007.6804690000001</v>
      </c>
    </row>
    <row r="190" spans="2:11" x14ac:dyDescent="0.2">
      <c r="B190" s="455"/>
      <c r="C190" s="481"/>
      <c r="D190" s="411" t="s">
        <v>2</v>
      </c>
      <c r="E190" s="413" t="s">
        <v>232</v>
      </c>
      <c r="F190" s="416" t="s">
        <v>232</v>
      </c>
      <c r="G190" s="416">
        <v>184.35406199999989</v>
      </c>
      <c r="H190" s="416" t="s">
        <v>232</v>
      </c>
      <c r="I190" s="416">
        <v>270.90182099999981</v>
      </c>
      <c r="J190" s="417" t="s">
        <v>232</v>
      </c>
      <c r="K190" s="146">
        <f t="shared" si="66"/>
        <v>455.2558829999997</v>
      </c>
    </row>
    <row r="191" spans="2:11" x14ac:dyDescent="0.2">
      <c r="B191" s="455"/>
      <c r="C191" s="481"/>
      <c r="D191" s="411" t="s">
        <v>3</v>
      </c>
      <c r="E191" s="413" t="s">
        <v>232</v>
      </c>
      <c r="F191" s="416" t="s">
        <v>232</v>
      </c>
      <c r="G191" s="416" t="s">
        <v>232</v>
      </c>
      <c r="H191" s="416" t="s">
        <v>232</v>
      </c>
      <c r="I191" s="416">
        <v>3.9951959999999977</v>
      </c>
      <c r="J191" s="417" t="s">
        <v>232</v>
      </c>
      <c r="K191" s="146">
        <f t="shared" si="66"/>
        <v>3.9951959999999977</v>
      </c>
    </row>
    <row r="192" spans="2:11" x14ac:dyDescent="0.2">
      <c r="B192" s="455"/>
      <c r="C192" s="481"/>
      <c r="D192" s="411" t="s">
        <v>4</v>
      </c>
      <c r="E192" s="413" t="s">
        <v>232</v>
      </c>
      <c r="F192" s="416">
        <v>125.10443399999998</v>
      </c>
      <c r="G192" s="416">
        <v>403.34548599999977</v>
      </c>
      <c r="H192" s="416">
        <v>96.744580000000013</v>
      </c>
      <c r="I192" s="416">
        <v>43.58952</v>
      </c>
      <c r="J192" s="417">
        <v>17.490159999999999</v>
      </c>
      <c r="K192" s="146">
        <f t="shared" si="66"/>
        <v>686.27417999999977</v>
      </c>
    </row>
    <row r="193" spans="2:11" x14ac:dyDescent="0.2">
      <c r="B193" s="455"/>
      <c r="C193" s="480"/>
      <c r="D193" s="411" t="s">
        <v>5</v>
      </c>
      <c r="E193" s="418">
        <v>158.77890499999998</v>
      </c>
      <c r="F193" s="419">
        <v>275.156318</v>
      </c>
      <c r="G193" s="419">
        <v>198.58191900000011</v>
      </c>
      <c r="H193" s="419">
        <v>235.78292400000001</v>
      </c>
      <c r="I193" s="419">
        <v>309.90523099999996</v>
      </c>
      <c r="J193" s="420">
        <v>72.74799999999999</v>
      </c>
      <c r="K193" s="146">
        <f t="shared" si="66"/>
        <v>1250.953297</v>
      </c>
    </row>
    <row r="194" spans="2:11" x14ac:dyDescent="0.2">
      <c r="B194" s="455"/>
      <c r="C194" s="155" t="s">
        <v>6</v>
      </c>
      <c r="D194" s="234"/>
      <c r="E194" s="150">
        <f t="shared" ref="E194:K194" si="67">SUM(E188:E193)</f>
        <v>233.28618499999999</v>
      </c>
      <c r="F194" s="150">
        <f t="shared" si="67"/>
        <v>548.62881500000003</v>
      </c>
      <c r="G194" s="150">
        <f t="shared" si="67"/>
        <v>1316.1584089999999</v>
      </c>
      <c r="H194" s="150">
        <f t="shared" si="67"/>
        <v>1031.9488250000002</v>
      </c>
      <c r="I194" s="150">
        <f t="shared" si="67"/>
        <v>1938.7362969999999</v>
      </c>
      <c r="J194" s="150">
        <f t="shared" si="67"/>
        <v>352.22247299999992</v>
      </c>
      <c r="K194" s="151">
        <f t="shared" si="67"/>
        <v>5420.9810039999993</v>
      </c>
    </row>
    <row r="195" spans="2:11" x14ac:dyDescent="0.2">
      <c r="B195" s="455"/>
      <c r="C195" s="479" t="s">
        <v>205</v>
      </c>
      <c r="D195" s="411" t="s">
        <v>79</v>
      </c>
      <c r="E195" s="198">
        <v>24.691129999999994</v>
      </c>
      <c r="F195" s="199">
        <v>67.349504999999994</v>
      </c>
      <c r="G195" s="199">
        <v>18.406889000000003</v>
      </c>
      <c r="H195" s="199">
        <v>13.578961000000001</v>
      </c>
      <c r="I195" s="199">
        <v>103.66158799999999</v>
      </c>
      <c r="J195" s="199">
        <v>17.448438000000003</v>
      </c>
      <c r="K195" s="146">
        <f>SUM(E195:J195)</f>
        <v>245.13651099999998</v>
      </c>
    </row>
    <row r="196" spans="2:11" x14ac:dyDescent="0.2">
      <c r="B196" s="455"/>
      <c r="C196" s="480"/>
      <c r="D196" s="411" t="s">
        <v>206</v>
      </c>
      <c r="E196" s="209">
        <v>7.4550000000000001</v>
      </c>
      <c r="F196" s="199">
        <v>19.209590999999996</v>
      </c>
      <c r="G196" s="199">
        <v>20.612378000000003</v>
      </c>
      <c r="H196" s="199">
        <v>96.388126</v>
      </c>
      <c r="I196" s="199">
        <v>1318.8395220000011</v>
      </c>
      <c r="J196" s="199">
        <v>94.289657000000005</v>
      </c>
      <c r="K196" s="146">
        <f>SUM(E196:J196)</f>
        <v>1556.7942740000012</v>
      </c>
    </row>
    <row r="197" spans="2:11" x14ac:dyDescent="0.2">
      <c r="B197" s="456"/>
      <c r="C197" s="157" t="s">
        <v>207</v>
      </c>
      <c r="D197" s="234"/>
      <c r="E197" s="150">
        <f t="shared" ref="E197:K197" si="68">SUM(E195:E196)</f>
        <v>32.146129999999992</v>
      </c>
      <c r="F197" s="150">
        <f t="shared" si="68"/>
        <v>86.559095999999982</v>
      </c>
      <c r="G197" s="150">
        <f t="shared" si="68"/>
        <v>39.019267000000006</v>
      </c>
      <c r="H197" s="150">
        <f t="shared" si="68"/>
        <v>109.96708700000001</v>
      </c>
      <c r="I197" s="150">
        <f t="shared" si="68"/>
        <v>1422.5011100000011</v>
      </c>
      <c r="J197" s="150">
        <f t="shared" si="68"/>
        <v>111.73809500000002</v>
      </c>
      <c r="K197" s="151">
        <f t="shared" si="68"/>
        <v>1801.9307850000012</v>
      </c>
    </row>
    <row r="198" spans="2:11" x14ac:dyDescent="0.2">
      <c r="B198" s="163" t="s">
        <v>233</v>
      </c>
      <c r="C198" s="160"/>
      <c r="D198" s="172"/>
      <c r="E198" s="192">
        <f t="shared" ref="E198:K198" si="69">+E197+E194+E187</f>
        <v>395.37833799999993</v>
      </c>
      <c r="F198" s="192">
        <f t="shared" si="69"/>
        <v>1111.2923679999999</v>
      </c>
      <c r="G198" s="192">
        <f t="shared" si="69"/>
        <v>2014.8497299999999</v>
      </c>
      <c r="H198" s="192">
        <f t="shared" si="69"/>
        <v>1482.7217640000001</v>
      </c>
      <c r="I198" s="192">
        <f t="shared" si="69"/>
        <v>5823.0041170000013</v>
      </c>
      <c r="J198" s="192">
        <f t="shared" si="69"/>
        <v>795.81517000000008</v>
      </c>
      <c r="K198" s="235">
        <f t="shared" si="69"/>
        <v>11623.061487000001</v>
      </c>
    </row>
  </sheetData>
  <mergeCells count="56">
    <mergeCell ref="B129:B141"/>
    <mergeCell ref="C129:C130"/>
    <mergeCell ref="C132:C137"/>
    <mergeCell ref="C139:C140"/>
    <mergeCell ref="B171:B183"/>
    <mergeCell ref="C171:C172"/>
    <mergeCell ref="C174:C179"/>
    <mergeCell ref="C181:C182"/>
    <mergeCell ref="B143:B155"/>
    <mergeCell ref="C143:C144"/>
    <mergeCell ref="C146:C151"/>
    <mergeCell ref="C153:C154"/>
    <mergeCell ref="B157:B169"/>
    <mergeCell ref="C157:C158"/>
    <mergeCell ref="C160:C165"/>
    <mergeCell ref="C167:C168"/>
    <mergeCell ref="B101:B113"/>
    <mergeCell ref="C101:C102"/>
    <mergeCell ref="C104:C109"/>
    <mergeCell ref="C111:C112"/>
    <mergeCell ref="B115:B127"/>
    <mergeCell ref="C115:C116"/>
    <mergeCell ref="C118:C123"/>
    <mergeCell ref="C125:C126"/>
    <mergeCell ref="B73:B85"/>
    <mergeCell ref="C73:C74"/>
    <mergeCell ref="C76:C81"/>
    <mergeCell ref="C83:C84"/>
    <mergeCell ref="B87:B99"/>
    <mergeCell ref="C87:C88"/>
    <mergeCell ref="C90:C95"/>
    <mergeCell ref="C97:C98"/>
    <mergeCell ref="B45:B57"/>
    <mergeCell ref="C45:C46"/>
    <mergeCell ref="C48:C53"/>
    <mergeCell ref="C55:C56"/>
    <mergeCell ref="B59:B71"/>
    <mergeCell ref="C59:C60"/>
    <mergeCell ref="C62:C67"/>
    <mergeCell ref="C69:C70"/>
    <mergeCell ref="B185:B197"/>
    <mergeCell ref="C185:C186"/>
    <mergeCell ref="C188:C193"/>
    <mergeCell ref="C195:C196"/>
    <mergeCell ref="E5:J5"/>
    <mergeCell ref="B7:B17"/>
    <mergeCell ref="C7:C8"/>
    <mergeCell ref="C10:C14"/>
    <mergeCell ref="B19:B29"/>
    <mergeCell ref="C19:C20"/>
    <mergeCell ref="C22:C26"/>
    <mergeCell ref="C28:D28"/>
    <mergeCell ref="B31:B43"/>
    <mergeCell ref="C31:C32"/>
    <mergeCell ref="C34:C39"/>
    <mergeCell ref="C41:C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Summary</vt:lpstr>
      <vt:lpstr>Landfill Inputs</vt:lpstr>
      <vt:lpstr>Landfill Input Trends</vt:lpstr>
      <vt:lpstr>Landfill Capacity</vt:lpstr>
      <vt:lpstr>D1</vt:lpstr>
      <vt:lpstr>Landfill Capacity Trends</vt:lpstr>
      <vt:lpstr>Transfer Treatment &amp; MRS Inputs</vt:lpstr>
      <vt:lpstr>D2</vt:lpstr>
      <vt:lpstr>Transfer Treatment &amp; MRS Trends</vt:lpstr>
      <vt:lpstr>Incineration Input &amp; Capacity</vt:lpstr>
      <vt:lpstr>Land Disposal</vt:lpstr>
      <vt:lpstr>Use of Waste</vt:lpstr>
      <vt:lpstr>D3</vt:lpstr>
      <vt:lpstr>Haz Waste Managed &amp; Deposits</vt:lpstr>
      <vt:lpstr>Haz Waste Deposits by Fate</vt:lpstr>
      <vt:lpstr>Haz Waste Trends</vt:lpstr>
      <vt:lpstr>'Landfill Capacity'!Print_Area</vt:lpstr>
      <vt:lpstr>'Landfill Inputs'!Print_Area</vt:lpstr>
    </vt:vector>
  </TitlesOfParts>
  <Company>Environment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DPullen</dc:creator>
  <cp:lastModifiedBy>Andrea Purdy</cp:lastModifiedBy>
  <cp:lastPrinted>2007-05-23T14:27:43Z</cp:lastPrinted>
  <dcterms:created xsi:type="dcterms:W3CDTF">2006-10-24T13:52:52Z</dcterms:created>
  <dcterms:modified xsi:type="dcterms:W3CDTF">2016-10-25T09:37:52Z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