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60" windowWidth="15480" windowHeight="11100" tabRatio="902"/>
  </bookViews>
  <sheets>
    <sheet name="Index" sheetId="33" r:id="rId1"/>
    <sheet name="Table 7" sheetId="3" r:id="rId2"/>
    <sheet name="Table 8" sheetId="4" r:id="rId3"/>
    <sheet name="Table 9" sheetId="5" r:id="rId4"/>
    <sheet name="Table 10a" sheetId="34" r:id="rId5"/>
    <sheet name="Table 10b" sheetId="46" r:id="rId6"/>
    <sheet name="Table 11" sheetId="10" r:id="rId7"/>
    <sheet name="Table 12" sheetId="12" r:id="rId8"/>
    <sheet name="Table 13" sheetId="14" r:id="rId9"/>
    <sheet name="Table 14" sheetId="18" r:id="rId10"/>
    <sheet name="Table 15 data" sheetId="51" state="hidden" r:id="rId11"/>
    <sheet name="Table 15" sheetId="52" r:id="rId12"/>
    <sheet name="Table 16" sheetId="53" r:id="rId13"/>
    <sheet name="Table 16 data" sheetId="54" state="hidden" r:id="rId14"/>
    <sheet name="Table 17" sheetId="61" r:id="rId15"/>
    <sheet name="Table 18 data" sheetId="57" state="hidden" r:id="rId16"/>
    <sheet name="Table 18" sheetId="56" r:id="rId17"/>
    <sheet name="Table 19 data" sheetId="59" state="hidden" r:id="rId18"/>
    <sheet name="Table 19" sheetId="58" r:id="rId19"/>
    <sheet name="Table 20" sheetId="64" r:id="rId20"/>
    <sheet name="Table 21" sheetId="65" r:id="rId21"/>
  </sheets>
  <definedNames>
    <definedName name="Data2013">#REF!</definedName>
    <definedName name="Data2014">#REF!</definedName>
    <definedName name="EngMaths">'Table 18 data'!$A$206:$A$207</definedName>
    <definedName name="Gender">'Table 15 data'!$B$341:$B$343</definedName>
    <definedName name="_xlnm.Print_Area" localSheetId="4">'Table 10a'!$A$1:$S$112</definedName>
    <definedName name="_xlnm.Print_Area" localSheetId="5">'Table 10b'!$A$1:$F$110</definedName>
    <definedName name="_xlnm.Print_Area" localSheetId="6">'Table 11'!$A$1:$M$101</definedName>
    <definedName name="_xlnm.Print_Area" localSheetId="7">'Table 12'!$A$1:$M$41</definedName>
    <definedName name="_xlnm.Print_Area" localSheetId="8">'Table 13'!$A$1:$T$31</definedName>
    <definedName name="_xlnm.Print_Area" localSheetId="9">'Table 14'!$A$1:$G$24</definedName>
    <definedName name="_xlnm.Print_Area" localSheetId="11">'Table 15'!$A$1:$L$193</definedName>
    <definedName name="_xlnm.Print_Area" localSheetId="12">'Table 16'!$A$1:$K$196</definedName>
    <definedName name="_xlnm.Print_Area" localSheetId="13">'Table 16 data'!$A$1:$U$195</definedName>
    <definedName name="_xlnm.Print_Area" localSheetId="14">'Table 17'!$A$1:$R$195</definedName>
    <definedName name="_xlnm.Print_Area" localSheetId="16">'Table 18'!$A$1:$N$194</definedName>
    <definedName name="_xlnm.Print_Area" localSheetId="15">'Table 18 data'!$A$1:$AA$194</definedName>
    <definedName name="_xlnm.Print_Area" localSheetId="18">'Table 19'!$A$1:$N$196</definedName>
    <definedName name="_xlnm.Print_Area" localSheetId="17">'Table 19 data'!$A$1:$AA$194</definedName>
    <definedName name="_xlnm.Print_Area" localSheetId="19">'Table 20'!$A$1:$Q$119</definedName>
    <definedName name="_xlnm.Print_Area" localSheetId="20">'Table 21'!$A$1:$E$191</definedName>
    <definedName name="_xlnm.Print_Area" localSheetId="1">'Table 7'!$A$1:$L$105</definedName>
    <definedName name="_xlnm.Print_Area" localSheetId="2">'Table 8'!$A$1:$L$105</definedName>
    <definedName name="_xlnm.Print_Area" localSheetId="3">'Table 9'!$A$1:$L$107</definedName>
    <definedName name="_xlnm.Print_Titles" localSheetId="4">'Table 10a'!$5:$6</definedName>
    <definedName name="_xlnm.Print_Titles" localSheetId="5">'Table 10b'!$4:$5</definedName>
    <definedName name="_xlnm.Print_Titles" localSheetId="6">'Table 11'!$4:$6</definedName>
    <definedName name="_xlnm.Print_Titles" localSheetId="11">'Table 15'!$4:$7</definedName>
    <definedName name="_xlnm.Print_Titles" localSheetId="12">'Table 16'!$5:$12</definedName>
    <definedName name="_xlnm.Print_Titles" localSheetId="13">'Table 16 data'!$4:$7</definedName>
    <definedName name="_xlnm.Print_Titles" localSheetId="14">'Table 17'!$5:$12</definedName>
    <definedName name="_xlnm.Print_Titles" localSheetId="16">'Table 18'!$4:$12</definedName>
    <definedName name="_xlnm.Print_Titles" localSheetId="15">'Table 18 data'!$4:$7</definedName>
    <definedName name="_xlnm.Print_Titles" localSheetId="18">'Table 19'!$5:$13</definedName>
    <definedName name="_xlnm.Print_Titles" localSheetId="17">'Table 19 data'!$4:$7</definedName>
    <definedName name="_xlnm.Print_Titles" localSheetId="19">'Table 20'!$5:$9</definedName>
    <definedName name="_xlnm.Print_Titles" localSheetId="20">'Table 21'!$7:$10</definedName>
    <definedName name="_xlnm.Print_Titles" localSheetId="2">'Table 8'!$4:$6</definedName>
    <definedName name="_xlnm.Print_Titles" localSheetId="3">'Table 9'!$4:$7</definedName>
    <definedName name="T16Percentage">'Table 15 data'!$B$174:$AI$338</definedName>
    <definedName name="Table17dropdown">'Table 15 data'!$B$346:$B$347</definedName>
  </definedNames>
  <calcPr calcId="145621"/>
</workbook>
</file>

<file path=xl/calcChain.xml><?xml version="1.0" encoding="utf-8"?>
<calcChain xmlns="http://schemas.openxmlformats.org/spreadsheetml/2006/main">
  <c r="C345" i="51" l="1"/>
  <c r="D345" i="51" s="1"/>
  <c r="C9" i="53" l="1"/>
  <c r="C4" i="51" l="1"/>
  <c r="D4" i="51" s="1"/>
  <c r="E4" i="51" s="1"/>
  <c r="F4" i="51" s="1"/>
  <c r="G4" i="51" s="1"/>
  <c r="H4" i="51" s="1"/>
  <c r="I4" i="51" s="1"/>
  <c r="J4" i="51" s="1"/>
  <c r="K4" i="51" s="1"/>
  <c r="L4" i="51" s="1"/>
  <c r="M4" i="51" s="1"/>
  <c r="N4" i="51" s="1"/>
  <c r="O4" i="51" s="1"/>
  <c r="P4" i="51" s="1"/>
  <c r="Q4" i="51" s="1"/>
  <c r="R4" i="51" s="1"/>
  <c r="S4" i="51" s="1"/>
  <c r="T4" i="51" s="1"/>
  <c r="U4" i="51" s="1"/>
  <c r="V4" i="51" s="1"/>
  <c r="W4" i="51" s="1"/>
  <c r="X4" i="51" s="1"/>
  <c r="Y4" i="51" s="1"/>
  <c r="Z4" i="51" s="1"/>
  <c r="AA4" i="51" s="1"/>
  <c r="AB4" i="51" s="1"/>
  <c r="AC4" i="51" s="1"/>
  <c r="AD4" i="51" s="1"/>
  <c r="AE4" i="51" s="1"/>
  <c r="AF4" i="51" s="1"/>
  <c r="AG4" i="51" s="1"/>
  <c r="AH4" i="51" s="1"/>
  <c r="AI4" i="51" s="1"/>
  <c r="Q1" i="58" l="1"/>
  <c r="K14" i="58" s="1"/>
  <c r="N113" i="58" l="1"/>
  <c r="L15" i="58"/>
  <c r="L185" i="58"/>
  <c r="L181" i="58"/>
  <c r="L177" i="58"/>
  <c r="L173" i="58"/>
  <c r="L169" i="58"/>
  <c r="L164" i="58"/>
  <c r="L160" i="58"/>
  <c r="L156" i="58"/>
  <c r="L152" i="58"/>
  <c r="L148" i="58"/>
  <c r="L143" i="58"/>
  <c r="L139" i="58"/>
  <c r="L135" i="58"/>
  <c r="L131" i="58"/>
  <c r="L127" i="58"/>
  <c r="L122" i="58"/>
  <c r="L118" i="58"/>
  <c r="L114" i="58"/>
  <c r="L110" i="58"/>
  <c r="L105" i="58"/>
  <c r="L101" i="58"/>
  <c r="L97" i="58"/>
  <c r="L92" i="58"/>
  <c r="L88" i="58"/>
  <c r="L84" i="58"/>
  <c r="L79" i="58"/>
  <c r="L75" i="58"/>
  <c r="L71" i="58"/>
  <c r="L66" i="58"/>
  <c r="L62" i="58"/>
  <c r="L58" i="58"/>
  <c r="L54" i="58"/>
  <c r="L49" i="58"/>
  <c r="L45" i="58"/>
  <c r="L41" i="58"/>
  <c r="L37" i="58"/>
  <c r="L33" i="58"/>
  <c r="L29" i="58"/>
  <c r="L24" i="58"/>
  <c r="L20" i="58"/>
  <c r="L184" i="58"/>
  <c r="L180" i="58"/>
  <c r="L176" i="58"/>
  <c r="L172" i="58"/>
  <c r="L167" i="58"/>
  <c r="L163" i="58"/>
  <c r="L159" i="58"/>
  <c r="L155" i="58"/>
  <c r="L151" i="58"/>
  <c r="L146" i="58"/>
  <c r="L142" i="58"/>
  <c r="L138" i="58"/>
  <c r="L134" i="58"/>
  <c r="L130" i="58"/>
  <c r="L125" i="58"/>
  <c r="L121" i="58"/>
  <c r="L117" i="58"/>
  <c r="L113" i="58"/>
  <c r="L108" i="58"/>
  <c r="L104" i="58"/>
  <c r="L100" i="58"/>
  <c r="L95" i="58"/>
  <c r="L91" i="58"/>
  <c r="L87" i="58"/>
  <c r="L83" i="58"/>
  <c r="L78" i="58"/>
  <c r="L74" i="58"/>
  <c r="L70" i="58"/>
  <c r="L65" i="58"/>
  <c r="L61" i="58"/>
  <c r="L57" i="58"/>
  <c r="L53" i="58"/>
  <c r="L48" i="58"/>
  <c r="L44" i="58"/>
  <c r="L40" i="58"/>
  <c r="L36" i="58"/>
  <c r="L32" i="58"/>
  <c r="L28" i="58"/>
  <c r="L23" i="58"/>
  <c r="L19" i="58"/>
  <c r="L10" i="58"/>
  <c r="L183" i="58"/>
  <c r="L179" i="58"/>
  <c r="L175" i="58"/>
  <c r="L171" i="58"/>
  <c r="L166" i="58"/>
  <c r="L162" i="58"/>
  <c r="L158" i="58"/>
  <c r="L154" i="58"/>
  <c r="L150" i="58"/>
  <c r="L145" i="58"/>
  <c r="L141" i="58"/>
  <c r="L137" i="58"/>
  <c r="L133" i="58"/>
  <c r="L129" i="58"/>
  <c r="L124" i="58"/>
  <c r="L120" i="58"/>
  <c r="L116" i="58"/>
  <c r="L112" i="58"/>
  <c r="L107" i="58"/>
  <c r="L103" i="58"/>
  <c r="L99" i="58"/>
  <c r="L94" i="58"/>
  <c r="L90" i="58"/>
  <c r="L86" i="58"/>
  <c r="L82" i="58"/>
  <c r="L77" i="58"/>
  <c r="L73" i="58"/>
  <c r="L68" i="58"/>
  <c r="L64" i="58"/>
  <c r="L60" i="58"/>
  <c r="L56" i="58"/>
  <c r="L51" i="58"/>
  <c r="L47" i="58"/>
  <c r="L43" i="58"/>
  <c r="L39" i="58"/>
  <c r="L35" i="58"/>
  <c r="L31" i="58"/>
  <c r="L26" i="58"/>
  <c r="L22" i="58"/>
  <c r="L17" i="58"/>
  <c r="L12" i="58"/>
  <c r="L182" i="58"/>
  <c r="L178" i="58"/>
  <c r="L174" i="58"/>
  <c r="L170" i="58"/>
  <c r="L165" i="58"/>
  <c r="L161" i="58"/>
  <c r="L157" i="58"/>
  <c r="L153" i="58"/>
  <c r="L149" i="58"/>
  <c r="L144" i="58"/>
  <c r="L140" i="58"/>
  <c r="L136" i="58"/>
  <c r="L132" i="58"/>
  <c r="L128" i="58"/>
  <c r="L123" i="58"/>
  <c r="L119" i="58"/>
  <c r="L115" i="58"/>
  <c r="L111" i="58"/>
  <c r="L106" i="58"/>
  <c r="L102" i="58"/>
  <c r="L98" i="58"/>
  <c r="L93" i="58"/>
  <c r="L89" i="58"/>
  <c r="L85" i="58"/>
  <c r="L81" i="58"/>
  <c r="L76" i="58"/>
  <c r="L72" i="58"/>
  <c r="L67" i="58"/>
  <c r="L63" i="58"/>
  <c r="L59" i="58"/>
  <c r="L55" i="58"/>
  <c r="L50" i="58"/>
  <c r="L46" i="58"/>
  <c r="L42" i="58"/>
  <c r="L38" i="58"/>
  <c r="L34" i="58"/>
  <c r="L30" i="58"/>
  <c r="L25" i="58"/>
  <c r="L21" i="58"/>
  <c r="L14" i="58"/>
  <c r="M113" i="58"/>
  <c r="K12" i="58"/>
  <c r="K184" i="58"/>
  <c r="K182" i="58"/>
  <c r="K180" i="58"/>
  <c r="K178" i="58"/>
  <c r="K176" i="58"/>
  <c r="K174" i="58"/>
  <c r="K172" i="58"/>
  <c r="K170" i="58"/>
  <c r="K167" i="58"/>
  <c r="K165" i="58"/>
  <c r="K163" i="58"/>
  <c r="K161" i="58"/>
  <c r="K159" i="58"/>
  <c r="K157" i="58"/>
  <c r="K155" i="58"/>
  <c r="K153" i="58"/>
  <c r="K151" i="58"/>
  <c r="K149" i="58"/>
  <c r="K146" i="58"/>
  <c r="K144" i="58"/>
  <c r="K142" i="58"/>
  <c r="K140" i="58"/>
  <c r="K138" i="58"/>
  <c r="K136" i="58"/>
  <c r="K134" i="58"/>
  <c r="K132" i="58"/>
  <c r="K130" i="58"/>
  <c r="K128" i="58"/>
  <c r="K125" i="58"/>
  <c r="K123" i="58"/>
  <c r="K121" i="58"/>
  <c r="K119" i="58"/>
  <c r="K117" i="58"/>
  <c r="K115" i="58"/>
  <c r="K113" i="58"/>
  <c r="K111" i="58"/>
  <c r="K108" i="58"/>
  <c r="K106" i="58"/>
  <c r="K104" i="58"/>
  <c r="K102" i="58"/>
  <c r="K100" i="58"/>
  <c r="K98" i="58"/>
  <c r="K95" i="58"/>
  <c r="K93" i="58"/>
  <c r="K91" i="58"/>
  <c r="K89" i="58"/>
  <c r="K87" i="58"/>
  <c r="K85" i="58"/>
  <c r="K83" i="58"/>
  <c r="K81" i="58"/>
  <c r="K78" i="58"/>
  <c r="K76" i="58"/>
  <c r="K74" i="58"/>
  <c r="K72" i="58"/>
  <c r="K70" i="58"/>
  <c r="K67" i="58"/>
  <c r="K65" i="58"/>
  <c r="K63" i="58"/>
  <c r="K61" i="58"/>
  <c r="K59" i="58"/>
  <c r="K57" i="58"/>
  <c r="K55" i="58"/>
  <c r="K53" i="58"/>
  <c r="K50" i="58"/>
  <c r="K48" i="58"/>
  <c r="K46" i="58"/>
  <c r="K44" i="58"/>
  <c r="K42" i="58"/>
  <c r="K40" i="58"/>
  <c r="K38" i="58"/>
  <c r="K36" i="58"/>
  <c r="K34" i="58"/>
  <c r="K32" i="58"/>
  <c r="K30" i="58"/>
  <c r="K28" i="58"/>
  <c r="K25" i="58"/>
  <c r="K23" i="58"/>
  <c r="K21" i="58"/>
  <c r="K19" i="58"/>
  <c r="K17" i="58"/>
  <c r="K15" i="58"/>
  <c r="L18" i="58"/>
  <c r="L16" i="58"/>
  <c r="K10" i="58"/>
  <c r="K185" i="58"/>
  <c r="K183" i="58"/>
  <c r="K181" i="58"/>
  <c r="K179" i="58"/>
  <c r="K177" i="58"/>
  <c r="K175" i="58"/>
  <c r="K173" i="58"/>
  <c r="K171" i="58"/>
  <c r="K169" i="58"/>
  <c r="K166" i="58"/>
  <c r="K164" i="58"/>
  <c r="K162" i="58"/>
  <c r="K160" i="58"/>
  <c r="K158" i="58"/>
  <c r="K156" i="58"/>
  <c r="K154" i="58"/>
  <c r="K152" i="58"/>
  <c r="K150" i="58"/>
  <c r="K148" i="58"/>
  <c r="K145" i="58"/>
  <c r="K143" i="58"/>
  <c r="K141" i="58"/>
  <c r="K139" i="58"/>
  <c r="K137" i="58"/>
  <c r="K135" i="58"/>
  <c r="K133" i="58"/>
  <c r="K131" i="58"/>
  <c r="K129" i="58"/>
  <c r="K127" i="58"/>
  <c r="K124" i="58"/>
  <c r="K122" i="58"/>
  <c r="K120" i="58"/>
  <c r="K118" i="58"/>
  <c r="K116" i="58"/>
  <c r="K114" i="58"/>
  <c r="K112" i="58"/>
  <c r="K110" i="58"/>
  <c r="K107" i="58"/>
  <c r="K105" i="58"/>
  <c r="K103" i="58"/>
  <c r="K101" i="58"/>
  <c r="K99" i="58"/>
  <c r="K97" i="58"/>
  <c r="K94" i="58"/>
  <c r="K92" i="58"/>
  <c r="K90" i="58"/>
  <c r="K88" i="58"/>
  <c r="K86" i="58"/>
  <c r="K84" i="58"/>
  <c r="K82" i="58"/>
  <c r="K79" i="58"/>
  <c r="K77" i="58"/>
  <c r="K75" i="58"/>
  <c r="K73" i="58"/>
  <c r="K71" i="58"/>
  <c r="K68" i="58"/>
  <c r="K66" i="58"/>
  <c r="K64" i="58"/>
  <c r="K62" i="58"/>
  <c r="K60" i="58"/>
  <c r="K58" i="58"/>
  <c r="K56" i="58"/>
  <c r="K54" i="58"/>
  <c r="K51" i="58"/>
  <c r="K49" i="58"/>
  <c r="K47" i="58"/>
  <c r="K45" i="58"/>
  <c r="K43" i="58"/>
  <c r="K41" i="58"/>
  <c r="K39" i="58"/>
  <c r="K37" i="58"/>
  <c r="K35" i="58"/>
  <c r="K33" i="58"/>
  <c r="K31" i="58"/>
  <c r="K29" i="58"/>
  <c r="K26" i="58"/>
  <c r="K24" i="58"/>
  <c r="K22" i="58"/>
  <c r="K20" i="58"/>
  <c r="K18" i="58"/>
  <c r="K16" i="58"/>
  <c r="J4" i="59"/>
  <c r="K4" i="59"/>
  <c r="L4" i="59"/>
  <c r="M4" i="59"/>
  <c r="N4" i="59"/>
  <c r="O4" i="59"/>
  <c r="P4" i="59" s="1"/>
  <c r="Q4" i="59" s="1"/>
  <c r="R4" i="59" s="1"/>
  <c r="S4" i="59" s="1"/>
  <c r="T4" i="59" s="1"/>
  <c r="U4" i="59" s="1"/>
  <c r="V4" i="59" s="1"/>
  <c r="W4" i="59" s="1"/>
  <c r="X4" i="59" s="1"/>
  <c r="Y4" i="59" s="1"/>
  <c r="Z4" i="59" s="1"/>
  <c r="AA4" i="59" s="1"/>
  <c r="Q1" i="56"/>
  <c r="C9" i="56" s="1"/>
  <c r="B4" i="57"/>
  <c r="C4" i="57"/>
  <c r="H4" i="57"/>
  <c r="D13" i="56" l="1"/>
  <c r="C14" i="56"/>
  <c r="C13" i="56"/>
  <c r="K13" i="56"/>
  <c r="L13" i="56"/>
  <c r="K14" i="56"/>
  <c r="L14" i="56"/>
  <c r="K15" i="56"/>
  <c r="L15" i="56"/>
  <c r="K16" i="56"/>
  <c r="L16" i="56"/>
  <c r="K17" i="56"/>
  <c r="L17" i="56"/>
  <c r="K18" i="56"/>
  <c r="L18" i="56"/>
  <c r="K19" i="56"/>
  <c r="L19" i="56"/>
  <c r="K20" i="56"/>
  <c r="L20" i="56"/>
  <c r="K21" i="56"/>
  <c r="L21" i="56"/>
  <c r="K22" i="56"/>
  <c r="L22" i="56"/>
  <c r="K23" i="56"/>
  <c r="L23" i="56"/>
  <c r="K24" i="56"/>
  <c r="L24" i="56"/>
  <c r="K25" i="56"/>
  <c r="L25" i="56"/>
  <c r="K27" i="56"/>
  <c r="L27" i="56"/>
  <c r="K28" i="56"/>
  <c r="L28" i="56"/>
  <c r="K29" i="56"/>
  <c r="L29" i="56"/>
  <c r="K30" i="56"/>
  <c r="L30" i="56"/>
  <c r="K31" i="56"/>
  <c r="L31" i="56"/>
  <c r="K32" i="56"/>
  <c r="L32" i="56"/>
  <c r="K33" i="56"/>
  <c r="L33" i="56"/>
  <c r="K34" i="56"/>
  <c r="L34" i="56"/>
  <c r="K35" i="56"/>
  <c r="L35" i="56"/>
  <c r="K36" i="56"/>
  <c r="L36" i="56"/>
  <c r="K37" i="56"/>
  <c r="L37" i="56"/>
  <c r="K38" i="56"/>
  <c r="L38" i="56"/>
  <c r="K39" i="56"/>
  <c r="L39" i="56"/>
  <c r="K40" i="56"/>
  <c r="L40" i="56"/>
  <c r="K41" i="56"/>
  <c r="L41" i="56"/>
  <c r="K42" i="56"/>
  <c r="L42" i="56"/>
  <c r="K43" i="56"/>
  <c r="L43" i="56"/>
  <c r="K44" i="56"/>
  <c r="L44" i="56"/>
  <c r="K45" i="56"/>
  <c r="L45" i="56"/>
  <c r="K46" i="56"/>
  <c r="L46" i="56"/>
  <c r="K47" i="56"/>
  <c r="L47" i="56"/>
  <c r="K48" i="56"/>
  <c r="L48" i="56"/>
  <c r="K49" i="56"/>
  <c r="L49" i="56"/>
  <c r="K50" i="56"/>
  <c r="L50" i="56"/>
  <c r="K52" i="56"/>
  <c r="L52" i="56"/>
  <c r="K53" i="56"/>
  <c r="L53" i="56"/>
  <c r="K54" i="56"/>
  <c r="L54" i="56"/>
  <c r="K55" i="56"/>
  <c r="L55" i="56"/>
  <c r="K56" i="56"/>
  <c r="L56" i="56"/>
  <c r="K57" i="56"/>
  <c r="L57" i="56"/>
  <c r="K58" i="56"/>
  <c r="L58" i="56"/>
  <c r="K59" i="56"/>
  <c r="L59" i="56"/>
  <c r="K60" i="56"/>
  <c r="L60" i="56"/>
  <c r="K61" i="56"/>
  <c r="L61" i="56"/>
  <c r="K62" i="56"/>
  <c r="L62" i="56"/>
  <c r="K63" i="56"/>
  <c r="L63" i="56"/>
  <c r="K64" i="56"/>
  <c r="L64" i="56"/>
  <c r="K65" i="56"/>
  <c r="L65" i="56"/>
  <c r="K66" i="56"/>
  <c r="L66" i="56"/>
  <c r="K67" i="56"/>
  <c r="L67" i="56"/>
  <c r="K69" i="56"/>
  <c r="L69" i="56"/>
  <c r="K70" i="56"/>
  <c r="L70" i="56"/>
  <c r="K71" i="56"/>
  <c r="L71" i="56"/>
  <c r="K72" i="56"/>
  <c r="L72" i="56"/>
  <c r="K73" i="56"/>
  <c r="L73" i="56"/>
  <c r="K74" i="56"/>
  <c r="L74" i="56"/>
  <c r="K75" i="56"/>
  <c r="L75" i="56"/>
  <c r="K76" i="56"/>
  <c r="L76" i="56"/>
  <c r="K77" i="56"/>
  <c r="L77" i="56"/>
  <c r="K78" i="56"/>
  <c r="L78" i="56"/>
  <c r="K80" i="56"/>
  <c r="L80" i="56"/>
  <c r="K81" i="56"/>
  <c r="L81" i="56"/>
  <c r="K82" i="56"/>
  <c r="L82" i="56"/>
  <c r="K83" i="56"/>
  <c r="L83" i="56"/>
  <c r="K84" i="56"/>
  <c r="L84" i="56"/>
  <c r="K85" i="56"/>
  <c r="L85" i="56"/>
  <c r="K86" i="56"/>
  <c r="L86" i="56"/>
  <c r="K87" i="56"/>
  <c r="L87" i="56"/>
  <c r="K88" i="56"/>
  <c r="L88" i="56"/>
  <c r="K89" i="56"/>
  <c r="L89" i="56"/>
  <c r="K90" i="56"/>
  <c r="L90" i="56"/>
  <c r="K91" i="56"/>
  <c r="L91" i="56"/>
  <c r="K92" i="56"/>
  <c r="L92" i="56"/>
  <c r="K93" i="56"/>
  <c r="L93" i="56"/>
  <c r="K94" i="56"/>
  <c r="L94" i="56"/>
  <c r="K96" i="56"/>
  <c r="L96" i="56"/>
  <c r="K97" i="56"/>
  <c r="L97" i="56"/>
  <c r="K98" i="56"/>
  <c r="L98" i="56"/>
  <c r="K99" i="56"/>
  <c r="L99" i="56"/>
  <c r="K100" i="56"/>
  <c r="L100" i="56"/>
  <c r="K101" i="56"/>
  <c r="L101" i="56"/>
  <c r="K102" i="56"/>
  <c r="L102" i="56"/>
  <c r="K103" i="56"/>
  <c r="L103" i="56"/>
  <c r="K104" i="56"/>
  <c r="L104" i="56"/>
  <c r="K105" i="56"/>
  <c r="L105" i="56"/>
  <c r="K106" i="56"/>
  <c r="L106" i="56"/>
  <c r="K107" i="56"/>
  <c r="L107" i="56"/>
  <c r="K109" i="56"/>
  <c r="L109" i="56"/>
  <c r="K110" i="56"/>
  <c r="L110" i="56"/>
  <c r="K111" i="56"/>
  <c r="L111" i="56"/>
  <c r="K112" i="56"/>
  <c r="L112" i="56"/>
  <c r="K113" i="56"/>
  <c r="L113" i="56"/>
  <c r="K114" i="56"/>
  <c r="L114" i="56"/>
  <c r="K115" i="56"/>
  <c r="L115" i="56"/>
  <c r="K116" i="56"/>
  <c r="L116" i="56"/>
  <c r="K117" i="56"/>
  <c r="L117" i="56"/>
  <c r="K118" i="56"/>
  <c r="L118" i="56"/>
  <c r="K119" i="56"/>
  <c r="L119" i="56"/>
  <c r="K120" i="56"/>
  <c r="L120" i="56"/>
  <c r="K121" i="56"/>
  <c r="L121" i="56"/>
  <c r="K122" i="56"/>
  <c r="L122" i="56"/>
  <c r="K123" i="56"/>
  <c r="L123" i="56"/>
  <c r="K124" i="56"/>
  <c r="L124" i="56"/>
  <c r="K126" i="56"/>
  <c r="L126" i="56"/>
  <c r="K127" i="56"/>
  <c r="L127" i="56"/>
  <c r="K128" i="56"/>
  <c r="L128" i="56"/>
  <c r="K129" i="56"/>
  <c r="L129" i="56"/>
  <c r="K130" i="56"/>
  <c r="L130" i="56"/>
  <c r="K131" i="56"/>
  <c r="L131" i="56"/>
  <c r="K132" i="56"/>
  <c r="L132" i="56"/>
  <c r="K133" i="56"/>
  <c r="L133" i="56"/>
  <c r="K134" i="56"/>
  <c r="L134" i="56"/>
  <c r="K135" i="56"/>
  <c r="L135" i="56"/>
  <c r="K136" i="56"/>
  <c r="L136" i="56"/>
  <c r="K137" i="56"/>
  <c r="L137" i="56"/>
  <c r="K138" i="56"/>
  <c r="L138" i="56"/>
  <c r="K139" i="56"/>
  <c r="L139" i="56"/>
  <c r="K140" i="56"/>
  <c r="L140" i="56"/>
  <c r="K141" i="56"/>
  <c r="L141" i="56"/>
  <c r="K142" i="56"/>
  <c r="L142" i="56"/>
  <c r="K143" i="56"/>
  <c r="L143" i="56"/>
  <c r="K144" i="56"/>
  <c r="L144" i="56"/>
  <c r="K145" i="56"/>
  <c r="L145" i="56"/>
  <c r="K147" i="56"/>
  <c r="L147" i="56"/>
  <c r="K148" i="56"/>
  <c r="L148" i="56"/>
  <c r="K149" i="56"/>
  <c r="L149" i="56"/>
  <c r="K150" i="56"/>
  <c r="L150" i="56"/>
  <c r="K151" i="56"/>
  <c r="L151" i="56"/>
  <c r="K152" i="56"/>
  <c r="L152" i="56"/>
  <c r="K153" i="56"/>
  <c r="L153" i="56"/>
  <c r="K154" i="56"/>
  <c r="L154" i="56"/>
  <c r="K155" i="56"/>
  <c r="L155" i="56"/>
  <c r="K156" i="56"/>
  <c r="L156" i="56"/>
  <c r="K157" i="56"/>
  <c r="L157" i="56"/>
  <c r="K158" i="56"/>
  <c r="L158" i="56"/>
  <c r="K159" i="56"/>
  <c r="L159" i="56"/>
  <c r="K160" i="56"/>
  <c r="L160" i="56"/>
  <c r="K161" i="56"/>
  <c r="L161" i="56"/>
  <c r="K162" i="56"/>
  <c r="L162" i="56"/>
  <c r="K163" i="56"/>
  <c r="L163" i="56"/>
  <c r="K164" i="56"/>
  <c r="L164" i="56"/>
  <c r="K165" i="56"/>
  <c r="L165" i="56"/>
  <c r="K166" i="56"/>
  <c r="L166" i="56"/>
  <c r="K168" i="56"/>
  <c r="L168" i="56"/>
  <c r="K169" i="56"/>
  <c r="L169" i="56"/>
  <c r="K170" i="56"/>
  <c r="L170" i="56"/>
  <c r="K171" i="56"/>
  <c r="L171" i="56"/>
  <c r="K172" i="56"/>
  <c r="L172" i="56"/>
  <c r="K173" i="56"/>
  <c r="L173" i="56"/>
  <c r="K174" i="56"/>
  <c r="L174" i="56"/>
  <c r="K175" i="56"/>
  <c r="L175" i="56"/>
  <c r="K176" i="56"/>
  <c r="L176" i="56"/>
  <c r="K177" i="56"/>
  <c r="L177" i="56"/>
  <c r="K178" i="56"/>
  <c r="L178" i="56"/>
  <c r="K179" i="56"/>
  <c r="L179" i="56"/>
  <c r="K180" i="56"/>
  <c r="L180" i="56"/>
  <c r="K181" i="56"/>
  <c r="L181" i="56"/>
  <c r="K182" i="56"/>
  <c r="L182" i="56"/>
  <c r="K183" i="56"/>
  <c r="L183" i="56"/>
  <c r="K184" i="56"/>
  <c r="L184" i="56"/>
  <c r="K11" i="56"/>
  <c r="L11" i="56"/>
  <c r="K9" i="56"/>
  <c r="L9" i="56"/>
  <c r="X4" i="57"/>
  <c r="Y4" i="57"/>
  <c r="Z4" i="57"/>
  <c r="AA4" i="57"/>
  <c r="L4" i="57"/>
  <c r="M4" i="57"/>
  <c r="N4" i="57"/>
  <c r="K4" i="57"/>
  <c r="D4" i="57"/>
  <c r="E4" i="57" s="1"/>
  <c r="F4" i="57" s="1"/>
  <c r="G4" i="57" s="1"/>
  <c r="I4" i="57" s="1"/>
  <c r="J4" i="57" s="1"/>
  <c r="O4" i="57" s="1"/>
  <c r="P4" i="57" s="1"/>
  <c r="Q4" i="57" s="1"/>
  <c r="R4" i="57" s="1"/>
  <c r="S4" i="57" s="1"/>
  <c r="T4" i="57" s="1"/>
  <c r="U4" i="57" s="1"/>
  <c r="V4" i="57" s="1"/>
  <c r="W4" i="57" s="1"/>
  <c r="H9" i="53" l="1"/>
  <c r="H11" i="53"/>
  <c r="I9" i="53"/>
  <c r="I11" i="53"/>
  <c r="C11" i="53"/>
  <c r="J9" i="53"/>
  <c r="J11" i="53"/>
  <c r="D9" i="53"/>
  <c r="D11" i="53"/>
  <c r="E9" i="53"/>
  <c r="E11" i="53"/>
  <c r="F9" i="53"/>
  <c r="F11" i="53"/>
  <c r="G9" i="53"/>
  <c r="G11" i="53"/>
  <c r="C13" i="53"/>
  <c r="C32" i="53"/>
  <c r="N20" i="58" l="1"/>
  <c r="N37" i="58"/>
  <c r="N45" i="58"/>
  <c r="N71" i="58"/>
  <c r="N88" i="58"/>
  <c r="N105" i="58"/>
  <c r="N123" i="58"/>
  <c r="N149" i="58"/>
  <c r="N165" i="58"/>
  <c r="N182" i="58"/>
  <c r="N29" i="58"/>
  <c r="N54" i="58"/>
  <c r="N62" i="58"/>
  <c r="N79" i="58"/>
  <c r="N97" i="58"/>
  <c r="N115" i="58"/>
  <c r="N157" i="58"/>
  <c r="N174" i="58"/>
  <c r="N141" i="58"/>
  <c r="N21" i="58"/>
  <c r="N30" i="58"/>
  <c r="N55" i="58"/>
  <c r="N81" i="58"/>
  <c r="N116" i="58"/>
  <c r="N150" i="58"/>
  <c r="N183" i="58"/>
  <c r="N135" i="58"/>
  <c r="N143" i="58"/>
  <c r="N133" i="58"/>
  <c r="N38" i="58"/>
  <c r="N72" i="58"/>
  <c r="N98" i="58"/>
  <c r="N124" i="58"/>
  <c r="N158" i="58"/>
  <c r="N166" i="58"/>
  <c r="N46" i="58"/>
  <c r="N63" i="58"/>
  <c r="N89" i="58"/>
  <c r="N106" i="58"/>
  <c r="N175" i="58"/>
  <c r="N18" i="58"/>
  <c r="N26" i="58"/>
  <c r="N35" i="58"/>
  <c r="N43" i="58"/>
  <c r="N51" i="58"/>
  <c r="N60" i="58"/>
  <c r="N68" i="58"/>
  <c r="N77" i="58"/>
  <c r="N86" i="58"/>
  <c r="N94" i="58"/>
  <c r="N103" i="58"/>
  <c r="N110" i="58"/>
  <c r="N121" i="58"/>
  <c r="N131" i="58"/>
  <c r="N139" i="58"/>
  <c r="N127" i="58"/>
  <c r="N155" i="58"/>
  <c r="N163" i="58"/>
  <c r="N172" i="58"/>
  <c r="N180" i="58"/>
  <c r="N19" i="58"/>
  <c r="N28" i="58"/>
  <c r="N36" i="58"/>
  <c r="N44" i="58"/>
  <c r="N53" i="58"/>
  <c r="N61" i="58"/>
  <c r="N70" i="58"/>
  <c r="N78" i="58"/>
  <c r="N87" i="58"/>
  <c r="N95" i="58"/>
  <c r="N104" i="58"/>
  <c r="N114" i="58"/>
  <c r="N122" i="58"/>
  <c r="N132" i="58"/>
  <c r="N140" i="58"/>
  <c r="N148" i="58"/>
  <c r="N156" i="58"/>
  <c r="N164" i="58"/>
  <c r="N173" i="58"/>
  <c r="N181" i="58"/>
  <c r="N134" i="58"/>
  <c r="N14" i="58"/>
  <c r="N39" i="58"/>
  <c r="N64" i="58"/>
  <c r="N90" i="58"/>
  <c r="N99" i="58"/>
  <c r="N159" i="58"/>
  <c r="N176" i="58"/>
  <c r="N15" i="58"/>
  <c r="N23" i="58"/>
  <c r="N32" i="58"/>
  <c r="N40" i="58"/>
  <c r="N48" i="58"/>
  <c r="N57" i="58"/>
  <c r="N65" i="58"/>
  <c r="N74" i="58"/>
  <c r="N83" i="58"/>
  <c r="N91" i="58"/>
  <c r="N100" i="58"/>
  <c r="N108" i="58"/>
  <c r="N118" i="58"/>
  <c r="N128" i="58"/>
  <c r="N136" i="58"/>
  <c r="N144" i="58"/>
  <c r="N152" i="58"/>
  <c r="N160" i="58"/>
  <c r="N169" i="58"/>
  <c r="N177" i="58"/>
  <c r="N185" i="58"/>
  <c r="N142" i="58"/>
  <c r="N31" i="58"/>
  <c r="N47" i="58"/>
  <c r="N73" i="58"/>
  <c r="N107" i="58"/>
  <c r="N125" i="58"/>
  <c r="N151" i="58"/>
  <c r="N184" i="58"/>
  <c r="N16" i="58"/>
  <c r="N24" i="58"/>
  <c r="N33" i="58"/>
  <c r="N41" i="58"/>
  <c r="N49" i="58"/>
  <c r="N58" i="58"/>
  <c r="N66" i="58"/>
  <c r="N75" i="58"/>
  <c r="N84" i="58"/>
  <c r="N92" i="58"/>
  <c r="N101" i="58"/>
  <c r="N111" i="58"/>
  <c r="N119" i="58"/>
  <c r="N129" i="58"/>
  <c r="N137" i="58"/>
  <c r="N145" i="58"/>
  <c r="N153" i="58"/>
  <c r="N161" i="58"/>
  <c r="N170" i="58"/>
  <c r="N178" i="58"/>
  <c r="N12" i="58"/>
  <c r="N22" i="58"/>
  <c r="N56" i="58"/>
  <c r="N82" i="58"/>
  <c r="N117" i="58"/>
  <c r="N167" i="58"/>
  <c r="N17" i="58"/>
  <c r="N25" i="58"/>
  <c r="N34" i="58"/>
  <c r="N42" i="58"/>
  <c r="N50" i="58"/>
  <c r="N59" i="58"/>
  <c r="N67" i="58"/>
  <c r="N76" i="58"/>
  <c r="N85" i="58"/>
  <c r="N93" i="58"/>
  <c r="N102" i="58"/>
  <c r="N112" i="58"/>
  <c r="N120" i="58"/>
  <c r="N130" i="58"/>
  <c r="N138" i="58"/>
  <c r="N146" i="58"/>
  <c r="N154" i="58"/>
  <c r="N162" i="58"/>
  <c r="N171" i="58"/>
  <c r="N179" i="58"/>
  <c r="N10" i="58"/>
  <c r="M16" i="58" l="1"/>
  <c r="M24" i="58"/>
  <c r="M33" i="58"/>
  <c r="M41" i="58"/>
  <c r="M49" i="58"/>
  <c r="M58" i="58"/>
  <c r="M66" i="58"/>
  <c r="M75" i="58"/>
  <c r="M84" i="58"/>
  <c r="M92" i="58"/>
  <c r="M101" i="58"/>
  <c r="M119" i="58"/>
  <c r="M128" i="58"/>
  <c r="M136" i="58"/>
  <c r="M144" i="58"/>
  <c r="M153" i="58"/>
  <c r="M161" i="58"/>
  <c r="M170" i="58"/>
  <c r="M178" i="58"/>
  <c r="M12" i="58"/>
  <c r="M17" i="58"/>
  <c r="M25" i="58"/>
  <c r="M50" i="58"/>
  <c r="M59" i="58"/>
  <c r="M67" i="58"/>
  <c r="M76" i="58"/>
  <c r="M85" i="58"/>
  <c r="M93" i="58"/>
  <c r="M102" i="58"/>
  <c r="M111" i="58"/>
  <c r="M120" i="58"/>
  <c r="M129" i="58"/>
  <c r="M137" i="58"/>
  <c r="M145" i="58"/>
  <c r="M154" i="58"/>
  <c r="M162" i="58"/>
  <c r="M171" i="58"/>
  <c r="M179" i="58"/>
  <c r="M10" i="58"/>
  <c r="M42" i="58"/>
  <c r="M112" i="58"/>
  <c r="M34" i="58"/>
  <c r="M110" i="58"/>
  <c r="M18" i="58"/>
  <c r="M51" i="58"/>
  <c r="M77" i="58"/>
  <c r="M94" i="58"/>
  <c r="M121" i="58"/>
  <c r="M155" i="58"/>
  <c r="M172" i="58"/>
  <c r="M28" i="58"/>
  <c r="M44" i="58"/>
  <c r="M61" i="58"/>
  <c r="M70" i="58"/>
  <c r="M78" i="58"/>
  <c r="M87" i="58"/>
  <c r="M95" i="58"/>
  <c r="M104" i="58"/>
  <c r="M114" i="58"/>
  <c r="M122" i="58"/>
  <c r="M131" i="58"/>
  <c r="M139" i="58"/>
  <c r="M148" i="58"/>
  <c r="M156" i="58"/>
  <c r="M164" i="58"/>
  <c r="M173" i="58"/>
  <c r="M181" i="58"/>
  <c r="M35" i="58"/>
  <c r="M60" i="58"/>
  <c r="M86" i="58"/>
  <c r="M138" i="58"/>
  <c r="M163" i="58"/>
  <c r="M53" i="58"/>
  <c r="M26" i="58"/>
  <c r="M43" i="58"/>
  <c r="M68" i="58"/>
  <c r="M103" i="58"/>
  <c r="M130" i="58"/>
  <c r="M146" i="58"/>
  <c r="M180" i="58"/>
  <c r="M19" i="58"/>
  <c r="M36" i="58"/>
  <c r="M14" i="58"/>
  <c r="M22" i="58"/>
  <c r="M31" i="58"/>
  <c r="M39" i="58"/>
  <c r="M47" i="58"/>
  <c r="M56" i="58"/>
  <c r="M64" i="58"/>
  <c r="M73" i="58"/>
  <c r="M82" i="58"/>
  <c r="M90" i="58"/>
  <c r="M99" i="58"/>
  <c r="M107" i="58"/>
  <c r="M117" i="58"/>
  <c r="M125" i="58"/>
  <c r="M134" i="58"/>
  <c r="M142" i="58"/>
  <c r="M151" i="58"/>
  <c r="M159" i="58"/>
  <c r="M167" i="58"/>
  <c r="M176" i="58"/>
  <c r="M184" i="58"/>
  <c r="M15" i="58"/>
  <c r="M23" i="58"/>
  <c r="M32" i="58"/>
  <c r="M40" i="58"/>
  <c r="M48" i="58"/>
  <c r="M57" i="58"/>
  <c r="M65" i="58"/>
  <c r="M74" i="58"/>
  <c r="M83" i="58"/>
  <c r="M91" i="58"/>
  <c r="M100" i="58"/>
  <c r="M108" i="58"/>
  <c r="M118" i="58"/>
  <c r="M127" i="58"/>
  <c r="M135" i="58"/>
  <c r="M143" i="58"/>
  <c r="M152" i="58"/>
  <c r="M160" i="58"/>
  <c r="M169" i="58"/>
  <c r="M177" i="58"/>
  <c r="M185" i="58"/>
  <c r="M20" i="58"/>
  <c r="M29" i="58"/>
  <c r="M37" i="58"/>
  <c r="M45" i="58"/>
  <c r="M54" i="58"/>
  <c r="M62" i="58"/>
  <c r="M71" i="58"/>
  <c r="M79" i="58"/>
  <c r="M88" i="58"/>
  <c r="M97" i="58"/>
  <c r="M105" i="58"/>
  <c r="M115" i="58"/>
  <c r="M123" i="58"/>
  <c r="M132" i="58"/>
  <c r="M140" i="58"/>
  <c r="M149" i="58"/>
  <c r="M157" i="58"/>
  <c r="M165" i="58"/>
  <c r="M174" i="58"/>
  <c r="M182" i="58"/>
  <c r="M21" i="58"/>
  <c r="M30" i="58"/>
  <c r="M38" i="58"/>
  <c r="M46" i="58"/>
  <c r="M55" i="58"/>
  <c r="M63" i="58"/>
  <c r="M72" i="58"/>
  <c r="M81" i="58"/>
  <c r="M89" i="58"/>
  <c r="M98" i="58"/>
  <c r="M106" i="58"/>
  <c r="M116" i="58"/>
  <c r="M124" i="58"/>
  <c r="M133" i="58"/>
  <c r="M141" i="58"/>
  <c r="M150" i="58"/>
  <c r="M158" i="58"/>
  <c r="M166" i="58"/>
  <c r="M175" i="58"/>
  <c r="M183" i="58"/>
  <c r="C4" i="59" l="1"/>
  <c r="D4" i="59" s="1"/>
  <c r="E4" i="59" s="1"/>
  <c r="F4" i="59" s="1"/>
  <c r="G4" i="59" s="1"/>
  <c r="H4" i="59" s="1"/>
  <c r="I4" i="59" s="1"/>
  <c r="B4" i="59"/>
  <c r="C6" i="58"/>
  <c r="B205" i="57"/>
  <c r="C205" i="57" s="1"/>
  <c r="C5" i="56"/>
  <c r="D4" i="54"/>
  <c r="E4" i="54" s="1"/>
  <c r="F4" i="54" s="1"/>
  <c r="G4" i="54" s="1"/>
  <c r="H4" i="54" s="1"/>
  <c r="I4" i="54" s="1"/>
  <c r="K4" i="54" s="1"/>
  <c r="O1" i="52"/>
  <c r="C6" i="53"/>
  <c r="C173" i="51"/>
  <c r="D173" i="51" s="1"/>
  <c r="E173" i="51" s="1"/>
  <c r="F173" i="51" s="1"/>
  <c r="G173" i="51" s="1"/>
  <c r="H173" i="51" s="1"/>
  <c r="I173" i="51" s="1"/>
  <c r="J173" i="51" s="1"/>
  <c r="K173" i="51" s="1"/>
  <c r="L173" i="51" s="1"/>
  <c r="M173" i="51" s="1"/>
  <c r="N173" i="51" s="1"/>
  <c r="O173" i="51" s="1"/>
  <c r="P173" i="51" s="1"/>
  <c r="Q173" i="51" s="1"/>
  <c r="R173" i="51" s="1"/>
  <c r="S173" i="51" s="1"/>
  <c r="T173" i="51" s="1"/>
  <c r="U173" i="51" s="1"/>
  <c r="V173" i="51" s="1"/>
  <c r="W173" i="51" s="1"/>
  <c r="X173" i="51" s="1"/>
  <c r="Y173" i="51" s="1"/>
  <c r="Z173" i="51" s="1"/>
  <c r="AA173" i="51" s="1"/>
  <c r="AB173" i="51" s="1"/>
  <c r="AC173" i="51" s="1"/>
  <c r="AD173" i="51" s="1"/>
  <c r="AE173" i="51" s="1"/>
  <c r="AF173" i="51" s="1"/>
  <c r="AG173" i="51" s="1"/>
  <c r="AH173" i="51" s="1"/>
  <c r="AI173" i="51" s="1"/>
  <c r="E12" i="52" l="1"/>
  <c r="L4" i="54"/>
  <c r="M4" i="54" s="1"/>
  <c r="N4" i="54" s="1"/>
  <c r="O4" i="54" s="1"/>
  <c r="P4" i="54" s="1"/>
  <c r="Q4" i="54" s="1"/>
  <c r="R4" i="54" s="1"/>
  <c r="S4" i="54" s="1"/>
  <c r="U4" i="54" s="1"/>
  <c r="J13" i="53"/>
  <c r="K13" i="53"/>
  <c r="I12" i="52"/>
  <c r="G110" i="56"/>
  <c r="E177" i="58"/>
  <c r="F41" i="58"/>
  <c r="F120" i="58"/>
  <c r="D48" i="58"/>
  <c r="C141" i="58"/>
  <c r="F54" i="58"/>
  <c r="F61" i="58"/>
  <c r="F68" i="58"/>
  <c r="E21" i="58"/>
  <c r="G77" i="58"/>
  <c r="E29" i="58"/>
  <c r="F89" i="58"/>
  <c r="C169" i="58"/>
  <c r="F14" i="58"/>
  <c r="H34" i="58"/>
  <c r="G103" i="58"/>
  <c r="H18" i="58"/>
  <c r="C32" i="58"/>
  <c r="C44" i="58"/>
  <c r="I58" i="58"/>
  <c r="G73" i="58"/>
  <c r="E94" i="58"/>
  <c r="G133" i="58"/>
  <c r="G179" i="58"/>
  <c r="D19" i="58"/>
  <c r="D32" i="58"/>
  <c r="I45" i="58"/>
  <c r="C59" i="58"/>
  <c r="H73" i="58"/>
  <c r="E181" i="58"/>
  <c r="D14" i="58"/>
  <c r="F19" i="58"/>
  <c r="E26" i="58"/>
  <c r="C34" i="58"/>
  <c r="E39" i="58"/>
  <c r="D46" i="58"/>
  <c r="I53" i="58"/>
  <c r="D59" i="58"/>
  <c r="C66" i="58"/>
  <c r="I76" i="58"/>
  <c r="F86" i="58"/>
  <c r="D99" i="58"/>
  <c r="J118" i="58"/>
  <c r="G134" i="58"/>
  <c r="D158" i="58"/>
  <c r="H10" i="58"/>
  <c r="C24" i="58"/>
  <c r="H38" i="58"/>
  <c r="I50" i="58"/>
  <c r="D64" i="58"/>
  <c r="D85" i="58"/>
  <c r="D113" i="58"/>
  <c r="D150" i="58"/>
  <c r="I25" i="58"/>
  <c r="D39" i="58"/>
  <c r="D51" i="58"/>
  <c r="I65" i="58"/>
  <c r="I85" i="58"/>
  <c r="F98" i="58"/>
  <c r="F113" i="58"/>
  <c r="E134" i="58"/>
  <c r="E156" i="58"/>
  <c r="E14" i="58"/>
  <c r="D21" i="58"/>
  <c r="F26" i="58"/>
  <c r="E34" i="58"/>
  <c r="C41" i="58"/>
  <c r="E46" i="58"/>
  <c r="E54" i="58"/>
  <c r="C61" i="58"/>
  <c r="E66" i="58"/>
  <c r="D77" i="58"/>
  <c r="D89" i="58"/>
  <c r="J99" i="58"/>
  <c r="G119" i="58"/>
  <c r="F140" i="58"/>
  <c r="H159" i="58"/>
  <c r="H21" i="58"/>
  <c r="F36" i="58"/>
  <c r="H48" i="58"/>
  <c r="H61" i="58"/>
  <c r="D81" i="58"/>
  <c r="G104" i="58"/>
  <c r="G142" i="58"/>
  <c r="I16" i="58"/>
  <c r="F23" i="58"/>
  <c r="I29" i="58"/>
  <c r="H36" i="58"/>
  <c r="F43" i="58"/>
  <c r="I48" i="58"/>
  <c r="H56" i="58"/>
  <c r="E63" i="58"/>
  <c r="C70" i="58"/>
  <c r="D82" i="58"/>
  <c r="D93" i="58"/>
  <c r="H105" i="58"/>
  <c r="F127" i="58"/>
  <c r="D148" i="58"/>
  <c r="F169" i="58"/>
  <c r="E16" i="58"/>
  <c r="F29" i="58"/>
  <c r="I41" i="58"/>
  <c r="E56" i="58"/>
  <c r="H68" i="58"/>
  <c r="I89" i="58"/>
  <c r="H125" i="58"/>
  <c r="D169" i="58"/>
  <c r="C17" i="58"/>
  <c r="I23" i="58"/>
  <c r="F31" i="58"/>
  <c r="I36" i="58"/>
  <c r="H43" i="58"/>
  <c r="H50" i="58"/>
  <c r="C57" i="58"/>
  <c r="I63" i="58"/>
  <c r="I72" i="58"/>
  <c r="F82" i="58"/>
  <c r="J93" i="58"/>
  <c r="D111" i="58"/>
  <c r="D128" i="58"/>
  <c r="E149" i="58"/>
  <c r="D185" i="58"/>
  <c r="I15" i="58"/>
  <c r="D18" i="58"/>
  <c r="F20" i="58"/>
  <c r="C23" i="58"/>
  <c r="D25" i="58"/>
  <c r="H28" i="58"/>
  <c r="D31" i="58"/>
  <c r="E33" i="58"/>
  <c r="H35" i="58"/>
  <c r="D38" i="58"/>
  <c r="F40" i="58"/>
  <c r="I42" i="58"/>
  <c r="E45" i="58"/>
  <c r="F47" i="58"/>
  <c r="C50" i="58"/>
  <c r="F53" i="58"/>
  <c r="H55" i="58"/>
  <c r="C58" i="58"/>
  <c r="F60" i="58"/>
  <c r="I62" i="58"/>
  <c r="D65" i="58"/>
  <c r="H67" i="58"/>
  <c r="I71" i="58"/>
  <c r="I75" i="58"/>
  <c r="I79" i="58"/>
  <c r="C84" i="58"/>
  <c r="I87" i="58"/>
  <c r="C92" i="58"/>
  <c r="F97" i="58"/>
  <c r="E102" i="58"/>
  <c r="E110" i="58"/>
  <c r="J116" i="58"/>
  <c r="F123" i="58"/>
  <c r="G131" i="58"/>
  <c r="D138" i="58"/>
  <c r="H145" i="58"/>
  <c r="H155" i="58"/>
  <c r="E164" i="58"/>
  <c r="G175" i="58"/>
  <c r="E185" i="58"/>
  <c r="C16" i="58"/>
  <c r="F18" i="58"/>
  <c r="C21" i="58"/>
  <c r="D23" i="58"/>
  <c r="H25" i="58"/>
  <c r="C29" i="58"/>
  <c r="E31" i="58"/>
  <c r="I33" i="58"/>
  <c r="D36" i="58"/>
  <c r="E38" i="58"/>
  <c r="I40" i="58"/>
  <c r="E43" i="58"/>
  <c r="F45" i="58"/>
  <c r="C48" i="58"/>
  <c r="E50" i="58"/>
  <c r="H53" i="58"/>
  <c r="D56" i="58"/>
  <c r="F58" i="58"/>
  <c r="H60" i="58"/>
  <c r="D63" i="58"/>
  <c r="H65" i="58"/>
  <c r="I67" i="58"/>
  <c r="F72" i="58"/>
  <c r="D76" i="58"/>
  <c r="C81" i="58"/>
  <c r="C85" i="58"/>
  <c r="I88" i="58"/>
  <c r="E92" i="58"/>
  <c r="J97" i="58"/>
  <c r="E103" i="58"/>
  <c r="H110" i="58"/>
  <c r="E117" i="58"/>
  <c r="E125" i="58"/>
  <c r="H132" i="58"/>
  <c r="E140" i="58"/>
  <c r="H146" i="58"/>
  <c r="J155" i="58"/>
  <c r="H165" i="58"/>
  <c r="D177" i="58"/>
  <c r="H185" i="58"/>
  <c r="C15" i="58"/>
  <c r="E17" i="58"/>
  <c r="H19" i="58"/>
  <c r="D22" i="58"/>
  <c r="F24" i="58"/>
  <c r="H26" i="58"/>
  <c r="D30" i="58"/>
  <c r="H32" i="58"/>
  <c r="I34" i="58"/>
  <c r="E37" i="58"/>
  <c r="H39" i="58"/>
  <c r="C42" i="58"/>
  <c r="F44" i="58"/>
  <c r="I46" i="58"/>
  <c r="C49" i="58"/>
  <c r="F51" i="58"/>
  <c r="C55" i="58"/>
  <c r="D57" i="58"/>
  <c r="H59" i="58"/>
  <c r="C62" i="58"/>
  <c r="E64" i="58"/>
  <c r="I66" i="58"/>
  <c r="H70" i="58"/>
  <c r="D74" i="58"/>
  <c r="D78" i="58"/>
  <c r="D83" i="58"/>
  <c r="G86" i="58"/>
  <c r="H90" i="58"/>
  <c r="C95" i="58"/>
  <c r="E100" i="58"/>
  <c r="E106" i="58"/>
  <c r="E114" i="58"/>
  <c r="C121" i="58"/>
  <c r="G129" i="58"/>
  <c r="G136" i="58"/>
  <c r="D143" i="58"/>
  <c r="C152" i="58"/>
  <c r="E160" i="58"/>
  <c r="G170" i="58"/>
  <c r="H181" i="58"/>
  <c r="D15" i="58"/>
  <c r="H17" i="58"/>
  <c r="I19" i="58"/>
  <c r="E22" i="58"/>
  <c r="I24" i="58"/>
  <c r="C28" i="58"/>
  <c r="E30" i="58"/>
  <c r="I32" i="58"/>
  <c r="D35" i="58"/>
  <c r="F37" i="58"/>
  <c r="C40" i="58"/>
  <c r="D42" i="58"/>
  <c r="H44" i="58"/>
  <c r="D47" i="58"/>
  <c r="E49" i="58"/>
  <c r="H51" i="58"/>
  <c r="D55" i="58"/>
  <c r="F57" i="58"/>
  <c r="I59" i="58"/>
  <c r="E62" i="58"/>
  <c r="F64" i="58"/>
  <c r="C67" i="58"/>
  <c r="C71" i="58"/>
  <c r="H74" i="58"/>
  <c r="G78" i="58"/>
  <c r="G83" i="58"/>
  <c r="D87" i="58"/>
  <c r="I90" i="58"/>
  <c r="E95" i="58"/>
  <c r="H100" i="58"/>
  <c r="F106" i="58"/>
  <c r="E115" i="58"/>
  <c r="H121" i="58"/>
  <c r="F130" i="58"/>
  <c r="C137" i="58"/>
  <c r="H143" i="58"/>
  <c r="D152" i="58"/>
  <c r="F161" i="58"/>
  <c r="D173" i="58"/>
  <c r="J182" i="58"/>
  <c r="H15" i="58"/>
  <c r="I17" i="58"/>
  <c r="E20" i="58"/>
  <c r="H22" i="58"/>
  <c r="C25" i="58"/>
  <c r="F28" i="58"/>
  <c r="I30" i="58"/>
  <c r="C33" i="58"/>
  <c r="F35" i="58"/>
  <c r="C38" i="58"/>
  <c r="D40" i="58"/>
  <c r="H42" i="58"/>
  <c r="C45" i="58"/>
  <c r="E47" i="58"/>
  <c r="I49" i="58"/>
  <c r="D53" i="58"/>
  <c r="E55" i="58"/>
  <c r="I57" i="58"/>
  <c r="E60" i="58"/>
  <c r="F62" i="58"/>
  <c r="C65" i="58"/>
  <c r="E67" i="58"/>
  <c r="G71" i="58"/>
  <c r="G75" i="58"/>
  <c r="C79" i="58"/>
  <c r="H83" i="58"/>
  <c r="H87" i="58"/>
  <c r="J91" i="58"/>
  <c r="J95" i="58"/>
  <c r="C102" i="58"/>
  <c r="G108" i="58"/>
  <c r="F116" i="58"/>
  <c r="E123" i="58"/>
  <c r="J130" i="58"/>
  <c r="G137" i="58"/>
  <c r="G144" i="58"/>
  <c r="E154" i="58"/>
  <c r="F162" i="58"/>
  <c r="H174" i="58"/>
  <c r="G183" i="58"/>
  <c r="F110" i="56"/>
  <c r="F148" i="56"/>
  <c r="N9" i="56"/>
  <c r="N182" i="56"/>
  <c r="N178" i="56"/>
  <c r="N174" i="56"/>
  <c r="N170" i="56"/>
  <c r="N165" i="56"/>
  <c r="N161" i="56"/>
  <c r="N157" i="56"/>
  <c r="N153" i="56"/>
  <c r="N149" i="56"/>
  <c r="N144" i="56"/>
  <c r="N140" i="56"/>
  <c r="N136" i="56"/>
  <c r="N132" i="56"/>
  <c r="N128" i="56"/>
  <c r="N123" i="56"/>
  <c r="N119" i="56"/>
  <c r="N115" i="56"/>
  <c r="N111" i="56"/>
  <c r="N106" i="56"/>
  <c r="N102" i="56"/>
  <c r="N98" i="56"/>
  <c r="N93" i="56"/>
  <c r="N89" i="56"/>
  <c r="N85" i="56"/>
  <c r="N81" i="56"/>
  <c r="N76" i="56"/>
  <c r="N72" i="56"/>
  <c r="N67" i="56"/>
  <c r="N63" i="56"/>
  <c r="N59" i="56"/>
  <c r="N55" i="56"/>
  <c r="N50" i="56"/>
  <c r="N46" i="56"/>
  <c r="N42" i="56"/>
  <c r="N38" i="56"/>
  <c r="N34" i="56"/>
  <c r="N30" i="56"/>
  <c r="N25" i="56"/>
  <c r="N21" i="56"/>
  <c r="N17" i="56"/>
  <c r="N13" i="56"/>
  <c r="M177" i="56"/>
  <c r="M9" i="56"/>
  <c r="M182" i="56"/>
  <c r="M178" i="56"/>
  <c r="M174" i="56"/>
  <c r="M170" i="56"/>
  <c r="M165" i="56"/>
  <c r="M161" i="56"/>
  <c r="M157" i="56"/>
  <c r="M153" i="56"/>
  <c r="M149" i="56"/>
  <c r="M144" i="56"/>
  <c r="M140" i="56"/>
  <c r="M136" i="56"/>
  <c r="M132" i="56"/>
  <c r="M128" i="56"/>
  <c r="M123" i="56"/>
  <c r="M119" i="56"/>
  <c r="M115" i="56"/>
  <c r="M111" i="56"/>
  <c r="M106" i="56"/>
  <c r="M102" i="56"/>
  <c r="M98" i="56"/>
  <c r="M93" i="56"/>
  <c r="M89" i="56"/>
  <c r="M85" i="56"/>
  <c r="M81" i="56"/>
  <c r="M76" i="56"/>
  <c r="M72" i="56"/>
  <c r="M67" i="56"/>
  <c r="M63" i="56"/>
  <c r="M59" i="56"/>
  <c r="M55" i="56"/>
  <c r="M50" i="56"/>
  <c r="M46" i="56"/>
  <c r="M42" i="56"/>
  <c r="M38" i="56"/>
  <c r="M34" i="56"/>
  <c r="M30" i="56"/>
  <c r="M25" i="56"/>
  <c r="M21" i="56"/>
  <c r="M17" i="56"/>
  <c r="M13" i="56"/>
  <c r="M11" i="56"/>
  <c r="N11" i="56"/>
  <c r="N181" i="56"/>
  <c r="N177" i="56"/>
  <c r="N173" i="56"/>
  <c r="N169" i="56"/>
  <c r="N164" i="56"/>
  <c r="N160" i="56"/>
  <c r="N156" i="56"/>
  <c r="N152" i="56"/>
  <c r="N148" i="56"/>
  <c r="N143" i="56"/>
  <c r="N139" i="56"/>
  <c r="N135" i="56"/>
  <c r="N131" i="56"/>
  <c r="N127" i="56"/>
  <c r="N122" i="56"/>
  <c r="N118" i="56"/>
  <c r="N114" i="56"/>
  <c r="N110" i="56"/>
  <c r="N105" i="56"/>
  <c r="N101" i="56"/>
  <c r="N97" i="56"/>
  <c r="N92" i="56"/>
  <c r="N88" i="56"/>
  <c r="N84" i="56"/>
  <c r="N80" i="56"/>
  <c r="N75" i="56"/>
  <c r="N71" i="56"/>
  <c r="N66" i="56"/>
  <c r="N62" i="56"/>
  <c r="N58" i="56"/>
  <c r="N54" i="56"/>
  <c r="N49" i="56"/>
  <c r="N45" i="56"/>
  <c r="N41" i="56"/>
  <c r="N37" i="56"/>
  <c r="N33" i="56"/>
  <c r="N29" i="56"/>
  <c r="N24" i="56"/>
  <c r="N20" i="56"/>
  <c r="N16" i="56"/>
  <c r="N183" i="56"/>
  <c r="N179" i="56"/>
  <c r="N175" i="56"/>
  <c r="N171" i="56"/>
  <c r="N166" i="56"/>
  <c r="N162" i="56"/>
  <c r="N158" i="56"/>
  <c r="N154" i="56"/>
  <c r="N150" i="56"/>
  <c r="N145" i="56"/>
  <c r="N141" i="56"/>
  <c r="N137" i="56"/>
  <c r="N133" i="56"/>
  <c r="N129" i="56"/>
  <c r="N124" i="56"/>
  <c r="N120" i="56"/>
  <c r="N116" i="56"/>
  <c r="N112" i="56"/>
  <c r="N107" i="56"/>
  <c r="N103" i="56"/>
  <c r="N99" i="56"/>
  <c r="N94" i="56"/>
  <c r="N90" i="56"/>
  <c r="N86" i="56"/>
  <c r="N82" i="56"/>
  <c r="N77" i="56"/>
  <c r="N73" i="56"/>
  <c r="N69" i="56"/>
  <c r="N64" i="56"/>
  <c r="N60" i="56"/>
  <c r="N56" i="56"/>
  <c r="N52" i="56"/>
  <c r="N47" i="56"/>
  <c r="N43" i="56"/>
  <c r="N39" i="56"/>
  <c r="N35" i="56"/>
  <c r="N31" i="56"/>
  <c r="N27" i="56"/>
  <c r="N22" i="56"/>
  <c r="N18" i="56"/>
  <c r="N14" i="56"/>
  <c r="M183" i="56"/>
  <c r="M179" i="56"/>
  <c r="M175" i="56"/>
  <c r="M171" i="56"/>
  <c r="M166" i="56"/>
  <c r="M162" i="56"/>
  <c r="M158" i="56"/>
  <c r="M154" i="56"/>
  <c r="M150" i="56"/>
  <c r="M145" i="56"/>
  <c r="M141" i="56"/>
  <c r="M137" i="56"/>
  <c r="M133" i="56"/>
  <c r="M129" i="56"/>
  <c r="M124" i="56"/>
  <c r="M120" i="56"/>
  <c r="M116" i="56"/>
  <c r="M112" i="56"/>
  <c r="M107" i="56"/>
  <c r="M103" i="56"/>
  <c r="M99" i="56"/>
  <c r="M94" i="56"/>
  <c r="M90" i="56"/>
  <c r="M86" i="56"/>
  <c r="M82" i="56"/>
  <c r="M77" i="56"/>
  <c r="M73" i="56"/>
  <c r="M69" i="56"/>
  <c r="M64" i="56"/>
  <c r="M60" i="56"/>
  <c r="M56" i="56"/>
  <c r="M52" i="56"/>
  <c r="M47" i="56"/>
  <c r="M43" i="56"/>
  <c r="M39" i="56"/>
  <c r="M35" i="56"/>
  <c r="M31" i="56"/>
  <c r="M27" i="56"/>
  <c r="M22" i="56"/>
  <c r="M18" i="56"/>
  <c r="M14" i="56"/>
  <c r="M181" i="56"/>
  <c r="M169" i="56"/>
  <c r="M164" i="56"/>
  <c r="M172" i="56"/>
  <c r="N32" i="56"/>
  <c r="N163" i="56"/>
  <c r="M84" i="56"/>
  <c r="M40" i="56"/>
  <c r="M16" i="56"/>
  <c r="N151" i="56"/>
  <c r="N83" i="56"/>
  <c r="M37" i="56"/>
  <c r="M151" i="56"/>
  <c r="M92" i="56"/>
  <c r="M48" i="56"/>
  <c r="M184" i="56"/>
  <c r="N168" i="56"/>
  <c r="N155" i="56"/>
  <c r="M143" i="56"/>
  <c r="M134" i="56"/>
  <c r="N121" i="56"/>
  <c r="M110" i="56"/>
  <c r="M100" i="56"/>
  <c r="N87" i="56"/>
  <c r="M65" i="56"/>
  <c r="N53" i="56"/>
  <c r="M41" i="56"/>
  <c r="M32" i="56"/>
  <c r="M152" i="56"/>
  <c r="N96" i="56"/>
  <c r="N61" i="56"/>
  <c r="M163" i="56"/>
  <c r="M105" i="56"/>
  <c r="N48" i="56"/>
  <c r="N138" i="56"/>
  <c r="M83" i="56"/>
  <c r="M24" i="56"/>
  <c r="N180" i="56"/>
  <c r="M168" i="56"/>
  <c r="M155" i="56"/>
  <c r="N142" i="56"/>
  <c r="M131" i="56"/>
  <c r="M121" i="56"/>
  <c r="N109" i="56"/>
  <c r="M97" i="56"/>
  <c r="M87" i="56"/>
  <c r="N74" i="56"/>
  <c r="M62" i="56"/>
  <c r="M53" i="56"/>
  <c r="N40" i="56"/>
  <c r="M29" i="56"/>
  <c r="M19" i="56"/>
  <c r="M142" i="56"/>
  <c r="M49" i="56"/>
  <c r="M139" i="56"/>
  <c r="M71" i="56"/>
  <c r="M28" i="56"/>
  <c r="M160" i="56"/>
  <c r="N70" i="56"/>
  <c r="M15" i="56"/>
  <c r="M173" i="56"/>
  <c r="N159" i="56"/>
  <c r="M148" i="56"/>
  <c r="M138" i="56"/>
  <c r="N126" i="56"/>
  <c r="M114" i="56"/>
  <c r="M104" i="56"/>
  <c r="N91" i="56"/>
  <c r="M80" i="56"/>
  <c r="M70" i="56"/>
  <c r="N57" i="56"/>
  <c r="M45" i="56"/>
  <c r="M36" i="56"/>
  <c r="N23" i="56"/>
  <c r="N172" i="56"/>
  <c r="M159" i="56"/>
  <c r="N147" i="56"/>
  <c r="M135" i="56"/>
  <c r="M126" i="56"/>
  <c r="N113" i="56"/>
  <c r="M101" i="56"/>
  <c r="M91" i="56"/>
  <c r="N78" i="56"/>
  <c r="M66" i="56"/>
  <c r="M57" i="56"/>
  <c r="N44" i="56"/>
  <c r="M33" i="56"/>
  <c r="M23" i="56"/>
  <c r="N184" i="56"/>
  <c r="M156" i="56"/>
  <c r="M147" i="56"/>
  <c r="N134" i="56"/>
  <c r="M122" i="56"/>
  <c r="M113" i="56"/>
  <c r="N100" i="56"/>
  <c r="M88" i="56"/>
  <c r="M78" i="56"/>
  <c r="N65" i="56"/>
  <c r="M54" i="56"/>
  <c r="M44" i="56"/>
  <c r="M20" i="56"/>
  <c r="M75" i="56"/>
  <c r="N19" i="56"/>
  <c r="M180" i="56"/>
  <c r="N130" i="56"/>
  <c r="M118" i="56"/>
  <c r="M109" i="56"/>
  <c r="M74" i="56"/>
  <c r="N28" i="56"/>
  <c r="N176" i="56"/>
  <c r="M130" i="56"/>
  <c r="N117" i="56"/>
  <c r="M96" i="56"/>
  <c r="M61" i="56"/>
  <c r="N15" i="56"/>
  <c r="M176" i="56"/>
  <c r="M127" i="56"/>
  <c r="M117" i="56"/>
  <c r="N104" i="56"/>
  <c r="M58" i="56"/>
  <c r="N36" i="56"/>
  <c r="H30" i="56"/>
  <c r="I30" i="56"/>
  <c r="G163" i="56"/>
  <c r="J63" i="56"/>
  <c r="C164" i="56"/>
  <c r="E65" i="56"/>
  <c r="C149" i="52"/>
  <c r="C120" i="52"/>
  <c r="C116" i="52"/>
  <c r="C103" i="52"/>
  <c r="C92" i="52"/>
  <c r="C58" i="52"/>
  <c r="C46" i="52"/>
  <c r="C179" i="52"/>
  <c r="C168" i="52"/>
  <c r="C158" i="52"/>
  <c r="C118" i="52"/>
  <c r="C91" i="52"/>
  <c r="C119" i="52"/>
  <c r="C81" i="52"/>
  <c r="C69" i="52"/>
  <c r="C57" i="52"/>
  <c r="C180" i="52"/>
  <c r="C102" i="52"/>
  <c r="C89" i="52"/>
  <c r="C79" i="52"/>
  <c r="C76" i="52"/>
  <c r="C65" i="52"/>
  <c r="C53" i="52"/>
  <c r="C38" i="52"/>
  <c r="C27" i="52"/>
  <c r="C123" i="52"/>
  <c r="C56" i="52"/>
  <c r="C171" i="52"/>
  <c r="C143" i="52"/>
  <c r="C30" i="52"/>
  <c r="C112" i="52"/>
  <c r="C87" i="52"/>
  <c r="C34" i="52"/>
  <c r="C68" i="52"/>
  <c r="C55" i="52"/>
  <c r="C44" i="52"/>
  <c r="C42" i="52"/>
  <c r="C31" i="52"/>
  <c r="C127" i="52"/>
  <c r="C80" i="52"/>
  <c r="C18" i="52"/>
  <c r="C173" i="52"/>
  <c r="C128" i="52"/>
  <c r="C125" i="52"/>
  <c r="C35" i="52"/>
  <c r="C13" i="52"/>
  <c r="C43" i="52"/>
  <c r="C26" i="52"/>
  <c r="C14" i="52"/>
  <c r="C45" i="52"/>
  <c r="C159" i="52"/>
  <c r="C113" i="52"/>
  <c r="C99" i="52"/>
  <c r="C39" i="52"/>
  <c r="C17" i="52"/>
  <c r="C182" i="52"/>
  <c r="C130" i="52"/>
  <c r="C115" i="52"/>
  <c r="C101" i="52"/>
  <c r="C90" i="52"/>
  <c r="C88" i="52"/>
  <c r="C77" i="52"/>
  <c r="C64" i="52"/>
  <c r="C21" i="52"/>
  <c r="C66" i="52"/>
  <c r="C54" i="52"/>
  <c r="C150" i="52"/>
  <c r="C129" i="52"/>
  <c r="C126" i="52"/>
  <c r="C114" i="52"/>
  <c r="C100" i="52"/>
  <c r="C22" i="52"/>
  <c r="F74" i="56"/>
  <c r="H38" i="56"/>
  <c r="I74" i="56"/>
  <c r="J122" i="56"/>
  <c r="G179" i="56"/>
  <c r="I17" i="56"/>
  <c r="H46" i="56"/>
  <c r="I85" i="56"/>
  <c r="I134" i="56"/>
  <c r="D121" i="56"/>
  <c r="J17" i="56"/>
  <c r="I46" i="56"/>
  <c r="I86" i="56"/>
  <c r="E135" i="56"/>
  <c r="I37" i="56"/>
  <c r="K11" i="53"/>
  <c r="K179" i="53"/>
  <c r="K43" i="53"/>
  <c r="K32" i="53"/>
  <c r="K168" i="53"/>
  <c r="K15" i="53"/>
  <c r="K113" i="53"/>
  <c r="K99" i="53"/>
  <c r="K75" i="53"/>
  <c r="K172" i="53"/>
  <c r="K158" i="53"/>
  <c r="K53" i="53"/>
  <c r="K41" i="53"/>
  <c r="K23" i="53"/>
  <c r="K49" i="53"/>
  <c r="K40" i="53"/>
  <c r="K143" i="53"/>
  <c r="E23" i="56"/>
  <c r="I55" i="56"/>
  <c r="F98" i="56"/>
  <c r="D9" i="56"/>
  <c r="D11" i="56"/>
  <c r="D184" i="56"/>
  <c r="D183" i="56"/>
  <c r="D182" i="56"/>
  <c r="D181" i="56"/>
  <c r="D180" i="56"/>
  <c r="D179" i="56"/>
  <c r="D178" i="56"/>
  <c r="D177" i="56"/>
  <c r="D176" i="56"/>
  <c r="D175" i="56"/>
  <c r="D174" i="56"/>
  <c r="D173" i="56"/>
  <c r="D172" i="56"/>
  <c r="D171" i="56"/>
  <c r="D170" i="56"/>
  <c r="D169" i="56"/>
  <c r="D168" i="56"/>
  <c r="D166" i="56"/>
  <c r="D165" i="56"/>
  <c r="D164" i="56"/>
  <c r="D163" i="56"/>
  <c r="D162" i="56"/>
  <c r="D161" i="56"/>
  <c r="D160" i="56"/>
  <c r="D159" i="56"/>
  <c r="D158" i="56"/>
  <c r="D157" i="56"/>
  <c r="D156" i="56"/>
  <c r="D155" i="56"/>
  <c r="D154" i="56"/>
  <c r="D153" i="56"/>
  <c r="D152" i="56"/>
  <c r="D151" i="56"/>
  <c r="D150" i="56"/>
  <c r="D149" i="56"/>
  <c r="D148" i="56"/>
  <c r="D147" i="56"/>
  <c r="D145" i="56"/>
  <c r="D144" i="56"/>
  <c r="D143" i="56"/>
  <c r="D142" i="56"/>
  <c r="D141" i="56"/>
  <c r="D140" i="56"/>
  <c r="D139" i="56"/>
  <c r="D138" i="56"/>
  <c r="D137" i="56"/>
  <c r="D136" i="56"/>
  <c r="D135" i="56"/>
  <c r="D134" i="56"/>
  <c r="D133" i="56"/>
  <c r="I9" i="56"/>
  <c r="I11" i="56"/>
  <c r="I184" i="56"/>
  <c r="I183" i="56"/>
  <c r="I182" i="56"/>
  <c r="I181" i="56"/>
  <c r="I180" i="56"/>
  <c r="I179" i="56"/>
  <c r="I178" i="56"/>
  <c r="I177" i="56"/>
  <c r="I176" i="56"/>
  <c r="I175" i="56"/>
  <c r="I174" i="56"/>
  <c r="I173" i="56"/>
  <c r="I172" i="56"/>
  <c r="I171" i="56"/>
  <c r="I170" i="56"/>
  <c r="I169" i="56"/>
  <c r="I168" i="56"/>
  <c r="I166" i="56"/>
  <c r="I165" i="56"/>
  <c r="I164" i="56"/>
  <c r="I163" i="56"/>
  <c r="I162" i="56"/>
  <c r="I161" i="56"/>
  <c r="I160" i="56"/>
  <c r="I159" i="56"/>
  <c r="I158" i="56"/>
  <c r="I157" i="56"/>
  <c r="I156" i="56"/>
  <c r="I155" i="56"/>
  <c r="I154" i="56"/>
  <c r="I153" i="56"/>
  <c r="I152" i="56"/>
  <c r="I151" i="56"/>
  <c r="I150" i="56"/>
  <c r="G9" i="56"/>
  <c r="E11" i="56"/>
  <c r="J183" i="56"/>
  <c r="G182" i="56"/>
  <c r="E181" i="56"/>
  <c r="J179" i="56"/>
  <c r="G178" i="56"/>
  <c r="E177" i="56"/>
  <c r="J175" i="56"/>
  <c r="G174" i="56"/>
  <c r="E173" i="56"/>
  <c r="J171" i="56"/>
  <c r="G170" i="56"/>
  <c r="E169" i="56"/>
  <c r="J166" i="56"/>
  <c r="G165" i="56"/>
  <c r="E164" i="56"/>
  <c r="J162" i="56"/>
  <c r="G161" i="56"/>
  <c r="E160" i="56"/>
  <c r="J158" i="56"/>
  <c r="G157" i="56"/>
  <c r="E156" i="56"/>
  <c r="J154" i="56"/>
  <c r="G153" i="56"/>
  <c r="E152" i="56"/>
  <c r="J150" i="56"/>
  <c r="H149" i="56"/>
  <c r="G148" i="56"/>
  <c r="F147" i="56"/>
  <c r="E145" i="56"/>
  <c r="C144" i="56"/>
  <c r="J142" i="56"/>
  <c r="I141" i="56"/>
  <c r="H140" i="56"/>
  <c r="G139" i="56"/>
  <c r="F138" i="56"/>
  <c r="E137" i="56"/>
  <c r="C136" i="56"/>
  <c r="J134" i="56"/>
  <c r="I133" i="56"/>
  <c r="H132" i="56"/>
  <c r="H131" i="56"/>
  <c r="H130" i="56"/>
  <c r="H129" i="56"/>
  <c r="H128" i="56"/>
  <c r="H127" i="56"/>
  <c r="H126" i="56"/>
  <c r="H124" i="56"/>
  <c r="H123" i="56"/>
  <c r="H122" i="56"/>
  <c r="H121" i="56"/>
  <c r="H120" i="56"/>
  <c r="H119" i="56"/>
  <c r="H118" i="56"/>
  <c r="H117" i="56"/>
  <c r="H116" i="56"/>
  <c r="H115" i="56"/>
  <c r="H114" i="56"/>
  <c r="H113" i="56"/>
  <c r="H112" i="56"/>
  <c r="H111" i="56"/>
  <c r="H110" i="56"/>
  <c r="H109" i="56"/>
  <c r="H107" i="56"/>
  <c r="H106" i="56"/>
  <c r="H105" i="56"/>
  <c r="H104" i="56"/>
  <c r="H103" i="56"/>
  <c r="H102" i="56"/>
  <c r="H101" i="56"/>
  <c r="H100" i="56"/>
  <c r="H99" i="56"/>
  <c r="H98" i="56"/>
  <c r="H97" i="56"/>
  <c r="H96" i="56"/>
  <c r="H94" i="56"/>
  <c r="H93" i="56"/>
  <c r="H92" i="56"/>
  <c r="H91" i="56"/>
  <c r="H90" i="56"/>
  <c r="H89" i="56"/>
  <c r="H88" i="56"/>
  <c r="H87" i="56"/>
  <c r="H86" i="56"/>
  <c r="H85" i="56"/>
  <c r="H84" i="56"/>
  <c r="H83" i="56"/>
  <c r="H82" i="56"/>
  <c r="H81" i="56"/>
  <c r="H80" i="56"/>
  <c r="H78" i="56"/>
  <c r="H77" i="56"/>
  <c r="H76" i="56"/>
  <c r="H75" i="56"/>
  <c r="H74" i="56"/>
  <c r="H73" i="56"/>
  <c r="H184" i="56"/>
  <c r="F183" i="56"/>
  <c r="C182" i="56"/>
  <c r="H180" i="56"/>
  <c r="F179" i="56"/>
  <c r="C178" i="56"/>
  <c r="H176" i="56"/>
  <c r="F175" i="56"/>
  <c r="C174" i="56"/>
  <c r="H172" i="56"/>
  <c r="F171" i="56"/>
  <c r="C170" i="56"/>
  <c r="H168" i="56"/>
  <c r="F166" i="56"/>
  <c r="C165" i="56"/>
  <c r="H163" i="56"/>
  <c r="F162" i="56"/>
  <c r="C161" i="56"/>
  <c r="H159" i="56"/>
  <c r="F158" i="56"/>
  <c r="C157" i="56"/>
  <c r="H155" i="56"/>
  <c r="F154" i="56"/>
  <c r="C153" i="56"/>
  <c r="H151" i="56"/>
  <c r="F150" i="56"/>
  <c r="E149" i="56"/>
  <c r="C148" i="56"/>
  <c r="J145" i="56"/>
  <c r="I144" i="56"/>
  <c r="H143" i="56"/>
  <c r="G142" i="56"/>
  <c r="F141" i="56"/>
  <c r="E140" i="56"/>
  <c r="C139" i="56"/>
  <c r="J137" i="56"/>
  <c r="I136" i="56"/>
  <c r="H135" i="56"/>
  <c r="G134" i="56"/>
  <c r="F133" i="56"/>
  <c r="E132" i="56"/>
  <c r="E131" i="56"/>
  <c r="E130" i="56"/>
  <c r="E129" i="56"/>
  <c r="E128" i="56"/>
  <c r="E127" i="56"/>
  <c r="E126" i="56"/>
  <c r="E124" i="56"/>
  <c r="E123" i="56"/>
  <c r="E122" i="56"/>
  <c r="E121" i="56"/>
  <c r="E120" i="56"/>
  <c r="E119" i="56"/>
  <c r="E118" i="56"/>
  <c r="E117" i="56"/>
  <c r="E116" i="56"/>
  <c r="E115" i="56"/>
  <c r="E114" i="56"/>
  <c r="E113" i="56"/>
  <c r="E112" i="56"/>
  <c r="E111" i="56"/>
  <c r="E110" i="56"/>
  <c r="E109" i="56"/>
  <c r="E107" i="56"/>
  <c r="E106" i="56"/>
  <c r="E105" i="56"/>
  <c r="E104" i="56"/>
  <c r="E103" i="56"/>
  <c r="E102" i="56"/>
  <c r="E101" i="56"/>
  <c r="E100" i="56"/>
  <c r="E99" i="56"/>
  <c r="E98" i="56"/>
  <c r="E97" i="56"/>
  <c r="E96" i="56"/>
  <c r="E94" i="56"/>
  <c r="E93" i="56"/>
  <c r="E92" i="56"/>
  <c r="E91" i="56"/>
  <c r="E90" i="56"/>
  <c r="E89" i="56"/>
  <c r="E88" i="56"/>
  <c r="E87" i="56"/>
  <c r="E86" i="56"/>
  <c r="E85" i="56"/>
  <c r="E84" i="56"/>
  <c r="E83" i="56"/>
  <c r="E82" i="56"/>
  <c r="E81" i="56"/>
  <c r="E80" i="56"/>
  <c r="J9" i="56"/>
  <c r="C11" i="56"/>
  <c r="E183" i="56"/>
  <c r="G181" i="56"/>
  <c r="H179" i="56"/>
  <c r="J177" i="56"/>
  <c r="E176" i="56"/>
  <c r="F174" i="56"/>
  <c r="G172" i="56"/>
  <c r="J170" i="56"/>
  <c r="C169" i="56"/>
  <c r="E166" i="56"/>
  <c r="G164" i="56"/>
  <c r="H162" i="56"/>
  <c r="J160" i="56"/>
  <c r="E159" i="56"/>
  <c r="F157" i="56"/>
  <c r="G155" i="56"/>
  <c r="J153" i="56"/>
  <c r="C152" i="56"/>
  <c r="E150" i="56"/>
  <c r="I148" i="56"/>
  <c r="E147" i="56"/>
  <c r="H144" i="56"/>
  <c r="E143" i="56"/>
  <c r="H141" i="56"/>
  <c r="C140" i="56"/>
  <c r="H138" i="56"/>
  <c r="C137" i="56"/>
  <c r="G135" i="56"/>
  <c r="C134" i="56"/>
  <c r="G132" i="56"/>
  <c r="D131" i="56"/>
  <c r="J129" i="56"/>
  <c r="G128" i="56"/>
  <c r="D127" i="56"/>
  <c r="J124" i="56"/>
  <c r="G123" i="56"/>
  <c r="D122" i="56"/>
  <c r="J120" i="56"/>
  <c r="G119" i="56"/>
  <c r="D118" i="56"/>
  <c r="J116" i="56"/>
  <c r="G115" i="56"/>
  <c r="D114" i="56"/>
  <c r="J112" i="56"/>
  <c r="G111" i="56"/>
  <c r="D110" i="56"/>
  <c r="J107" i="56"/>
  <c r="G106" i="56"/>
  <c r="D105" i="56"/>
  <c r="J103" i="56"/>
  <c r="G102" i="56"/>
  <c r="D101" i="56"/>
  <c r="J99" i="56"/>
  <c r="G98" i="56"/>
  <c r="D97" i="56"/>
  <c r="J94" i="56"/>
  <c r="G93" i="56"/>
  <c r="D92" i="56"/>
  <c r="J90" i="56"/>
  <c r="G89" i="56"/>
  <c r="D88" i="56"/>
  <c r="J86" i="56"/>
  <c r="G85" i="56"/>
  <c r="D84" i="56"/>
  <c r="J82" i="56"/>
  <c r="G81" i="56"/>
  <c r="D80" i="56"/>
  <c r="C78" i="56"/>
  <c r="J76" i="56"/>
  <c r="I75" i="56"/>
  <c r="G74" i="56"/>
  <c r="F73" i="56"/>
  <c r="F72" i="56"/>
  <c r="F71" i="56"/>
  <c r="F70" i="56"/>
  <c r="F69" i="56"/>
  <c r="F67" i="56"/>
  <c r="F66" i="56"/>
  <c r="F65" i="56"/>
  <c r="F64" i="56"/>
  <c r="F63" i="56"/>
  <c r="F62" i="56"/>
  <c r="F61" i="56"/>
  <c r="F60" i="56"/>
  <c r="F59" i="56"/>
  <c r="F58" i="56"/>
  <c r="F57" i="56"/>
  <c r="F56" i="56"/>
  <c r="F55" i="56"/>
  <c r="F54" i="56"/>
  <c r="F53" i="56"/>
  <c r="F52" i="56"/>
  <c r="F50" i="56"/>
  <c r="F49" i="56"/>
  <c r="F48" i="56"/>
  <c r="F47" i="56"/>
  <c r="F46" i="56"/>
  <c r="F45" i="56"/>
  <c r="F44" i="56"/>
  <c r="F43" i="56"/>
  <c r="F42" i="56"/>
  <c r="F41" i="56"/>
  <c r="F40" i="56"/>
  <c r="F39" i="56"/>
  <c r="F38" i="56"/>
  <c r="F37" i="56"/>
  <c r="F36" i="56"/>
  <c r="F35" i="56"/>
  <c r="F34" i="56"/>
  <c r="F33" i="56"/>
  <c r="F32" i="56"/>
  <c r="F31" i="56"/>
  <c r="F30" i="56"/>
  <c r="F29" i="56"/>
  <c r="F28" i="56"/>
  <c r="F27" i="56"/>
  <c r="F25" i="56"/>
  <c r="F24" i="56"/>
  <c r="F23" i="56"/>
  <c r="F22" i="56"/>
  <c r="F21" i="56"/>
  <c r="F20" i="56"/>
  <c r="F19" i="56"/>
  <c r="F18" i="56"/>
  <c r="F17" i="56"/>
  <c r="F16" i="56"/>
  <c r="F15" i="56"/>
  <c r="F14" i="56"/>
  <c r="F13" i="56"/>
  <c r="E9" i="56"/>
  <c r="F184" i="56"/>
  <c r="H182" i="56"/>
  <c r="J180" i="56"/>
  <c r="C179" i="56"/>
  <c r="F177" i="56"/>
  <c r="G175" i="56"/>
  <c r="H173" i="56"/>
  <c r="C172" i="56"/>
  <c r="E170" i="56"/>
  <c r="F168" i="56"/>
  <c r="H165" i="56"/>
  <c r="J163" i="56"/>
  <c r="C162" i="56"/>
  <c r="F160" i="56"/>
  <c r="G158" i="56"/>
  <c r="H156" i="56"/>
  <c r="C155" i="56"/>
  <c r="E153" i="56"/>
  <c r="F151" i="56"/>
  <c r="I149" i="56"/>
  <c r="E148" i="56"/>
  <c r="H145" i="56"/>
  <c r="E144" i="56"/>
  <c r="H142" i="56"/>
  <c r="C141" i="56"/>
  <c r="H139" i="56"/>
  <c r="C138" i="56"/>
  <c r="G136" i="56"/>
  <c r="C135" i="56"/>
  <c r="G133" i="56"/>
  <c r="C132" i="56"/>
  <c r="I130" i="56"/>
  <c r="F129" i="56"/>
  <c r="C128" i="56"/>
  <c r="I126" i="56"/>
  <c r="F124" i="56"/>
  <c r="C123" i="56"/>
  <c r="I121" i="56"/>
  <c r="F120" i="56"/>
  <c r="C119" i="56"/>
  <c r="I117" i="56"/>
  <c r="F116" i="56"/>
  <c r="C115" i="56"/>
  <c r="I113" i="56"/>
  <c r="F112" i="56"/>
  <c r="C111" i="56"/>
  <c r="I109" i="56"/>
  <c r="F107" i="56"/>
  <c r="C106" i="56"/>
  <c r="I104" i="56"/>
  <c r="F103" i="56"/>
  <c r="C102" i="56"/>
  <c r="I100" i="56"/>
  <c r="F99" i="56"/>
  <c r="C98" i="56"/>
  <c r="I96" i="56"/>
  <c r="F94" i="56"/>
  <c r="C93" i="56"/>
  <c r="I91" i="56"/>
  <c r="F90" i="56"/>
  <c r="C89" i="56"/>
  <c r="I87" i="56"/>
  <c r="F86" i="56"/>
  <c r="C85" i="56"/>
  <c r="I83" i="56"/>
  <c r="F82" i="56"/>
  <c r="C81" i="56"/>
  <c r="I78" i="56"/>
  <c r="G77" i="56"/>
  <c r="F76" i="56"/>
  <c r="E75" i="56"/>
  <c r="D74" i="56"/>
  <c r="C73" i="56"/>
  <c r="C72" i="56"/>
  <c r="C71" i="56"/>
  <c r="C70" i="56"/>
  <c r="C69" i="56"/>
  <c r="C67" i="56"/>
  <c r="C66" i="56"/>
  <c r="C65" i="56"/>
  <c r="C64" i="56"/>
  <c r="C63" i="56"/>
  <c r="C62" i="56"/>
  <c r="C61" i="56"/>
  <c r="C60" i="56"/>
  <c r="C59" i="56"/>
  <c r="C58" i="56"/>
  <c r="C57" i="56"/>
  <c r="C56" i="56"/>
  <c r="C55" i="56"/>
  <c r="C54" i="56"/>
  <c r="C53" i="56"/>
  <c r="C52" i="56"/>
  <c r="C50" i="56"/>
  <c r="C49" i="56"/>
  <c r="C48" i="56"/>
  <c r="C47" i="56"/>
  <c r="C46" i="56"/>
  <c r="C45" i="56"/>
  <c r="C44" i="56"/>
  <c r="C43" i="56"/>
  <c r="C42" i="56"/>
  <c r="C41" i="56"/>
  <c r="C40" i="56"/>
  <c r="C39" i="56"/>
  <c r="C38" i="56"/>
  <c r="C37" i="56"/>
  <c r="C36" i="56"/>
  <c r="C35" i="56"/>
  <c r="C34" i="56"/>
  <c r="C33" i="56"/>
  <c r="C32" i="56"/>
  <c r="C31" i="56"/>
  <c r="C30" i="56"/>
  <c r="C29" i="56"/>
  <c r="C28" i="56"/>
  <c r="C27" i="56"/>
  <c r="C25" i="56"/>
  <c r="C24" i="56"/>
  <c r="C23" i="56"/>
  <c r="C22" i="56"/>
  <c r="C21" i="56"/>
  <c r="C20" i="56"/>
  <c r="C19" i="56"/>
  <c r="C18" i="56"/>
  <c r="C17" i="56"/>
  <c r="C16" i="56"/>
  <c r="C15" i="56"/>
  <c r="H11" i="56"/>
  <c r="G183" i="56"/>
  <c r="C181" i="56"/>
  <c r="H178" i="56"/>
  <c r="F176" i="56"/>
  <c r="J173" i="56"/>
  <c r="G171" i="56"/>
  <c r="F169" i="56"/>
  <c r="J165" i="56"/>
  <c r="F163" i="56"/>
  <c r="E161" i="56"/>
  <c r="H158" i="56"/>
  <c r="F156" i="56"/>
  <c r="C154" i="56"/>
  <c r="G151" i="56"/>
  <c r="F149" i="56"/>
  <c r="G147" i="56"/>
  <c r="F144" i="56"/>
  <c r="E142" i="56"/>
  <c r="F140" i="56"/>
  <c r="E138" i="56"/>
  <c r="E136" i="56"/>
  <c r="E134" i="56"/>
  <c r="D132" i="56"/>
  <c r="F130" i="56"/>
  <c r="I128" i="56"/>
  <c r="J126" i="56"/>
  <c r="C124" i="56"/>
  <c r="F122" i="56"/>
  <c r="G120" i="56"/>
  <c r="I118" i="56"/>
  <c r="C117" i="56"/>
  <c r="D115" i="56"/>
  <c r="F113" i="56"/>
  <c r="I111" i="56"/>
  <c r="J109" i="56"/>
  <c r="C107" i="56"/>
  <c r="F105" i="56"/>
  <c r="G103" i="56"/>
  <c r="I101" i="56"/>
  <c r="C100" i="56"/>
  <c r="D98" i="56"/>
  <c r="F96" i="56"/>
  <c r="I93" i="56"/>
  <c r="J91" i="56"/>
  <c r="C90" i="56"/>
  <c r="F88" i="56"/>
  <c r="G86" i="56"/>
  <c r="I84" i="56"/>
  <c r="C83" i="56"/>
  <c r="D81" i="56"/>
  <c r="F78" i="56"/>
  <c r="C77" i="56"/>
  <c r="F75" i="56"/>
  <c r="J73" i="56"/>
  <c r="G72" i="56"/>
  <c r="D71" i="56"/>
  <c r="I69" i="56"/>
  <c r="G67" i="56"/>
  <c r="D66" i="56"/>
  <c r="I64" i="56"/>
  <c r="G63" i="56"/>
  <c r="D62" i="56"/>
  <c r="I60" i="56"/>
  <c r="G59" i="56"/>
  <c r="D58" i="56"/>
  <c r="I56" i="56"/>
  <c r="G55" i="56"/>
  <c r="D54" i="56"/>
  <c r="I52" i="56"/>
  <c r="G50" i="56"/>
  <c r="D49" i="56"/>
  <c r="I47" i="56"/>
  <c r="G46" i="56"/>
  <c r="D45" i="56"/>
  <c r="I43" i="56"/>
  <c r="G42" i="56"/>
  <c r="D41" i="56"/>
  <c r="I39" i="56"/>
  <c r="G38" i="56"/>
  <c r="D37" i="56"/>
  <c r="I35" i="56"/>
  <c r="G34" i="56"/>
  <c r="D33" i="56"/>
  <c r="I31" i="56"/>
  <c r="G30" i="56"/>
  <c r="D29" i="56"/>
  <c r="I27" i="56"/>
  <c r="G25" i="56"/>
  <c r="D24" i="56"/>
  <c r="I22" i="56"/>
  <c r="G21" i="56"/>
  <c r="D20" i="56"/>
  <c r="I18" i="56"/>
  <c r="G17" i="56"/>
  <c r="D16" i="56"/>
  <c r="I14" i="56"/>
  <c r="G13" i="56"/>
  <c r="G11" i="56"/>
  <c r="C183" i="56"/>
  <c r="G180" i="56"/>
  <c r="F178" i="56"/>
  <c r="C176" i="56"/>
  <c r="G173" i="56"/>
  <c r="E171" i="56"/>
  <c r="J168" i="56"/>
  <c r="F165" i="56"/>
  <c r="E163" i="56"/>
  <c r="H160" i="56"/>
  <c r="E158" i="56"/>
  <c r="C156" i="56"/>
  <c r="H153" i="56"/>
  <c r="E151" i="56"/>
  <c r="C149" i="56"/>
  <c r="C147" i="56"/>
  <c r="J143" i="56"/>
  <c r="C142" i="56"/>
  <c r="J139" i="56"/>
  <c r="I137" i="56"/>
  <c r="J135" i="56"/>
  <c r="J133" i="56"/>
  <c r="J131" i="56"/>
  <c r="D130" i="56"/>
  <c r="F128" i="56"/>
  <c r="G126" i="56"/>
  <c r="J123" i="56"/>
  <c r="C122" i="56"/>
  <c r="D120" i="56"/>
  <c r="G118" i="56"/>
  <c r="I116" i="56"/>
  <c r="J114" i="56"/>
  <c r="D113" i="56"/>
  <c r="F111" i="56"/>
  <c r="G109" i="56"/>
  <c r="J106" i="56"/>
  <c r="C105" i="56"/>
  <c r="D103" i="56"/>
  <c r="G101" i="56"/>
  <c r="I99" i="56"/>
  <c r="J97" i="56"/>
  <c r="D96" i="56"/>
  <c r="F93" i="56"/>
  <c r="G91" i="56"/>
  <c r="J89" i="56"/>
  <c r="C88" i="56"/>
  <c r="D86" i="56"/>
  <c r="G84" i="56"/>
  <c r="I82" i="56"/>
  <c r="J80" i="56"/>
  <c r="E78" i="56"/>
  <c r="I76" i="56"/>
  <c r="D75" i="56"/>
  <c r="I73" i="56"/>
  <c r="E72" i="56"/>
  <c r="J70" i="56"/>
  <c r="H69" i="56"/>
  <c r="E67" i="56"/>
  <c r="J65" i="56"/>
  <c r="H64" i="56"/>
  <c r="E63" i="56"/>
  <c r="J61" i="56"/>
  <c r="H60" i="56"/>
  <c r="E59" i="56"/>
  <c r="J57" i="56"/>
  <c r="H56" i="56"/>
  <c r="E55" i="56"/>
  <c r="J53" i="56"/>
  <c r="H52" i="56"/>
  <c r="E50" i="56"/>
  <c r="J48" i="56"/>
  <c r="H47" i="56"/>
  <c r="E46" i="56"/>
  <c r="J44" i="56"/>
  <c r="H43" i="56"/>
  <c r="E42" i="56"/>
  <c r="J40" i="56"/>
  <c r="H39" i="56"/>
  <c r="E38" i="56"/>
  <c r="J36" i="56"/>
  <c r="H35" i="56"/>
  <c r="E34" i="56"/>
  <c r="J32" i="56"/>
  <c r="F11" i="56"/>
  <c r="J182" i="56"/>
  <c r="F180" i="56"/>
  <c r="E178" i="56"/>
  <c r="H175" i="56"/>
  <c r="F173" i="56"/>
  <c r="C171" i="56"/>
  <c r="G168" i="56"/>
  <c r="E165" i="56"/>
  <c r="C163" i="56"/>
  <c r="G160" i="56"/>
  <c r="C158" i="56"/>
  <c r="J155" i="56"/>
  <c r="F153" i="56"/>
  <c r="C151" i="56"/>
  <c r="J148" i="56"/>
  <c r="I145" i="56"/>
  <c r="I143" i="56"/>
  <c r="J141" i="56"/>
  <c r="I139" i="56"/>
  <c r="H137" i="56"/>
  <c r="I135" i="56"/>
  <c r="H133" i="56"/>
  <c r="I131" i="56"/>
  <c r="C130" i="56"/>
  <c r="D128" i="56"/>
  <c r="F126" i="56"/>
  <c r="I123" i="56"/>
  <c r="J121" i="56"/>
  <c r="C120" i="56"/>
  <c r="F118" i="56"/>
  <c r="G116" i="56"/>
  <c r="I114" i="56"/>
  <c r="C113" i="56"/>
  <c r="D111" i="56"/>
  <c r="F109" i="56"/>
  <c r="I106" i="56"/>
  <c r="J104" i="56"/>
  <c r="C103" i="56"/>
  <c r="F101" i="56"/>
  <c r="G99" i="56"/>
  <c r="I97" i="56"/>
  <c r="C96" i="56"/>
  <c r="D93" i="56"/>
  <c r="F91" i="56"/>
  <c r="I89" i="56"/>
  <c r="J87" i="56"/>
  <c r="C86" i="56"/>
  <c r="F84" i="56"/>
  <c r="G82" i="56"/>
  <c r="I80" i="56"/>
  <c r="D78" i="56"/>
  <c r="G76" i="56"/>
  <c r="C75" i="56"/>
  <c r="G73" i="56"/>
  <c r="D72" i="56"/>
  <c r="I70" i="56"/>
  <c r="G69" i="56"/>
  <c r="D67" i="56"/>
  <c r="I65" i="56"/>
  <c r="G64" i="56"/>
  <c r="D63" i="56"/>
  <c r="I61" i="56"/>
  <c r="G60" i="56"/>
  <c r="D59" i="56"/>
  <c r="I57" i="56"/>
  <c r="G56" i="56"/>
  <c r="D55" i="56"/>
  <c r="I53" i="56"/>
  <c r="G52" i="56"/>
  <c r="D50" i="56"/>
  <c r="I48" i="56"/>
  <c r="G47" i="56"/>
  <c r="D46" i="56"/>
  <c r="I44" i="56"/>
  <c r="G43" i="56"/>
  <c r="D42" i="56"/>
  <c r="I40" i="56"/>
  <c r="G39" i="56"/>
  <c r="D38" i="56"/>
  <c r="I36" i="56"/>
  <c r="G35" i="56"/>
  <c r="D34" i="56"/>
  <c r="I32" i="56"/>
  <c r="J184" i="56"/>
  <c r="F182" i="56"/>
  <c r="E180" i="56"/>
  <c r="H177" i="56"/>
  <c r="E175" i="56"/>
  <c r="C173" i="56"/>
  <c r="H170" i="56"/>
  <c r="E168" i="56"/>
  <c r="J164" i="56"/>
  <c r="G162" i="56"/>
  <c r="C160" i="56"/>
  <c r="J157" i="56"/>
  <c r="F155" i="56"/>
  <c r="J152" i="56"/>
  <c r="H150" i="56"/>
  <c r="H148" i="56"/>
  <c r="G145" i="56"/>
  <c r="G143" i="56"/>
  <c r="G141" i="56"/>
  <c r="F139" i="56"/>
  <c r="G137" i="56"/>
  <c r="F135" i="56"/>
  <c r="E133" i="56"/>
  <c r="G131" i="56"/>
  <c r="I129" i="56"/>
  <c r="J127" i="56"/>
  <c r="D126" i="56"/>
  <c r="F123" i="56"/>
  <c r="G121" i="56"/>
  <c r="J119" i="56"/>
  <c r="C118" i="56"/>
  <c r="D116" i="56"/>
  <c r="G114" i="56"/>
  <c r="I112" i="56"/>
  <c r="J110" i="56"/>
  <c r="D109" i="56"/>
  <c r="F106" i="56"/>
  <c r="G104" i="56"/>
  <c r="J102" i="56"/>
  <c r="C101" i="56"/>
  <c r="D99" i="56"/>
  <c r="G97" i="56"/>
  <c r="I94" i="56"/>
  <c r="J92" i="56"/>
  <c r="D91" i="56"/>
  <c r="F89" i="56"/>
  <c r="G87" i="56"/>
  <c r="J85" i="56"/>
  <c r="C84" i="56"/>
  <c r="D82" i="56"/>
  <c r="G80" i="56"/>
  <c r="J77" i="56"/>
  <c r="E76" i="56"/>
  <c r="J74" i="56"/>
  <c r="E73" i="56"/>
  <c r="J71" i="56"/>
  <c r="H70" i="56"/>
  <c r="E69" i="56"/>
  <c r="J66" i="56"/>
  <c r="H65" i="56"/>
  <c r="E64" i="56"/>
  <c r="J62" i="56"/>
  <c r="H61" i="56"/>
  <c r="E60" i="56"/>
  <c r="J58" i="56"/>
  <c r="H57" i="56"/>
  <c r="E56" i="56"/>
  <c r="J54" i="56"/>
  <c r="H53" i="56"/>
  <c r="E52" i="56"/>
  <c r="J49" i="56"/>
  <c r="H48" i="56"/>
  <c r="E47" i="56"/>
  <c r="J45" i="56"/>
  <c r="H44" i="56"/>
  <c r="E43" i="56"/>
  <c r="J41" i="56"/>
  <c r="H40" i="56"/>
  <c r="E39" i="56"/>
  <c r="J37" i="56"/>
  <c r="H36" i="56"/>
  <c r="E35" i="56"/>
  <c r="J33" i="56"/>
  <c r="H32" i="56"/>
  <c r="E31" i="56"/>
  <c r="J29" i="56"/>
  <c r="H28" i="56"/>
  <c r="E27" i="56"/>
  <c r="J24" i="56"/>
  <c r="H23" i="56"/>
  <c r="E22" i="56"/>
  <c r="J20" i="56"/>
  <c r="H19" i="56"/>
  <c r="E18" i="56"/>
  <c r="J16" i="56"/>
  <c r="H15" i="56"/>
  <c r="E14" i="56"/>
  <c r="F9" i="56"/>
  <c r="H181" i="56"/>
  <c r="J176" i="56"/>
  <c r="E172" i="56"/>
  <c r="G166" i="56"/>
  <c r="H161" i="56"/>
  <c r="J156" i="56"/>
  <c r="F152" i="56"/>
  <c r="I147" i="56"/>
  <c r="I142" i="56"/>
  <c r="I138" i="56"/>
  <c r="H134" i="56"/>
  <c r="J130" i="56"/>
  <c r="F127" i="56"/>
  <c r="I122" i="56"/>
  <c r="D119" i="56"/>
  <c r="I115" i="56"/>
  <c r="C112" i="56"/>
  <c r="G107" i="56"/>
  <c r="C104" i="56"/>
  <c r="F100" i="56"/>
  <c r="J96" i="56"/>
  <c r="F92" i="56"/>
  <c r="I88" i="56"/>
  <c r="D85" i="56"/>
  <c r="I81" i="56"/>
  <c r="E77" i="56"/>
  <c r="E74" i="56"/>
  <c r="G71" i="56"/>
  <c r="I67" i="56"/>
  <c r="D65" i="56"/>
  <c r="G62" i="56"/>
  <c r="I59" i="56"/>
  <c r="D57" i="56"/>
  <c r="G54" i="56"/>
  <c r="I50" i="56"/>
  <c r="D48" i="56"/>
  <c r="G45" i="56"/>
  <c r="I42" i="56"/>
  <c r="D40" i="56"/>
  <c r="G37" i="56"/>
  <c r="I34" i="56"/>
  <c r="D32" i="56"/>
  <c r="E30" i="56"/>
  <c r="G28" i="56"/>
  <c r="I25" i="56"/>
  <c r="J23" i="56"/>
  <c r="D22" i="56"/>
  <c r="G20" i="56"/>
  <c r="H18" i="56"/>
  <c r="I16" i="56"/>
  <c r="D15" i="56"/>
  <c r="E13" i="56"/>
  <c r="J11" i="56"/>
  <c r="F181" i="56"/>
  <c r="G176" i="56"/>
  <c r="H171" i="56"/>
  <c r="C166" i="56"/>
  <c r="F161" i="56"/>
  <c r="G156" i="56"/>
  <c r="J151" i="56"/>
  <c r="H147" i="56"/>
  <c r="F142" i="56"/>
  <c r="G138" i="56"/>
  <c r="F134" i="56"/>
  <c r="G130" i="56"/>
  <c r="C127" i="56"/>
  <c r="G122" i="56"/>
  <c r="J118" i="56"/>
  <c r="F115" i="56"/>
  <c r="J111" i="56"/>
  <c r="D107" i="56"/>
  <c r="I103" i="56"/>
  <c r="D100" i="56"/>
  <c r="G96" i="56"/>
  <c r="C92" i="56"/>
  <c r="G88" i="56"/>
  <c r="J84" i="56"/>
  <c r="F81" i="56"/>
  <c r="D77" i="56"/>
  <c r="C74" i="56"/>
  <c r="E71" i="56"/>
  <c r="H67" i="56"/>
  <c r="J64" i="56"/>
  <c r="E62" i="56"/>
  <c r="H59" i="56"/>
  <c r="J56" i="56"/>
  <c r="E54" i="56"/>
  <c r="H50" i="56"/>
  <c r="J47" i="56"/>
  <c r="E45" i="56"/>
  <c r="H42" i="56"/>
  <c r="J39" i="56"/>
  <c r="E37" i="56"/>
  <c r="H34" i="56"/>
  <c r="J31" i="56"/>
  <c r="D30" i="56"/>
  <c r="E28" i="56"/>
  <c r="H25" i="56"/>
  <c r="I23" i="56"/>
  <c r="J21" i="56"/>
  <c r="E20" i="56"/>
  <c r="G18" i="56"/>
  <c r="H16" i="56"/>
  <c r="J14" i="56"/>
  <c r="G184" i="56"/>
  <c r="C180" i="56"/>
  <c r="C175" i="56"/>
  <c r="F170" i="56"/>
  <c r="H164" i="56"/>
  <c r="J159" i="56"/>
  <c r="E155" i="56"/>
  <c r="G150" i="56"/>
  <c r="F145" i="56"/>
  <c r="E141" i="56"/>
  <c r="F137" i="56"/>
  <c r="C133" i="56"/>
  <c r="G129" i="56"/>
  <c r="C126" i="56"/>
  <c r="F121" i="56"/>
  <c r="J117" i="56"/>
  <c r="F114" i="56"/>
  <c r="I110" i="56"/>
  <c r="D106" i="56"/>
  <c r="I102" i="56"/>
  <c r="C99" i="56"/>
  <c r="G94" i="56"/>
  <c r="C91" i="56"/>
  <c r="F87" i="56"/>
  <c r="J83" i="56"/>
  <c r="F80" i="56"/>
  <c r="D76" i="56"/>
  <c r="D73" i="56"/>
  <c r="G70" i="56"/>
  <c r="I66" i="56"/>
  <c r="D64" i="56"/>
  <c r="G61" i="56"/>
  <c r="I58" i="56"/>
  <c r="D56" i="56"/>
  <c r="G53" i="56"/>
  <c r="I49" i="56"/>
  <c r="D47" i="56"/>
  <c r="G44" i="56"/>
  <c r="I41" i="56"/>
  <c r="D39" i="56"/>
  <c r="G36" i="56"/>
  <c r="I33" i="56"/>
  <c r="H31" i="56"/>
  <c r="I29" i="56"/>
  <c r="D28" i="56"/>
  <c r="E25" i="56"/>
  <c r="G23" i="56"/>
  <c r="I21" i="56"/>
  <c r="J19" i="56"/>
  <c r="D18" i="56"/>
  <c r="G16" i="56"/>
  <c r="H14" i="56"/>
  <c r="C184" i="56"/>
  <c r="C177" i="56"/>
  <c r="G169" i="56"/>
  <c r="G159" i="56"/>
  <c r="H152" i="56"/>
  <c r="J144" i="56"/>
  <c r="J138" i="56"/>
  <c r="F132" i="56"/>
  <c r="I124" i="56"/>
  <c r="I119" i="56"/>
  <c r="J113" i="56"/>
  <c r="I107" i="56"/>
  <c r="J101" i="56"/>
  <c r="D94" i="56"/>
  <c r="D89" i="56"/>
  <c r="F83" i="56"/>
  <c r="F77" i="56"/>
  <c r="H72" i="56"/>
  <c r="H66" i="56"/>
  <c r="I62" i="56"/>
  <c r="G58" i="56"/>
  <c r="H54" i="56"/>
  <c r="E49" i="56"/>
  <c r="E44" i="56"/>
  <c r="G40" i="56"/>
  <c r="D36" i="56"/>
  <c r="E32" i="56"/>
  <c r="E29" i="56"/>
  <c r="D25" i="56"/>
  <c r="H22" i="56"/>
  <c r="G19" i="56"/>
  <c r="D17" i="56"/>
  <c r="J13" i="56"/>
  <c r="H183" i="56"/>
  <c r="J174" i="56"/>
  <c r="C168" i="56"/>
  <c r="F159" i="56"/>
  <c r="G152" i="56"/>
  <c r="G144" i="56"/>
  <c r="J136" i="56"/>
  <c r="F131" i="56"/>
  <c r="G124" i="56"/>
  <c r="F119" i="56"/>
  <c r="G113" i="56"/>
  <c r="J105" i="56"/>
  <c r="J100" i="56"/>
  <c r="C94" i="56"/>
  <c r="J88" i="56"/>
  <c r="D83" i="56"/>
  <c r="C76" i="56"/>
  <c r="I71" i="56"/>
  <c r="G66" i="56"/>
  <c r="H62" i="56"/>
  <c r="E58" i="56"/>
  <c r="E53" i="56"/>
  <c r="G48" i="56"/>
  <c r="D44" i="56"/>
  <c r="E40" i="56"/>
  <c r="J35" i="56"/>
  <c r="G31" i="56"/>
  <c r="J28" i="56"/>
  <c r="I24" i="56"/>
  <c r="G22" i="56"/>
  <c r="E19" i="56"/>
  <c r="E16" i="56"/>
  <c r="I13" i="56"/>
  <c r="E182" i="56"/>
  <c r="H174" i="56"/>
  <c r="H166" i="56"/>
  <c r="C159" i="56"/>
  <c r="C150" i="56"/>
  <c r="F143" i="56"/>
  <c r="H136" i="56"/>
  <c r="C131" i="56"/>
  <c r="D124" i="56"/>
  <c r="G117" i="56"/>
  <c r="G112" i="56"/>
  <c r="I105" i="56"/>
  <c r="G100" i="56"/>
  <c r="J93" i="56"/>
  <c r="D87" i="56"/>
  <c r="C82" i="56"/>
  <c r="J75" i="56"/>
  <c r="H71" i="56"/>
  <c r="E66" i="56"/>
  <c r="E61" i="56"/>
  <c r="G57" i="56"/>
  <c r="D53" i="56"/>
  <c r="E48" i="56"/>
  <c r="J43" i="56"/>
  <c r="J38" i="56"/>
  <c r="D35" i="56"/>
  <c r="D31" i="56"/>
  <c r="I28" i="56"/>
  <c r="H24" i="56"/>
  <c r="H21" i="56"/>
  <c r="D19" i="56"/>
  <c r="J15" i="56"/>
  <c r="H13" i="56"/>
  <c r="J181" i="56"/>
  <c r="E174" i="56"/>
  <c r="F164" i="56"/>
  <c r="H157" i="56"/>
  <c r="J149" i="56"/>
  <c r="C143" i="56"/>
  <c r="F136" i="56"/>
  <c r="D129" i="56"/>
  <c r="D123" i="56"/>
  <c r="F117" i="56"/>
  <c r="D112" i="56"/>
  <c r="G105" i="56"/>
  <c r="J98" i="56"/>
  <c r="I92" i="56"/>
  <c r="C87" i="56"/>
  <c r="J81" i="56"/>
  <c r="G75" i="56"/>
  <c r="E70" i="56"/>
  <c r="G65" i="56"/>
  <c r="D61" i="56"/>
  <c r="E57" i="56"/>
  <c r="J52" i="56"/>
  <c r="J46" i="56"/>
  <c r="D43" i="56"/>
  <c r="I38" i="56"/>
  <c r="J34" i="56"/>
  <c r="J30" i="56"/>
  <c r="J27" i="56"/>
  <c r="G24" i="56"/>
  <c r="E21" i="56"/>
  <c r="J18" i="56"/>
  <c r="I15" i="56"/>
  <c r="J178" i="56"/>
  <c r="E162" i="56"/>
  <c r="J147" i="56"/>
  <c r="J132" i="56"/>
  <c r="C121" i="56"/>
  <c r="C110" i="56"/>
  <c r="F97" i="56"/>
  <c r="F85" i="56"/>
  <c r="J72" i="56"/>
  <c r="I63" i="56"/>
  <c r="H55" i="56"/>
  <c r="I45" i="56"/>
  <c r="H37" i="56"/>
  <c r="H29" i="56"/>
  <c r="D23" i="56"/>
  <c r="H17" i="56"/>
  <c r="G140" i="56"/>
  <c r="G78" i="56"/>
  <c r="G41" i="56"/>
  <c r="H20" i="56"/>
  <c r="E139" i="56"/>
  <c r="I77" i="56"/>
  <c r="G32" i="56"/>
  <c r="G177" i="56"/>
  <c r="J161" i="56"/>
  <c r="C145" i="56"/>
  <c r="I132" i="56"/>
  <c r="I120" i="56"/>
  <c r="C109" i="56"/>
  <c r="C97" i="56"/>
  <c r="G83" i="56"/>
  <c r="I72" i="56"/>
  <c r="H63" i="56"/>
  <c r="I54" i="56"/>
  <c r="H45" i="56"/>
  <c r="E36" i="56"/>
  <c r="G29" i="56"/>
  <c r="J22" i="56"/>
  <c r="E17" i="56"/>
  <c r="J169" i="56"/>
  <c r="J115" i="56"/>
  <c r="G90" i="56"/>
  <c r="J59" i="56"/>
  <c r="E33" i="56"/>
  <c r="G14" i="56"/>
  <c r="E184" i="56"/>
  <c r="E154" i="56"/>
  <c r="G127" i="56"/>
  <c r="D90" i="56"/>
  <c r="H58" i="56"/>
  <c r="E41" i="56"/>
  <c r="D14" i="56"/>
  <c r="J172" i="56"/>
  <c r="E157" i="56"/>
  <c r="J140" i="56"/>
  <c r="C129" i="56"/>
  <c r="D117" i="56"/>
  <c r="F104" i="56"/>
  <c r="G92" i="56"/>
  <c r="C80" i="56"/>
  <c r="D70" i="56"/>
  <c r="J60" i="56"/>
  <c r="D52" i="56"/>
  <c r="J42" i="56"/>
  <c r="H33" i="56"/>
  <c r="H27" i="56"/>
  <c r="D21" i="56"/>
  <c r="G15" i="56"/>
  <c r="H169" i="56"/>
  <c r="D102" i="56"/>
  <c r="J67" i="56"/>
  <c r="J25" i="56"/>
  <c r="F172" i="56"/>
  <c r="H154" i="56"/>
  <c r="I140" i="56"/>
  <c r="J128" i="56"/>
  <c r="C116" i="56"/>
  <c r="D104" i="56"/>
  <c r="I90" i="56"/>
  <c r="J78" i="56"/>
  <c r="J69" i="56"/>
  <c r="D60" i="56"/>
  <c r="J50" i="56"/>
  <c r="H41" i="56"/>
  <c r="G33" i="56"/>
  <c r="G27" i="56"/>
  <c r="I20" i="56"/>
  <c r="E15" i="56"/>
  <c r="H9" i="56"/>
  <c r="G154" i="56"/>
  <c r="I127" i="56"/>
  <c r="F102" i="56"/>
  <c r="D69" i="56"/>
  <c r="H49" i="56"/>
  <c r="D27" i="56"/>
  <c r="C114" i="56"/>
  <c r="G49" i="56"/>
  <c r="I19" i="56"/>
  <c r="E179" i="56"/>
  <c r="E24" i="56"/>
  <c r="J55" i="56"/>
  <c r="I98" i="56"/>
  <c r="G149" i="56"/>
  <c r="C15" i="52"/>
  <c r="C19" i="52"/>
  <c r="C23" i="52"/>
  <c r="C28" i="52"/>
  <c r="C32" i="52"/>
  <c r="C36" i="52"/>
  <c r="C40" i="52"/>
  <c r="D46" i="52"/>
  <c r="C47" i="52"/>
  <c r="D58" i="52"/>
  <c r="C59" i="52"/>
  <c r="D69" i="52"/>
  <c r="C70" i="52"/>
  <c r="C71" i="52"/>
  <c r="D81" i="52"/>
  <c r="C82" i="52"/>
  <c r="D92" i="52"/>
  <c r="C93" i="52"/>
  <c r="D103" i="52"/>
  <c r="C104" i="52"/>
  <c r="C105" i="52"/>
  <c r="D116" i="52"/>
  <c r="C117" i="52"/>
  <c r="D118" i="52"/>
  <c r="D119" i="52"/>
  <c r="C139" i="52"/>
  <c r="C140" i="52"/>
  <c r="C141" i="52"/>
  <c r="C142" i="52"/>
  <c r="C148" i="52"/>
  <c r="D149" i="52"/>
  <c r="C154" i="52"/>
  <c r="D158" i="52"/>
  <c r="C161" i="52"/>
  <c r="C164" i="52"/>
  <c r="C170" i="52"/>
  <c r="D179" i="52"/>
  <c r="C181" i="52"/>
  <c r="D10" i="52"/>
  <c r="D180" i="52"/>
  <c r="D176" i="52"/>
  <c r="D172" i="52"/>
  <c r="D168" i="52"/>
  <c r="D163" i="52"/>
  <c r="D159" i="52"/>
  <c r="D155" i="52"/>
  <c r="D151" i="52"/>
  <c r="D147" i="52"/>
  <c r="D142" i="52"/>
  <c r="D138" i="52"/>
  <c r="D134" i="52"/>
  <c r="D130" i="52"/>
  <c r="D126" i="52"/>
  <c r="D121" i="52"/>
  <c r="D117" i="52"/>
  <c r="C178" i="52"/>
  <c r="D177" i="52"/>
  <c r="C167" i="52"/>
  <c r="D165" i="52"/>
  <c r="C156" i="52"/>
  <c r="C155" i="52"/>
  <c r="D154" i="52"/>
  <c r="C144" i="52"/>
  <c r="D143" i="52"/>
  <c r="C133" i="52"/>
  <c r="D132" i="52"/>
  <c r="C122" i="52"/>
  <c r="C121" i="52"/>
  <c r="D120" i="52"/>
  <c r="D114" i="52"/>
  <c r="D109" i="52"/>
  <c r="D104" i="52"/>
  <c r="D100" i="52"/>
  <c r="D96" i="52"/>
  <c r="D91" i="52"/>
  <c r="D87" i="52"/>
  <c r="D83" i="52"/>
  <c r="D79" i="52"/>
  <c r="D74" i="52"/>
  <c r="D70" i="52"/>
  <c r="D65" i="52"/>
  <c r="D61" i="52"/>
  <c r="D57" i="52"/>
  <c r="D53" i="52"/>
  <c r="D48" i="52"/>
  <c r="D44" i="52"/>
  <c r="C177" i="52"/>
  <c r="C176" i="52"/>
  <c r="D175" i="52"/>
  <c r="C165" i="52"/>
  <c r="D164" i="52"/>
  <c r="D8" i="52"/>
  <c r="C175" i="52"/>
  <c r="D174" i="52"/>
  <c r="C8" i="52"/>
  <c r="C10" i="52"/>
  <c r="D183" i="52"/>
  <c r="C174" i="52"/>
  <c r="D173" i="52"/>
  <c r="C162" i="52"/>
  <c r="D161" i="52"/>
  <c r="C152" i="52"/>
  <c r="C151" i="52"/>
  <c r="D150" i="52"/>
  <c r="D15" i="52"/>
  <c r="D19" i="52"/>
  <c r="D23" i="52"/>
  <c r="D28" i="52"/>
  <c r="D32" i="52"/>
  <c r="D36" i="52"/>
  <c r="D40" i="52"/>
  <c r="D47" i="52"/>
  <c r="C48" i="52"/>
  <c r="C49" i="52"/>
  <c r="D59" i="52"/>
  <c r="C60" i="52"/>
  <c r="D71" i="52"/>
  <c r="C72" i="52"/>
  <c r="D82" i="52"/>
  <c r="C83" i="52"/>
  <c r="C84" i="52"/>
  <c r="D93" i="52"/>
  <c r="C95" i="52"/>
  <c r="D105" i="52"/>
  <c r="C106" i="52"/>
  <c r="C135" i="52"/>
  <c r="C136" i="52"/>
  <c r="C137" i="52"/>
  <c r="C138" i="52"/>
  <c r="D139" i="52"/>
  <c r="D140" i="52"/>
  <c r="D141" i="52"/>
  <c r="D148" i="52"/>
  <c r="C153" i="52"/>
  <c r="C157" i="52"/>
  <c r="D170" i="52"/>
  <c r="D181" i="52"/>
  <c r="C12" i="52"/>
  <c r="C16" i="52"/>
  <c r="C20" i="52"/>
  <c r="C24" i="52"/>
  <c r="C29" i="52"/>
  <c r="C33" i="52"/>
  <c r="C37" i="52"/>
  <c r="C41" i="52"/>
  <c r="D49" i="52"/>
  <c r="C51" i="52"/>
  <c r="D60" i="52"/>
  <c r="C61" i="52"/>
  <c r="C62" i="52"/>
  <c r="D72" i="52"/>
  <c r="C73" i="52"/>
  <c r="D84" i="52"/>
  <c r="C85" i="52"/>
  <c r="D95" i="52"/>
  <c r="C96" i="52"/>
  <c r="C97" i="52"/>
  <c r="D106" i="52"/>
  <c r="C108" i="52"/>
  <c r="C134" i="52"/>
  <c r="D135" i="52"/>
  <c r="D136" i="52"/>
  <c r="D137" i="52"/>
  <c r="C147" i="52"/>
  <c r="D153" i="52"/>
  <c r="D157" i="52"/>
  <c r="C160" i="52"/>
  <c r="C172" i="52"/>
  <c r="C183" i="52"/>
  <c r="D12" i="52"/>
  <c r="D16" i="52"/>
  <c r="D20" i="52"/>
  <c r="D24" i="52"/>
  <c r="D29" i="52"/>
  <c r="D33" i="52"/>
  <c r="D37" i="52"/>
  <c r="D41" i="52"/>
  <c r="D51" i="52"/>
  <c r="C52" i="52"/>
  <c r="D62" i="52"/>
  <c r="C63" i="52"/>
  <c r="D73" i="52"/>
  <c r="C74" i="52"/>
  <c r="C75" i="52"/>
  <c r="D85" i="52"/>
  <c r="C86" i="52"/>
  <c r="D97" i="52"/>
  <c r="C98" i="52"/>
  <c r="D108" i="52"/>
  <c r="C109" i="52"/>
  <c r="C110" i="52"/>
  <c r="C131" i="52"/>
  <c r="C132" i="52"/>
  <c r="D133" i="52"/>
  <c r="C146" i="52"/>
  <c r="D152" i="52"/>
  <c r="D160" i="52"/>
  <c r="C163" i="52"/>
  <c r="D167" i="52"/>
  <c r="C169" i="52"/>
  <c r="D178" i="52"/>
  <c r="J178" i="58"/>
  <c r="J172" i="58"/>
  <c r="J163" i="58"/>
  <c r="H14" i="58"/>
  <c r="F16" i="58"/>
  <c r="E18" i="58"/>
  <c r="C20" i="58"/>
  <c r="I21" i="58"/>
  <c r="H23" i="58"/>
  <c r="E25" i="58"/>
  <c r="D28" i="58"/>
  <c r="C30" i="58"/>
  <c r="H31" i="58"/>
  <c r="F33" i="58"/>
  <c r="E35" i="58"/>
  <c r="C37" i="58"/>
  <c r="I38" i="58"/>
  <c r="H40" i="58"/>
  <c r="E42" i="58"/>
  <c r="D44" i="58"/>
  <c r="C46" i="58"/>
  <c r="H47" i="58"/>
  <c r="F49" i="58"/>
  <c r="E51" i="58"/>
  <c r="C54" i="58"/>
  <c r="I55" i="58"/>
  <c r="H57" i="58"/>
  <c r="E59" i="58"/>
  <c r="D61" i="58"/>
  <c r="C63" i="58"/>
  <c r="H64" i="58"/>
  <c r="F66" i="58"/>
  <c r="G68" i="58"/>
  <c r="C72" i="58"/>
  <c r="I74" i="58"/>
  <c r="H77" i="58"/>
  <c r="F81" i="58"/>
  <c r="G84" i="58"/>
  <c r="G87" i="58"/>
  <c r="D90" i="58"/>
  <c r="F93" i="58"/>
  <c r="H97" i="58"/>
  <c r="I100" i="58"/>
  <c r="C106" i="58"/>
  <c r="E112" i="58"/>
  <c r="D117" i="58"/>
  <c r="J122" i="58"/>
  <c r="E128" i="58"/>
  <c r="D134" i="58"/>
  <c r="J138" i="58"/>
  <c r="E144" i="58"/>
  <c r="H151" i="58"/>
  <c r="F157" i="58"/>
  <c r="D164" i="58"/>
  <c r="F171" i="58"/>
  <c r="F177" i="58"/>
  <c r="I10" i="58"/>
  <c r="I12" i="58"/>
  <c r="I185" i="58"/>
  <c r="I184" i="58"/>
  <c r="I183" i="58"/>
  <c r="I182" i="58"/>
  <c r="I181" i="58"/>
  <c r="I180" i="58"/>
  <c r="I179" i="58"/>
  <c r="I178" i="58"/>
  <c r="I177" i="58"/>
  <c r="I176" i="58"/>
  <c r="I175" i="58"/>
  <c r="I174" i="58"/>
  <c r="I173" i="58"/>
  <c r="I172" i="58"/>
  <c r="I171" i="58"/>
  <c r="I170" i="58"/>
  <c r="I169" i="58"/>
  <c r="I167" i="58"/>
  <c r="I166" i="58"/>
  <c r="I165" i="58"/>
  <c r="I164" i="58"/>
  <c r="I163" i="58"/>
  <c r="I162" i="58"/>
  <c r="I161" i="58"/>
  <c r="I160" i="58"/>
  <c r="I159" i="58"/>
  <c r="I158" i="58"/>
  <c r="I157" i="58"/>
  <c r="I156" i="58"/>
  <c r="I155" i="58"/>
  <c r="I154" i="58"/>
  <c r="I153" i="58"/>
  <c r="I152" i="58"/>
  <c r="I151" i="58"/>
  <c r="I150" i="58"/>
  <c r="I149" i="58"/>
  <c r="I148" i="58"/>
  <c r="I146" i="58"/>
  <c r="I145" i="58"/>
  <c r="I144" i="58"/>
  <c r="I143" i="58"/>
  <c r="I142" i="58"/>
  <c r="I141" i="58"/>
  <c r="I140" i="58"/>
  <c r="I139" i="58"/>
  <c r="I138" i="58"/>
  <c r="I137" i="58"/>
  <c r="I136" i="58"/>
  <c r="I135" i="58"/>
  <c r="I134" i="58"/>
  <c r="I133" i="58"/>
  <c r="I132" i="58"/>
  <c r="I131" i="58"/>
  <c r="I130" i="58"/>
  <c r="I129" i="58"/>
  <c r="I128" i="58"/>
  <c r="I127" i="58"/>
  <c r="I125" i="58"/>
  <c r="I124" i="58"/>
  <c r="I123" i="58"/>
  <c r="I122" i="58"/>
  <c r="I121" i="58"/>
  <c r="I120" i="58"/>
  <c r="I119" i="58"/>
  <c r="I118" i="58"/>
  <c r="I117" i="58"/>
  <c r="I116" i="58"/>
  <c r="I115" i="58"/>
  <c r="I114" i="58"/>
  <c r="I113" i="58"/>
  <c r="I112" i="58"/>
  <c r="I111" i="58"/>
  <c r="I110" i="58"/>
  <c r="I108" i="58"/>
  <c r="I107" i="58"/>
  <c r="I106" i="58"/>
  <c r="I105" i="58"/>
  <c r="I104" i="58"/>
  <c r="I103" i="58"/>
  <c r="I102" i="58"/>
  <c r="I101" i="58"/>
  <c r="D10" i="58"/>
  <c r="C12" i="58"/>
  <c r="J184" i="58"/>
  <c r="H183" i="58"/>
  <c r="G182" i="58"/>
  <c r="F181" i="58"/>
  <c r="E180" i="58"/>
  <c r="D179" i="58"/>
  <c r="C178" i="58"/>
  <c r="J176" i="58"/>
  <c r="H175" i="58"/>
  <c r="G174" i="58"/>
  <c r="F173" i="58"/>
  <c r="E172" i="58"/>
  <c r="D171" i="58"/>
  <c r="C170" i="58"/>
  <c r="J167" i="58"/>
  <c r="H166" i="58"/>
  <c r="G165" i="58"/>
  <c r="F164" i="58"/>
  <c r="E163" i="58"/>
  <c r="D162" i="58"/>
  <c r="C161" i="58"/>
  <c r="J159" i="58"/>
  <c r="H158" i="58"/>
  <c r="G157" i="58"/>
  <c r="F156" i="58"/>
  <c r="E155" i="58"/>
  <c r="D154" i="58"/>
  <c r="C153" i="58"/>
  <c r="J151" i="58"/>
  <c r="H150" i="58"/>
  <c r="G149" i="58"/>
  <c r="F148" i="58"/>
  <c r="E146" i="58"/>
  <c r="D145" i="58"/>
  <c r="C144" i="58"/>
  <c r="J142" i="58"/>
  <c r="H141" i="58"/>
  <c r="G140" i="58"/>
  <c r="F139" i="58"/>
  <c r="E138" i="58"/>
  <c r="D137" i="58"/>
  <c r="C136" i="58"/>
  <c r="J134" i="58"/>
  <c r="H133" i="58"/>
  <c r="G132" i="58"/>
  <c r="F131" i="58"/>
  <c r="E130" i="58"/>
  <c r="D129" i="58"/>
  <c r="C128" i="58"/>
  <c r="J125" i="58"/>
  <c r="H124" i="58"/>
  <c r="G123" i="58"/>
  <c r="F122" i="58"/>
  <c r="E121" i="58"/>
  <c r="D120" i="58"/>
  <c r="C119" i="58"/>
  <c r="J117" i="58"/>
  <c r="H116" i="58"/>
  <c r="G115" i="58"/>
  <c r="F114" i="58"/>
  <c r="E113" i="58"/>
  <c r="D112" i="58"/>
  <c r="C111" i="58"/>
  <c r="J108" i="58"/>
  <c r="H107" i="58"/>
  <c r="G106" i="58"/>
  <c r="F105" i="58"/>
  <c r="E104" i="58"/>
  <c r="J10" i="58"/>
  <c r="H12" i="58"/>
  <c r="G185" i="58"/>
  <c r="F184" i="58"/>
  <c r="E183" i="58"/>
  <c r="D182" i="58"/>
  <c r="C181" i="58"/>
  <c r="J179" i="58"/>
  <c r="H178" i="58"/>
  <c r="G177" i="58"/>
  <c r="F176" i="58"/>
  <c r="E175" i="58"/>
  <c r="D174" i="58"/>
  <c r="C173" i="58"/>
  <c r="J171" i="58"/>
  <c r="H170" i="58"/>
  <c r="G169" i="58"/>
  <c r="F167" i="58"/>
  <c r="E166" i="58"/>
  <c r="D165" i="58"/>
  <c r="C164" i="58"/>
  <c r="J162" i="58"/>
  <c r="H161" i="58"/>
  <c r="G160" i="58"/>
  <c r="F159" i="58"/>
  <c r="E158" i="58"/>
  <c r="D157" i="58"/>
  <c r="C156" i="58"/>
  <c r="J154" i="58"/>
  <c r="H153" i="58"/>
  <c r="G152" i="58"/>
  <c r="F151" i="58"/>
  <c r="E150" i="58"/>
  <c r="D149" i="58"/>
  <c r="C148" i="58"/>
  <c r="J145" i="58"/>
  <c r="H144" i="58"/>
  <c r="G143" i="58"/>
  <c r="F142" i="58"/>
  <c r="E141" i="58"/>
  <c r="D140" i="58"/>
  <c r="C139" i="58"/>
  <c r="J137" i="58"/>
  <c r="H136" i="58"/>
  <c r="G135" i="58"/>
  <c r="F134" i="58"/>
  <c r="E133" i="58"/>
  <c r="D132" i="58"/>
  <c r="C131" i="58"/>
  <c r="J129" i="58"/>
  <c r="H128" i="58"/>
  <c r="G127" i="58"/>
  <c r="F125" i="58"/>
  <c r="E124" i="58"/>
  <c r="D123" i="58"/>
  <c r="C122" i="58"/>
  <c r="J120" i="58"/>
  <c r="H119" i="58"/>
  <c r="G118" i="58"/>
  <c r="F117" i="58"/>
  <c r="E116" i="58"/>
  <c r="D115" i="58"/>
  <c r="C114" i="58"/>
  <c r="J112" i="58"/>
  <c r="H111" i="58"/>
  <c r="G110" i="58"/>
  <c r="F108" i="58"/>
  <c r="E107" i="58"/>
  <c r="D106" i="58"/>
  <c r="C105" i="58"/>
  <c r="J103" i="58"/>
  <c r="H102" i="58"/>
  <c r="G101" i="58"/>
  <c r="G100" i="58"/>
  <c r="G99" i="58"/>
  <c r="G98" i="58"/>
  <c r="G97" i="58"/>
  <c r="G95" i="58"/>
  <c r="G94" i="58"/>
  <c r="G93" i="58"/>
  <c r="G92" i="58"/>
  <c r="G91" i="58"/>
  <c r="G90" i="58"/>
  <c r="G10" i="58"/>
  <c r="D12" i="58"/>
  <c r="G184" i="58"/>
  <c r="C183" i="58"/>
  <c r="G181" i="58"/>
  <c r="C180" i="58"/>
  <c r="F178" i="58"/>
  <c r="C177" i="58"/>
  <c r="F175" i="58"/>
  <c r="J173" i="58"/>
  <c r="F172" i="58"/>
  <c r="J170" i="58"/>
  <c r="E169" i="58"/>
  <c r="J166" i="58"/>
  <c r="E165" i="58"/>
  <c r="H163" i="58"/>
  <c r="E162" i="58"/>
  <c r="H160" i="58"/>
  <c r="D159" i="58"/>
  <c r="H157" i="58"/>
  <c r="D156" i="58"/>
  <c r="G154" i="58"/>
  <c r="D153" i="58"/>
  <c r="G151" i="58"/>
  <c r="C150" i="58"/>
  <c r="G148" i="58"/>
  <c r="C146" i="58"/>
  <c r="F144" i="58"/>
  <c r="C143" i="58"/>
  <c r="F141" i="58"/>
  <c r="J139" i="58"/>
  <c r="F138" i="58"/>
  <c r="J136" i="58"/>
  <c r="E135" i="58"/>
  <c r="J133" i="58"/>
  <c r="E132" i="58"/>
  <c r="H130" i="58"/>
  <c r="E129" i="58"/>
  <c r="H127" i="58"/>
  <c r="D125" i="58"/>
  <c r="H123" i="58"/>
  <c r="D122" i="58"/>
  <c r="G120" i="58"/>
  <c r="D119" i="58"/>
  <c r="G117" i="58"/>
  <c r="C116" i="58"/>
  <c r="G114" i="58"/>
  <c r="C113" i="58"/>
  <c r="F111" i="58"/>
  <c r="C110" i="58"/>
  <c r="F107" i="58"/>
  <c r="J105" i="58"/>
  <c r="F104" i="58"/>
  <c r="C103" i="58"/>
  <c r="H101" i="58"/>
  <c r="F100" i="58"/>
  <c r="E99" i="58"/>
  <c r="D98" i="58"/>
  <c r="C97" i="58"/>
  <c r="J94" i="58"/>
  <c r="I93" i="58"/>
  <c r="H92" i="58"/>
  <c r="F91" i="58"/>
  <c r="E90" i="58"/>
  <c r="E89" i="58"/>
  <c r="E88" i="58"/>
  <c r="E87" i="58"/>
  <c r="E86" i="58"/>
  <c r="E85" i="58"/>
  <c r="E84" i="58"/>
  <c r="E83" i="58"/>
  <c r="E82" i="58"/>
  <c r="E81" i="58"/>
  <c r="E79" i="58"/>
  <c r="E78" i="58"/>
  <c r="E77" i="58"/>
  <c r="E76" i="58"/>
  <c r="E75" i="58"/>
  <c r="E74" i="58"/>
  <c r="E73" i="58"/>
  <c r="E72" i="58"/>
  <c r="E71" i="58"/>
  <c r="E70" i="58"/>
  <c r="E68" i="58"/>
  <c r="C10" i="58"/>
  <c r="F185" i="58"/>
  <c r="C184" i="58"/>
  <c r="F182" i="58"/>
  <c r="J180" i="58"/>
  <c r="F179" i="58"/>
  <c r="J177" i="58"/>
  <c r="E176" i="58"/>
  <c r="J174" i="58"/>
  <c r="E173" i="58"/>
  <c r="H171" i="58"/>
  <c r="E170" i="58"/>
  <c r="H167" i="58"/>
  <c r="D166" i="58"/>
  <c r="H164" i="58"/>
  <c r="D163" i="58"/>
  <c r="G161" i="58"/>
  <c r="D160" i="58"/>
  <c r="G158" i="58"/>
  <c r="C157" i="58"/>
  <c r="G155" i="58"/>
  <c r="C154" i="58"/>
  <c r="F152" i="58"/>
  <c r="C151" i="58"/>
  <c r="F149" i="58"/>
  <c r="J146" i="58"/>
  <c r="F145" i="58"/>
  <c r="J143" i="58"/>
  <c r="E142" i="58"/>
  <c r="J140" i="58"/>
  <c r="E139" i="58"/>
  <c r="H137" i="58"/>
  <c r="E136" i="58"/>
  <c r="H134" i="58"/>
  <c r="D133" i="58"/>
  <c r="H131" i="58"/>
  <c r="D130" i="58"/>
  <c r="G128" i="58"/>
  <c r="D127" i="58"/>
  <c r="G124" i="58"/>
  <c r="C123" i="58"/>
  <c r="G121" i="58"/>
  <c r="C120" i="58"/>
  <c r="F118" i="58"/>
  <c r="C117" i="58"/>
  <c r="F115" i="58"/>
  <c r="J113" i="58"/>
  <c r="F112" i="58"/>
  <c r="J110" i="58"/>
  <c r="E108" i="58"/>
  <c r="J106" i="58"/>
  <c r="E105" i="58"/>
  <c r="H103" i="58"/>
  <c r="F102" i="58"/>
  <c r="D101" i="58"/>
  <c r="C100" i="58"/>
  <c r="J98" i="58"/>
  <c r="I97" i="58"/>
  <c r="H95" i="58"/>
  <c r="F94" i="58"/>
  <c r="E93" i="58"/>
  <c r="D92" i="58"/>
  <c r="C91" i="58"/>
  <c r="J89" i="58"/>
  <c r="J88" i="58"/>
  <c r="J87" i="58"/>
  <c r="J86" i="58"/>
  <c r="J85" i="58"/>
  <c r="J84" i="58"/>
  <c r="J83" i="58"/>
  <c r="J82" i="58"/>
  <c r="J81" i="58"/>
  <c r="J79" i="58"/>
  <c r="J78" i="58"/>
  <c r="J77" i="58"/>
  <c r="J76" i="58"/>
  <c r="J75" i="58"/>
  <c r="J74" i="58"/>
  <c r="J73" i="58"/>
  <c r="J72" i="58"/>
  <c r="J71" i="58"/>
  <c r="J70" i="58"/>
  <c r="J68" i="58"/>
  <c r="J67" i="58"/>
  <c r="G12" i="58"/>
  <c r="H184" i="58"/>
  <c r="H182" i="58"/>
  <c r="G180" i="58"/>
  <c r="G178" i="58"/>
  <c r="G176" i="58"/>
  <c r="F174" i="58"/>
  <c r="G172" i="58"/>
  <c r="F170" i="58"/>
  <c r="E167" i="58"/>
  <c r="F165" i="58"/>
  <c r="F163" i="58"/>
  <c r="E161" i="58"/>
  <c r="E159" i="58"/>
  <c r="E157" i="58"/>
  <c r="D155" i="58"/>
  <c r="E153" i="58"/>
  <c r="D151" i="58"/>
  <c r="C149" i="58"/>
  <c r="D146" i="58"/>
  <c r="D144" i="58"/>
  <c r="C142" i="58"/>
  <c r="C140" i="58"/>
  <c r="C138" i="58"/>
  <c r="J135" i="58"/>
  <c r="C134" i="58"/>
  <c r="J131" i="58"/>
  <c r="H129" i="58"/>
  <c r="J127" i="58"/>
  <c r="J124" i="58"/>
  <c r="H122" i="58"/>
  <c r="H120" i="58"/>
  <c r="H118" i="58"/>
  <c r="G116" i="58"/>
  <c r="H114" i="58"/>
  <c r="G112" i="58"/>
  <c r="F110" i="58"/>
  <c r="G107" i="58"/>
  <c r="G105" i="58"/>
  <c r="F103" i="58"/>
  <c r="J101" i="58"/>
  <c r="D100" i="58"/>
  <c r="H98" i="58"/>
  <c r="D97" i="58"/>
  <c r="H94" i="58"/>
  <c r="C93" i="58"/>
  <c r="H91" i="58"/>
  <c r="C90" i="58"/>
  <c r="H88" i="58"/>
  <c r="F87" i="58"/>
  <c r="C86" i="58"/>
  <c r="H84" i="58"/>
  <c r="F83" i="58"/>
  <c r="C82" i="58"/>
  <c r="H79" i="58"/>
  <c r="F78" i="58"/>
  <c r="C77" i="58"/>
  <c r="H75" i="58"/>
  <c r="F74" i="58"/>
  <c r="C73" i="58"/>
  <c r="H71" i="58"/>
  <c r="F70" i="58"/>
  <c r="C68" i="58"/>
  <c r="J66" i="58"/>
  <c r="J65" i="58"/>
  <c r="J64" i="58"/>
  <c r="J63" i="58"/>
  <c r="J62" i="58"/>
  <c r="J61" i="58"/>
  <c r="J60" i="58"/>
  <c r="J59" i="58"/>
  <c r="J58" i="58"/>
  <c r="J57" i="58"/>
  <c r="J56" i="58"/>
  <c r="J55" i="58"/>
  <c r="J54" i="58"/>
  <c r="J53" i="58"/>
  <c r="J51" i="58"/>
  <c r="J50" i="58"/>
  <c r="J49" i="58"/>
  <c r="J48" i="58"/>
  <c r="J47" i="58"/>
  <c r="J46" i="58"/>
  <c r="J45" i="58"/>
  <c r="J44" i="58"/>
  <c r="J43" i="58"/>
  <c r="J42" i="58"/>
  <c r="J41" i="58"/>
  <c r="J40" i="58"/>
  <c r="J39" i="58"/>
  <c r="J38" i="58"/>
  <c r="J37" i="58"/>
  <c r="J36" i="58"/>
  <c r="J35" i="58"/>
  <c r="J34" i="58"/>
  <c r="J33" i="58"/>
  <c r="J32" i="58"/>
  <c r="J31" i="58"/>
  <c r="J30" i="58"/>
  <c r="J29" i="58"/>
  <c r="J28" i="58"/>
  <c r="J26" i="58"/>
  <c r="J25" i="58"/>
  <c r="J24" i="58"/>
  <c r="J23" i="58"/>
  <c r="J22" i="58"/>
  <c r="J21" i="58"/>
  <c r="J20" i="58"/>
  <c r="J19" i="58"/>
  <c r="J18" i="58"/>
  <c r="J17" i="58"/>
  <c r="J16" i="58"/>
  <c r="J15" i="58"/>
  <c r="J14" i="58"/>
  <c r="F12" i="58"/>
  <c r="E184" i="58"/>
  <c r="E182" i="58"/>
  <c r="F180" i="58"/>
  <c r="E178" i="58"/>
  <c r="D176" i="58"/>
  <c r="E174" i="58"/>
  <c r="D172" i="58"/>
  <c r="D170" i="58"/>
  <c r="D167" i="58"/>
  <c r="C165" i="58"/>
  <c r="C163" i="58"/>
  <c r="D161" i="58"/>
  <c r="C159" i="58"/>
  <c r="J156" i="58"/>
  <c r="C155" i="58"/>
  <c r="J152" i="58"/>
  <c r="J150" i="58"/>
  <c r="J148" i="58"/>
  <c r="E12" i="58"/>
  <c r="D184" i="58"/>
  <c r="C182" i="58"/>
  <c r="D180" i="58"/>
  <c r="D178" i="58"/>
  <c r="C176" i="58"/>
  <c r="C174" i="58"/>
  <c r="C172" i="58"/>
  <c r="J169" i="58"/>
  <c r="C167" i="58"/>
  <c r="J164" i="58"/>
  <c r="H162" i="58"/>
  <c r="J160" i="58"/>
  <c r="J158" i="58"/>
  <c r="H156" i="58"/>
  <c r="H154" i="58"/>
  <c r="H152" i="58"/>
  <c r="G150" i="58"/>
  <c r="H148" i="58"/>
  <c r="G145" i="58"/>
  <c r="F143" i="58"/>
  <c r="G141" i="58"/>
  <c r="G139" i="58"/>
  <c r="F137" i="58"/>
  <c r="F135" i="58"/>
  <c r="F133" i="58"/>
  <c r="E131" i="58"/>
  <c r="F129" i="58"/>
  <c r="E127" i="58"/>
  <c r="D124" i="58"/>
  <c r="E122" i="58"/>
  <c r="E120" i="58"/>
  <c r="D118" i="58"/>
  <c r="D116" i="58"/>
  <c r="D114" i="58"/>
  <c r="C112" i="58"/>
  <c r="D110" i="58"/>
  <c r="C107" i="58"/>
  <c r="J104" i="58"/>
  <c r="D103" i="58"/>
  <c r="E101" i="58"/>
  <c r="I99" i="58"/>
  <c r="E98" i="58"/>
  <c r="I95" i="58"/>
  <c r="D94" i="58"/>
  <c r="I92" i="58"/>
  <c r="D91" i="58"/>
  <c r="H89" i="58"/>
  <c r="F88" i="58"/>
  <c r="C87" i="58"/>
  <c r="H85" i="58"/>
  <c r="F84" i="58"/>
  <c r="C83" i="58"/>
  <c r="H81" i="58"/>
  <c r="F79" i="58"/>
  <c r="C78" i="58"/>
  <c r="H76" i="58"/>
  <c r="F75" i="58"/>
  <c r="C74" i="58"/>
  <c r="H72" i="58"/>
  <c r="F71" i="58"/>
  <c r="J185" i="58"/>
  <c r="J183" i="58"/>
  <c r="J181" i="58"/>
  <c r="H179" i="58"/>
  <c r="H177" i="58"/>
  <c r="J175" i="58"/>
  <c r="H173" i="58"/>
  <c r="G171" i="58"/>
  <c r="H169" i="58"/>
  <c r="G166" i="58"/>
  <c r="G164" i="58"/>
  <c r="G162" i="58"/>
  <c r="F160" i="58"/>
  <c r="F158" i="58"/>
  <c r="G156" i="58"/>
  <c r="F154" i="58"/>
  <c r="E152" i="58"/>
  <c r="F150" i="58"/>
  <c r="E148" i="58"/>
  <c r="E145" i="58"/>
  <c r="E143" i="58"/>
  <c r="D141" i="58"/>
  <c r="D139" i="58"/>
  <c r="E137" i="58"/>
  <c r="D135" i="58"/>
  <c r="C133" i="58"/>
  <c r="D131" i="58"/>
  <c r="C129" i="58"/>
  <c r="C127" i="58"/>
  <c r="C124" i="58"/>
  <c r="J121" i="58"/>
  <c r="J119" i="58"/>
  <c r="C118" i="58"/>
  <c r="J115" i="58"/>
  <c r="H113" i="58"/>
  <c r="J111" i="58"/>
  <c r="H108" i="58"/>
  <c r="H106" i="58"/>
  <c r="H104" i="58"/>
  <c r="J102" i="58"/>
  <c r="C101" i="58"/>
  <c r="H99" i="58"/>
  <c r="C98" i="58"/>
  <c r="F95" i="58"/>
  <c r="C94" i="58"/>
  <c r="F92" i="58"/>
  <c r="J90" i="58"/>
  <c r="G89" i="58"/>
  <c r="D88" i="58"/>
  <c r="I86" i="58"/>
  <c r="G85" i="58"/>
  <c r="D84" i="58"/>
  <c r="I82" i="58"/>
  <c r="G81" i="58"/>
  <c r="D79" i="58"/>
  <c r="I77" i="58"/>
  <c r="G76" i="58"/>
  <c r="D75" i="58"/>
  <c r="I73" i="58"/>
  <c r="G72" i="58"/>
  <c r="D71" i="58"/>
  <c r="I68" i="58"/>
  <c r="G67" i="58"/>
  <c r="G66" i="58"/>
  <c r="G65" i="58"/>
  <c r="G64" i="58"/>
  <c r="G63" i="58"/>
  <c r="G62" i="58"/>
  <c r="G61" i="58"/>
  <c r="G60" i="58"/>
  <c r="G59" i="58"/>
  <c r="G58" i="58"/>
  <c r="G57" i="58"/>
  <c r="G56" i="58"/>
  <c r="G55" i="58"/>
  <c r="G54" i="58"/>
  <c r="G53" i="58"/>
  <c r="G51" i="58"/>
  <c r="G50" i="58"/>
  <c r="G49" i="58"/>
  <c r="G48" i="58"/>
  <c r="G47" i="58"/>
  <c r="G46" i="58"/>
  <c r="G45" i="58"/>
  <c r="G44" i="58"/>
  <c r="G43" i="58"/>
  <c r="G42" i="58"/>
  <c r="G41" i="58"/>
  <c r="G40" i="58"/>
  <c r="G39" i="58"/>
  <c r="G38" i="58"/>
  <c r="G37" i="58"/>
  <c r="G36" i="58"/>
  <c r="G35" i="58"/>
  <c r="G34" i="58"/>
  <c r="G33" i="58"/>
  <c r="G32" i="58"/>
  <c r="G31" i="58"/>
  <c r="G30" i="58"/>
  <c r="G29" i="58"/>
  <c r="G28" i="58"/>
  <c r="G26" i="58"/>
  <c r="G25" i="58"/>
  <c r="G24" i="58"/>
  <c r="G23" i="58"/>
  <c r="G22" i="58"/>
  <c r="G21" i="58"/>
  <c r="G20" i="58"/>
  <c r="G19" i="58"/>
  <c r="G18" i="58"/>
  <c r="G17" i="58"/>
  <c r="G16" i="58"/>
  <c r="G15" i="58"/>
  <c r="G14" i="58"/>
  <c r="C185" i="58"/>
  <c r="H180" i="58"/>
  <c r="H176" i="58"/>
  <c r="H172" i="58"/>
  <c r="G167" i="58"/>
  <c r="G163" i="58"/>
  <c r="G159" i="58"/>
  <c r="F155" i="58"/>
  <c r="E151" i="58"/>
  <c r="F146" i="58"/>
  <c r="H142" i="58"/>
  <c r="H139" i="58"/>
  <c r="F136" i="58"/>
  <c r="J132" i="58"/>
  <c r="C130" i="58"/>
  <c r="G125" i="58"/>
  <c r="G122" i="58"/>
  <c r="E119" i="58"/>
  <c r="H115" i="58"/>
  <c r="H112" i="58"/>
  <c r="D108" i="58"/>
  <c r="D105" i="58"/>
  <c r="D102" i="58"/>
  <c r="F99" i="58"/>
  <c r="E97" i="58"/>
  <c r="H93" i="58"/>
  <c r="E91" i="58"/>
  <c r="C89" i="58"/>
  <c r="H86" i="58"/>
  <c r="I84" i="58"/>
  <c r="G82" i="58"/>
  <c r="G79" i="58"/>
  <c r="F77" i="58"/>
  <c r="C75" i="58"/>
  <c r="D73" i="58"/>
  <c r="I70" i="58"/>
  <c r="D68" i="58"/>
  <c r="H66" i="58"/>
  <c r="E65" i="58"/>
  <c r="C64" i="58"/>
  <c r="H62" i="58"/>
  <c r="E61" i="58"/>
  <c r="C60" i="58"/>
  <c r="H58" i="58"/>
  <c r="E57" i="58"/>
  <c r="C56" i="58"/>
  <c r="H54" i="58"/>
  <c r="E53" i="58"/>
  <c r="C51" i="58"/>
  <c r="H49" i="58"/>
  <c r="E48" i="58"/>
  <c r="C47" i="58"/>
  <c r="H45" i="58"/>
  <c r="E44" i="58"/>
  <c r="C43" i="58"/>
  <c r="H41" i="58"/>
  <c r="E40" i="58"/>
  <c r="C39" i="58"/>
  <c r="H37" i="58"/>
  <c r="E36" i="58"/>
  <c r="C35" i="58"/>
  <c r="H33" i="58"/>
  <c r="E32" i="58"/>
  <c r="C31" i="58"/>
  <c r="H29" i="58"/>
  <c r="E28" i="58"/>
  <c r="C26" i="58"/>
  <c r="H24" i="58"/>
  <c r="E23" i="58"/>
  <c r="C22" i="58"/>
  <c r="H20" i="58"/>
  <c r="E19" i="58"/>
  <c r="C18" i="58"/>
  <c r="H16" i="58"/>
  <c r="E15" i="58"/>
  <c r="C14" i="58"/>
  <c r="F10" i="58"/>
  <c r="F183" i="58"/>
  <c r="E179" i="58"/>
  <c r="D175" i="58"/>
  <c r="E171" i="58"/>
  <c r="C166" i="58"/>
  <c r="C162" i="58"/>
  <c r="C158" i="58"/>
  <c r="J153" i="58"/>
  <c r="J149" i="58"/>
  <c r="C145" i="58"/>
  <c r="D142" i="58"/>
  <c r="H138" i="58"/>
  <c r="H135" i="58"/>
  <c r="F132" i="58"/>
  <c r="J128" i="58"/>
  <c r="C125" i="58"/>
  <c r="F121" i="58"/>
  <c r="E118" i="58"/>
  <c r="C115" i="58"/>
  <c r="G111" i="58"/>
  <c r="J107" i="58"/>
  <c r="D104" i="58"/>
  <c r="F101" i="58"/>
  <c r="E10" i="58"/>
  <c r="D183" i="58"/>
  <c r="C179" i="58"/>
  <c r="C175" i="58"/>
  <c r="C171" i="58"/>
  <c r="J165" i="58"/>
  <c r="J161" i="58"/>
  <c r="J157" i="58"/>
  <c r="G153" i="58"/>
  <c r="H149" i="58"/>
  <c r="J144" i="58"/>
  <c r="J141" i="58"/>
  <c r="G138" i="58"/>
  <c r="C135" i="58"/>
  <c r="C132" i="58"/>
  <c r="F128" i="58"/>
  <c r="F124" i="58"/>
  <c r="D121" i="58"/>
  <c r="H117" i="58"/>
  <c r="J114" i="58"/>
  <c r="E111" i="58"/>
  <c r="D107" i="58"/>
  <c r="C104" i="58"/>
  <c r="J100" i="58"/>
  <c r="I98" i="58"/>
  <c r="D95" i="58"/>
  <c r="J92" i="58"/>
  <c r="F90" i="58"/>
  <c r="C88" i="58"/>
  <c r="D86" i="58"/>
  <c r="I83" i="58"/>
  <c r="I81" i="58"/>
  <c r="H78" i="58"/>
  <c r="F76" i="58"/>
  <c r="G74" i="58"/>
  <c r="D72" i="58"/>
  <c r="D70" i="58"/>
  <c r="F67" i="58"/>
  <c r="D66" i="58"/>
  <c r="I64" i="58"/>
  <c r="F63" i="58"/>
  <c r="D62" i="58"/>
  <c r="I60" i="58"/>
  <c r="F59" i="58"/>
  <c r="D58" i="58"/>
  <c r="I56" i="58"/>
  <c r="F55" i="58"/>
  <c r="D54" i="58"/>
  <c r="I51" i="58"/>
  <c r="F50" i="58"/>
  <c r="D49" i="58"/>
  <c r="I47" i="58"/>
  <c r="F46" i="58"/>
  <c r="D45" i="58"/>
  <c r="I43" i="58"/>
  <c r="F42" i="58"/>
  <c r="D41" i="58"/>
  <c r="I39" i="58"/>
  <c r="F38" i="58"/>
  <c r="D37" i="58"/>
  <c r="I35" i="58"/>
  <c r="F34" i="58"/>
  <c r="D33" i="58"/>
  <c r="I31" i="58"/>
  <c r="F30" i="58"/>
  <c r="D29" i="58"/>
  <c r="I26" i="58"/>
  <c r="F25" i="58"/>
  <c r="D24" i="58"/>
  <c r="I22" i="58"/>
  <c r="F21" i="58"/>
  <c r="D20" i="58"/>
  <c r="I18" i="58"/>
  <c r="F17" i="58"/>
  <c r="D16" i="58"/>
  <c r="I14" i="58"/>
  <c r="F15" i="58"/>
  <c r="D17" i="58"/>
  <c r="C19" i="58"/>
  <c r="I20" i="58"/>
  <c r="F22" i="58"/>
  <c r="E24" i="58"/>
  <c r="D26" i="58"/>
  <c r="I28" i="58"/>
  <c r="H30" i="58"/>
  <c r="F32" i="58"/>
  <c r="D34" i="58"/>
  <c r="C36" i="58"/>
  <c r="I37" i="58"/>
  <c r="F39" i="58"/>
  <c r="E41" i="58"/>
  <c r="D43" i="58"/>
  <c r="I44" i="58"/>
  <c r="H46" i="58"/>
  <c r="F48" i="58"/>
  <c r="D50" i="58"/>
  <c r="C53" i="58"/>
  <c r="I54" i="58"/>
  <c r="F56" i="58"/>
  <c r="E58" i="58"/>
  <c r="D60" i="58"/>
  <c r="I61" i="58"/>
  <c r="H63" i="58"/>
  <c r="F65" i="58"/>
  <c r="D67" i="58"/>
  <c r="G70" i="58"/>
  <c r="F73" i="58"/>
  <c r="C76" i="58"/>
  <c r="I78" i="58"/>
  <c r="H82" i="58"/>
  <c r="F85" i="58"/>
  <c r="G88" i="58"/>
  <c r="I91" i="58"/>
  <c r="I94" i="58"/>
  <c r="C99" i="58"/>
  <c r="G102" i="58"/>
  <c r="C108" i="58"/>
  <c r="G113" i="58"/>
  <c r="F119" i="58"/>
  <c r="J123" i="58"/>
  <c r="G130" i="58"/>
  <c r="D136" i="58"/>
  <c r="H140" i="58"/>
  <c r="G146" i="58"/>
  <c r="F153" i="58"/>
  <c r="C160" i="58"/>
  <c r="F166" i="58"/>
  <c r="G173" i="58"/>
  <c r="D181" i="58"/>
  <c r="J12" i="58"/>
  <c r="K44" i="53" l="1"/>
  <c r="K101" i="53"/>
  <c r="K155" i="53"/>
  <c r="K71" i="53"/>
  <c r="K64" i="53"/>
  <c r="K31" i="53"/>
  <c r="K133" i="53"/>
  <c r="K95" i="53"/>
  <c r="K117" i="53"/>
  <c r="K177" i="53"/>
  <c r="K135" i="53"/>
  <c r="K9" i="53"/>
  <c r="K152" i="53"/>
  <c r="K141" i="53"/>
  <c r="K90" i="53"/>
  <c r="K122" i="53"/>
  <c r="K134" i="53"/>
  <c r="K160" i="53"/>
  <c r="K146" i="53"/>
  <c r="K107" i="53"/>
  <c r="K78" i="53"/>
  <c r="K77" i="53"/>
  <c r="K112" i="53"/>
  <c r="K79" i="53"/>
  <c r="K102" i="53"/>
  <c r="K166" i="53"/>
  <c r="K84" i="53"/>
  <c r="K14" i="53"/>
  <c r="K47" i="53"/>
  <c r="K86" i="53"/>
  <c r="K27" i="53"/>
  <c r="K139" i="53"/>
  <c r="K129" i="53"/>
  <c r="K97" i="53"/>
  <c r="K142" i="53"/>
  <c r="K46" i="53"/>
  <c r="K149" i="53"/>
  <c r="K182" i="53"/>
  <c r="K120" i="53"/>
  <c r="K116" i="53"/>
  <c r="K100" i="53"/>
  <c r="K67" i="53"/>
  <c r="K54" i="53"/>
  <c r="K150" i="53"/>
  <c r="K154" i="53"/>
  <c r="K87" i="53"/>
  <c r="K28" i="53"/>
  <c r="K147" i="53"/>
  <c r="K17" i="53"/>
  <c r="K50" i="53"/>
  <c r="K85" i="53"/>
  <c r="K119" i="53"/>
  <c r="K153" i="53"/>
  <c r="K183" i="53"/>
  <c r="K51" i="53"/>
  <c r="K151" i="53"/>
  <c r="K105" i="53"/>
  <c r="K124" i="53"/>
  <c r="K184" i="53"/>
  <c r="K104" i="53"/>
  <c r="K61" i="53"/>
  <c r="K18" i="53"/>
  <c r="K82" i="53"/>
  <c r="K180" i="53"/>
  <c r="K29" i="53"/>
  <c r="K22" i="53"/>
  <c r="K126" i="53"/>
  <c r="K16" i="53"/>
  <c r="K185" i="53"/>
  <c r="K91" i="53"/>
  <c r="K181" i="53"/>
  <c r="K42" i="53"/>
  <c r="K76" i="53"/>
  <c r="K111" i="53"/>
  <c r="K144" i="53"/>
  <c r="K171" i="53"/>
  <c r="K125" i="53"/>
  <c r="K34" i="53"/>
  <c r="K136" i="53"/>
  <c r="K170" i="53"/>
  <c r="K35" i="53"/>
  <c r="K156" i="53"/>
  <c r="K138" i="53"/>
  <c r="K24" i="53"/>
  <c r="K20" i="53"/>
  <c r="K58" i="53"/>
  <c r="K118" i="53"/>
  <c r="K162" i="53"/>
  <c r="K131" i="53"/>
  <c r="K176" i="53"/>
  <c r="K38" i="53"/>
  <c r="K72" i="53"/>
  <c r="K106" i="53"/>
  <c r="K140" i="53"/>
  <c r="K174" i="53"/>
  <c r="K48" i="53"/>
  <c r="K178" i="53"/>
  <c r="K137" i="53"/>
  <c r="K68" i="53"/>
  <c r="K186" i="53"/>
  <c r="K130" i="53"/>
  <c r="K92" i="53"/>
  <c r="K62" i="53"/>
  <c r="K65" i="53"/>
  <c r="K33" i="53"/>
  <c r="K94" i="53"/>
  <c r="K108" i="53"/>
  <c r="K21" i="53"/>
  <c r="K55" i="53"/>
  <c r="K89" i="53"/>
  <c r="K123" i="53"/>
  <c r="K157" i="53"/>
  <c r="K36" i="53"/>
  <c r="K83" i="53"/>
  <c r="K66" i="53"/>
  <c r="K175" i="53"/>
  <c r="K173" i="53"/>
  <c r="K39" i="53"/>
  <c r="K145" i="53"/>
  <c r="K114" i="53"/>
  <c r="K159" i="53"/>
  <c r="K25" i="53"/>
  <c r="K59" i="53"/>
  <c r="K93" i="53"/>
  <c r="K128" i="53"/>
  <c r="K161" i="53"/>
  <c r="K70" i="53"/>
  <c r="K56" i="53"/>
  <c r="K121" i="53"/>
  <c r="K81" i="53"/>
  <c r="K115" i="53"/>
  <c r="K37" i="53"/>
  <c r="K19" i="53"/>
  <c r="K73" i="53"/>
  <c r="K167" i="53"/>
  <c r="K88" i="53"/>
  <c r="K57" i="53"/>
  <c r="K109" i="53"/>
  <c r="K45" i="53"/>
  <c r="K103" i="53"/>
  <c r="K163" i="53"/>
  <c r="K60" i="53"/>
  <c r="K74" i="53"/>
  <c r="K164" i="53"/>
  <c r="K30" i="53"/>
  <c r="K63" i="53"/>
  <c r="K132" i="53"/>
  <c r="K165" i="53"/>
  <c r="K98" i="53"/>
  <c r="F186" i="53"/>
  <c r="F185" i="53"/>
  <c r="F184" i="53"/>
  <c r="F183" i="53"/>
  <c r="F182" i="53"/>
  <c r="F181" i="53"/>
  <c r="F180" i="53"/>
  <c r="F179" i="53"/>
  <c r="F178" i="53"/>
  <c r="F177" i="53"/>
  <c r="F176" i="53"/>
  <c r="F175" i="53"/>
  <c r="F174" i="53"/>
  <c r="F173" i="53"/>
  <c r="F172" i="53"/>
  <c r="F171" i="53"/>
  <c r="F170" i="53"/>
  <c r="F168" i="53"/>
  <c r="F167" i="53"/>
  <c r="F166" i="53"/>
  <c r="F165" i="53"/>
  <c r="F164" i="53"/>
  <c r="F163" i="53"/>
  <c r="F162" i="53"/>
  <c r="F161" i="53"/>
  <c r="F160" i="53"/>
  <c r="F159" i="53"/>
  <c r="F158" i="53"/>
  <c r="F157" i="53"/>
  <c r="F156" i="53"/>
  <c r="F155" i="53"/>
  <c r="F154" i="53"/>
  <c r="F153" i="53"/>
  <c r="F152" i="53"/>
  <c r="F151" i="53"/>
  <c r="F150" i="53"/>
  <c r="F149" i="53"/>
  <c r="F147" i="53"/>
  <c r="F146" i="53"/>
  <c r="F145" i="53"/>
  <c r="F144" i="53"/>
  <c r="F143" i="53"/>
  <c r="F142" i="53"/>
  <c r="F141" i="53"/>
  <c r="F140" i="53"/>
  <c r="F139" i="53"/>
  <c r="F138" i="53"/>
  <c r="F137" i="53"/>
  <c r="F136" i="53"/>
  <c r="F135" i="53"/>
  <c r="F134" i="53"/>
  <c r="F133" i="53"/>
  <c r="F132" i="53"/>
  <c r="F131" i="53"/>
  <c r="F130" i="53"/>
  <c r="F129" i="53"/>
  <c r="F128" i="53"/>
  <c r="F126" i="53"/>
  <c r="F125" i="53"/>
  <c r="F124" i="53"/>
  <c r="F123" i="53"/>
  <c r="F122" i="53"/>
  <c r="F121" i="53"/>
  <c r="F120" i="53"/>
  <c r="F119" i="53"/>
  <c r="F118" i="53"/>
  <c r="F117" i="53"/>
  <c r="F116" i="53"/>
  <c r="F115" i="53"/>
  <c r="F114" i="53"/>
  <c r="F113" i="53"/>
  <c r="F112" i="53"/>
  <c r="F111" i="53"/>
  <c r="F109" i="53"/>
  <c r="F108" i="53"/>
  <c r="F107" i="53"/>
  <c r="F106" i="53"/>
  <c r="F105" i="53"/>
  <c r="F104" i="53"/>
  <c r="F103" i="53"/>
  <c r="F102" i="53"/>
  <c r="F101" i="53"/>
  <c r="F100" i="53"/>
  <c r="F99" i="53"/>
  <c r="F98" i="53"/>
  <c r="F97" i="53"/>
  <c r="F95" i="53"/>
  <c r="F94" i="53"/>
  <c r="F93" i="53"/>
  <c r="F92" i="53"/>
  <c r="F91" i="53"/>
  <c r="F90" i="53"/>
  <c r="F89" i="53"/>
  <c r="F88" i="53"/>
  <c r="F87" i="53"/>
  <c r="F86" i="53"/>
  <c r="F85" i="53"/>
  <c r="F84" i="53"/>
  <c r="F83" i="53"/>
  <c r="F82" i="53"/>
  <c r="F81" i="53"/>
  <c r="F79" i="53"/>
  <c r="F78" i="53"/>
  <c r="F77" i="53"/>
  <c r="F76" i="53"/>
  <c r="F75" i="53"/>
  <c r="F74" i="53"/>
  <c r="F73" i="53"/>
  <c r="F72" i="53"/>
  <c r="C186" i="53"/>
  <c r="C185" i="53"/>
  <c r="C184" i="53"/>
  <c r="C183" i="53"/>
  <c r="C182" i="53"/>
  <c r="C181" i="53"/>
  <c r="C180" i="53"/>
  <c r="C179" i="53"/>
  <c r="C178" i="53"/>
  <c r="C177" i="53"/>
  <c r="C176" i="53"/>
  <c r="C175" i="53"/>
  <c r="C174" i="53"/>
  <c r="C173" i="53"/>
  <c r="C172" i="53"/>
  <c r="C171" i="53"/>
  <c r="C170" i="53"/>
  <c r="C168" i="53"/>
  <c r="C167" i="53"/>
  <c r="C166" i="53"/>
  <c r="C165" i="53"/>
  <c r="C164" i="53"/>
  <c r="C163" i="53"/>
  <c r="C162" i="53"/>
  <c r="C161" i="53"/>
  <c r="C160" i="53"/>
  <c r="C159" i="53"/>
  <c r="C158" i="53"/>
  <c r="C157" i="53"/>
  <c r="C156" i="53"/>
  <c r="C155" i="53"/>
  <c r="C154" i="53"/>
  <c r="C153" i="53"/>
  <c r="C152" i="53"/>
  <c r="C151" i="53"/>
  <c r="C150" i="53"/>
  <c r="C149" i="53"/>
  <c r="C147" i="53"/>
  <c r="C146" i="53"/>
  <c r="C145" i="53"/>
  <c r="C144" i="53"/>
  <c r="C143" i="53"/>
  <c r="C142" i="53"/>
  <c r="C141" i="53"/>
  <c r="C140" i="53"/>
  <c r="C139" i="53"/>
  <c r="C138" i="53"/>
  <c r="C137" i="53"/>
  <c r="C136" i="53"/>
  <c r="C135" i="53"/>
  <c r="C134" i="53"/>
  <c r="C133" i="53"/>
  <c r="C132" i="53"/>
  <c r="C131" i="53"/>
  <c r="C130" i="53"/>
  <c r="C129" i="53"/>
  <c r="C128" i="53"/>
  <c r="C126" i="53"/>
  <c r="C125" i="53"/>
  <c r="C124" i="53"/>
  <c r="C123" i="53"/>
  <c r="C122" i="53"/>
  <c r="C121" i="53"/>
  <c r="C120" i="53"/>
  <c r="C119" i="53"/>
  <c r="C118" i="53"/>
  <c r="C117" i="53"/>
  <c r="C116" i="53"/>
  <c r="C115" i="53"/>
  <c r="C114" i="53"/>
  <c r="C113" i="53"/>
  <c r="C112" i="53"/>
  <c r="C111" i="53"/>
  <c r="C109" i="53"/>
  <c r="C108" i="53"/>
  <c r="C107" i="53"/>
  <c r="C106" i="53"/>
  <c r="C105" i="53"/>
  <c r="C104" i="53"/>
  <c r="C103" i="53"/>
  <c r="C102" i="53"/>
  <c r="C101" i="53"/>
  <c r="C100" i="53"/>
  <c r="C99" i="53"/>
  <c r="C98" i="53"/>
  <c r="C97" i="53"/>
  <c r="C95" i="53"/>
  <c r="C94" i="53"/>
  <c r="C93" i="53"/>
  <c r="C92" i="53"/>
  <c r="C91" i="53"/>
  <c r="C90" i="53"/>
  <c r="C89" i="53"/>
  <c r="C88" i="53"/>
  <c r="C87" i="53"/>
  <c r="C86" i="53"/>
  <c r="C85" i="53"/>
  <c r="C84" i="53"/>
  <c r="C83" i="53"/>
  <c r="C82" i="53"/>
  <c r="C81" i="53"/>
  <c r="C79" i="53"/>
  <c r="C78" i="53"/>
  <c r="C77" i="53"/>
  <c r="C76" i="53"/>
  <c r="C75" i="53"/>
  <c r="C74" i="53"/>
  <c r="C73" i="53"/>
  <c r="H186" i="53"/>
  <c r="E185" i="53"/>
  <c r="J183" i="53"/>
  <c r="H182" i="53"/>
  <c r="E181" i="53"/>
  <c r="J179" i="53"/>
  <c r="H178" i="53"/>
  <c r="E177" i="53"/>
  <c r="J175" i="53"/>
  <c r="H174" i="53"/>
  <c r="E173" i="53"/>
  <c r="J171" i="53"/>
  <c r="H170" i="53"/>
  <c r="E168" i="53"/>
  <c r="J166" i="53"/>
  <c r="H165" i="53"/>
  <c r="E164" i="53"/>
  <c r="J162" i="53"/>
  <c r="H161" i="53"/>
  <c r="E160" i="53"/>
  <c r="J158" i="53"/>
  <c r="H157" i="53"/>
  <c r="E156" i="53"/>
  <c r="J154" i="53"/>
  <c r="H153" i="53"/>
  <c r="E152" i="53"/>
  <c r="J150" i="53"/>
  <c r="H149" i="53"/>
  <c r="E147" i="53"/>
  <c r="J145" i="53"/>
  <c r="H144" i="53"/>
  <c r="E143" i="53"/>
  <c r="J141" i="53"/>
  <c r="H140" i="53"/>
  <c r="E139" i="53"/>
  <c r="J137" i="53"/>
  <c r="H136" i="53"/>
  <c r="E135" i="53"/>
  <c r="J133" i="53"/>
  <c r="H132" i="53"/>
  <c r="E131" i="53"/>
  <c r="J129" i="53"/>
  <c r="H128" i="53"/>
  <c r="E126" i="53"/>
  <c r="J124" i="53"/>
  <c r="H123" i="53"/>
  <c r="E122" i="53"/>
  <c r="J120" i="53"/>
  <c r="H119" i="53"/>
  <c r="E118" i="53"/>
  <c r="J116" i="53"/>
  <c r="H115" i="53"/>
  <c r="E114" i="53"/>
  <c r="J112" i="53"/>
  <c r="H111" i="53"/>
  <c r="E109" i="53"/>
  <c r="J107" i="53"/>
  <c r="H106" i="53"/>
  <c r="E105" i="53"/>
  <c r="J103" i="53"/>
  <c r="H102" i="53"/>
  <c r="E101" i="53"/>
  <c r="J99" i="53"/>
  <c r="H98" i="53"/>
  <c r="E97" i="53"/>
  <c r="J94" i="53"/>
  <c r="H93" i="53"/>
  <c r="E92" i="53"/>
  <c r="J90" i="53"/>
  <c r="H89" i="53"/>
  <c r="E88" i="53"/>
  <c r="J86" i="53"/>
  <c r="H85" i="53"/>
  <c r="E84" i="53"/>
  <c r="J82" i="53"/>
  <c r="H81" i="53"/>
  <c r="E79" i="53"/>
  <c r="J77" i="53"/>
  <c r="H76" i="53"/>
  <c r="E75" i="53"/>
  <c r="J73" i="53"/>
  <c r="H72" i="53"/>
  <c r="G71" i="53"/>
  <c r="G70" i="53"/>
  <c r="G68" i="53"/>
  <c r="G67" i="53"/>
  <c r="G66" i="53"/>
  <c r="G65" i="53"/>
  <c r="G64" i="53"/>
  <c r="G63" i="53"/>
  <c r="G62" i="53"/>
  <c r="G61" i="53"/>
  <c r="G60" i="53"/>
  <c r="G59" i="53"/>
  <c r="G58" i="53"/>
  <c r="G57" i="53"/>
  <c r="G56" i="53"/>
  <c r="G55" i="53"/>
  <c r="G54" i="53"/>
  <c r="G53" i="53"/>
  <c r="G51" i="53"/>
  <c r="G50" i="53"/>
  <c r="G49" i="53"/>
  <c r="G48" i="53"/>
  <c r="G47" i="53"/>
  <c r="G46" i="53"/>
  <c r="G45" i="53"/>
  <c r="G44" i="53"/>
  <c r="G43" i="53"/>
  <c r="G42" i="53"/>
  <c r="G41" i="53"/>
  <c r="G40" i="53"/>
  <c r="G39" i="53"/>
  <c r="G38" i="53"/>
  <c r="G37" i="53"/>
  <c r="G36" i="53"/>
  <c r="G35" i="53"/>
  <c r="G34" i="53"/>
  <c r="G33" i="53"/>
  <c r="G32" i="53"/>
  <c r="G31" i="53"/>
  <c r="G30" i="53"/>
  <c r="G29" i="53"/>
  <c r="G28" i="53"/>
  <c r="G27" i="53"/>
  <c r="G25" i="53"/>
  <c r="G24" i="53"/>
  <c r="G23" i="53"/>
  <c r="G22" i="53"/>
  <c r="G21" i="53"/>
  <c r="G20" i="53"/>
  <c r="G19" i="53"/>
  <c r="G18" i="53"/>
  <c r="G17" i="53"/>
  <c r="G16" i="53"/>
  <c r="G15" i="53"/>
  <c r="G14" i="53"/>
  <c r="G13" i="53"/>
  <c r="G186" i="53"/>
  <c r="D185" i="53"/>
  <c r="I183" i="53"/>
  <c r="G182" i="53"/>
  <c r="D181" i="53"/>
  <c r="I179" i="53"/>
  <c r="G178" i="53"/>
  <c r="D177" i="53"/>
  <c r="I175" i="53"/>
  <c r="G174" i="53"/>
  <c r="D173" i="53"/>
  <c r="I171" i="53"/>
  <c r="G170" i="53"/>
  <c r="D168" i="53"/>
  <c r="I166" i="53"/>
  <c r="G165" i="53"/>
  <c r="D164" i="53"/>
  <c r="I162" i="53"/>
  <c r="G161" i="53"/>
  <c r="D160" i="53"/>
  <c r="I158" i="53"/>
  <c r="G157" i="53"/>
  <c r="D156" i="53"/>
  <c r="I154" i="53"/>
  <c r="G153" i="53"/>
  <c r="D152" i="53"/>
  <c r="I150" i="53"/>
  <c r="G149" i="53"/>
  <c r="D147" i="53"/>
  <c r="I145" i="53"/>
  <c r="G144" i="53"/>
  <c r="D143" i="53"/>
  <c r="I141" i="53"/>
  <c r="G140" i="53"/>
  <c r="D139" i="53"/>
  <c r="I137" i="53"/>
  <c r="G136" i="53"/>
  <c r="D135" i="53"/>
  <c r="I133" i="53"/>
  <c r="G132" i="53"/>
  <c r="D131" i="53"/>
  <c r="I129" i="53"/>
  <c r="G128" i="53"/>
  <c r="D126" i="53"/>
  <c r="I124" i="53"/>
  <c r="G123" i="53"/>
  <c r="D122" i="53"/>
  <c r="I120" i="53"/>
  <c r="G119" i="53"/>
  <c r="D118" i="53"/>
  <c r="I116" i="53"/>
  <c r="G115" i="53"/>
  <c r="D114" i="53"/>
  <c r="I112" i="53"/>
  <c r="G111" i="53"/>
  <c r="D109" i="53"/>
  <c r="I107" i="53"/>
  <c r="G106" i="53"/>
  <c r="D105" i="53"/>
  <c r="I103" i="53"/>
  <c r="G102" i="53"/>
  <c r="D101" i="53"/>
  <c r="I99" i="53"/>
  <c r="G98" i="53"/>
  <c r="D97" i="53"/>
  <c r="I94" i="53"/>
  <c r="G93" i="53"/>
  <c r="D92" i="53"/>
  <c r="I90" i="53"/>
  <c r="G89" i="53"/>
  <c r="D88" i="53"/>
  <c r="I86" i="53"/>
  <c r="G85" i="53"/>
  <c r="D84" i="53"/>
  <c r="I82" i="53"/>
  <c r="G81" i="53"/>
  <c r="D79" i="53"/>
  <c r="I77" i="53"/>
  <c r="G76" i="53"/>
  <c r="D75" i="53"/>
  <c r="I73" i="53"/>
  <c r="G72" i="53"/>
  <c r="F71" i="53"/>
  <c r="F70" i="53"/>
  <c r="F68" i="53"/>
  <c r="F67" i="53"/>
  <c r="F66" i="53"/>
  <c r="F65" i="53"/>
  <c r="F64" i="53"/>
  <c r="F63" i="53"/>
  <c r="E186" i="53"/>
  <c r="J184" i="53"/>
  <c r="H183" i="53"/>
  <c r="E182" i="53"/>
  <c r="J180" i="53"/>
  <c r="H179" i="53"/>
  <c r="E178" i="53"/>
  <c r="J176" i="53"/>
  <c r="H175" i="53"/>
  <c r="E174" i="53"/>
  <c r="J172" i="53"/>
  <c r="H171" i="53"/>
  <c r="E170" i="53"/>
  <c r="J167" i="53"/>
  <c r="H166" i="53"/>
  <c r="E165" i="53"/>
  <c r="J163" i="53"/>
  <c r="H162" i="53"/>
  <c r="E161" i="53"/>
  <c r="J159" i="53"/>
  <c r="H158" i="53"/>
  <c r="E157" i="53"/>
  <c r="J155" i="53"/>
  <c r="H154" i="53"/>
  <c r="E153" i="53"/>
  <c r="J151" i="53"/>
  <c r="H150" i="53"/>
  <c r="E149" i="53"/>
  <c r="J146" i="53"/>
  <c r="H145" i="53"/>
  <c r="E144" i="53"/>
  <c r="J142" i="53"/>
  <c r="H141" i="53"/>
  <c r="E140" i="53"/>
  <c r="J138" i="53"/>
  <c r="H137" i="53"/>
  <c r="E136" i="53"/>
  <c r="J134" i="53"/>
  <c r="H133" i="53"/>
  <c r="E132" i="53"/>
  <c r="J130" i="53"/>
  <c r="H129" i="53"/>
  <c r="E128" i="53"/>
  <c r="J125" i="53"/>
  <c r="H124" i="53"/>
  <c r="E123" i="53"/>
  <c r="J121" i="53"/>
  <c r="H120" i="53"/>
  <c r="E119" i="53"/>
  <c r="J117" i="53"/>
  <c r="H116" i="53"/>
  <c r="E115" i="53"/>
  <c r="J113" i="53"/>
  <c r="H112" i="53"/>
  <c r="E111" i="53"/>
  <c r="J108" i="53"/>
  <c r="H107" i="53"/>
  <c r="E106" i="53"/>
  <c r="J104" i="53"/>
  <c r="H103" i="53"/>
  <c r="E102" i="53"/>
  <c r="J100" i="53"/>
  <c r="H99" i="53"/>
  <c r="E98" i="53"/>
  <c r="J95" i="53"/>
  <c r="H94" i="53"/>
  <c r="E93" i="53"/>
  <c r="J91" i="53"/>
  <c r="H90" i="53"/>
  <c r="E89" i="53"/>
  <c r="J87" i="53"/>
  <c r="H86" i="53"/>
  <c r="E85" i="53"/>
  <c r="J83" i="53"/>
  <c r="H82" i="53"/>
  <c r="E81" i="53"/>
  <c r="J78" i="53"/>
  <c r="H77" i="53"/>
  <c r="E76" i="53"/>
  <c r="J74" i="53"/>
  <c r="H73" i="53"/>
  <c r="E72" i="53"/>
  <c r="E71" i="53"/>
  <c r="E70" i="53"/>
  <c r="E68" i="53"/>
  <c r="E67" i="53"/>
  <c r="J185" i="53"/>
  <c r="D184" i="53"/>
  <c r="I181" i="53"/>
  <c r="G179" i="53"/>
  <c r="H177" i="53"/>
  <c r="E175" i="53"/>
  <c r="G173" i="53"/>
  <c r="D171" i="53"/>
  <c r="I167" i="53"/>
  <c r="J165" i="53"/>
  <c r="H163" i="53"/>
  <c r="I161" i="53"/>
  <c r="G159" i="53"/>
  <c r="D157" i="53"/>
  <c r="E155" i="53"/>
  <c r="J152" i="53"/>
  <c r="D151" i="53"/>
  <c r="I147" i="53"/>
  <c r="G145" i="53"/>
  <c r="H143" i="53"/>
  <c r="E141" i="53"/>
  <c r="G139" i="53"/>
  <c r="D137" i="53"/>
  <c r="I134" i="53"/>
  <c r="J132" i="53"/>
  <c r="H130" i="53"/>
  <c r="I128" i="53"/>
  <c r="G125" i="53"/>
  <c r="D123" i="53"/>
  <c r="E121" i="53"/>
  <c r="J118" i="53"/>
  <c r="D117" i="53"/>
  <c r="I114" i="53"/>
  <c r="G112" i="53"/>
  <c r="H109" i="53"/>
  <c r="E107" i="53"/>
  <c r="G105" i="53"/>
  <c r="D103" i="53"/>
  <c r="I100" i="53"/>
  <c r="J98" i="53"/>
  <c r="H95" i="53"/>
  <c r="I93" i="53"/>
  <c r="G91" i="53"/>
  <c r="D89" i="53"/>
  <c r="E87" i="53"/>
  <c r="J84" i="53"/>
  <c r="D83" i="53"/>
  <c r="I79" i="53"/>
  <c r="G77" i="53"/>
  <c r="H75" i="53"/>
  <c r="E73" i="53"/>
  <c r="H71" i="53"/>
  <c r="J68" i="53"/>
  <c r="D67" i="53"/>
  <c r="J65" i="53"/>
  <c r="H64" i="53"/>
  <c r="D63" i="53"/>
  <c r="C62" i="53"/>
  <c r="J60" i="53"/>
  <c r="I59" i="53"/>
  <c r="H58" i="53"/>
  <c r="F57" i="53"/>
  <c r="E56" i="53"/>
  <c r="D55" i="53"/>
  <c r="C54" i="53"/>
  <c r="J51" i="53"/>
  <c r="I50" i="53"/>
  <c r="H49" i="53"/>
  <c r="F48" i="53"/>
  <c r="E47" i="53"/>
  <c r="D46" i="53"/>
  <c r="C45" i="53"/>
  <c r="J43" i="53"/>
  <c r="I42" i="53"/>
  <c r="H41" i="53"/>
  <c r="F40" i="53"/>
  <c r="E39" i="53"/>
  <c r="D38" i="53"/>
  <c r="C37" i="53"/>
  <c r="J35" i="53"/>
  <c r="I34" i="53"/>
  <c r="H33" i="53"/>
  <c r="F32" i="53"/>
  <c r="E31" i="53"/>
  <c r="D30" i="53"/>
  <c r="C29" i="53"/>
  <c r="J27" i="53"/>
  <c r="I25" i="53"/>
  <c r="H24" i="53"/>
  <c r="F23" i="53"/>
  <c r="E22" i="53"/>
  <c r="D21" i="53"/>
  <c r="C20" i="53"/>
  <c r="J18" i="53"/>
  <c r="I17" i="53"/>
  <c r="H16" i="53"/>
  <c r="F15" i="53"/>
  <c r="E14" i="53"/>
  <c r="D13" i="53"/>
  <c r="I185" i="53"/>
  <c r="G183" i="53"/>
  <c r="H181" i="53"/>
  <c r="E179" i="53"/>
  <c r="G177" i="53"/>
  <c r="D175" i="53"/>
  <c r="I172" i="53"/>
  <c r="J170" i="53"/>
  <c r="H167" i="53"/>
  <c r="I165" i="53"/>
  <c r="G163" i="53"/>
  <c r="D161" i="53"/>
  <c r="E159" i="53"/>
  <c r="J156" i="53"/>
  <c r="D155" i="53"/>
  <c r="I152" i="53"/>
  <c r="G150" i="53"/>
  <c r="H147" i="53"/>
  <c r="E145" i="53"/>
  <c r="G143" i="53"/>
  <c r="D141" i="53"/>
  <c r="I138" i="53"/>
  <c r="J136" i="53"/>
  <c r="H134" i="53"/>
  <c r="I132" i="53"/>
  <c r="G130" i="53"/>
  <c r="D128" i="53"/>
  <c r="E125" i="53"/>
  <c r="J122" i="53"/>
  <c r="D121" i="53"/>
  <c r="I118" i="53"/>
  <c r="G116" i="53"/>
  <c r="H114" i="53"/>
  <c r="E112" i="53"/>
  <c r="G109" i="53"/>
  <c r="D107" i="53"/>
  <c r="I104" i="53"/>
  <c r="J102" i="53"/>
  <c r="H100" i="53"/>
  <c r="I98" i="53"/>
  <c r="G95" i="53"/>
  <c r="D93" i="53"/>
  <c r="E91" i="53"/>
  <c r="J88" i="53"/>
  <c r="D87" i="53"/>
  <c r="I84" i="53"/>
  <c r="G82" i="53"/>
  <c r="H79" i="53"/>
  <c r="E77" i="53"/>
  <c r="G75" i="53"/>
  <c r="D73" i="53"/>
  <c r="D71" i="53"/>
  <c r="I68" i="53"/>
  <c r="C67" i="53"/>
  <c r="I65" i="53"/>
  <c r="E64" i="53"/>
  <c r="C63" i="53"/>
  <c r="J61" i="53"/>
  <c r="I60" i="53"/>
  <c r="H59" i="53"/>
  <c r="F58" i="53"/>
  <c r="E57" i="53"/>
  <c r="D56" i="53"/>
  <c r="C55" i="53"/>
  <c r="J53" i="53"/>
  <c r="I51" i="53"/>
  <c r="H50" i="53"/>
  <c r="F49" i="53"/>
  <c r="E48" i="53"/>
  <c r="D47" i="53"/>
  <c r="C46" i="53"/>
  <c r="J44" i="53"/>
  <c r="I43" i="53"/>
  <c r="H42" i="53"/>
  <c r="F41" i="53"/>
  <c r="E40" i="53"/>
  <c r="D39" i="53"/>
  <c r="C38" i="53"/>
  <c r="J36" i="53"/>
  <c r="I35" i="53"/>
  <c r="H34" i="53"/>
  <c r="F33" i="53"/>
  <c r="E32" i="53"/>
  <c r="D31" i="53"/>
  <c r="C30" i="53"/>
  <c r="J28" i="53"/>
  <c r="I27" i="53"/>
  <c r="H25" i="53"/>
  <c r="F24" i="53"/>
  <c r="E23" i="53"/>
  <c r="D22" i="53"/>
  <c r="C21" i="53"/>
  <c r="J19" i="53"/>
  <c r="I18" i="53"/>
  <c r="H17" i="53"/>
  <c r="F16" i="53"/>
  <c r="E15" i="53"/>
  <c r="D14" i="53"/>
  <c r="H185" i="53"/>
  <c r="E183" i="53"/>
  <c r="G181" i="53"/>
  <c r="D179" i="53"/>
  <c r="I176" i="53"/>
  <c r="J174" i="53"/>
  <c r="H172" i="53"/>
  <c r="I170" i="53"/>
  <c r="G167" i="53"/>
  <c r="D165" i="53"/>
  <c r="E163" i="53"/>
  <c r="J160" i="53"/>
  <c r="D159" i="53"/>
  <c r="I156" i="53"/>
  <c r="G154" i="53"/>
  <c r="H152" i="53"/>
  <c r="E150" i="53"/>
  <c r="G147" i="53"/>
  <c r="D145" i="53"/>
  <c r="I142" i="53"/>
  <c r="J140" i="53"/>
  <c r="H138" i="53"/>
  <c r="I136" i="53"/>
  <c r="G134" i="53"/>
  <c r="D132" i="53"/>
  <c r="E130" i="53"/>
  <c r="J126" i="53"/>
  <c r="D125" i="53"/>
  <c r="I122" i="53"/>
  <c r="G120" i="53"/>
  <c r="H118" i="53"/>
  <c r="E116" i="53"/>
  <c r="G114" i="53"/>
  <c r="D112" i="53"/>
  <c r="I108" i="53"/>
  <c r="J106" i="53"/>
  <c r="H104" i="53"/>
  <c r="I102" i="53"/>
  <c r="G100" i="53"/>
  <c r="D98" i="53"/>
  <c r="E95" i="53"/>
  <c r="J92" i="53"/>
  <c r="D91" i="53"/>
  <c r="I88" i="53"/>
  <c r="G86" i="53"/>
  <c r="H84" i="53"/>
  <c r="E82" i="53"/>
  <c r="G79" i="53"/>
  <c r="D77" i="53"/>
  <c r="I74" i="53"/>
  <c r="J72" i="53"/>
  <c r="C71" i="53"/>
  <c r="H68" i="53"/>
  <c r="J66" i="53"/>
  <c r="H65" i="53"/>
  <c r="D64" i="53"/>
  <c r="J62" i="53"/>
  <c r="I61" i="53"/>
  <c r="H60" i="53"/>
  <c r="F59" i="53"/>
  <c r="E58" i="53"/>
  <c r="D57" i="53"/>
  <c r="C56" i="53"/>
  <c r="J54" i="53"/>
  <c r="I53" i="53"/>
  <c r="H51" i="53"/>
  <c r="F50" i="53"/>
  <c r="E49" i="53"/>
  <c r="D48" i="53"/>
  <c r="C47" i="53"/>
  <c r="J45" i="53"/>
  <c r="I44" i="53"/>
  <c r="H43" i="53"/>
  <c r="F42" i="53"/>
  <c r="E41" i="53"/>
  <c r="D40" i="53"/>
  <c r="C39" i="53"/>
  <c r="J37" i="53"/>
  <c r="I36" i="53"/>
  <c r="H35" i="53"/>
  <c r="F34" i="53"/>
  <c r="E33" i="53"/>
  <c r="D32" i="53"/>
  <c r="C31" i="53"/>
  <c r="J29" i="53"/>
  <c r="I28" i="53"/>
  <c r="H27" i="53"/>
  <c r="F25" i="53"/>
  <c r="E24" i="53"/>
  <c r="D23" i="53"/>
  <c r="C22" i="53"/>
  <c r="J20" i="53"/>
  <c r="I19" i="53"/>
  <c r="H18" i="53"/>
  <c r="F17" i="53"/>
  <c r="E16" i="53"/>
  <c r="D15" i="53"/>
  <c r="C14" i="53"/>
  <c r="G185" i="53"/>
  <c r="D183" i="53"/>
  <c r="I180" i="53"/>
  <c r="J178" i="53"/>
  <c r="H176" i="53"/>
  <c r="I174" i="53"/>
  <c r="G172" i="53"/>
  <c r="D170" i="53"/>
  <c r="E167" i="53"/>
  <c r="J164" i="53"/>
  <c r="D163" i="53"/>
  <c r="I160" i="53"/>
  <c r="G158" i="53"/>
  <c r="H156" i="53"/>
  <c r="E154" i="53"/>
  <c r="G152" i="53"/>
  <c r="D150" i="53"/>
  <c r="I146" i="53"/>
  <c r="J144" i="53"/>
  <c r="H142" i="53"/>
  <c r="I140" i="53"/>
  <c r="G138" i="53"/>
  <c r="D136" i="53"/>
  <c r="E134" i="53"/>
  <c r="J131" i="53"/>
  <c r="D130" i="53"/>
  <c r="I126" i="53"/>
  <c r="G124" i="53"/>
  <c r="H122" i="53"/>
  <c r="E120" i="53"/>
  <c r="G118" i="53"/>
  <c r="D116" i="53"/>
  <c r="I113" i="53"/>
  <c r="J111" i="53"/>
  <c r="H108" i="53"/>
  <c r="I106" i="53"/>
  <c r="G104" i="53"/>
  <c r="D102" i="53"/>
  <c r="E100" i="53"/>
  <c r="J97" i="53"/>
  <c r="D95" i="53"/>
  <c r="I92" i="53"/>
  <c r="G90" i="53"/>
  <c r="H88" i="53"/>
  <c r="E86" i="53"/>
  <c r="G84" i="53"/>
  <c r="D82" i="53"/>
  <c r="I78" i="53"/>
  <c r="J76" i="53"/>
  <c r="H74" i="53"/>
  <c r="I72" i="53"/>
  <c r="J70" i="53"/>
  <c r="D68" i="53"/>
  <c r="I66" i="53"/>
  <c r="E65" i="53"/>
  <c r="C64" i="53"/>
  <c r="I62" i="53"/>
  <c r="H61" i="53"/>
  <c r="F60" i="53"/>
  <c r="E59" i="53"/>
  <c r="D58" i="53"/>
  <c r="C57" i="53"/>
  <c r="J55" i="53"/>
  <c r="I54" i="53"/>
  <c r="H53" i="53"/>
  <c r="F51" i="53"/>
  <c r="E50" i="53"/>
  <c r="D49" i="53"/>
  <c r="C48" i="53"/>
  <c r="J46" i="53"/>
  <c r="I45" i="53"/>
  <c r="H44" i="53"/>
  <c r="F43" i="53"/>
  <c r="E42" i="53"/>
  <c r="D41" i="53"/>
  <c r="C40" i="53"/>
  <c r="J38" i="53"/>
  <c r="I37" i="53"/>
  <c r="H36" i="53"/>
  <c r="F35" i="53"/>
  <c r="E34" i="53"/>
  <c r="D33" i="53"/>
  <c r="J30" i="53"/>
  <c r="I29" i="53"/>
  <c r="H28" i="53"/>
  <c r="F27" i="53"/>
  <c r="E25" i="53"/>
  <c r="D24" i="53"/>
  <c r="C23" i="53"/>
  <c r="J21" i="53"/>
  <c r="I20" i="53"/>
  <c r="H19" i="53"/>
  <c r="F18" i="53"/>
  <c r="E17" i="53"/>
  <c r="D16" i="53"/>
  <c r="C15" i="53"/>
  <c r="E184" i="53"/>
  <c r="D180" i="53"/>
  <c r="G175" i="53"/>
  <c r="E171" i="53"/>
  <c r="D166" i="53"/>
  <c r="J161" i="53"/>
  <c r="I157" i="53"/>
  <c r="D153" i="53"/>
  <c r="J147" i="53"/>
  <c r="I143" i="53"/>
  <c r="H139" i="53"/>
  <c r="G135" i="53"/>
  <c r="I130" i="53"/>
  <c r="H125" i="53"/>
  <c r="G121" i="53"/>
  <c r="E117" i="53"/>
  <c r="D113" i="53"/>
  <c r="G107" i="53"/>
  <c r="E103" i="53"/>
  <c r="D99" i="53"/>
  <c r="J93" i="53"/>
  <c r="I89" i="53"/>
  <c r="D85" i="53"/>
  <c r="J79" i="53"/>
  <c r="I75" i="53"/>
  <c r="I71" i="53"/>
  <c r="H67" i="53"/>
  <c r="I64" i="53"/>
  <c r="D62" i="53"/>
  <c r="J59" i="53"/>
  <c r="H57" i="53"/>
  <c r="E55" i="53"/>
  <c r="C53" i="53"/>
  <c r="I49" i="53"/>
  <c r="F47" i="53"/>
  <c r="D45" i="53"/>
  <c r="J42" i="53"/>
  <c r="H40" i="53"/>
  <c r="E38" i="53"/>
  <c r="C36" i="53"/>
  <c r="I33" i="53"/>
  <c r="F31" i="53"/>
  <c r="D29" i="53"/>
  <c r="J25" i="53"/>
  <c r="H23" i="53"/>
  <c r="E21" i="53"/>
  <c r="C19" i="53"/>
  <c r="I16" i="53"/>
  <c r="F14" i="53"/>
  <c r="H173" i="53"/>
  <c r="E151" i="53"/>
  <c r="E137" i="53"/>
  <c r="I123" i="53"/>
  <c r="I109" i="53"/>
  <c r="I95" i="53"/>
  <c r="E83" i="53"/>
  <c r="C70" i="53"/>
  <c r="C61" i="53"/>
  <c r="D54" i="53"/>
  <c r="E46" i="53"/>
  <c r="F39" i="53"/>
  <c r="H32" i="53"/>
  <c r="I24" i="53"/>
  <c r="J17" i="53"/>
  <c r="J182" i="53"/>
  <c r="I178" i="53"/>
  <c r="D174" i="53"/>
  <c r="J168" i="53"/>
  <c r="I164" i="53"/>
  <c r="H160" i="53"/>
  <c r="G156" i="53"/>
  <c r="I151" i="53"/>
  <c r="H146" i="53"/>
  <c r="G142" i="53"/>
  <c r="E138" i="53"/>
  <c r="D134" i="53"/>
  <c r="G129" i="53"/>
  <c r="E124" i="53"/>
  <c r="D120" i="53"/>
  <c r="J115" i="53"/>
  <c r="I111" i="53"/>
  <c r="D106" i="53"/>
  <c r="J101" i="53"/>
  <c r="I97" i="53"/>
  <c r="H92" i="53"/>
  <c r="G88" i="53"/>
  <c r="I83" i="53"/>
  <c r="H78" i="53"/>
  <c r="G74" i="53"/>
  <c r="I70" i="53"/>
  <c r="H66" i="53"/>
  <c r="J63" i="53"/>
  <c r="F61" i="53"/>
  <c r="D59" i="53"/>
  <c r="J56" i="53"/>
  <c r="H54" i="53"/>
  <c r="E51" i="53"/>
  <c r="C49" i="53"/>
  <c r="I46" i="53"/>
  <c r="F44" i="53"/>
  <c r="D42" i="53"/>
  <c r="J39" i="53"/>
  <c r="H37" i="53"/>
  <c r="E35" i="53"/>
  <c r="C33" i="53"/>
  <c r="I30" i="53"/>
  <c r="F28" i="53"/>
  <c r="D25" i="53"/>
  <c r="J22" i="53"/>
  <c r="H20" i="53"/>
  <c r="E18" i="53"/>
  <c r="C16" i="53"/>
  <c r="I13" i="53"/>
  <c r="D186" i="53"/>
  <c r="J181" i="53"/>
  <c r="G168" i="53"/>
  <c r="I163" i="53"/>
  <c r="G155" i="53"/>
  <c r="D146" i="53"/>
  <c r="D133" i="53"/>
  <c r="D119" i="53"/>
  <c r="H105" i="53"/>
  <c r="H91" i="53"/>
  <c r="D78" i="53"/>
  <c r="C66" i="53"/>
  <c r="I58" i="53"/>
  <c r="J50" i="53"/>
  <c r="C44" i="53"/>
  <c r="D37" i="53"/>
  <c r="E30" i="53"/>
  <c r="F22" i="53"/>
  <c r="H15" i="53"/>
  <c r="J186" i="53"/>
  <c r="I182" i="53"/>
  <c r="D178" i="53"/>
  <c r="J173" i="53"/>
  <c r="I168" i="53"/>
  <c r="H164" i="53"/>
  <c r="G160" i="53"/>
  <c r="I155" i="53"/>
  <c r="H151" i="53"/>
  <c r="G146" i="53"/>
  <c r="E142" i="53"/>
  <c r="D138" i="53"/>
  <c r="G133" i="53"/>
  <c r="E129" i="53"/>
  <c r="D124" i="53"/>
  <c r="J119" i="53"/>
  <c r="I115" i="53"/>
  <c r="D111" i="53"/>
  <c r="J105" i="53"/>
  <c r="I101" i="53"/>
  <c r="H97" i="53"/>
  <c r="G92" i="53"/>
  <c r="I87" i="53"/>
  <c r="H83" i="53"/>
  <c r="G78" i="53"/>
  <c r="E74" i="53"/>
  <c r="H70" i="53"/>
  <c r="E66" i="53"/>
  <c r="I63" i="53"/>
  <c r="E61" i="53"/>
  <c r="C59" i="53"/>
  <c r="I56" i="53"/>
  <c r="F54" i="53"/>
  <c r="D51" i="53"/>
  <c r="J48" i="53"/>
  <c r="H46" i="53"/>
  <c r="E44" i="53"/>
  <c r="C42" i="53"/>
  <c r="I39" i="53"/>
  <c r="F37" i="53"/>
  <c r="D35" i="53"/>
  <c r="J32" i="53"/>
  <c r="H30" i="53"/>
  <c r="E28" i="53"/>
  <c r="C25" i="53"/>
  <c r="I22" i="53"/>
  <c r="F20" i="53"/>
  <c r="D18" i="53"/>
  <c r="J15" i="53"/>
  <c r="H13" i="53"/>
  <c r="I186" i="53"/>
  <c r="D182" i="53"/>
  <c r="J177" i="53"/>
  <c r="I173" i="53"/>
  <c r="H168" i="53"/>
  <c r="G164" i="53"/>
  <c r="I159" i="53"/>
  <c r="H155" i="53"/>
  <c r="G151" i="53"/>
  <c r="E146" i="53"/>
  <c r="D142" i="53"/>
  <c r="G137" i="53"/>
  <c r="E133" i="53"/>
  <c r="D129" i="53"/>
  <c r="J123" i="53"/>
  <c r="I119" i="53"/>
  <c r="D115" i="53"/>
  <c r="J109" i="53"/>
  <c r="I105" i="53"/>
  <c r="H101" i="53"/>
  <c r="G97" i="53"/>
  <c r="I91" i="53"/>
  <c r="H87" i="53"/>
  <c r="G83" i="53"/>
  <c r="E78" i="53"/>
  <c r="D74" i="53"/>
  <c r="D70" i="53"/>
  <c r="D66" i="53"/>
  <c r="H63" i="53"/>
  <c r="D61" i="53"/>
  <c r="J58" i="53"/>
  <c r="H56" i="53"/>
  <c r="E54" i="53"/>
  <c r="C51" i="53"/>
  <c r="I48" i="53"/>
  <c r="F46" i="53"/>
  <c r="D44" i="53"/>
  <c r="J41" i="53"/>
  <c r="H39" i="53"/>
  <c r="E37" i="53"/>
  <c r="C35" i="53"/>
  <c r="I32" i="53"/>
  <c r="F30" i="53"/>
  <c r="D28" i="53"/>
  <c r="J24" i="53"/>
  <c r="H22" i="53"/>
  <c r="E20" i="53"/>
  <c r="C18" i="53"/>
  <c r="I15" i="53"/>
  <c r="F13" i="53"/>
  <c r="I177" i="53"/>
  <c r="H159" i="53"/>
  <c r="G141" i="53"/>
  <c r="J128" i="53"/>
  <c r="J114" i="53"/>
  <c r="G101" i="53"/>
  <c r="G87" i="53"/>
  <c r="G73" i="53"/>
  <c r="E63" i="53"/>
  <c r="F56" i="53"/>
  <c r="H48" i="53"/>
  <c r="I41" i="53"/>
  <c r="J34" i="53"/>
  <c r="C28" i="53"/>
  <c r="D20" i="53"/>
  <c r="E13" i="53"/>
  <c r="G176" i="53"/>
  <c r="E166" i="53"/>
  <c r="J153" i="53"/>
  <c r="D140" i="53"/>
  <c r="G131" i="53"/>
  <c r="H117" i="53"/>
  <c r="E104" i="53"/>
  <c r="D94" i="53"/>
  <c r="I81" i="53"/>
  <c r="C68" i="53"/>
  <c r="E62" i="53"/>
  <c r="H55" i="53"/>
  <c r="J47" i="53"/>
  <c r="C43" i="53"/>
  <c r="E36" i="53"/>
  <c r="H29" i="53"/>
  <c r="I23" i="53"/>
  <c r="C17" i="53"/>
  <c r="G171" i="53"/>
  <c r="I121" i="53"/>
  <c r="D72" i="53"/>
  <c r="D50" i="53"/>
  <c r="J31" i="53"/>
  <c r="E19" i="53"/>
  <c r="I131" i="53"/>
  <c r="G94" i="53"/>
  <c r="H62" i="53"/>
  <c r="E43" i="53"/>
  <c r="I31" i="53"/>
  <c r="D19" i="53"/>
  <c r="E180" i="53"/>
  <c r="G166" i="53"/>
  <c r="D154" i="53"/>
  <c r="J143" i="53"/>
  <c r="H131" i="53"/>
  <c r="D108" i="53"/>
  <c r="E94" i="53"/>
  <c r="J81" i="53"/>
  <c r="F62" i="53"/>
  <c r="I55" i="53"/>
  <c r="D43" i="53"/>
  <c r="H31" i="53"/>
  <c r="D17" i="53"/>
  <c r="E176" i="53"/>
  <c r="G162" i="53"/>
  <c r="I153" i="53"/>
  <c r="J139" i="53"/>
  <c r="H126" i="53"/>
  <c r="G117" i="53"/>
  <c r="D104" i="53"/>
  <c r="E90" i="53"/>
  <c r="D81" i="53"/>
  <c r="J67" i="53"/>
  <c r="E60" i="53"/>
  <c r="F55" i="53"/>
  <c r="I47" i="53"/>
  <c r="C41" i="53"/>
  <c r="D36" i="53"/>
  <c r="F29" i="53"/>
  <c r="I21" i="53"/>
  <c r="J16" i="53"/>
  <c r="H180" i="53"/>
  <c r="D158" i="53"/>
  <c r="I144" i="53"/>
  <c r="H135" i="53"/>
  <c r="G108" i="53"/>
  <c r="E99" i="53"/>
  <c r="J57" i="53"/>
  <c r="E45" i="53"/>
  <c r="C27" i="53"/>
  <c r="G180" i="53"/>
  <c r="D167" i="53"/>
  <c r="J157" i="53"/>
  <c r="D144" i="53"/>
  <c r="H121" i="53"/>
  <c r="E108" i="53"/>
  <c r="I85" i="53"/>
  <c r="C72" i="53"/>
  <c r="C50" i="53"/>
  <c r="F38" i="53"/>
  <c r="C24" i="53"/>
  <c r="I184" i="53"/>
  <c r="D176" i="53"/>
  <c r="E162" i="53"/>
  <c r="J149" i="53"/>
  <c r="I139" i="53"/>
  <c r="G126" i="53"/>
  <c r="H113" i="53"/>
  <c r="G103" i="53"/>
  <c r="D90" i="53"/>
  <c r="I76" i="53"/>
  <c r="I67" i="53"/>
  <c r="D60" i="53"/>
  <c r="F53" i="53"/>
  <c r="H47" i="53"/>
  <c r="J40" i="53"/>
  <c r="D34" i="53"/>
  <c r="E29" i="53"/>
  <c r="H21" i="53"/>
  <c r="J14" i="53"/>
  <c r="J85" i="53"/>
  <c r="H38" i="53"/>
  <c r="I57" i="53"/>
  <c r="H184" i="53"/>
  <c r="E172" i="53"/>
  <c r="D162" i="53"/>
  <c r="I149" i="53"/>
  <c r="J135" i="53"/>
  <c r="I125" i="53"/>
  <c r="G113" i="53"/>
  <c r="D100" i="53"/>
  <c r="J89" i="53"/>
  <c r="D76" i="53"/>
  <c r="D65" i="53"/>
  <c r="C60" i="53"/>
  <c r="E53" i="53"/>
  <c r="H45" i="53"/>
  <c r="I40" i="53"/>
  <c r="C34" i="53"/>
  <c r="E27" i="53"/>
  <c r="F21" i="53"/>
  <c r="I14" i="53"/>
  <c r="G184" i="53"/>
  <c r="D172" i="53"/>
  <c r="E158" i="53"/>
  <c r="D149" i="53"/>
  <c r="I135" i="53"/>
  <c r="G122" i="53"/>
  <c r="E113" i="53"/>
  <c r="G99" i="53"/>
  <c r="D86" i="53"/>
  <c r="J75" i="53"/>
  <c r="C65" i="53"/>
  <c r="C58" i="53"/>
  <c r="D53" i="53"/>
  <c r="F45" i="53"/>
  <c r="I38" i="53"/>
  <c r="J33" i="53"/>
  <c r="D27" i="53"/>
  <c r="F19" i="53"/>
  <c r="H14" i="53"/>
  <c r="J64" i="53"/>
  <c r="I117" i="53"/>
  <c r="J71" i="53"/>
  <c r="J49" i="53"/>
  <c r="F36" i="53"/>
  <c r="J23" i="53"/>
  <c r="D31" i="52"/>
  <c r="D14" i="52"/>
  <c r="D115" i="52"/>
  <c r="D80" i="52"/>
  <c r="D68" i="52"/>
  <c r="D56" i="52"/>
  <c r="D45" i="52"/>
  <c r="D35" i="52"/>
  <c r="D22" i="52"/>
  <c r="D18" i="52"/>
  <c r="D102" i="52"/>
  <c r="D90" i="52"/>
  <c r="D39" i="52"/>
  <c r="D27" i="52"/>
  <c r="D55" i="52"/>
  <c r="D42" i="52"/>
  <c r="D171" i="52"/>
  <c r="D129" i="52"/>
  <c r="D112" i="52"/>
  <c r="D34" i="52"/>
  <c r="D122" i="52"/>
  <c r="D131" i="52"/>
  <c r="D128" i="52"/>
  <c r="D125" i="52"/>
  <c r="D13" i="52"/>
  <c r="D30" i="52"/>
  <c r="D63" i="52"/>
  <c r="D38" i="52"/>
  <c r="D169" i="52"/>
  <c r="D156" i="52"/>
  <c r="D146" i="52"/>
  <c r="D113" i="52"/>
  <c r="D110" i="52"/>
  <c r="D99" i="52"/>
  <c r="D86" i="52"/>
  <c r="D17" i="52"/>
  <c r="D98" i="52"/>
  <c r="D182" i="52"/>
  <c r="D101" i="52"/>
  <c r="D88" i="52"/>
  <c r="D77" i="52"/>
  <c r="D75" i="52"/>
  <c r="D64" i="52"/>
  <c r="D52" i="52"/>
  <c r="D21" i="52"/>
  <c r="D162" i="52"/>
  <c r="D144" i="52"/>
  <c r="D127" i="52"/>
  <c r="D123" i="52"/>
  <c r="D66" i="52"/>
  <c r="D54" i="52"/>
  <c r="D43" i="52"/>
  <c r="D26" i="52"/>
  <c r="D89" i="52"/>
  <c r="D76" i="52"/>
  <c r="E177" i="52" l="1"/>
  <c r="E123" i="52"/>
  <c r="E113" i="52"/>
  <c r="E89" i="52"/>
  <c r="E79" i="52"/>
  <c r="E66" i="52"/>
  <c r="E55" i="52"/>
  <c r="E43" i="52"/>
  <c r="E150" i="52"/>
  <c r="E125" i="52"/>
  <c r="E121" i="52"/>
  <c r="E101" i="52"/>
  <c r="E155" i="52"/>
  <c r="E143" i="52"/>
  <c r="E122" i="52"/>
  <c r="E114" i="52"/>
  <c r="E77" i="52"/>
  <c r="E44" i="52"/>
  <c r="E128" i="52"/>
  <c r="E108" i="52"/>
  <c r="E24" i="52"/>
  <c r="E13" i="52"/>
  <c r="E87" i="52"/>
  <c r="E74" i="52"/>
  <c r="E51" i="52"/>
  <c r="E16" i="52"/>
  <c r="E180" i="52"/>
  <c r="E65" i="52"/>
  <c r="E20" i="52"/>
  <c r="E169" i="52"/>
  <c r="E156" i="52"/>
  <c r="E146" i="52"/>
  <c r="E110" i="52"/>
  <c r="E99" i="52"/>
  <c r="E97" i="52"/>
  <c r="E86" i="52"/>
  <c r="E73" i="52"/>
  <c r="E29" i="52"/>
  <c r="E17" i="52"/>
  <c r="E167" i="52"/>
  <c r="E151" i="52"/>
  <c r="E112" i="52"/>
  <c r="E126" i="52"/>
  <c r="E100" i="52"/>
  <c r="E76" i="52"/>
  <c r="E38" i="52"/>
  <c r="E53" i="52"/>
  <c r="E159" i="52"/>
  <c r="E88" i="52"/>
  <c r="E75" i="52"/>
  <c r="E64" i="52"/>
  <c r="E62" i="52"/>
  <c r="E52" i="52"/>
  <c r="E33" i="52"/>
  <c r="E21" i="52"/>
  <c r="E129" i="52"/>
  <c r="E85" i="52"/>
  <c r="E34" i="52"/>
  <c r="E165" i="52"/>
  <c r="E132" i="52"/>
  <c r="E63" i="52"/>
  <c r="E178" i="52"/>
  <c r="E152" i="52"/>
  <c r="E144" i="52"/>
  <c r="E133" i="52"/>
  <c r="E130" i="52"/>
  <c r="E127" i="52"/>
  <c r="E54" i="52"/>
  <c r="E37" i="52"/>
  <c r="E26" i="52"/>
  <c r="E41" i="52"/>
  <c r="E30" i="52"/>
  <c r="E109" i="52"/>
  <c r="E98" i="52"/>
  <c r="E42" i="52"/>
  <c r="E31" i="52"/>
  <c r="E68" i="52"/>
  <c r="E91" i="52"/>
  <c r="E176" i="52"/>
  <c r="E153" i="52"/>
  <c r="E174" i="52"/>
  <c r="E171" i="52"/>
  <c r="E103" i="52"/>
  <c r="E158" i="52"/>
  <c r="E32" i="52"/>
  <c r="E181" i="52"/>
  <c r="E141" i="52"/>
  <c r="E35" i="52"/>
  <c r="E154" i="52"/>
  <c r="E118" i="52"/>
  <c r="E18" i="52"/>
  <c r="E45" i="52"/>
  <c r="E175" i="52"/>
  <c r="E173" i="52"/>
  <c r="E81" i="52"/>
  <c r="E104" i="52"/>
  <c r="E19" i="52"/>
  <c r="E93" i="52"/>
  <c r="E106" i="52"/>
  <c r="E56" i="52"/>
  <c r="E80" i="52"/>
  <c r="E8" i="52"/>
  <c r="E15" i="52"/>
  <c r="E136" i="52"/>
  <c r="E57" i="52"/>
  <c r="E22" i="52"/>
  <c r="E183" i="52"/>
  <c r="E59" i="52"/>
  <c r="E172" i="52"/>
  <c r="E149" i="52"/>
  <c r="E39" i="52"/>
  <c r="E168" i="52"/>
  <c r="E58" i="52"/>
  <c r="E161" i="52"/>
  <c r="E40" i="52"/>
  <c r="E47" i="52"/>
  <c r="E71" i="52"/>
  <c r="E170" i="52"/>
  <c r="E60" i="52"/>
  <c r="E84" i="52"/>
  <c r="E134" i="52"/>
  <c r="E179" i="52"/>
  <c r="E36" i="52"/>
  <c r="E82" i="52"/>
  <c r="E105" i="52"/>
  <c r="E137" i="52"/>
  <c r="E157" i="52"/>
  <c r="E90" i="52"/>
  <c r="E115" i="52"/>
  <c r="E49" i="52"/>
  <c r="E27" i="52"/>
  <c r="E102" i="52"/>
  <c r="E142" i="52"/>
  <c r="E119" i="52"/>
  <c r="E163" i="52"/>
  <c r="E160" i="52"/>
  <c r="E28" i="52"/>
  <c r="E48" i="52"/>
  <c r="E138" i="52"/>
  <c r="E148" i="52"/>
  <c r="E61" i="52"/>
  <c r="E135" i="52"/>
  <c r="E14" i="52"/>
  <c r="E120" i="52"/>
  <c r="E164" i="52"/>
  <c r="E162" i="52"/>
  <c r="E182" i="52"/>
  <c r="E116" i="52"/>
  <c r="E139" i="52"/>
  <c r="E10" i="52"/>
  <c r="E69" i="52"/>
  <c r="E92" i="52"/>
  <c r="E117" i="52"/>
  <c r="E140" i="52"/>
  <c r="E95" i="52"/>
  <c r="E147" i="52"/>
  <c r="E46" i="52"/>
  <c r="E70" i="52"/>
  <c r="E23" i="52"/>
  <c r="E83" i="52"/>
  <c r="E72" i="52"/>
  <c r="E96" i="52"/>
  <c r="E131" i="52"/>
  <c r="F165" i="52" l="1"/>
  <c r="F144" i="52"/>
  <c r="F128" i="52"/>
  <c r="F126" i="52"/>
  <c r="F100" i="52"/>
  <c r="F38" i="52"/>
  <c r="F26" i="52"/>
  <c r="F21" i="52"/>
  <c r="F112" i="52"/>
  <c r="F88" i="52"/>
  <c r="F76" i="52"/>
  <c r="F42" i="52"/>
  <c r="F30" i="52"/>
  <c r="F13" i="52"/>
  <c r="F127" i="52"/>
  <c r="F65" i="52"/>
  <c r="F54" i="52"/>
  <c r="F34" i="52"/>
  <c r="F17" i="52"/>
  <c r="F169" i="52"/>
  <c r="F156" i="52"/>
  <c r="F134" i="52"/>
  <c r="F131" i="52"/>
  <c r="F110" i="52"/>
  <c r="F97" i="52"/>
  <c r="F84" i="52"/>
  <c r="F29" i="52"/>
  <c r="F135" i="52"/>
  <c r="F63" i="52"/>
  <c r="F16" i="52"/>
  <c r="F180" i="52"/>
  <c r="F160" i="52"/>
  <c r="F75" i="52"/>
  <c r="F62" i="52"/>
  <c r="F49" i="52"/>
  <c r="F33" i="52"/>
  <c r="F53" i="52"/>
  <c r="F147" i="52"/>
  <c r="F24" i="52"/>
  <c r="F178" i="52"/>
  <c r="F136" i="52"/>
  <c r="F37" i="52"/>
  <c r="F74" i="52"/>
  <c r="F61" i="52"/>
  <c r="F51" i="52"/>
  <c r="F20" i="52"/>
  <c r="F106" i="52"/>
  <c r="F41" i="52"/>
  <c r="F151" i="52"/>
  <c r="F109" i="52"/>
  <c r="F98" i="52"/>
  <c r="F96" i="52"/>
  <c r="F85" i="52"/>
  <c r="F72" i="52"/>
  <c r="F12" i="52"/>
  <c r="F132" i="52"/>
  <c r="F87" i="52"/>
  <c r="F157" i="52"/>
  <c r="F44" i="52"/>
  <c r="F175" i="52"/>
  <c r="F141" i="52"/>
  <c r="F130" i="52"/>
  <c r="F86" i="52"/>
  <c r="F52" i="52"/>
  <c r="F148" i="52"/>
  <c r="F14" i="52"/>
  <c r="F80" i="52"/>
  <c r="F92" i="52"/>
  <c r="F117" i="52"/>
  <c r="F36" i="52"/>
  <c r="F105" i="52"/>
  <c r="F176" i="52"/>
  <c r="F158" i="52"/>
  <c r="F125" i="52"/>
  <c r="F19" i="52"/>
  <c r="F171" i="52"/>
  <c r="F89" i="52"/>
  <c r="F114" i="52"/>
  <c r="F122" i="52"/>
  <c r="F8" i="52"/>
  <c r="F95" i="52"/>
  <c r="F60" i="52"/>
  <c r="F138" i="52"/>
  <c r="F73" i="52"/>
  <c r="F116" i="52"/>
  <c r="F143" i="52"/>
  <c r="F154" i="52"/>
  <c r="F120" i="52"/>
  <c r="F152" i="52"/>
  <c r="F99" i="52"/>
  <c r="F64" i="52"/>
  <c r="F173" i="52"/>
  <c r="F170" i="52"/>
  <c r="F35" i="52"/>
  <c r="F57" i="52"/>
  <c r="F149" i="52"/>
  <c r="F46" i="52"/>
  <c r="F70" i="52"/>
  <c r="F23" i="52"/>
  <c r="F59" i="52"/>
  <c r="F83" i="52"/>
  <c r="F68" i="52"/>
  <c r="F164" i="52"/>
  <c r="F81" i="52"/>
  <c r="F93" i="52"/>
  <c r="F140" i="52"/>
  <c r="F161" i="52"/>
  <c r="F183" i="52"/>
  <c r="F162" i="52"/>
  <c r="F129" i="52"/>
  <c r="F182" i="52"/>
  <c r="F27" i="52"/>
  <c r="F139" i="52"/>
  <c r="F101" i="52"/>
  <c r="F155" i="52"/>
  <c r="F167" i="52"/>
  <c r="F133" i="52"/>
  <c r="F174" i="52"/>
  <c r="F113" i="52"/>
  <c r="F77" i="52"/>
  <c r="F43" i="52"/>
  <c r="F172" i="52"/>
  <c r="F22" i="52"/>
  <c r="F153" i="52"/>
  <c r="F104" i="52"/>
  <c r="F121" i="52"/>
  <c r="F137" i="52"/>
  <c r="F163" i="52"/>
  <c r="F47" i="52"/>
  <c r="F10" i="52"/>
  <c r="F58" i="52"/>
  <c r="F150" i="52"/>
  <c r="F168" i="52"/>
  <c r="F28" i="52"/>
  <c r="F66" i="52"/>
  <c r="F177" i="52"/>
  <c r="F102" i="52"/>
  <c r="F119" i="52"/>
  <c r="F15" i="52"/>
  <c r="F55" i="52"/>
  <c r="F79" i="52"/>
  <c r="F179" i="52"/>
  <c r="F146" i="52"/>
  <c r="F90" i="52"/>
  <c r="F56" i="52"/>
  <c r="F115" i="52"/>
  <c r="F32" i="52"/>
  <c r="F118" i="52"/>
  <c r="F103" i="52"/>
  <c r="F69" i="52"/>
  <c r="F159" i="52"/>
  <c r="F31" i="52"/>
  <c r="F91" i="52"/>
  <c r="F142" i="52"/>
  <c r="F82" i="52"/>
  <c r="F181" i="52"/>
  <c r="F18" i="52"/>
  <c r="F45" i="52"/>
  <c r="F40" i="52"/>
  <c r="F71" i="52"/>
  <c r="F39" i="52"/>
  <c r="F48" i="52"/>
  <c r="F123" i="52"/>
  <c r="F108" i="52"/>
  <c r="G156" i="52" l="1"/>
  <c r="G98" i="52"/>
  <c r="G75" i="52"/>
  <c r="G63" i="52"/>
  <c r="G64" i="52"/>
  <c r="G53" i="52"/>
  <c r="G175" i="52"/>
  <c r="G159" i="52"/>
  <c r="G110" i="52"/>
  <c r="G99" i="52"/>
  <c r="G87" i="52"/>
  <c r="G153" i="52"/>
  <c r="G146" i="52"/>
  <c r="G86" i="52"/>
  <c r="G73" i="52"/>
  <c r="G62" i="52"/>
  <c r="G60" i="52"/>
  <c r="G49" i="52"/>
  <c r="G33" i="52"/>
  <c r="G137" i="52"/>
  <c r="G131" i="52"/>
  <c r="G97" i="52"/>
  <c r="G40" i="52"/>
  <c r="G178" i="52"/>
  <c r="G136" i="52"/>
  <c r="G52" i="52"/>
  <c r="G37" i="52"/>
  <c r="G15" i="52"/>
  <c r="G20" i="52"/>
  <c r="G176" i="52"/>
  <c r="G24" i="52"/>
  <c r="G71" i="52"/>
  <c r="G152" i="52"/>
  <c r="G133" i="52"/>
  <c r="G130" i="52"/>
  <c r="G106" i="52"/>
  <c r="G93" i="52"/>
  <c r="G41" i="52"/>
  <c r="G19" i="52"/>
  <c r="G105" i="52"/>
  <c r="G36" i="52"/>
  <c r="G163" i="52"/>
  <c r="G109" i="52"/>
  <c r="G96" i="52"/>
  <c r="G85" i="52"/>
  <c r="G83" i="52"/>
  <c r="G72" i="52"/>
  <c r="G59" i="52"/>
  <c r="G23" i="52"/>
  <c r="G12" i="52"/>
  <c r="G167" i="52"/>
  <c r="G138" i="52"/>
  <c r="G135" i="52"/>
  <c r="G132" i="52"/>
  <c r="G74" i="52"/>
  <c r="G61" i="52"/>
  <c r="G51" i="52"/>
  <c r="G48" i="52"/>
  <c r="G28" i="52"/>
  <c r="G16" i="52"/>
  <c r="G32" i="52"/>
  <c r="G134" i="52"/>
  <c r="G108" i="52"/>
  <c r="G95" i="52"/>
  <c r="G84" i="52"/>
  <c r="G29" i="52"/>
  <c r="G17" i="52"/>
  <c r="G125" i="52"/>
  <c r="G181" i="52"/>
  <c r="G56" i="52"/>
  <c r="G120" i="52"/>
  <c r="G18" i="52"/>
  <c r="G45" i="52"/>
  <c r="G69" i="52"/>
  <c r="G154" i="52"/>
  <c r="G58" i="52"/>
  <c r="G82" i="52"/>
  <c r="G140" i="52"/>
  <c r="G35" i="52"/>
  <c r="G70" i="52"/>
  <c r="G21" i="52"/>
  <c r="G22" i="52"/>
  <c r="G47" i="52"/>
  <c r="G65" i="52"/>
  <c r="G183" i="52"/>
  <c r="G101" i="52"/>
  <c r="G79" i="52"/>
  <c r="G68" i="52"/>
  <c r="G91" i="52"/>
  <c r="G142" i="52"/>
  <c r="G38" i="52"/>
  <c r="G76" i="52"/>
  <c r="G100" i="52"/>
  <c r="G126" i="52"/>
  <c r="G165" i="52"/>
  <c r="G129" i="52"/>
  <c r="G147" i="52"/>
  <c r="G121" i="52"/>
  <c r="G39" i="52"/>
  <c r="G118" i="52"/>
  <c r="G168" i="52"/>
  <c r="G34" i="52"/>
  <c r="G170" i="52"/>
  <c r="G57" i="52"/>
  <c r="G143" i="52"/>
  <c r="G8" i="52"/>
  <c r="G10" i="52"/>
  <c r="G55" i="52"/>
  <c r="G104" i="52"/>
  <c r="G26" i="52"/>
  <c r="G54" i="52"/>
  <c r="G77" i="52"/>
  <c r="G127" i="52"/>
  <c r="G144" i="52"/>
  <c r="G151" i="52"/>
  <c r="G128" i="52"/>
  <c r="G172" i="52"/>
  <c r="G169" i="52"/>
  <c r="G89" i="52"/>
  <c r="G114" i="52"/>
  <c r="G122" i="52"/>
  <c r="G27" i="52"/>
  <c r="G102" i="52"/>
  <c r="G119" i="52"/>
  <c r="G116" i="52"/>
  <c r="G112" i="52"/>
  <c r="G149" i="52"/>
  <c r="G88" i="52"/>
  <c r="G160" i="52"/>
  <c r="G180" i="52"/>
  <c r="G157" i="52"/>
  <c r="G155" i="52"/>
  <c r="G30" i="52"/>
  <c r="G164" i="52"/>
  <c r="G179" i="52"/>
  <c r="G81" i="52"/>
  <c r="G13" i="52"/>
  <c r="G173" i="52"/>
  <c r="G171" i="52"/>
  <c r="G66" i="52"/>
  <c r="G90" i="52"/>
  <c r="G123" i="52"/>
  <c r="G177" i="52"/>
  <c r="G14" i="52"/>
  <c r="G80" i="52"/>
  <c r="G103" i="52"/>
  <c r="G92" i="52"/>
  <c r="G44" i="52"/>
  <c r="G46" i="52"/>
  <c r="G113" i="52"/>
  <c r="G117" i="52"/>
  <c r="G158" i="52"/>
  <c r="G42" i="52"/>
  <c r="G150" i="52"/>
  <c r="G162" i="52"/>
  <c r="G139" i="52"/>
  <c r="G115" i="52"/>
  <c r="G141" i="52"/>
  <c r="G148" i="52"/>
  <c r="G43" i="52"/>
  <c r="G161" i="52"/>
  <c r="G182" i="52"/>
  <c r="G31" i="52"/>
  <c r="G174" i="52"/>
  <c r="H10" i="52" l="1"/>
  <c r="H131" i="52"/>
  <c r="H109" i="52"/>
  <c r="H86" i="52"/>
  <c r="H52" i="52"/>
  <c r="H33" i="52"/>
  <c r="H16" i="52"/>
  <c r="H173" i="52"/>
  <c r="H162" i="52"/>
  <c r="H129" i="52"/>
  <c r="H97" i="52"/>
  <c r="H37" i="52"/>
  <c r="H24" i="52"/>
  <c r="H20" i="52"/>
  <c r="H151" i="52"/>
  <c r="H130" i="52"/>
  <c r="H74" i="52"/>
  <c r="H62" i="52"/>
  <c r="H41" i="52"/>
  <c r="H29" i="52"/>
  <c r="H12" i="52"/>
  <c r="H15" i="52"/>
  <c r="H92" i="52"/>
  <c r="H36" i="52"/>
  <c r="H137" i="52"/>
  <c r="H95" i="52"/>
  <c r="H82" i="52"/>
  <c r="H58" i="52"/>
  <c r="H73" i="52"/>
  <c r="H60" i="52"/>
  <c r="H47" i="52"/>
  <c r="H152" i="52"/>
  <c r="H139" i="52"/>
  <c r="H133" i="52"/>
  <c r="H104" i="52"/>
  <c r="H19" i="52"/>
  <c r="H134" i="52"/>
  <c r="H108" i="52"/>
  <c r="H84" i="52"/>
  <c r="H163" i="52"/>
  <c r="H96" i="52"/>
  <c r="H83" i="52"/>
  <c r="H70" i="52"/>
  <c r="H23" i="52"/>
  <c r="H176" i="52"/>
  <c r="H105" i="52"/>
  <c r="H147" i="52"/>
  <c r="H71" i="52"/>
  <c r="H167" i="52"/>
  <c r="H135" i="52"/>
  <c r="H61" i="52"/>
  <c r="H48" i="52"/>
  <c r="H28" i="52"/>
  <c r="H148" i="52"/>
  <c r="H32" i="52"/>
  <c r="H40" i="52"/>
  <c r="H8" i="52"/>
  <c r="H49" i="52"/>
  <c r="H75" i="52"/>
  <c r="H99" i="52"/>
  <c r="H161" i="52"/>
  <c r="H128" i="52"/>
  <c r="H183" i="52"/>
  <c r="H160" i="52"/>
  <c r="H106" i="52"/>
  <c r="H72" i="52"/>
  <c r="H181" i="52"/>
  <c r="H34" i="52"/>
  <c r="H143" i="52"/>
  <c r="H22" i="52"/>
  <c r="H172" i="52"/>
  <c r="H39" i="52"/>
  <c r="H64" i="52"/>
  <c r="H157" i="52"/>
  <c r="H114" i="52"/>
  <c r="H27" i="52"/>
  <c r="H81" i="52"/>
  <c r="H93" i="52"/>
  <c r="H59" i="52"/>
  <c r="H53" i="52"/>
  <c r="H174" i="52"/>
  <c r="H140" i="52"/>
  <c r="H85" i="52"/>
  <c r="H51" i="52"/>
  <c r="H180" i="52"/>
  <c r="H21" i="52"/>
  <c r="H88" i="52"/>
  <c r="H113" i="52"/>
  <c r="H101" i="52"/>
  <c r="H155" i="52"/>
  <c r="H115" i="52"/>
  <c r="H141" i="52"/>
  <c r="H178" i="52"/>
  <c r="H118" i="52"/>
  <c r="H175" i="52"/>
  <c r="H170" i="52"/>
  <c r="H46" i="52"/>
  <c r="H90" i="52"/>
  <c r="H149" i="52"/>
  <c r="H179" i="52"/>
  <c r="H13" i="52"/>
  <c r="H153" i="52"/>
  <c r="H119" i="52"/>
  <c r="H98" i="52"/>
  <c r="H63" i="52"/>
  <c r="H146" i="52"/>
  <c r="H65" i="52"/>
  <c r="H79" i="52"/>
  <c r="H31" i="52"/>
  <c r="H91" i="52"/>
  <c r="H142" i="52"/>
  <c r="H164" i="52"/>
  <c r="H144" i="52"/>
  <c r="H121" i="52"/>
  <c r="H68" i="52"/>
  <c r="H126" i="52"/>
  <c r="H122" i="52"/>
  <c r="H136" i="52"/>
  <c r="H116" i="52"/>
  <c r="H177" i="52"/>
  <c r="H182" i="52"/>
  <c r="H156" i="52"/>
  <c r="H110" i="52"/>
  <c r="H165" i="52"/>
  <c r="H132" i="52"/>
  <c r="H150" i="52"/>
  <c r="H127" i="52"/>
  <c r="H112" i="52"/>
  <c r="H76" i="52"/>
  <c r="H42" i="52"/>
  <c r="H171" i="52"/>
  <c r="H168" i="52"/>
  <c r="H30" i="52"/>
  <c r="H43" i="52"/>
  <c r="H56" i="52"/>
  <c r="H120" i="52"/>
  <c r="H158" i="52"/>
  <c r="H18" i="52"/>
  <c r="H45" i="52"/>
  <c r="H69" i="52"/>
  <c r="H117" i="52"/>
  <c r="H154" i="52"/>
  <c r="H87" i="52"/>
  <c r="H89" i="52"/>
  <c r="H55" i="52"/>
  <c r="H17" i="52"/>
  <c r="H125" i="52"/>
  <c r="H123" i="52"/>
  <c r="H102" i="52"/>
  <c r="H169" i="52"/>
  <c r="H38" i="52"/>
  <c r="H100" i="52"/>
  <c r="H26" i="52"/>
  <c r="H54" i="52"/>
  <c r="H77" i="52"/>
  <c r="H66" i="52"/>
  <c r="H14" i="52"/>
  <c r="H80" i="52"/>
  <c r="H103" i="52"/>
  <c r="H138" i="52"/>
  <c r="H159" i="52"/>
  <c r="H44" i="52"/>
  <c r="H35" i="52"/>
  <c r="H57" i="52"/>
  <c r="I152" i="52" l="1"/>
  <c r="I134" i="52"/>
  <c r="I146" i="52"/>
  <c r="I135" i="52"/>
  <c r="I132" i="52"/>
  <c r="I85" i="52"/>
  <c r="I73" i="52"/>
  <c r="I61" i="52"/>
  <c r="I49" i="52"/>
  <c r="I133" i="52"/>
  <c r="I108" i="52"/>
  <c r="I96" i="52"/>
  <c r="I84" i="52"/>
  <c r="I51" i="52"/>
  <c r="I164" i="52"/>
  <c r="I160" i="52"/>
  <c r="I142" i="52"/>
  <c r="I139" i="52"/>
  <c r="I136" i="52"/>
  <c r="I116" i="52"/>
  <c r="I104" i="52"/>
  <c r="I91" i="52"/>
  <c r="I31" i="52"/>
  <c r="I19" i="52"/>
  <c r="I147" i="52"/>
  <c r="I82" i="52"/>
  <c r="I71" i="52"/>
  <c r="I45" i="52"/>
  <c r="I157" i="52"/>
  <c r="I22" i="52"/>
  <c r="I153" i="52"/>
  <c r="I27" i="52"/>
  <c r="I174" i="52"/>
  <c r="I163" i="52"/>
  <c r="I106" i="52"/>
  <c r="I93" i="52"/>
  <c r="I83" i="52"/>
  <c r="I81" i="52"/>
  <c r="I70" i="52"/>
  <c r="I57" i="52"/>
  <c r="I35" i="52"/>
  <c r="I23" i="52"/>
  <c r="I69" i="52"/>
  <c r="I58" i="52"/>
  <c r="I8" i="52"/>
  <c r="I140" i="52"/>
  <c r="I60" i="52"/>
  <c r="I47" i="52"/>
  <c r="I118" i="52"/>
  <c r="I72" i="52"/>
  <c r="I59" i="52"/>
  <c r="I48" i="52"/>
  <c r="I46" i="52"/>
  <c r="I39" i="52"/>
  <c r="I28" i="52"/>
  <c r="I154" i="52"/>
  <c r="I117" i="52"/>
  <c r="I95" i="52"/>
  <c r="I141" i="52"/>
  <c r="I138" i="52"/>
  <c r="I115" i="52"/>
  <c r="I32" i="52"/>
  <c r="I176" i="52"/>
  <c r="I105" i="52"/>
  <c r="I103" i="52"/>
  <c r="I92" i="52"/>
  <c r="I80" i="52"/>
  <c r="I36" i="52"/>
  <c r="I14" i="52"/>
  <c r="I40" i="52"/>
  <c r="I18" i="52"/>
  <c r="I15" i="52"/>
  <c r="I10" i="52"/>
  <c r="I37" i="52"/>
  <c r="I52" i="52"/>
  <c r="I137" i="52"/>
  <c r="I158" i="52"/>
  <c r="I178" i="52"/>
  <c r="I155" i="52"/>
  <c r="I87" i="52"/>
  <c r="I112" i="52"/>
  <c r="I38" i="52"/>
  <c r="I100" i="52"/>
  <c r="I114" i="52"/>
  <c r="I122" i="52"/>
  <c r="I126" i="52"/>
  <c r="I170" i="52"/>
  <c r="I173" i="52"/>
  <c r="I161" i="52"/>
  <c r="I97" i="52"/>
  <c r="I131" i="52"/>
  <c r="I127" i="52"/>
  <c r="I56" i="52"/>
  <c r="I125" i="52"/>
  <c r="I121" i="52"/>
  <c r="I24" i="52"/>
  <c r="I182" i="52"/>
  <c r="I159" i="52"/>
  <c r="I180" i="52"/>
  <c r="I177" i="52"/>
  <c r="I64" i="52"/>
  <c r="I26" i="52"/>
  <c r="I54" i="52"/>
  <c r="I77" i="52"/>
  <c r="I66" i="52"/>
  <c r="I90" i="52"/>
  <c r="I20" i="52"/>
  <c r="I63" i="52"/>
  <c r="I167" i="52"/>
  <c r="I143" i="52"/>
  <c r="I75" i="52"/>
  <c r="I21" i="52"/>
  <c r="I88" i="52"/>
  <c r="I101" i="52"/>
  <c r="I41" i="52"/>
  <c r="I148" i="52"/>
  <c r="I29" i="52"/>
  <c r="I168" i="52"/>
  <c r="I30" i="52"/>
  <c r="I43" i="52"/>
  <c r="I162" i="52"/>
  <c r="I109" i="52"/>
  <c r="I181" i="52"/>
  <c r="I179" i="52"/>
  <c r="I42" i="52"/>
  <c r="I150" i="52"/>
  <c r="I175" i="52"/>
  <c r="I13" i="52"/>
  <c r="I55" i="52"/>
  <c r="I44" i="52"/>
  <c r="I68" i="52"/>
  <c r="I129" i="52"/>
  <c r="I113" i="52"/>
  <c r="I183" i="52"/>
  <c r="I130" i="52"/>
  <c r="I171" i="52"/>
  <c r="I165" i="52"/>
  <c r="I65" i="52"/>
  <c r="I89" i="52"/>
  <c r="I79" i="52"/>
  <c r="I102" i="52"/>
  <c r="I119" i="52"/>
  <c r="I123" i="52"/>
  <c r="I16" i="52"/>
  <c r="I74" i="52"/>
  <c r="I98" i="52"/>
  <c r="I151" i="52"/>
  <c r="I110" i="52"/>
  <c r="I33" i="52"/>
  <c r="I62" i="52"/>
  <c r="I86" i="52"/>
  <c r="I128" i="52"/>
  <c r="I156" i="52"/>
  <c r="I144" i="52"/>
  <c r="I34" i="52"/>
  <c r="I149" i="52"/>
  <c r="I99" i="52"/>
  <c r="I169" i="52"/>
  <c r="I53" i="52"/>
  <c r="I76" i="52"/>
  <c r="I120" i="52"/>
  <c r="I172" i="52"/>
  <c r="I17" i="52"/>
  <c r="J171" i="52" l="1"/>
  <c r="J95" i="52"/>
  <c r="J83" i="52"/>
  <c r="J72" i="52"/>
  <c r="J60" i="52"/>
  <c r="J48" i="52"/>
  <c r="J40" i="52"/>
  <c r="J28" i="52"/>
  <c r="J23" i="52"/>
  <c r="J182" i="52"/>
  <c r="J106" i="52"/>
  <c r="J32" i="52"/>
  <c r="J15" i="52"/>
  <c r="J163" i="52"/>
  <c r="J36" i="52"/>
  <c r="J19" i="52"/>
  <c r="J174" i="52"/>
  <c r="J93" i="52"/>
  <c r="J81" i="52"/>
  <c r="J70" i="52"/>
  <c r="J68" i="52"/>
  <c r="J57" i="52"/>
  <c r="J44" i="52"/>
  <c r="J35" i="52"/>
  <c r="J22" i="52"/>
  <c r="J116" i="52"/>
  <c r="J104" i="52"/>
  <c r="J91" i="52"/>
  <c r="J79" i="52"/>
  <c r="J121" i="52"/>
  <c r="J59" i="52"/>
  <c r="J46" i="52"/>
  <c r="J39" i="52"/>
  <c r="J137" i="52"/>
  <c r="J47" i="52"/>
  <c r="J153" i="52"/>
  <c r="J102" i="52"/>
  <c r="J31" i="52"/>
  <c r="J183" i="52"/>
  <c r="J141" i="52"/>
  <c r="J138" i="52"/>
  <c r="J140" i="52"/>
  <c r="J27" i="52"/>
  <c r="J103" i="52"/>
  <c r="J90" i="52"/>
  <c r="J14" i="52"/>
  <c r="J172" i="52"/>
  <c r="J120" i="52"/>
  <c r="J117" i="52"/>
  <c r="J82" i="52"/>
  <c r="J69" i="52"/>
  <c r="J56" i="52"/>
  <c r="J18" i="52"/>
  <c r="J114" i="52"/>
  <c r="J119" i="52"/>
  <c r="J133" i="52"/>
  <c r="J181" i="52"/>
  <c r="J148" i="52"/>
  <c r="J92" i="52"/>
  <c r="J58" i="52"/>
  <c r="J20" i="52"/>
  <c r="J63" i="52"/>
  <c r="J129" i="52"/>
  <c r="J53" i="52"/>
  <c r="J76" i="52"/>
  <c r="J126" i="52"/>
  <c r="J65" i="52"/>
  <c r="J89" i="52"/>
  <c r="J161" i="52"/>
  <c r="J110" i="52"/>
  <c r="J77" i="52"/>
  <c r="J96" i="52"/>
  <c r="J177" i="52"/>
  <c r="J125" i="52"/>
  <c r="J42" i="52"/>
  <c r="J13" i="52"/>
  <c r="J55" i="52"/>
  <c r="J122" i="52"/>
  <c r="J101" i="52"/>
  <c r="J66" i="52"/>
  <c r="J169" i="52"/>
  <c r="J115" i="52"/>
  <c r="J80" i="52"/>
  <c r="J128" i="52"/>
  <c r="J99" i="52"/>
  <c r="J113" i="52"/>
  <c r="J108" i="52"/>
  <c r="J134" i="52"/>
  <c r="J160" i="52"/>
  <c r="J127" i="52"/>
  <c r="J136" i="52"/>
  <c r="J105" i="52"/>
  <c r="J71" i="52"/>
  <c r="J157" i="52"/>
  <c r="J154" i="52"/>
  <c r="J41" i="52"/>
  <c r="J130" i="52"/>
  <c r="J30" i="52"/>
  <c r="J43" i="52"/>
  <c r="J123" i="52"/>
  <c r="J37" i="52"/>
  <c r="J52" i="52"/>
  <c r="J64" i="52"/>
  <c r="J159" i="52"/>
  <c r="J168" i="52"/>
  <c r="J144" i="52"/>
  <c r="J135" i="52"/>
  <c r="J45" i="52"/>
  <c r="J167" i="52"/>
  <c r="J33" i="52"/>
  <c r="J149" i="52"/>
  <c r="J61" i="52"/>
  <c r="J85" i="52"/>
  <c r="J173" i="52"/>
  <c r="J139" i="52"/>
  <c r="J158" i="52"/>
  <c r="J84" i="52"/>
  <c r="J49" i="52"/>
  <c r="J179" i="52"/>
  <c r="J176" i="52"/>
  <c r="J29" i="52"/>
  <c r="J17" i="52"/>
  <c r="J164" i="52"/>
  <c r="J155" i="52"/>
  <c r="J54" i="52"/>
  <c r="J150" i="52"/>
  <c r="J175" i="52"/>
  <c r="J73" i="52"/>
  <c r="J156" i="52"/>
  <c r="J109" i="52"/>
  <c r="J51" i="52"/>
  <c r="J132" i="52"/>
  <c r="J86" i="52"/>
  <c r="J21" i="52"/>
  <c r="J146" i="52"/>
  <c r="J8" i="52"/>
  <c r="J152" i="52"/>
  <c r="J118" i="52"/>
  <c r="J180" i="52"/>
  <c r="J97" i="52"/>
  <c r="J62" i="52"/>
  <c r="J178" i="52"/>
  <c r="J16" i="52"/>
  <c r="J74" i="52"/>
  <c r="J98" i="52"/>
  <c r="J151" i="52"/>
  <c r="J162" i="52"/>
  <c r="J87" i="52"/>
  <c r="J112" i="52"/>
  <c r="J38" i="52"/>
  <c r="J100" i="52"/>
  <c r="J131" i="52"/>
  <c r="J75" i="52"/>
  <c r="J26" i="52"/>
  <c r="J143" i="52"/>
  <c r="J88" i="52"/>
  <c r="J165" i="52"/>
  <c r="J142" i="52"/>
  <c r="J24" i="52"/>
  <c r="J170" i="52"/>
  <c r="J147" i="52"/>
  <c r="J12" i="52"/>
  <c r="J34" i="52"/>
  <c r="J10" i="52"/>
  <c r="K137" i="52" l="1"/>
  <c r="K105" i="52"/>
  <c r="K138" i="52"/>
  <c r="K93" i="52"/>
  <c r="K82" i="52"/>
  <c r="K70" i="52"/>
  <c r="K47" i="52"/>
  <c r="K180" i="52"/>
  <c r="K147" i="52"/>
  <c r="K136" i="52"/>
  <c r="K104" i="52"/>
  <c r="K71" i="52"/>
  <c r="K59" i="52"/>
  <c r="K121" i="52"/>
  <c r="K46" i="52"/>
  <c r="K39" i="52"/>
  <c r="K17" i="52"/>
  <c r="K114" i="52"/>
  <c r="K27" i="52"/>
  <c r="K122" i="52"/>
  <c r="K102" i="52"/>
  <c r="K65" i="52"/>
  <c r="K160" i="52"/>
  <c r="K142" i="52"/>
  <c r="K55" i="52"/>
  <c r="K13" i="52"/>
  <c r="K183" i="52"/>
  <c r="K149" i="52"/>
  <c r="K141" i="52"/>
  <c r="K118" i="52"/>
  <c r="K113" i="52"/>
  <c r="K21" i="52"/>
  <c r="K100" i="52"/>
  <c r="K38" i="52"/>
  <c r="K161" i="52"/>
  <c r="K116" i="52"/>
  <c r="K91" i="52"/>
  <c r="K31" i="52"/>
  <c r="K81" i="52"/>
  <c r="K44" i="52"/>
  <c r="K115" i="52"/>
  <c r="K103" i="52"/>
  <c r="K101" i="52"/>
  <c r="K90" i="52"/>
  <c r="K77" i="52"/>
  <c r="K26" i="52"/>
  <c r="K14" i="52"/>
  <c r="K119" i="52"/>
  <c r="K89" i="52"/>
  <c r="K79" i="52"/>
  <c r="K172" i="52"/>
  <c r="K148" i="52"/>
  <c r="K120" i="52"/>
  <c r="K117" i="52"/>
  <c r="K92" i="52"/>
  <c r="K80" i="52"/>
  <c r="K69" i="52"/>
  <c r="K66" i="52"/>
  <c r="K56" i="52"/>
  <c r="K43" i="52"/>
  <c r="K30" i="52"/>
  <c r="K18" i="52"/>
  <c r="K154" i="52"/>
  <c r="K140" i="52"/>
  <c r="K58" i="52"/>
  <c r="K45" i="52"/>
  <c r="K34" i="52"/>
  <c r="K22" i="52"/>
  <c r="K8" i="52"/>
  <c r="K174" i="52"/>
  <c r="K139" i="52"/>
  <c r="K68" i="52"/>
  <c r="K57" i="52"/>
  <c r="K35" i="52"/>
  <c r="K23" i="52"/>
  <c r="K83" i="52"/>
  <c r="K106" i="52"/>
  <c r="K152" i="52"/>
  <c r="K168" i="52"/>
  <c r="K24" i="52"/>
  <c r="K165" i="52"/>
  <c r="K42" i="52"/>
  <c r="K150" i="52"/>
  <c r="K54" i="52"/>
  <c r="K48" i="52"/>
  <c r="K176" i="52"/>
  <c r="K29" i="52"/>
  <c r="K146" i="52"/>
  <c r="K88" i="52"/>
  <c r="K60" i="52"/>
  <c r="K84" i="52"/>
  <c r="K96" i="52"/>
  <c r="K159" i="52"/>
  <c r="K173" i="52"/>
  <c r="K12" i="52"/>
  <c r="K109" i="52"/>
  <c r="K127" i="52"/>
  <c r="K144" i="52"/>
  <c r="K171" i="52"/>
  <c r="K28" i="52"/>
  <c r="K15" i="52"/>
  <c r="K74" i="52"/>
  <c r="K158" i="52"/>
  <c r="K167" i="52"/>
  <c r="K163" i="52"/>
  <c r="K62" i="52"/>
  <c r="K75" i="52"/>
  <c r="K32" i="52"/>
  <c r="K182" i="52"/>
  <c r="K135" i="52"/>
  <c r="K156" i="52"/>
  <c r="K153" i="52"/>
  <c r="K73" i="52"/>
  <c r="K97" i="52"/>
  <c r="K131" i="52"/>
  <c r="K33" i="52"/>
  <c r="K86" i="52"/>
  <c r="K110" i="52"/>
  <c r="K128" i="52"/>
  <c r="K10" i="52"/>
  <c r="K99" i="52"/>
  <c r="K125" i="52"/>
  <c r="K40" i="52"/>
  <c r="K95" i="52"/>
  <c r="K177" i="52"/>
  <c r="K41" i="52"/>
  <c r="K130" i="52"/>
  <c r="K123" i="52"/>
  <c r="K164" i="52"/>
  <c r="K16" i="52"/>
  <c r="K36" i="52"/>
  <c r="K64" i="52"/>
  <c r="K19" i="52"/>
  <c r="K157" i="52"/>
  <c r="K134" i="52"/>
  <c r="K178" i="52"/>
  <c r="K155" i="52"/>
  <c r="K175" i="52"/>
  <c r="K51" i="52"/>
  <c r="K132" i="52"/>
  <c r="K20" i="52"/>
  <c r="K63" i="52"/>
  <c r="K129" i="52"/>
  <c r="K53" i="52"/>
  <c r="K76" i="52"/>
  <c r="K126" i="52"/>
  <c r="K143" i="52"/>
  <c r="K181" i="52"/>
  <c r="K179" i="52"/>
  <c r="K133" i="52"/>
  <c r="K72" i="52"/>
  <c r="K108" i="52"/>
  <c r="K170" i="52"/>
  <c r="K49" i="52"/>
  <c r="K61" i="52"/>
  <c r="K85" i="52"/>
  <c r="K98" i="52"/>
  <c r="K151" i="52"/>
  <c r="K162" i="52"/>
  <c r="K87" i="52"/>
  <c r="K112" i="52"/>
  <c r="K169" i="52"/>
  <c r="K37" i="52"/>
  <c r="K52" i="52"/>
  <c r="L160" i="52" l="1"/>
  <c r="L140" i="52"/>
  <c r="L81" i="52"/>
  <c r="L69" i="52"/>
  <c r="L35" i="52"/>
  <c r="L18" i="52"/>
  <c r="L153" i="52"/>
  <c r="L141" i="52"/>
  <c r="L103" i="52"/>
  <c r="L58" i="52"/>
  <c r="L39" i="52"/>
  <c r="L27" i="52"/>
  <c r="L169" i="52"/>
  <c r="L139" i="52"/>
  <c r="L116" i="52"/>
  <c r="L92" i="52"/>
  <c r="L46" i="52"/>
  <c r="L31" i="52"/>
  <c r="L22" i="52"/>
  <c r="L14" i="52"/>
  <c r="L183" i="52"/>
  <c r="L149" i="52"/>
  <c r="L125" i="52"/>
  <c r="L118" i="52"/>
  <c r="L113" i="52"/>
  <c r="L99" i="52"/>
  <c r="L21" i="52"/>
  <c r="L157" i="52"/>
  <c r="L102" i="52"/>
  <c r="L150" i="52"/>
  <c r="L42" i="52"/>
  <c r="L170" i="52"/>
  <c r="L115" i="52"/>
  <c r="L101" i="52"/>
  <c r="L90" i="52"/>
  <c r="L88" i="52"/>
  <c r="L77" i="52"/>
  <c r="L64" i="52"/>
  <c r="L26" i="52"/>
  <c r="L181" i="52"/>
  <c r="L89" i="52"/>
  <c r="L68" i="52"/>
  <c r="L17" i="52"/>
  <c r="L148" i="52"/>
  <c r="L120" i="52"/>
  <c r="L80" i="52"/>
  <c r="L66" i="52"/>
  <c r="L56" i="52"/>
  <c r="L54" i="52"/>
  <c r="L43" i="52"/>
  <c r="L30" i="52"/>
  <c r="L55" i="52"/>
  <c r="L13" i="52"/>
  <c r="L154" i="52"/>
  <c r="L123" i="52"/>
  <c r="L45" i="52"/>
  <c r="L34" i="52"/>
  <c r="L158" i="52"/>
  <c r="L112" i="52"/>
  <c r="L38" i="52"/>
  <c r="L161" i="52"/>
  <c r="L143" i="52"/>
  <c r="L119" i="52"/>
  <c r="L76" i="52"/>
  <c r="L164" i="52"/>
  <c r="L59" i="52"/>
  <c r="L168" i="52"/>
  <c r="L134" i="52"/>
  <c r="L144" i="52"/>
  <c r="L114" i="52"/>
  <c r="L79" i="52"/>
  <c r="L44" i="52"/>
  <c r="L165" i="52"/>
  <c r="L8" i="52"/>
  <c r="L162" i="52"/>
  <c r="L40" i="52"/>
  <c r="L95" i="52"/>
  <c r="L171" i="52"/>
  <c r="L108" i="52"/>
  <c r="L29" i="52"/>
  <c r="L117" i="52"/>
  <c r="L156" i="52"/>
  <c r="L96" i="52"/>
  <c r="L173" i="52"/>
  <c r="L163" i="52"/>
  <c r="L109" i="52"/>
  <c r="L33" i="52"/>
  <c r="L65" i="52"/>
  <c r="L146" i="52"/>
  <c r="L180" i="52"/>
  <c r="L147" i="52"/>
  <c r="L167" i="52"/>
  <c r="L91" i="52"/>
  <c r="L57" i="52"/>
  <c r="L28" i="52"/>
  <c r="L72" i="52"/>
  <c r="L85" i="52"/>
  <c r="L16" i="52"/>
  <c r="L98" i="52"/>
  <c r="L47" i="52"/>
  <c r="L10" i="52"/>
  <c r="L23" i="52"/>
  <c r="L127" i="52"/>
  <c r="L176" i="52"/>
  <c r="L87" i="52"/>
  <c r="L155" i="52"/>
  <c r="L121" i="52"/>
  <c r="L19" i="52"/>
  <c r="L135" i="52"/>
  <c r="L159" i="52"/>
  <c r="L126" i="52"/>
  <c r="L104" i="52"/>
  <c r="L70" i="52"/>
  <c r="L15" i="52"/>
  <c r="L49" i="52"/>
  <c r="L62" i="52"/>
  <c r="L37" i="52"/>
  <c r="L52" i="52"/>
  <c r="L75" i="52"/>
  <c r="L179" i="52"/>
  <c r="L71" i="52"/>
  <c r="L151" i="52"/>
  <c r="L177" i="52"/>
  <c r="L174" i="52"/>
  <c r="L178" i="52"/>
  <c r="L73" i="52"/>
  <c r="L97" i="52"/>
  <c r="L131" i="52"/>
  <c r="L142" i="52"/>
  <c r="L53" i="52"/>
  <c r="L175" i="52"/>
  <c r="L182" i="52"/>
  <c r="L129" i="52"/>
  <c r="L41" i="52"/>
  <c r="L93" i="52"/>
  <c r="L136" i="52"/>
  <c r="L172" i="52"/>
  <c r="L138" i="52"/>
  <c r="L83" i="52"/>
  <c r="L48" i="52"/>
  <c r="L152" i="52"/>
  <c r="L36" i="52"/>
  <c r="L24" i="52"/>
  <c r="L137" i="52"/>
  <c r="L133" i="52"/>
  <c r="L61" i="52"/>
  <c r="L106" i="52"/>
  <c r="L12" i="52"/>
  <c r="L130" i="52"/>
  <c r="L74" i="52"/>
  <c r="L60" i="52"/>
  <c r="L84" i="52"/>
  <c r="L86" i="52"/>
  <c r="L110" i="52"/>
  <c r="L128" i="52"/>
  <c r="L32" i="52"/>
  <c r="L51" i="52"/>
  <c r="L132" i="52"/>
  <c r="L20" i="52"/>
  <c r="L63" i="52"/>
  <c r="L82" i="52"/>
  <c r="L105" i="52"/>
  <c r="L122" i="52"/>
  <c r="L100" i="52"/>
</calcChain>
</file>

<file path=xl/sharedStrings.xml><?xml version="1.0" encoding="utf-8"?>
<sst xmlns="http://schemas.openxmlformats.org/spreadsheetml/2006/main" count="4751" uniqueCount="777">
  <si>
    <t>Index of tables</t>
  </si>
  <si>
    <t>Table 8</t>
  </si>
  <si>
    <t>Table 9</t>
  </si>
  <si>
    <t>Table 12</t>
  </si>
  <si>
    <t>Table 13</t>
  </si>
  <si>
    <t>Table 14</t>
  </si>
  <si>
    <t>Table 15</t>
  </si>
  <si>
    <t>Local Authority tables</t>
  </si>
  <si>
    <t>Table 16</t>
  </si>
  <si>
    <t>Table 17</t>
  </si>
  <si>
    <t>Table 18</t>
  </si>
  <si>
    <t>Table 19</t>
  </si>
  <si>
    <t>Table 20</t>
  </si>
  <si>
    <t>F</t>
  </si>
  <si>
    <t>Total</t>
  </si>
  <si>
    <t>English</t>
  </si>
  <si>
    <t>Mathematics</t>
  </si>
  <si>
    <t>Core Science</t>
  </si>
  <si>
    <t>Additional Science</t>
  </si>
  <si>
    <t>Additional Applied Science</t>
  </si>
  <si>
    <t>Physics</t>
  </si>
  <si>
    <t>Chemistry</t>
  </si>
  <si>
    <t>Biological Sciences</t>
  </si>
  <si>
    <t>Other Sciences</t>
  </si>
  <si>
    <t>D &amp; T: Electronic Products</t>
  </si>
  <si>
    <t>D &amp; T: Food Technology</t>
  </si>
  <si>
    <t>D &amp; T: Graphic Products</t>
  </si>
  <si>
    <t>D &amp; T: Resistant Materials</t>
  </si>
  <si>
    <t>D &amp; T: Systems &amp; Control</t>
  </si>
  <si>
    <t>D &amp; T: Textiles Technology</t>
  </si>
  <si>
    <t>Business Studies</t>
  </si>
  <si>
    <t>Home Economics</t>
  </si>
  <si>
    <t>Geography</t>
  </si>
  <si>
    <t>History</t>
  </si>
  <si>
    <t>Humanities</t>
  </si>
  <si>
    <t>Social Studies</t>
  </si>
  <si>
    <t>Music</t>
  </si>
  <si>
    <t>French</t>
  </si>
  <si>
    <t>German</t>
  </si>
  <si>
    <t>Spanish</t>
  </si>
  <si>
    <t>Italian</t>
  </si>
  <si>
    <t>Other Modern Languages</t>
  </si>
  <si>
    <t>Art and Design</t>
  </si>
  <si>
    <t>English Literature</t>
  </si>
  <si>
    <t>Drama</t>
  </si>
  <si>
    <t>Media/Film/TV</t>
  </si>
  <si>
    <t>Communication Studies</t>
  </si>
  <si>
    <t>Physical Education</t>
  </si>
  <si>
    <t>Religious Studies</t>
  </si>
  <si>
    <t>Coverage: England</t>
  </si>
  <si>
    <t>Pupils (thousands)</t>
  </si>
  <si>
    <t>Achieved grades A*-C</t>
  </si>
  <si>
    <t>Achieved grades A*-G</t>
  </si>
  <si>
    <t>Boys</t>
  </si>
  <si>
    <t>Girls</t>
  </si>
  <si>
    <t>Any Subject</t>
  </si>
  <si>
    <t>English &amp; Mathematics</t>
  </si>
  <si>
    <t>Mathematics &amp; Science</t>
  </si>
  <si>
    <t>English, Mathematics &amp; Science</t>
  </si>
  <si>
    <t>Any Science</t>
  </si>
  <si>
    <t>Any Design &amp; Technology</t>
  </si>
  <si>
    <t>Any Modern Language</t>
  </si>
  <si>
    <t>Thousands</t>
  </si>
  <si>
    <t>As a percentage of pupils at the end of Key Stage 4 attempting the subject</t>
  </si>
  <si>
    <t>Any Subject (Thousands)</t>
  </si>
  <si>
    <t>A</t>
  </si>
  <si>
    <t>B</t>
  </si>
  <si>
    <t>C</t>
  </si>
  <si>
    <t>D</t>
  </si>
  <si>
    <t>E</t>
  </si>
  <si>
    <t>G</t>
  </si>
  <si>
    <t>Statistics</t>
  </si>
  <si>
    <t>Economics</t>
  </si>
  <si>
    <t>Vocational Studies</t>
  </si>
  <si>
    <t>Entries (thousands)</t>
  </si>
  <si>
    <t>Grades obtained</t>
  </si>
  <si>
    <t>Subjects</t>
  </si>
  <si>
    <t>A*</t>
  </si>
  <si>
    <t>Entries</t>
  </si>
  <si>
    <t>Number</t>
  </si>
  <si>
    <t>English for speakers of other languages</t>
  </si>
  <si>
    <t>Hindi</t>
  </si>
  <si>
    <t>DD</t>
  </si>
  <si>
    <t>DE</t>
  </si>
  <si>
    <t>EE</t>
  </si>
  <si>
    <t>EF</t>
  </si>
  <si>
    <t>FF</t>
  </si>
  <si>
    <t>FG</t>
  </si>
  <si>
    <t>GG</t>
  </si>
  <si>
    <t>Applied Art and Design</t>
  </si>
  <si>
    <t>Applied Business</t>
  </si>
  <si>
    <t>Health and Social Care</t>
  </si>
  <si>
    <t>Leisure and Tourism</t>
  </si>
  <si>
    <t>Manufacturing</t>
  </si>
  <si>
    <t>Construction</t>
  </si>
  <si>
    <t>Hospitality and Catering</t>
  </si>
  <si>
    <t>Applied Science</t>
  </si>
  <si>
    <t>Engineering</t>
  </si>
  <si>
    <t>Applied Information and Communication Technology</t>
  </si>
  <si>
    <t>Media: Communication and Production</t>
  </si>
  <si>
    <t>Performing Arts</t>
  </si>
  <si>
    <t>Applied Physical Education</t>
  </si>
  <si>
    <t>Total Entries</t>
  </si>
  <si>
    <t>A*A*</t>
  </si>
  <si>
    <t>A*A</t>
  </si>
  <si>
    <t>AA</t>
  </si>
  <si>
    <t>AB</t>
  </si>
  <si>
    <t>BB</t>
  </si>
  <si>
    <t>BC</t>
  </si>
  <si>
    <t>CC</t>
  </si>
  <si>
    <t>CD</t>
  </si>
  <si>
    <t>All subjects</t>
  </si>
  <si>
    <t>Number of awards</t>
  </si>
  <si>
    <t>Type of Qualification</t>
  </si>
  <si>
    <t>Level 1</t>
  </si>
  <si>
    <t>Level 2</t>
  </si>
  <si>
    <t>Level 3</t>
  </si>
  <si>
    <t>Free-standing Mathematics Qualification</t>
  </si>
  <si>
    <t>Asset Languages</t>
  </si>
  <si>
    <t>AS Level</t>
  </si>
  <si>
    <t>Applied AS Level</t>
  </si>
  <si>
    <r>
      <t>U</t>
    </r>
    <r>
      <rPr>
        <vertAlign val="superscript"/>
        <sz val="8"/>
        <rFont val="Arial"/>
        <family val="2"/>
      </rPr>
      <t>3</t>
    </r>
  </si>
  <si>
    <r>
      <t>X</t>
    </r>
    <r>
      <rPr>
        <vertAlign val="superscript"/>
        <sz val="8"/>
        <rFont val="Arial"/>
        <family val="2"/>
      </rPr>
      <t>4</t>
    </r>
  </si>
  <si>
    <t>x   Figure has been suppressed due to low numbers (1 or 2 pupils) or where secondary suppression has been applied.</t>
  </si>
  <si>
    <t xml:space="preserve">5+A*-C grades </t>
  </si>
  <si>
    <t xml:space="preserve">5+A*-G grades </t>
  </si>
  <si>
    <t>Any passes</t>
  </si>
  <si>
    <t>Per cent entered</t>
  </si>
  <si>
    <t>Per cent achieved</t>
  </si>
  <si>
    <t>E12000001</t>
  </si>
  <si>
    <t>Darlington</t>
  </si>
  <si>
    <t>E06000005</t>
  </si>
  <si>
    <t>E06000047</t>
  </si>
  <si>
    <t>Gateshead</t>
  </si>
  <si>
    <t>E08000020</t>
  </si>
  <si>
    <t>Hartlepool</t>
  </si>
  <si>
    <t>E06000001</t>
  </si>
  <si>
    <t>Middlesbrough</t>
  </si>
  <si>
    <t>E06000002</t>
  </si>
  <si>
    <t>Newcastle upon Tyne</t>
  </si>
  <si>
    <t>E08000021</t>
  </si>
  <si>
    <t>North Tyneside</t>
  </si>
  <si>
    <t>E08000022</t>
  </si>
  <si>
    <t>Northumberland</t>
  </si>
  <si>
    <t>E06000048</t>
  </si>
  <si>
    <t>Redcar and Cleveland</t>
  </si>
  <si>
    <t>E06000003</t>
  </si>
  <si>
    <t>South Tyneside</t>
  </si>
  <si>
    <t>E08000023</t>
  </si>
  <si>
    <t>Stockton-on-Tees</t>
  </si>
  <si>
    <t>E06000004</t>
  </si>
  <si>
    <t>Sunderland</t>
  </si>
  <si>
    <t>E08000024</t>
  </si>
  <si>
    <t>E12000002</t>
  </si>
  <si>
    <t>Blackburn with Darwen</t>
  </si>
  <si>
    <t>E06000008</t>
  </si>
  <si>
    <t>Blackpool</t>
  </si>
  <si>
    <t>E06000009</t>
  </si>
  <si>
    <t>Bolton</t>
  </si>
  <si>
    <t>E08000001</t>
  </si>
  <si>
    <t>Bury</t>
  </si>
  <si>
    <t>E08000002</t>
  </si>
  <si>
    <t>Cheshire East</t>
  </si>
  <si>
    <t>E06000049</t>
  </si>
  <si>
    <t>Cheshire West and Chester</t>
  </si>
  <si>
    <t>E06000050</t>
  </si>
  <si>
    <t>Cumbria</t>
  </si>
  <si>
    <t>E10000006</t>
  </si>
  <si>
    <t>Halton</t>
  </si>
  <si>
    <t>E06000006</t>
  </si>
  <si>
    <t>Knowsley</t>
  </si>
  <si>
    <t>E08000011</t>
  </si>
  <si>
    <t>Lancashire</t>
  </si>
  <si>
    <t>E10000017</t>
  </si>
  <si>
    <t>Liverpool</t>
  </si>
  <si>
    <t>E08000012</t>
  </si>
  <si>
    <t>Manchester</t>
  </si>
  <si>
    <t>E08000003</t>
  </si>
  <si>
    <t>Oldham</t>
  </si>
  <si>
    <t>E08000004</t>
  </si>
  <si>
    <t>Rochdale</t>
  </si>
  <si>
    <t>E08000005</t>
  </si>
  <si>
    <t>Salford</t>
  </si>
  <si>
    <t>E08000006</t>
  </si>
  <si>
    <t>Sefton</t>
  </si>
  <si>
    <t>E08000014</t>
  </si>
  <si>
    <t>St. Helens</t>
  </si>
  <si>
    <t>E08000013</t>
  </si>
  <si>
    <t>Stockport</t>
  </si>
  <si>
    <t>E08000007</t>
  </si>
  <si>
    <t>Tameside</t>
  </si>
  <si>
    <t>E08000008</t>
  </si>
  <si>
    <t>Trafford</t>
  </si>
  <si>
    <t>E08000009</t>
  </si>
  <si>
    <t>Warrington</t>
  </si>
  <si>
    <t>E06000007</t>
  </si>
  <si>
    <t>Wigan</t>
  </si>
  <si>
    <t>E08000010</t>
  </si>
  <si>
    <t>Wirral</t>
  </si>
  <si>
    <t>E08000015</t>
  </si>
  <si>
    <t>E12000003</t>
  </si>
  <si>
    <t>Barnsley</t>
  </si>
  <si>
    <t>E08000016</t>
  </si>
  <si>
    <t>Bradford</t>
  </si>
  <si>
    <t>E08000032</t>
  </si>
  <si>
    <t>Calderdale</t>
  </si>
  <si>
    <t>E08000033</t>
  </si>
  <si>
    <t>Doncaster</t>
  </si>
  <si>
    <t>E08000017</t>
  </si>
  <si>
    <t>East Riding of Yorkshire</t>
  </si>
  <si>
    <t>E06000011</t>
  </si>
  <si>
    <t>Kingston upon Hull, City of</t>
  </si>
  <si>
    <t>E06000010</t>
  </si>
  <si>
    <t>Kirklees</t>
  </si>
  <si>
    <t>E08000034</t>
  </si>
  <si>
    <t>Leeds</t>
  </si>
  <si>
    <t>E08000035</t>
  </si>
  <si>
    <t>North East Lincolnshire</t>
  </si>
  <si>
    <t>E06000012</t>
  </si>
  <si>
    <t>North Lincolnshire</t>
  </si>
  <si>
    <t>E06000013</t>
  </si>
  <si>
    <t>North Yorkshire</t>
  </si>
  <si>
    <t>E10000023</t>
  </si>
  <si>
    <t>Rotherham</t>
  </si>
  <si>
    <t>E08000018</t>
  </si>
  <si>
    <t>Sheffield</t>
  </si>
  <si>
    <t>E08000019</t>
  </si>
  <si>
    <t>Wakefield</t>
  </si>
  <si>
    <t>E08000036</t>
  </si>
  <si>
    <t>York</t>
  </si>
  <si>
    <t>E06000014</t>
  </si>
  <si>
    <t>E12000004</t>
  </si>
  <si>
    <t>Derby</t>
  </si>
  <si>
    <t>E06000015</t>
  </si>
  <si>
    <t>Derbyshire</t>
  </si>
  <si>
    <t>E10000007</t>
  </si>
  <si>
    <t>Leicester</t>
  </si>
  <si>
    <t>E06000016</t>
  </si>
  <si>
    <t>Leicestershire</t>
  </si>
  <si>
    <t>E10000018</t>
  </si>
  <si>
    <t>Lincolnshire</t>
  </si>
  <si>
    <t>E10000019</t>
  </si>
  <si>
    <t>Northamptonshire</t>
  </si>
  <si>
    <t>E10000021</t>
  </si>
  <si>
    <t>Nottingham</t>
  </si>
  <si>
    <t>E06000018</t>
  </si>
  <si>
    <t>Nottinghamshire</t>
  </si>
  <si>
    <t>E10000024</t>
  </si>
  <si>
    <t>Rutland</t>
  </si>
  <si>
    <t>E06000017</t>
  </si>
  <si>
    <t>E12000005</t>
  </si>
  <si>
    <t>Birmingham</t>
  </si>
  <si>
    <t>E08000025</t>
  </si>
  <si>
    <t>Coventry</t>
  </si>
  <si>
    <t>E08000026</t>
  </si>
  <si>
    <t>Dudley</t>
  </si>
  <si>
    <t>E08000027</t>
  </si>
  <si>
    <t>E06000019</t>
  </si>
  <si>
    <t>Sandwell</t>
  </si>
  <si>
    <t>E08000028</t>
  </si>
  <si>
    <t>Shropshire</t>
  </si>
  <si>
    <t>E06000051</t>
  </si>
  <si>
    <t>Solihull</t>
  </si>
  <si>
    <t>E08000029</t>
  </si>
  <si>
    <t>Staffordshire</t>
  </si>
  <si>
    <t>E10000028</t>
  </si>
  <si>
    <t>Stoke-on-Trent</t>
  </si>
  <si>
    <t>E06000021</t>
  </si>
  <si>
    <t>Telford and Wrekin</t>
  </si>
  <si>
    <t>E06000020</t>
  </si>
  <si>
    <t>Walsall</t>
  </si>
  <si>
    <t>E08000030</t>
  </si>
  <si>
    <t>Warwickshire</t>
  </si>
  <si>
    <t>E10000031</t>
  </si>
  <si>
    <t>Wolverhampton</t>
  </si>
  <si>
    <t>E08000031</t>
  </si>
  <si>
    <t>Worcestershire</t>
  </si>
  <si>
    <t>E10000034</t>
  </si>
  <si>
    <t>E12000006</t>
  </si>
  <si>
    <t>Bedford</t>
  </si>
  <si>
    <t>E06000055</t>
  </si>
  <si>
    <t>Cambridgeshire</t>
  </si>
  <si>
    <t>E10000003</t>
  </si>
  <si>
    <t>Central Bedfordshire</t>
  </si>
  <si>
    <t>E06000056</t>
  </si>
  <si>
    <t>Essex</t>
  </si>
  <si>
    <t>E10000012</t>
  </si>
  <si>
    <t>Hertfordshire</t>
  </si>
  <si>
    <t>E10000015</t>
  </si>
  <si>
    <t>Luton</t>
  </si>
  <si>
    <t>E06000032</t>
  </si>
  <si>
    <t>Norfolk</t>
  </si>
  <si>
    <t>E10000020</t>
  </si>
  <si>
    <t>Peterborough</t>
  </si>
  <si>
    <t>E06000031</t>
  </si>
  <si>
    <t>Southend-on-Sea</t>
  </si>
  <si>
    <t>E06000033</t>
  </si>
  <si>
    <t>Suffolk</t>
  </si>
  <si>
    <t>E10000029</t>
  </si>
  <si>
    <t>Thurrock</t>
  </si>
  <si>
    <t>E06000034</t>
  </si>
  <si>
    <t>E12000007</t>
  </si>
  <si>
    <t>Inner London</t>
  </si>
  <si>
    <t>E13000001</t>
  </si>
  <si>
    <t>Camden</t>
  </si>
  <si>
    <t>E09000007</t>
  </si>
  <si>
    <t>City of London</t>
  </si>
  <si>
    <t>E09000001</t>
  </si>
  <si>
    <t>.</t>
  </si>
  <si>
    <t>Hackney</t>
  </si>
  <si>
    <t>E09000012</t>
  </si>
  <si>
    <t>Hammersmith and Fulham</t>
  </si>
  <si>
    <t>E09000013</t>
  </si>
  <si>
    <t>Haringey</t>
  </si>
  <si>
    <t>E09000014</t>
  </si>
  <si>
    <t>Islington</t>
  </si>
  <si>
    <t>E09000019</t>
  </si>
  <si>
    <t>Kensington and Chelsea</t>
  </si>
  <si>
    <t>E09000020</t>
  </si>
  <si>
    <t>Lambeth</t>
  </si>
  <si>
    <t>E09000022</t>
  </si>
  <si>
    <t>Lewisham</t>
  </si>
  <si>
    <t>E09000023</t>
  </si>
  <si>
    <t>Newham</t>
  </si>
  <si>
    <t>E09000025</t>
  </si>
  <si>
    <t>Southwark</t>
  </si>
  <si>
    <t>E09000028</t>
  </si>
  <si>
    <t>Tower Hamlets</t>
  </si>
  <si>
    <t>E09000030</t>
  </si>
  <si>
    <t>Wandsworth</t>
  </si>
  <si>
    <t>E09000032</t>
  </si>
  <si>
    <t>Westminster</t>
  </si>
  <si>
    <t>E09000033</t>
  </si>
  <si>
    <t>Outer London</t>
  </si>
  <si>
    <t>E13000002</t>
  </si>
  <si>
    <t>Barking and Dagenham</t>
  </si>
  <si>
    <t>E09000002</t>
  </si>
  <si>
    <t>Barnet</t>
  </si>
  <si>
    <t>E09000003</t>
  </si>
  <si>
    <t>Bexley</t>
  </si>
  <si>
    <t>E09000004</t>
  </si>
  <si>
    <t>Brent</t>
  </si>
  <si>
    <t>E09000005</t>
  </si>
  <si>
    <t>Bromley</t>
  </si>
  <si>
    <t>E09000006</t>
  </si>
  <si>
    <t>Croydon</t>
  </si>
  <si>
    <t>E09000008</t>
  </si>
  <si>
    <t>Ealing</t>
  </si>
  <si>
    <t>E09000009</t>
  </si>
  <si>
    <t>Enfield</t>
  </si>
  <si>
    <t>E09000010</t>
  </si>
  <si>
    <t>Greenwich</t>
  </si>
  <si>
    <t>E09000011</t>
  </si>
  <si>
    <t>Harrow</t>
  </si>
  <si>
    <t>E09000015</t>
  </si>
  <si>
    <t>Havering</t>
  </si>
  <si>
    <t>E09000016</t>
  </si>
  <si>
    <t>Hillingdon</t>
  </si>
  <si>
    <t>E09000017</t>
  </si>
  <si>
    <t>Hounslow</t>
  </si>
  <si>
    <t>E09000018</t>
  </si>
  <si>
    <t>Kingston upon Thames</t>
  </si>
  <si>
    <t>E09000021</t>
  </si>
  <si>
    <t>Merton</t>
  </si>
  <si>
    <t>E09000024</t>
  </si>
  <si>
    <t>Redbridge</t>
  </si>
  <si>
    <t>E09000026</t>
  </si>
  <si>
    <t>Richmond upon Thames</t>
  </si>
  <si>
    <t>E09000027</t>
  </si>
  <si>
    <t>Sutton</t>
  </si>
  <si>
    <t>E09000029</t>
  </si>
  <si>
    <t>Waltham Forest</t>
  </si>
  <si>
    <t>E09000031</t>
  </si>
  <si>
    <t>E12000008</t>
  </si>
  <si>
    <t>Bracknell Forest</t>
  </si>
  <si>
    <t>E06000036</t>
  </si>
  <si>
    <t>Brighton and Hove</t>
  </si>
  <si>
    <t>E06000043</t>
  </si>
  <si>
    <t>Buckinghamshire</t>
  </si>
  <si>
    <t>E10000002</t>
  </si>
  <si>
    <t>East Sussex</t>
  </si>
  <si>
    <t>E10000011</t>
  </si>
  <si>
    <t>Hampshire</t>
  </si>
  <si>
    <t>E10000014</t>
  </si>
  <si>
    <t>Isle of Wight</t>
  </si>
  <si>
    <t>E06000046</t>
  </si>
  <si>
    <t>Kent</t>
  </si>
  <si>
    <t>E10000016</t>
  </si>
  <si>
    <t>Medway</t>
  </si>
  <si>
    <t>E06000035</t>
  </si>
  <si>
    <t>Milton Keynes</t>
  </si>
  <si>
    <t>E06000042</t>
  </si>
  <si>
    <t>Oxfordshire</t>
  </si>
  <si>
    <t>E10000025</t>
  </si>
  <si>
    <t>Portsmouth</t>
  </si>
  <si>
    <t>E06000044</t>
  </si>
  <si>
    <t>Reading</t>
  </si>
  <si>
    <t>E06000038</t>
  </si>
  <si>
    <t>Slough</t>
  </si>
  <si>
    <t>E06000039</t>
  </si>
  <si>
    <t>Southampton</t>
  </si>
  <si>
    <t>E06000045</t>
  </si>
  <si>
    <t>Surrey</t>
  </si>
  <si>
    <t>E10000030</t>
  </si>
  <si>
    <t>West Berkshire</t>
  </si>
  <si>
    <t>E06000037</t>
  </si>
  <si>
    <t>West Sussex</t>
  </si>
  <si>
    <t>E10000032</t>
  </si>
  <si>
    <t>Windsor and Maidenhead</t>
  </si>
  <si>
    <t>E06000040</t>
  </si>
  <si>
    <t>Wokingham</t>
  </si>
  <si>
    <t>E06000041</t>
  </si>
  <si>
    <t>E12000009</t>
  </si>
  <si>
    <t>Isles of Scilly</t>
  </si>
  <si>
    <t>E06000053</t>
  </si>
  <si>
    <t>Bath and North East Somerset</t>
  </si>
  <si>
    <t>E06000022</t>
  </si>
  <si>
    <t>Bournemouth</t>
  </si>
  <si>
    <t>E06000028</t>
  </si>
  <si>
    <t>Bristol, City of</t>
  </si>
  <si>
    <t>E06000023</t>
  </si>
  <si>
    <t>Cornwall</t>
  </si>
  <si>
    <t>E06000052</t>
  </si>
  <si>
    <t>Devon</t>
  </si>
  <si>
    <t>E10000008</t>
  </si>
  <si>
    <t>Dorset</t>
  </si>
  <si>
    <t>E10000009</t>
  </si>
  <si>
    <t>Gloucestershire</t>
  </si>
  <si>
    <t>E10000013</t>
  </si>
  <si>
    <t>North Somerset</t>
  </si>
  <si>
    <t>E06000024</t>
  </si>
  <si>
    <t>Plymouth</t>
  </si>
  <si>
    <t>E06000026</t>
  </si>
  <si>
    <t>Poole</t>
  </si>
  <si>
    <t>E06000029</t>
  </si>
  <si>
    <t>Somerset</t>
  </si>
  <si>
    <t>E10000027</t>
  </si>
  <si>
    <t>South Gloucestershire</t>
  </si>
  <si>
    <t>E06000025</t>
  </si>
  <si>
    <t>Swindon</t>
  </si>
  <si>
    <t>E06000030</t>
  </si>
  <si>
    <t>Torbay</t>
  </si>
  <si>
    <t>E06000027</t>
  </si>
  <si>
    <t>Wiltshire</t>
  </si>
  <si>
    <t>E06000054</t>
  </si>
  <si>
    <t>E92000001</t>
  </si>
  <si>
    <t>. Not applicable.</t>
  </si>
  <si>
    <t>5+ A*-C grades</t>
  </si>
  <si>
    <t>2005/06</t>
  </si>
  <si>
    <t>2006/07</t>
  </si>
  <si>
    <t>2007/08</t>
  </si>
  <si>
    <t>2008/09</t>
  </si>
  <si>
    <t>2009/10</t>
  </si>
  <si>
    <t>2010/11</t>
  </si>
  <si>
    <t>English Baccalaureate subject areas</t>
  </si>
  <si>
    <t>Percentage entered</t>
  </si>
  <si>
    <t xml:space="preserve">Percentage  achieved </t>
  </si>
  <si>
    <t>Percentage of pupils entered for the components of the English Baccalaureate:</t>
  </si>
  <si>
    <t>Sciences</t>
  </si>
  <si>
    <t>History or Geography</t>
  </si>
  <si>
    <t>Languages</t>
  </si>
  <si>
    <t>Number of eligible pupils</t>
  </si>
  <si>
    <t>% making expected progress</t>
  </si>
  <si>
    <t>.  Not applicable.</t>
  </si>
  <si>
    <r>
      <t>Percentage of pupils achieving the components of the English Baccalaureate</t>
    </r>
    <r>
      <rPr>
        <vertAlign val="superscript"/>
        <sz val="8"/>
        <rFont val="Arial"/>
        <family val="2"/>
      </rPr>
      <t>3</t>
    </r>
    <r>
      <rPr>
        <sz val="8"/>
        <rFont val="Arial"/>
        <family val="2"/>
      </rPr>
      <t>:</t>
    </r>
  </si>
  <si>
    <r>
      <t>Coverage: England</t>
    </r>
    <r>
      <rPr>
        <b/>
        <vertAlign val="superscript"/>
        <sz val="9"/>
        <rFont val="Arial"/>
        <family val="2"/>
      </rPr>
      <t xml:space="preserve"> </t>
    </r>
  </si>
  <si>
    <t>2011/12</t>
  </si>
  <si>
    <t>County Durham</t>
  </si>
  <si>
    <t>Herefordshire, County of</t>
  </si>
  <si>
    <t>2.  A full explanation of how expected progress is calculated is included in the technical notes in this SFR.</t>
  </si>
  <si>
    <t>Independent special schools</t>
  </si>
  <si>
    <r>
      <t>State-funded special schools</t>
    </r>
    <r>
      <rPr>
        <vertAlign val="superscript"/>
        <sz val="8"/>
        <rFont val="Arial"/>
        <family val="2"/>
      </rPr>
      <t>6</t>
    </r>
  </si>
  <si>
    <t>Non-maintained special schools</t>
  </si>
  <si>
    <t>Independent schools</t>
  </si>
  <si>
    <t>All special schools</t>
  </si>
  <si>
    <t xml:space="preserve"> </t>
  </si>
  <si>
    <t>London</t>
  </si>
  <si>
    <t>English Studies</t>
  </si>
  <si>
    <t>Classical Civilisation</t>
  </si>
  <si>
    <t>Classical Greek</t>
  </si>
  <si>
    <t>Latin</t>
  </si>
  <si>
    <t>Selective schools</t>
  </si>
  <si>
    <t>Comprehensive schools</t>
  </si>
  <si>
    <t>All Subjects</t>
  </si>
  <si>
    <t>Applied Engineering</t>
  </si>
  <si>
    <t>General Studies</t>
  </si>
  <si>
    <t>English Language</t>
  </si>
  <si>
    <r>
      <t>BTEC Award</t>
    </r>
    <r>
      <rPr>
        <vertAlign val="superscript"/>
        <sz val="8"/>
        <rFont val="Arial"/>
        <family val="2"/>
      </rPr>
      <t>3</t>
    </r>
  </si>
  <si>
    <r>
      <t>BTEC Certificate</t>
    </r>
    <r>
      <rPr>
        <vertAlign val="superscript"/>
        <sz val="8"/>
        <rFont val="Arial"/>
        <family val="2"/>
      </rPr>
      <t>3</t>
    </r>
  </si>
  <si>
    <r>
      <t>BTEC Diploma</t>
    </r>
    <r>
      <rPr>
        <vertAlign val="superscript"/>
        <sz val="8"/>
        <rFont val="Arial"/>
        <family val="2"/>
      </rPr>
      <t>3</t>
    </r>
  </si>
  <si>
    <r>
      <t>OCR National Award</t>
    </r>
    <r>
      <rPr>
        <vertAlign val="superscript"/>
        <sz val="8"/>
        <rFont val="Arial"/>
        <family val="2"/>
      </rPr>
      <t>3</t>
    </r>
  </si>
  <si>
    <r>
      <t>OCR National Certificate</t>
    </r>
    <r>
      <rPr>
        <vertAlign val="superscript"/>
        <sz val="8"/>
        <rFont val="Arial"/>
        <family val="2"/>
      </rPr>
      <t>3</t>
    </r>
  </si>
  <si>
    <t>6.  Includes Double Award Science and Applied Science.</t>
  </si>
  <si>
    <t>7.  Includes all other combined syllabus of which Design and Technology is the major part.</t>
  </si>
  <si>
    <t>8.  Also includes Computer Studies, Information Systems and any combined syllabus of which Information Technology is the major part.</t>
  </si>
  <si>
    <t>x  Figure has been suppressed due to low numbers (1 or 2 pupils) or where secondary suppression has been applied.</t>
  </si>
  <si>
    <t>GCSE attempts and achievements in selected subjects of pupils at the end of key stage 4 in schools (number)</t>
  </si>
  <si>
    <t>GCSE attempts and achievements in selected subjects of pupils at the end of key stage 4 in schools (percentage of pupils attempting the subject)</t>
  </si>
  <si>
    <t>GCSE attempts and achievements in selected subjects of pupils at the end of key stage 4 in schools (percentage of all pupils)</t>
  </si>
  <si>
    <t>GCSE attempts in selected subjects by pupils at the end of key stage 4 by school type (percentage)</t>
  </si>
  <si>
    <t>GCSE attempts in selected subjects by pupils at the end of key stage 4 by admissions basis (percentage)</t>
  </si>
  <si>
    <t>GCSE Full Course results of pupils at the end of key stage 4 in schools, by subject and grade</t>
  </si>
  <si>
    <t>Other Qualification results of pupils at the end of key stage 4 in all schools by type of qualification</t>
  </si>
  <si>
    <t>GCSE and equivalent results of pupils at the end of key stage 4 by gender for each local authority and region</t>
  </si>
  <si>
    <t>The English Baccalaureate by local authority and region</t>
  </si>
  <si>
    <t>3.  The English and English Language subject  lines may not add up to the overall English figure due to rounding.</t>
  </si>
  <si>
    <t>4.  English Language includes attempts and achievements in legacy 'English' GCSEs.</t>
  </si>
  <si>
    <t>Single award subjects previously in table 13 (prior to 2011/12) are shown in italics; Motor Vehicle Studies is grouped with Other Design and Technology; Catering Studies is grouped with Vocational Studies.</t>
  </si>
  <si>
    <t xml:space="preserve">3.  Some zero percentages will represent small numbers due to rounding. </t>
  </si>
  <si>
    <t>4.  The English and English Language subject  lines may not add up to the overall English figure due to rounding.</t>
  </si>
  <si>
    <r>
      <t>As a percentage of pupils at the end of Key Stage 4 in all schools</t>
    </r>
    <r>
      <rPr>
        <vertAlign val="superscript"/>
        <sz val="8"/>
        <rFont val="Arial"/>
        <family val="2"/>
      </rPr>
      <t>3</t>
    </r>
  </si>
  <si>
    <r>
      <t>As a percentage of pupils at the end of key stage 4 in each school type</t>
    </r>
    <r>
      <rPr>
        <vertAlign val="superscript"/>
        <sz val="8"/>
        <rFont val="Arial"/>
        <family val="2"/>
      </rPr>
      <t>2</t>
    </r>
  </si>
  <si>
    <r>
      <t>All state-funded mainstream schools</t>
    </r>
    <r>
      <rPr>
        <vertAlign val="superscript"/>
        <sz val="8"/>
        <rFont val="Arial"/>
        <family val="2"/>
      </rPr>
      <t>3</t>
    </r>
  </si>
  <si>
    <r>
      <t>Local authority maintained mainstream schools</t>
    </r>
    <r>
      <rPr>
        <vertAlign val="superscript"/>
        <sz val="8"/>
        <rFont val="Arial"/>
        <family val="2"/>
      </rPr>
      <t>4</t>
    </r>
  </si>
  <si>
    <r>
      <t>Academies and free schools</t>
    </r>
    <r>
      <rPr>
        <vertAlign val="superscript"/>
        <sz val="8"/>
        <rFont val="Arial"/>
        <family val="2"/>
      </rPr>
      <t>5</t>
    </r>
  </si>
  <si>
    <t>Sponsored academies</t>
  </si>
  <si>
    <t>Converter academies</t>
  </si>
  <si>
    <r>
      <t>All state-funded schools</t>
    </r>
    <r>
      <rPr>
        <vertAlign val="superscript"/>
        <sz val="8"/>
        <rFont val="Arial"/>
        <family val="2"/>
      </rPr>
      <t>7</t>
    </r>
  </si>
  <si>
    <t>Hospital schools and alternative provision including academy and free school alternative provision and pupil referral units</t>
  </si>
  <si>
    <t>All state-funded schools, hospital schools and alternative provision including academy and free school alternative provision and pupil referral units</t>
  </si>
  <si>
    <r>
      <t>All independent schools</t>
    </r>
    <r>
      <rPr>
        <vertAlign val="superscript"/>
        <sz val="8"/>
        <rFont val="Arial"/>
        <family val="2"/>
      </rPr>
      <t>8</t>
    </r>
  </si>
  <si>
    <t>All schools</t>
  </si>
  <si>
    <t xml:space="preserve">2.  Some zero percentages will represent small numbers due to rounding. </t>
  </si>
  <si>
    <t>4.  Local Authority maintained mainstream schools include community schools, voluntary aided schools, voluntary controlled schools and foundation schools.</t>
  </si>
  <si>
    <t>6.  State-funded special schools include community special schools, foundation special schools, special sponsored academies, special converter academies and special free schools.</t>
  </si>
  <si>
    <t>8.  All independent schools include non-maintained special schools, independent special schools and independent schools.</t>
  </si>
  <si>
    <t>9.  The English and English Language subject  lines may not add up to the overall English figure due to rounding.</t>
  </si>
  <si>
    <t>Modern schools</t>
  </si>
  <si>
    <t>3.  Grade U refers to pupils' results which are ungraded or unclassified.</t>
  </si>
  <si>
    <t>4.  Grade X refers to pupils who were absent or whose results are pending.</t>
  </si>
  <si>
    <t>5.  The English and English Language subject  lines may not add up to the overall English figure due to rounding.</t>
  </si>
  <si>
    <t>1. BTEC and OCR qualifications awarded as part of the Qualifications and Credit Framework (QCF) are included in their respective BTEC and OCR qualification categories.</t>
  </si>
  <si>
    <t>Number of end of key stage 4 pupils</t>
  </si>
  <si>
    <t>Percentage of pupils at the end of key stage 4 achieving at GCSE and equivalents:</t>
  </si>
  <si>
    <t xml:space="preserve">3.  Average capped point scores are calculated using the best 8 GCSE and equivalent results. </t>
  </si>
  <si>
    <r>
      <t>Table 17: GCSE and equivalent results of pupils at the end of key stage 4 for each local authority</t>
    </r>
    <r>
      <rPr>
        <b/>
        <vertAlign val="superscript"/>
        <sz val="9"/>
        <rFont val="Arial"/>
        <family val="2"/>
      </rPr>
      <t>1</t>
    </r>
    <r>
      <rPr>
        <b/>
        <sz val="9"/>
        <rFont val="Arial"/>
        <family val="2"/>
      </rPr>
      <t xml:space="preserve"> and region</t>
    </r>
  </si>
  <si>
    <t>5+ A*-C grades including English &amp; Mathematics GCSEs</t>
  </si>
  <si>
    <t>2012/13</t>
  </si>
  <si>
    <t>Number of pupils at end key stage 4</t>
  </si>
  <si>
    <t>3.  The figures for pupils achieving the English and mathematics subject areas are calculated as a percentage of pupils at the end of key stage 4. The figures for sciences, history or geography and languages achievements are calculated as a percentage of those pupils who were entered in that subject area.</t>
  </si>
  <si>
    <r>
      <t>England</t>
    </r>
    <r>
      <rPr>
        <b/>
        <vertAlign val="superscript"/>
        <sz val="8"/>
        <rFont val="Arial"/>
        <family val="2"/>
      </rPr>
      <t>3</t>
    </r>
  </si>
  <si>
    <t>1.   State-funded schools include academies, free schools, city technology colleges and state-funded special schools but exclude independent schools, independent special schools, non-maintained special schools, hospital schools and alternative provision including academy and free school alternative provision and pupil referral units.</t>
  </si>
  <si>
    <t>Any Classical Study</t>
  </si>
  <si>
    <t>Arabic</t>
  </si>
  <si>
    <t>Chinese</t>
  </si>
  <si>
    <t>Polish</t>
  </si>
  <si>
    <t>Urdu</t>
  </si>
  <si>
    <t>Other Classical Studies</t>
  </si>
  <si>
    <r>
      <t>English</t>
    </r>
    <r>
      <rPr>
        <vertAlign val="superscript"/>
        <sz val="8"/>
        <rFont val="Arial"/>
        <family val="2"/>
      </rPr>
      <t>3</t>
    </r>
  </si>
  <si>
    <r>
      <t>English Language</t>
    </r>
    <r>
      <rPr>
        <vertAlign val="superscript"/>
        <sz val="8"/>
        <rFont val="Arial"/>
        <family val="2"/>
      </rPr>
      <t>4</t>
    </r>
  </si>
  <si>
    <r>
      <t>English</t>
    </r>
    <r>
      <rPr>
        <vertAlign val="superscript"/>
        <sz val="8"/>
        <rFont val="Arial"/>
        <family val="2"/>
      </rPr>
      <t>4</t>
    </r>
  </si>
  <si>
    <r>
      <t>English Language</t>
    </r>
    <r>
      <rPr>
        <vertAlign val="superscript"/>
        <sz val="8"/>
        <rFont val="Arial"/>
        <family val="2"/>
      </rPr>
      <t>5</t>
    </r>
  </si>
  <si>
    <r>
      <t>Other Sciences</t>
    </r>
    <r>
      <rPr>
        <vertAlign val="superscript"/>
        <sz val="8"/>
        <rFont val="Arial"/>
        <family val="2"/>
      </rPr>
      <t>6</t>
    </r>
  </si>
  <si>
    <r>
      <t>Other Design and Technology</t>
    </r>
    <r>
      <rPr>
        <vertAlign val="superscript"/>
        <sz val="8"/>
        <rFont val="Arial"/>
        <family val="2"/>
      </rPr>
      <t>7</t>
    </r>
  </si>
  <si>
    <r>
      <t>Information Technology</t>
    </r>
    <r>
      <rPr>
        <vertAlign val="superscript"/>
        <sz val="8"/>
        <rFont val="Arial"/>
        <family val="2"/>
      </rPr>
      <t>8</t>
    </r>
  </si>
  <si>
    <r>
      <t>English</t>
    </r>
    <r>
      <rPr>
        <vertAlign val="superscript"/>
        <sz val="8"/>
        <rFont val="Arial"/>
        <family val="2"/>
      </rPr>
      <t>9</t>
    </r>
  </si>
  <si>
    <r>
      <t>English Language</t>
    </r>
    <r>
      <rPr>
        <vertAlign val="superscript"/>
        <sz val="8"/>
        <rFont val="Arial"/>
        <family val="2"/>
      </rPr>
      <t>10</t>
    </r>
  </si>
  <si>
    <r>
      <t>English</t>
    </r>
    <r>
      <rPr>
        <vertAlign val="superscript"/>
        <sz val="8"/>
        <rFont val="Arial"/>
        <family val="2"/>
      </rPr>
      <t>5</t>
    </r>
  </si>
  <si>
    <r>
      <t>English Language</t>
    </r>
    <r>
      <rPr>
        <vertAlign val="superscript"/>
        <sz val="8"/>
        <rFont val="Arial"/>
        <family val="2"/>
      </rPr>
      <t>6</t>
    </r>
  </si>
  <si>
    <r>
      <t>OCR National Diploma</t>
    </r>
    <r>
      <rPr>
        <vertAlign val="superscript"/>
        <sz val="8"/>
        <rFont val="Arial"/>
        <family val="2"/>
      </rPr>
      <t>3</t>
    </r>
  </si>
  <si>
    <t>Region/
Local Authority</t>
  </si>
  <si>
    <t>Region/
Local Authority number</t>
  </si>
  <si>
    <t>North East</t>
  </si>
  <si>
    <t>North West</t>
  </si>
  <si>
    <t>Yorkshire and the Humber</t>
  </si>
  <si>
    <t>East Midlands</t>
  </si>
  <si>
    <t>West Midlands</t>
  </si>
  <si>
    <t>East</t>
  </si>
  <si>
    <t>South East</t>
  </si>
  <si>
    <t>South West</t>
  </si>
  <si>
    <t>Entered GCSE</t>
  </si>
  <si>
    <t>4.  English Language includes entries and achievements in legacy 'English' GCSEs.</t>
  </si>
  <si>
    <t>5.  English Language includes entries and achievements in legacy 'English' GCSEs.</t>
  </si>
  <si>
    <t>10.  English Language includes entries in legacy 'English' GCSEs.</t>
  </si>
  <si>
    <t>6.  English Language includes entries and achievements in legacy 'English' GCSEs.</t>
  </si>
  <si>
    <t>All</t>
  </si>
  <si>
    <r>
      <t>Total (State-funded sector)</t>
    </r>
    <r>
      <rPr>
        <b/>
        <vertAlign val="superscript"/>
        <sz val="8"/>
        <rFont val="Arial"/>
        <family val="2"/>
      </rPr>
      <t>1</t>
    </r>
  </si>
  <si>
    <t>Vlookup</t>
  </si>
  <si>
    <t>5 A*-C grades</t>
  </si>
  <si>
    <t>5+ A*-C grades including English and mathematics GCSEs</t>
  </si>
  <si>
    <t>Please select criteria</t>
  </si>
  <si>
    <t xml:space="preserve">Gender: </t>
  </si>
  <si>
    <r>
      <t>Average capped</t>
    </r>
    <r>
      <rPr>
        <vertAlign val="superscript"/>
        <sz val="8"/>
        <rFont val="Arial"/>
        <family val="2"/>
      </rPr>
      <t>3</t>
    </r>
    <r>
      <rPr>
        <sz val="8"/>
        <rFont val="Arial"/>
        <family val="2"/>
      </rPr>
      <t xml:space="preserve"> GCSE and equivalents point score per pupil</t>
    </r>
  </si>
  <si>
    <t>Average GCSE and equivalents point score per pupil</t>
  </si>
  <si>
    <t>5+ A*-C including English &amp; mathematics GCSEs</t>
  </si>
  <si>
    <t>5+ A*-G including English &amp; mathematics GCSEs</t>
  </si>
  <si>
    <r>
      <t>Total (state-funded sector)</t>
    </r>
    <r>
      <rPr>
        <b/>
        <vertAlign val="superscript"/>
        <sz val="8"/>
        <rFont val="Arial"/>
        <family val="2"/>
      </rPr>
      <t>1</t>
    </r>
  </si>
  <si>
    <t>1.  Local authority, region and the Total (state-funded sector) figures cover achievements in state-funded schools only. They do not include pupils recently arrived from overseas and so will not match with state-funded figures in the main tables. The 'England' line above includes all pupils from state-funded schools, independent schools, independent special schools, non-maintained special schools, hospital schools and  alternative provision including academy and free school alternative provision and pupil referral units.</t>
  </si>
  <si>
    <t>2.  Figures for 2012/13 are revised, all other figures are final.</t>
  </si>
  <si>
    <t>3.  In 2009, Cheshire local authority split into Cheshire East and Cheshire West and Chester. Similarly, Bedfordshire local authority split into Bedford and Central Bedfordshire.</t>
  </si>
  <si>
    <r>
      <t>Total (state-funded sector)</t>
    </r>
    <r>
      <rPr>
        <b/>
        <vertAlign val="superscript"/>
        <sz val="8"/>
        <rFont val="Arial"/>
        <family val="2"/>
      </rPr>
      <t>3</t>
    </r>
  </si>
  <si>
    <t>1.  State-funded mainstream schools include academies, free schools and city technology colleges but exclude state-funded special schools, independent schools, independent special schools, non-maintained special schools, hospital schools and alternative provision including academy and free school alternative provision and pupil referral units.</t>
  </si>
  <si>
    <t xml:space="preserve">3.  Local authority, region and the Total (state-funded mainstream sector) figures do not include pupils recently arrived from overseas. </t>
  </si>
  <si>
    <t>4.  Figures for 2012/13 are revised, all other years are final.</t>
  </si>
  <si>
    <t>3.  Local authority, region and the Total (state-funded sector) figures cover achievements in state-funded schools only. They do not include pupils recently arrived from overseas and so will not match with state-funded figures in the main tables and the 'England' line above which include all pupils.</t>
  </si>
  <si>
    <t>Further Additional Science</t>
  </si>
  <si>
    <t>Multiple entries table</t>
  </si>
  <si>
    <t>GCSE and equivalent results of pupils at the end of key stage 4 for each local authority and region (2005/06 - 2013/14)</t>
  </si>
  <si>
    <t>Percentage of pupils in state-funded mainstream schools making expected progress in English and in mathematics between key stage 2 and key stage 4, by local authority and region (2008/09 - 2013/14)</t>
  </si>
  <si>
    <t>Percentage of pupils in state-funded schools making expected progress in English and in mathematics between key stage 2 and key stage 4, by local authority and region (2008/09 - 2013/14)</t>
  </si>
  <si>
    <t>Results of GCSEs in Applied subjects of pupils at the end of key stage 4 in schools, by subject and grade</t>
  </si>
  <si>
    <t>2013/14 (new methodology)</t>
  </si>
  <si>
    <t xml:space="preserve">  .     Not applicable.</t>
  </si>
  <si>
    <t>5.  English Language includes attempts in legacy 'English' GCSEs.</t>
  </si>
  <si>
    <t xml:space="preserve">3.  No entry level qualifications are counted in 2014. </t>
  </si>
  <si>
    <t>= This field feeds into data table</t>
  </si>
  <si>
    <t>2013/14</t>
  </si>
  <si>
    <r>
      <t>Year: 2008/09 to 2013/14</t>
    </r>
    <r>
      <rPr>
        <b/>
        <vertAlign val="superscript"/>
        <sz val="9"/>
        <rFont val="Arial"/>
        <family val="2"/>
      </rPr>
      <t>4</t>
    </r>
  </si>
  <si>
    <t>Applications of mathematics</t>
  </si>
  <si>
    <t>Methods in mathematics</t>
  </si>
  <si>
    <t>Biology</t>
  </si>
  <si>
    <t>Double Science</t>
  </si>
  <si>
    <t>Irish</t>
  </si>
  <si>
    <t>Dutch</t>
  </si>
  <si>
    <t>Modern Greek</t>
  </si>
  <si>
    <t>Portuguese</t>
  </si>
  <si>
    <t>Bengali</t>
  </si>
  <si>
    <t>Gujarati</t>
  </si>
  <si>
    <t>Japanese</t>
  </si>
  <si>
    <t>Modern Hebrew</t>
  </si>
  <si>
    <t>Panjabi</t>
  </si>
  <si>
    <t>Russian</t>
  </si>
  <si>
    <t>Turkish</t>
  </si>
  <si>
    <t>Persian</t>
  </si>
  <si>
    <t>Other classical languages</t>
  </si>
  <si>
    <t>Use of Maths</t>
  </si>
  <si>
    <t>Other Biological Sciences</t>
  </si>
  <si>
    <t>Design and Technology</t>
  </si>
  <si>
    <t>Modern Languages</t>
  </si>
  <si>
    <t>Classical Languages and Study</t>
  </si>
  <si>
    <t>Any Other Subjects</t>
  </si>
  <si>
    <t>Welsh Second Language</t>
  </si>
  <si>
    <t>Total number of entries</t>
  </si>
  <si>
    <t>Number of entries</t>
  </si>
  <si>
    <t>EBacc subjects</t>
  </si>
  <si>
    <t>x</t>
  </si>
  <si>
    <t>Cambridge International Certificate and Edexcel Level1/2 Certificate results of pupils at the end of key stage 4 in schools, by subject and grade</t>
  </si>
  <si>
    <t>University technical colleges (UTCs)</t>
  </si>
  <si>
    <t>Studio schools</t>
  </si>
  <si>
    <t>Free schools</t>
  </si>
  <si>
    <t>Table 7</t>
  </si>
  <si>
    <t>Table 10a</t>
  </si>
  <si>
    <t>Table 10b</t>
  </si>
  <si>
    <t>Table 11</t>
  </si>
  <si>
    <r>
      <t>Table 7: GCSE attempts and achievements</t>
    </r>
    <r>
      <rPr>
        <b/>
        <vertAlign val="superscript"/>
        <sz val="9"/>
        <rFont val="Arial"/>
        <family val="2"/>
      </rPr>
      <t>1</t>
    </r>
    <r>
      <rPr>
        <b/>
        <sz val="9"/>
        <rFont val="Arial"/>
        <family val="2"/>
      </rPr>
      <t xml:space="preserve"> in selected subjects of pupils at the end of key stage 4 in schools (number)</t>
    </r>
  </si>
  <si>
    <r>
      <t>Table 8: GCSE attempts and achievements</t>
    </r>
    <r>
      <rPr>
        <b/>
        <vertAlign val="superscript"/>
        <sz val="9"/>
        <rFont val="Arial"/>
        <family val="2"/>
      </rPr>
      <t>1</t>
    </r>
    <r>
      <rPr>
        <b/>
        <sz val="9"/>
        <rFont val="Arial"/>
        <family val="2"/>
      </rPr>
      <t xml:space="preserve"> in selected subjects of pupils at the end of key stage 4 in schools (percentage of pupils attempting the subject)</t>
    </r>
  </si>
  <si>
    <r>
      <t>Table 9: GCSE attempts and achievements</t>
    </r>
    <r>
      <rPr>
        <b/>
        <vertAlign val="superscript"/>
        <sz val="9"/>
        <rFont val="Arial"/>
        <family val="2"/>
      </rPr>
      <t>1</t>
    </r>
    <r>
      <rPr>
        <b/>
        <sz val="9"/>
        <rFont val="Arial"/>
        <family val="2"/>
      </rPr>
      <t xml:space="preserve"> in selected subjects of pupils at the end of key stage 4 in schools (percentage of all pupils)</t>
    </r>
  </si>
  <si>
    <t>Table 10a: GCSE attempts in selected subjects by pupils at the end of key stage 4 by school type (percentage)</t>
  </si>
  <si>
    <t>Table 10b: GCSE attempts in selected subjects by pupils at the end of key stage 4 by admission basis (percentage)</t>
  </si>
  <si>
    <r>
      <t>Table 11: GCSE Full Course results of pupils at the end of key stage 4 in schools, by subject and grade</t>
    </r>
    <r>
      <rPr>
        <b/>
        <vertAlign val="superscript"/>
        <sz val="9"/>
        <rFont val="Arial"/>
        <family val="2"/>
      </rPr>
      <t>1</t>
    </r>
  </si>
  <si>
    <t xml:space="preserve">5.  Includes all academies and free schools that were open before 12 September 2013. </t>
  </si>
  <si>
    <t>Total EBacc subjects</t>
  </si>
  <si>
    <t>Non-EBacc subjects</t>
  </si>
  <si>
    <t>Total non-EBacc subjects</t>
  </si>
  <si>
    <t>3.  Double Award vocational GCSEs are equivalent to 1 GCSE.</t>
  </si>
  <si>
    <r>
      <t>Subjects</t>
    </r>
    <r>
      <rPr>
        <vertAlign val="superscript"/>
        <sz val="8"/>
        <rFont val="Arial"/>
        <family val="2"/>
      </rPr>
      <t>3</t>
    </r>
  </si>
  <si>
    <r>
      <t>U</t>
    </r>
    <r>
      <rPr>
        <vertAlign val="superscript"/>
        <sz val="8"/>
        <rFont val="Arial"/>
        <family val="2"/>
      </rPr>
      <t>4</t>
    </r>
  </si>
  <si>
    <r>
      <t>X</t>
    </r>
    <r>
      <rPr>
        <vertAlign val="superscript"/>
        <sz val="8"/>
        <rFont val="Arial"/>
        <family val="2"/>
      </rPr>
      <t>5</t>
    </r>
  </si>
  <si>
    <t>4.  Grade U refers to pupils' results which are ungraded or unclassified.</t>
  </si>
  <si>
    <t>5.  Grade X refers to pupils who were absent or whose results are pending.</t>
  </si>
  <si>
    <t>English Baccalaureate</t>
  </si>
  <si>
    <t>During final year of key stage 4 studies</t>
  </si>
  <si>
    <t xml:space="preserve">Percentage of total entries </t>
  </si>
  <si>
    <t>1.  Discounting has been applied where pupils have taken the same subject more than once and only one entry is counted in these circumstances. Only the first entry is counted in English Baccalaureate subjects in line with the early entry guidance and only the best grade is counted in non-EBacc subjects (see SFR main text). Prior to 2010/11 no discounting was applied and all entries and achievements were included.</t>
  </si>
  <si>
    <t xml:space="preserve">2.  Includes attempts and achievements by these pupils in previous academic years. Discounting has been applied where pupils have taken the same subject more than once and only one entry is counted in these circumstances. Only the first entry is counted in English Baccalaureate subjects in line with the early entry guidance and only the best grade is counted in non-EBacc subjects (see SFR main text).  </t>
  </si>
  <si>
    <t>2.  A full explanation of how expected progress is calculated is included in the SFR methodology document.</t>
  </si>
  <si>
    <r>
      <t>Table 12: Cambridge International Certificate and Edexcel Level1/2 Certificate</t>
    </r>
    <r>
      <rPr>
        <b/>
        <vertAlign val="superscript"/>
        <sz val="9"/>
        <rFont val="Arial"/>
        <family val="2"/>
      </rPr>
      <t>1</t>
    </r>
    <r>
      <rPr>
        <b/>
        <sz val="9"/>
        <rFont val="Arial"/>
        <family val="2"/>
      </rPr>
      <t xml:space="preserve"> results of pupils at the end of key stage 4 in schools, by subject and grade</t>
    </r>
    <r>
      <rPr>
        <b/>
        <vertAlign val="superscript"/>
        <sz val="9"/>
        <rFont val="Arial"/>
        <family val="2"/>
      </rPr>
      <t>2</t>
    </r>
  </si>
  <si>
    <t xml:space="preserve">3.  Includes attempts and achievements by these pupils in previous academic years. Discounting has been applied where pupils have taken the same subject more than once and only one entry is counted in these circumstances. Only the first entry is counted in English Baccalaureate subjects in line with the early entry guidance and only the best grade is counted in non-EBacc subjects (see SFR main text).  </t>
  </si>
  <si>
    <t>1. From 2013/14 a number of IGCSE qualifications are now regulated as Level 1/2 Certificates and are counted in the same way as a GCSE in this publication (see SFR main text).</t>
  </si>
  <si>
    <r>
      <t>GCSE or Level 1/2 Certificate</t>
    </r>
    <r>
      <rPr>
        <vertAlign val="superscript"/>
        <sz val="8"/>
        <rFont val="Arial"/>
        <family val="2"/>
      </rPr>
      <t>4</t>
    </r>
    <r>
      <rPr>
        <sz val="8"/>
        <rFont val="Arial"/>
        <family val="2"/>
      </rPr>
      <t xml:space="preserve"> English &amp; mathematics at A*-C</t>
    </r>
  </si>
  <si>
    <t>4.  Figures from 2009/10 include IGCSEs. From 2009/2010 until 2012/2013 IGCSEs, accredited at time of publication, have been counted as GCSE equivalents and also as English &amp; mathematics GCSEs. From 2013/14 a number of these qualifications are now regulated as Level 1/2 Certificates and are counted in the same way as a GCSE in this publication (see SFR main text).</t>
  </si>
  <si>
    <t>Source: 2013/14 key stage 4 attainment data (Revised)</t>
  </si>
  <si>
    <r>
      <t>Year: 2005/06 to 2013/14</t>
    </r>
    <r>
      <rPr>
        <b/>
        <vertAlign val="superscript"/>
        <sz val="9"/>
        <rFont val="Arial"/>
        <family val="2"/>
      </rPr>
      <t>2</t>
    </r>
    <r>
      <rPr>
        <b/>
        <sz val="9"/>
        <rFont val="Arial"/>
        <family val="2"/>
      </rPr>
      <t xml:space="preserve"> (Revised)</t>
    </r>
  </si>
  <si>
    <t>4.  Figures for 2013/14 are revised, all other years are final.</t>
  </si>
  <si>
    <r>
      <t>Year: 2013/14</t>
    </r>
    <r>
      <rPr>
        <b/>
        <vertAlign val="superscript"/>
        <sz val="9"/>
        <rFont val="Arial"/>
        <family val="2"/>
      </rPr>
      <t>2</t>
    </r>
    <r>
      <rPr>
        <b/>
        <sz val="9"/>
        <rFont val="Arial"/>
        <family val="2"/>
      </rPr>
      <t xml:space="preserve"> (Revised)</t>
    </r>
  </si>
  <si>
    <r>
      <t>Year: 2013/14</t>
    </r>
    <r>
      <rPr>
        <b/>
        <vertAlign val="superscript"/>
        <sz val="9"/>
        <rFont val="Arial"/>
        <family val="2"/>
      </rPr>
      <t>1</t>
    </r>
    <r>
      <rPr>
        <b/>
        <sz val="9"/>
        <rFont val="Arial"/>
        <family val="2"/>
      </rPr>
      <t xml:space="preserve"> (Revised)</t>
    </r>
  </si>
  <si>
    <r>
      <t>Year: 2013/14</t>
    </r>
    <r>
      <rPr>
        <b/>
        <vertAlign val="superscript"/>
        <sz val="9"/>
        <rFont val="Arial"/>
        <family val="2"/>
      </rPr>
      <t>3</t>
    </r>
    <r>
      <rPr>
        <b/>
        <sz val="9"/>
        <rFont val="Arial"/>
        <family val="2"/>
      </rPr>
      <t xml:space="preserve"> (Revised)</t>
    </r>
  </si>
  <si>
    <r>
      <t>Table 21: Number of schools</t>
    </r>
    <r>
      <rPr>
        <b/>
        <vertAlign val="superscript"/>
        <sz val="9"/>
        <rFont val="Arial"/>
        <family val="2"/>
      </rPr>
      <t>1,2</t>
    </r>
    <r>
      <rPr>
        <b/>
        <sz val="9"/>
        <rFont val="Arial"/>
        <family val="2"/>
      </rPr>
      <t xml:space="preserve"> below the floor standard by local authority and region</t>
    </r>
  </si>
  <si>
    <t>Total number of schools</t>
  </si>
  <si>
    <t>Number of schools below the floor standard</t>
  </si>
  <si>
    <t>Percentage of schools below the floor standard</t>
  </si>
  <si>
    <r>
      <t>Total (state-funded mainstream sector)</t>
    </r>
    <r>
      <rPr>
        <b/>
        <vertAlign val="superscript"/>
        <sz val="8"/>
        <rFont val="Arial"/>
        <family val="2"/>
      </rPr>
      <t>1,2</t>
    </r>
  </si>
  <si>
    <t>1.  Including only those state-funded mainstream schools with results published in the relevant year's Secondary School Performance Tables.  The standard excludes special schools, schools with fewer than 11 pupils and closed schools.</t>
  </si>
  <si>
    <r>
      <t>Year: 2013/14</t>
    </r>
    <r>
      <rPr>
        <b/>
        <vertAlign val="superscript"/>
        <sz val="9"/>
        <rFont val="Arial"/>
        <family val="2"/>
      </rPr>
      <t xml:space="preserve"> </t>
    </r>
    <r>
      <rPr>
        <b/>
        <sz val="9"/>
        <rFont val="Arial"/>
        <family val="2"/>
      </rPr>
      <t>(Revised)</t>
    </r>
  </si>
  <si>
    <t xml:space="preserve">Table 21 </t>
  </si>
  <si>
    <t>Number of schools below the floor standard by local authority and region</t>
  </si>
  <si>
    <t>GCSE AND EQUIVALENT RESULTS IN ENGLAND 2013/14 (REVISED)</t>
  </si>
  <si>
    <r>
      <t>Computer Science</t>
    </r>
    <r>
      <rPr>
        <vertAlign val="superscript"/>
        <sz val="8"/>
        <rFont val="Arial"/>
        <family val="2"/>
      </rPr>
      <t>5</t>
    </r>
  </si>
  <si>
    <t xml:space="preserve">2.  Includes attempts and achievements by these pupils in previous academic years based on the new 2014 methodology applied to 2013/14 data (see SFR main text). </t>
  </si>
  <si>
    <t>5. Computer science includes all computer science qualifications and is not limited to just those located on the science pillar of the EBacc.</t>
  </si>
  <si>
    <t xml:space="preserve">2.  Includes entries and achievements by these pupils in previous academic years based on the new 2014 methodology applied to 2013/14 data (see SFR main text). </t>
  </si>
  <si>
    <r>
      <t>Computer Science</t>
    </r>
    <r>
      <rPr>
        <vertAlign val="superscript"/>
        <sz val="8"/>
        <rFont val="Arial"/>
        <family val="2"/>
      </rPr>
      <t>6</t>
    </r>
  </si>
  <si>
    <r>
      <t>Other Sciences</t>
    </r>
    <r>
      <rPr>
        <vertAlign val="superscript"/>
        <sz val="8"/>
        <rFont val="Arial"/>
        <family val="2"/>
      </rPr>
      <t>7</t>
    </r>
  </si>
  <si>
    <r>
      <t>Other Design and Technology</t>
    </r>
    <r>
      <rPr>
        <vertAlign val="superscript"/>
        <sz val="8"/>
        <rFont val="Arial"/>
        <family val="2"/>
      </rPr>
      <t>8</t>
    </r>
  </si>
  <si>
    <r>
      <t>Information Technology</t>
    </r>
    <r>
      <rPr>
        <vertAlign val="superscript"/>
        <sz val="8"/>
        <rFont val="Arial"/>
        <family val="2"/>
      </rPr>
      <t>9</t>
    </r>
  </si>
  <si>
    <t>6. Computer science includes all computer science qualifications and is not limited to just those located on the science pillar of the EBacc.</t>
  </si>
  <si>
    <t>7.  Includes Double Award Science and Applied Science.</t>
  </si>
  <si>
    <t>8.  Includes all other combined syllabus of which Design and Technology is the major part.</t>
  </si>
  <si>
    <t>9.  Also includes Computer Studies, Information Systems and any combined syllabus of which Information Technology is the major part.</t>
  </si>
  <si>
    <r>
      <t>Computer Science</t>
    </r>
    <r>
      <rPr>
        <vertAlign val="superscript"/>
        <sz val="8"/>
        <rFont val="Arial"/>
        <family val="2"/>
      </rPr>
      <t>11</t>
    </r>
  </si>
  <si>
    <r>
      <t>Other Sciences</t>
    </r>
    <r>
      <rPr>
        <vertAlign val="superscript"/>
        <sz val="8"/>
        <rFont val="Arial"/>
        <family val="2"/>
      </rPr>
      <t>12</t>
    </r>
  </si>
  <si>
    <r>
      <t>Other Design and Technology</t>
    </r>
    <r>
      <rPr>
        <vertAlign val="superscript"/>
        <sz val="8"/>
        <rFont val="Arial"/>
        <family val="2"/>
      </rPr>
      <t>13</t>
    </r>
  </si>
  <si>
    <r>
      <t>Information Technology</t>
    </r>
    <r>
      <rPr>
        <vertAlign val="superscript"/>
        <sz val="8"/>
        <rFont val="Arial"/>
        <family val="2"/>
      </rPr>
      <t>14</t>
    </r>
  </si>
  <si>
    <t xml:space="preserve">1.  Includes entries and achievements by these pupils in previous academic years based on the new 2014 methodology applied to 2013/14 data (see SFR main text). </t>
  </si>
  <si>
    <t>3.  State-funded mainstream schools include academies, free schools and city technology colleges. They exclude state-funded special schools, independent schools, independent special schools, non-maintained special schools, hospital schools, pupil referral units and alternative provision. Alternative provision includes academy and free school alternative provision.</t>
  </si>
  <si>
    <t>7.  State-funded schools include academies, free schools, city technology colleges and state-funded special schools. They exclude independent schools, independent special schools, non-maintained special schools, hospital schools, pupil referral units and alternative provision. Alternative provision includes academy and free school alternative provision.</t>
  </si>
  <si>
    <t>11. Computer science includes all computer science qualifications and is not limited to just those located on the science pillar of the EBacc.</t>
  </si>
  <si>
    <t>12.  Includes Double Award Science and Applied Science.</t>
  </si>
  <si>
    <t>13.  Includes all other combined syllabus of which Design and Technology is the major part.</t>
  </si>
  <si>
    <t>14.  Also includes Computer Studies, Information Systems and any combined syllabus of which Information Technology is the major part.</t>
  </si>
  <si>
    <t xml:space="preserve">1.  Includes attempts and achievements by these pupils in previous academic years based on the new 2014 methodology applied to 2013/14 data (see SFR main text). </t>
  </si>
  <si>
    <r>
      <t>Computer Science</t>
    </r>
    <r>
      <rPr>
        <vertAlign val="superscript"/>
        <sz val="8"/>
        <rFont val="Arial"/>
        <family val="2"/>
      </rPr>
      <t>7</t>
    </r>
  </si>
  <si>
    <r>
      <t>Other Sciences</t>
    </r>
    <r>
      <rPr>
        <vertAlign val="superscript"/>
        <sz val="8"/>
        <rFont val="Arial"/>
        <family val="2"/>
      </rPr>
      <t>8</t>
    </r>
  </si>
  <si>
    <r>
      <t>Other Design and Technology</t>
    </r>
    <r>
      <rPr>
        <vertAlign val="superscript"/>
        <sz val="8"/>
        <rFont val="Arial"/>
        <family val="2"/>
      </rPr>
      <t>9</t>
    </r>
  </si>
  <si>
    <r>
      <t>Information Technology</t>
    </r>
    <r>
      <rPr>
        <vertAlign val="superscript"/>
        <sz val="8"/>
        <rFont val="Arial"/>
        <family val="2"/>
      </rPr>
      <t>10</t>
    </r>
  </si>
  <si>
    <t>2.  Includes entries and achievements by these pupils in previous academic years  based on the new 2014 methodology applied to 2013/14 data (see SFR main text).</t>
  </si>
  <si>
    <t>7. Computer science includes all computer science qualifications and is not limited to just those located on the science pillar of the EBacc.</t>
  </si>
  <si>
    <t>8. Includes Double Award Science and Applied Science.</t>
  </si>
  <si>
    <t>9.  Includes all other combined syllabus of which Design and Technology is the major part.</t>
  </si>
  <si>
    <t>10.  Also includes Computer Studies, Information Systems and any combined syllabus of which Information Technology is the major part.</t>
  </si>
  <si>
    <r>
      <t>Information Technology</t>
    </r>
    <r>
      <rPr>
        <vertAlign val="superscript"/>
        <sz val="8"/>
        <rFont val="Arial"/>
        <family val="2"/>
      </rPr>
      <t>6</t>
    </r>
  </si>
  <si>
    <t>6.  Also includes Computer Studies, Information Systems and any combined syllabus of which Information Technology is the major part.</t>
  </si>
  <si>
    <t xml:space="preserve"> .  Not applicable.</t>
  </si>
  <si>
    <t>4. Only includes established IGCSE qualifications (see SFR main text).</t>
  </si>
  <si>
    <t>1.  State-funded mainstream schools include academies, free schools and city technology colleges. They exclude state-funded special schools, independent schools, independent special schools, non-maintained special schools, hospital schools, pupil referral units and alternative provision.</t>
  </si>
  <si>
    <t>1.   State-funded schools include academies, free schools, city technology colleges and state-funded special schools. They exclude independent schools, independent special schools, non-maintained special schools, hospital schools, pupil referral units and alternative provision. Alternative provision includes academy and free school alternative provision.</t>
  </si>
  <si>
    <t>3.  Local authority, region and the total (State-funded sector) figures cover achievements in state-funded schools only. They do not include pupils recently arrived from overseas and so will not match with state-funded figures in the main tables and the 'England' line above which include all pupils.</t>
  </si>
  <si>
    <r>
      <t>Table 20: Non-discounted</t>
    </r>
    <r>
      <rPr>
        <b/>
        <vertAlign val="superscript"/>
        <sz val="9"/>
        <color theme="1"/>
        <rFont val="Arial"/>
        <family val="2"/>
      </rPr>
      <t>1</t>
    </r>
    <r>
      <rPr>
        <b/>
        <sz val="9"/>
        <color theme="1"/>
        <rFont val="Arial"/>
        <family val="2"/>
      </rPr>
      <t xml:space="preserve"> examination entries in EBacc and non-EBacc subjects for pupils at the end of key stage 4</t>
    </r>
  </si>
  <si>
    <r>
      <t>Year: 2012/13 to 2013/14</t>
    </r>
    <r>
      <rPr>
        <b/>
        <vertAlign val="superscript"/>
        <sz val="9"/>
        <rFont val="Arial"/>
        <family val="2"/>
      </rPr>
      <t>2</t>
    </r>
  </si>
  <si>
    <r>
      <t>2012/13</t>
    </r>
    <r>
      <rPr>
        <vertAlign val="superscript"/>
        <sz val="8"/>
        <color rgb="FF000000"/>
        <rFont val="Arial"/>
        <family val="2"/>
      </rPr>
      <t>3</t>
    </r>
  </si>
  <si>
    <r>
      <t>2013/14</t>
    </r>
    <r>
      <rPr>
        <vertAlign val="superscript"/>
        <sz val="8"/>
        <color rgb="FF000000"/>
        <rFont val="Arial"/>
        <family val="2"/>
      </rPr>
      <t>3</t>
    </r>
  </si>
  <si>
    <r>
      <t>Computer Science</t>
    </r>
    <r>
      <rPr>
        <vertAlign val="superscript"/>
        <sz val="8"/>
        <color theme="1"/>
        <rFont val="Arial"/>
        <family val="2"/>
      </rPr>
      <t>4</t>
    </r>
  </si>
  <si>
    <r>
      <t>Computing</t>
    </r>
    <r>
      <rPr>
        <vertAlign val="superscript"/>
        <sz val="8"/>
        <color theme="1"/>
        <rFont val="Arial"/>
        <family val="2"/>
      </rPr>
      <t>5</t>
    </r>
  </si>
  <si>
    <r>
      <t>Information Technology</t>
    </r>
    <r>
      <rPr>
        <vertAlign val="superscript"/>
        <sz val="8"/>
        <color theme="1"/>
        <rFont val="Arial"/>
        <family val="2"/>
      </rPr>
      <t>6</t>
    </r>
  </si>
  <si>
    <t>1.  No discounting has been applied to the examinations taken in each subject and so all entries have been included.</t>
  </si>
  <si>
    <t>3.  Includes entries by these pupils in previous academic years.</t>
  </si>
  <si>
    <t>4. Computer Science counted for the first time in the English Baccalaureate in 2013/14.</t>
  </si>
  <si>
    <t>5. Computing includes Computer Science qualifications that do not count in the English Baccalaureate.</t>
  </si>
  <si>
    <t>6. Also includes Computer Studies, Information Systems and any combined syllabus of which Information Technology is the major part.</t>
  </si>
  <si>
    <t>2.  State-funded mainstream schools include academies, free schools and city technology colleges. They exclude state-funded special schools, independent schools, independent special schools, non-maintained special schools, hospital schools, pupil referral units and alternative provision. Alternative provision includes academy and free school alternative provision.</t>
  </si>
  <si>
    <t>Subject tables</t>
  </si>
  <si>
    <t>Floor standard table</t>
  </si>
  <si>
    <t>A school is below the floor standard if less than 40% of pupils achieve 5+A*-C including English and mathematics and the expected progress between key stage 2 and key stage 4 is less than the median of 74% in English and less than the median of 67% in mathematics.</t>
  </si>
  <si>
    <r>
      <t>Cheshire</t>
    </r>
    <r>
      <rPr>
        <vertAlign val="superscript"/>
        <sz val="8"/>
        <rFont val="Arial"/>
        <family val="2"/>
      </rPr>
      <t>4</t>
    </r>
  </si>
  <si>
    <t>4.  In 2009, Cheshire local authority split into Cheshire East and Cheshire West and Chester. Similarly, Bedfordshire local authority split into Bedford and Central Bedfordshire.</t>
  </si>
  <si>
    <r>
      <t>Bedfordshire</t>
    </r>
    <r>
      <rPr>
        <vertAlign val="superscript"/>
        <sz val="8"/>
        <rFont val="Arial"/>
        <family val="2"/>
      </rPr>
      <t>4</t>
    </r>
  </si>
  <si>
    <t>Number of Schools</t>
  </si>
  <si>
    <t>6.  Computer science includes all computer science qualifications and is not limited to just those located on the science pillar of the EBacc.</t>
  </si>
  <si>
    <r>
      <t>Table 13: Results of GCSEs in applied subjects of pupils at the end of key stage 4 in schools, by subject and grade</t>
    </r>
    <r>
      <rPr>
        <b/>
        <vertAlign val="superscript"/>
        <sz val="9"/>
        <rFont val="Arial"/>
        <family val="2"/>
      </rPr>
      <t>1</t>
    </r>
  </si>
  <si>
    <r>
      <t>Table 14: Other qualification results of pupils at the end of key stage 4 in all schools, by type of qualification</t>
    </r>
    <r>
      <rPr>
        <b/>
        <vertAlign val="superscript"/>
        <sz val="9"/>
        <rFont val="Arial"/>
        <family val="2"/>
      </rPr>
      <t>1</t>
    </r>
  </si>
  <si>
    <t>During penultimate year of key stage 4  studies</t>
  </si>
  <si>
    <t>During penultimate year of key stage 4 studies</t>
  </si>
  <si>
    <t>Pupils at the end of key stage 4 during</t>
  </si>
  <si>
    <t>2.  Figures for 2013/14 are provisional, the figures for 2012/13 are final.</t>
  </si>
  <si>
    <t>Source: Key Stage 4 attainment data</t>
  </si>
  <si>
    <t>4.  Figures for 2013/14 are revised, all other years are final. Figures for 2013/14 are based on the new 2014 methodology applied to 2013/14 data (see SFR main text).</t>
  </si>
  <si>
    <t>2.  Figures for 2013/14 are revised based on the new 2014 methodology applied to 2013/14 data (see SFR main text).</t>
  </si>
  <si>
    <r>
      <t>Table 15: GCSE and equivalent results of pupils at the end of key stage 4 by gender for each local authority</t>
    </r>
    <r>
      <rPr>
        <b/>
        <vertAlign val="superscript"/>
        <sz val="9"/>
        <rFont val="Arial"/>
        <family val="2"/>
      </rPr>
      <t>1</t>
    </r>
    <r>
      <rPr>
        <b/>
        <sz val="9"/>
        <rFont val="Arial"/>
        <family val="2"/>
      </rPr>
      <t xml:space="preserve"> and region</t>
    </r>
    <r>
      <rPr>
        <b/>
        <vertAlign val="superscript"/>
        <sz val="9"/>
        <rFont val="Arial"/>
        <family val="2"/>
      </rPr>
      <t>1</t>
    </r>
  </si>
  <si>
    <t>5. The 'England' line includes all pupils from state-funded schools, independent schools, independent special schools, non-maintained special schools, hospital schools, pupil referral units and alternative provision. Alternative provision includes academy and free school alternative provision.</t>
  </si>
  <si>
    <t>1. Local authority, region and the total (state-funded sector) figures cover achievements in state-funded schools only. They do not include pupils recently arrived from overseas and so will not match with state-funded figures in the main tables.</t>
  </si>
  <si>
    <r>
      <t>Table 16: GCSE and equivalent results of pupils at the end of key stage 4 for each local authority</t>
    </r>
    <r>
      <rPr>
        <b/>
        <vertAlign val="superscript"/>
        <sz val="9"/>
        <rFont val="Arial"/>
        <family val="2"/>
      </rPr>
      <t>1</t>
    </r>
    <r>
      <rPr>
        <b/>
        <sz val="9"/>
        <rFont val="Arial"/>
        <family val="2"/>
      </rPr>
      <t xml:space="preserve"> and region</t>
    </r>
    <r>
      <rPr>
        <b/>
        <vertAlign val="superscript"/>
        <sz val="9"/>
        <rFont val="Arial"/>
        <family val="2"/>
      </rPr>
      <t>1</t>
    </r>
  </si>
  <si>
    <t>3. The 'England' line includes all pupils from state-funded schools, independent schools, independent special schools, non-maintained special schools, hospital schools, pupil referral units and alternative provision. Alternative provision includes academy and free school alternative provision.</t>
  </si>
  <si>
    <t>1.  Local authority, region and the total (state-funded sector) figures cover achievements in state-funded schools only. They do not include pupils recently arrived from overseas and so will not match with state-funded figures in the main tables.</t>
  </si>
  <si>
    <r>
      <t>Table 17: The English Baccalaureate by local authority</t>
    </r>
    <r>
      <rPr>
        <b/>
        <vertAlign val="superscript"/>
        <sz val="9"/>
        <rFont val="Arial"/>
        <family val="2"/>
      </rPr>
      <t>1</t>
    </r>
    <r>
      <rPr>
        <b/>
        <sz val="9"/>
        <rFont val="Arial"/>
        <family val="2"/>
      </rPr>
      <t xml:space="preserve"> and region</t>
    </r>
    <r>
      <rPr>
        <b/>
        <vertAlign val="superscript"/>
        <sz val="9"/>
        <rFont val="Arial"/>
        <family val="2"/>
      </rPr>
      <t>1</t>
    </r>
  </si>
  <si>
    <t>4. The 'England' line includes all pupils from state-funded schools, independent schools, independent special schools, non-maintained special schools, hospital schools, pupil referral units and alternative provision. Alternative provision includes academy and free school alternative provision.</t>
  </si>
  <si>
    <r>
      <t>England</t>
    </r>
    <r>
      <rPr>
        <b/>
        <vertAlign val="superscript"/>
        <sz val="8"/>
        <rFont val="Arial"/>
        <family val="2"/>
      </rPr>
      <t>4</t>
    </r>
  </si>
  <si>
    <r>
      <t>Table 18: Percentage of pupils in state-funded mainstream</t>
    </r>
    <r>
      <rPr>
        <b/>
        <vertAlign val="superscript"/>
        <sz val="9"/>
        <rFont val="Arial"/>
        <family val="2"/>
      </rPr>
      <t>1</t>
    </r>
    <r>
      <rPr>
        <b/>
        <sz val="9"/>
        <rFont val="Arial"/>
        <family val="2"/>
      </rPr>
      <t xml:space="preserve"> schools making expected progress</t>
    </r>
    <r>
      <rPr>
        <b/>
        <vertAlign val="superscript"/>
        <sz val="9"/>
        <rFont val="Arial"/>
        <family val="2"/>
      </rPr>
      <t>2</t>
    </r>
    <r>
      <rPr>
        <b/>
        <sz val="9"/>
        <rFont val="Arial"/>
        <family val="2"/>
      </rPr>
      <t xml:space="preserve"> in English and mathematics between key stage 2 and key stage 4, by local authority</t>
    </r>
    <r>
      <rPr>
        <b/>
        <vertAlign val="superscript"/>
        <sz val="9"/>
        <rFont val="Arial"/>
        <family val="2"/>
      </rPr>
      <t>3</t>
    </r>
    <r>
      <rPr>
        <b/>
        <sz val="9"/>
        <rFont val="Arial"/>
        <family val="2"/>
      </rPr>
      <t xml:space="preserve"> and region</t>
    </r>
    <r>
      <rPr>
        <b/>
        <vertAlign val="superscript"/>
        <sz val="9"/>
        <rFont val="Arial"/>
        <family val="2"/>
      </rPr>
      <t>3</t>
    </r>
  </si>
  <si>
    <r>
      <t>England</t>
    </r>
    <r>
      <rPr>
        <b/>
        <vertAlign val="superscript"/>
        <sz val="8"/>
        <rFont val="Arial"/>
        <family val="2"/>
      </rPr>
      <t>5</t>
    </r>
  </si>
  <si>
    <t>5. The ‘England’ line includes pupils recently arrived from overseas.</t>
  </si>
  <si>
    <r>
      <t>Table 19: Percentage of pupils in state-funded schools</t>
    </r>
    <r>
      <rPr>
        <b/>
        <vertAlign val="superscript"/>
        <sz val="9"/>
        <rFont val="Arial"/>
        <family val="2"/>
      </rPr>
      <t>1</t>
    </r>
    <r>
      <rPr>
        <b/>
        <sz val="9"/>
        <rFont val="Arial"/>
        <family val="2"/>
      </rPr>
      <t xml:space="preserve"> making expected progress</t>
    </r>
    <r>
      <rPr>
        <b/>
        <vertAlign val="superscript"/>
        <sz val="9"/>
        <rFont val="Arial"/>
        <family val="2"/>
      </rPr>
      <t>2</t>
    </r>
    <r>
      <rPr>
        <b/>
        <sz val="9"/>
        <rFont val="Arial"/>
        <family val="2"/>
      </rPr>
      <t xml:space="preserve"> in English and mathematics between key stage 2 and key stage 4, by local authority</t>
    </r>
    <r>
      <rPr>
        <b/>
        <vertAlign val="superscript"/>
        <sz val="9"/>
        <rFont val="Arial"/>
        <family val="2"/>
      </rPr>
      <t>3</t>
    </r>
    <r>
      <rPr>
        <b/>
        <sz val="9"/>
        <rFont val="Arial"/>
        <family val="2"/>
      </rPr>
      <t xml:space="preserve"> and region</t>
    </r>
    <r>
      <rPr>
        <b/>
        <vertAlign val="superscript"/>
        <sz val="9"/>
        <rFont val="Arial"/>
        <family val="2"/>
      </rPr>
      <t>3</t>
    </r>
  </si>
  <si>
    <t>2. Figures for 2013/14 are revised, all other figures are final. Figures for 2013/14 are based on the new 2014 methodology applied to 2013/14 data (see SFR main text). Figures from 2009/10 include IGCSEs. From 2009/10 until 2012/13 IGCSEs, accredited at time of publication, have been counted as GCSE equivalents and also as English &amp; mathematics GCSEs. From 2013/14 a number of these qualifications are now regulated as Level 1/2 Certificates and are counted in the same way as a GCSE in this publication (see SFR main text).</t>
  </si>
  <si>
    <t>2.  Based on the new methodology applied to 2013/14 data (2014 methodology; see SFR main text). Excludes Science Double Awards.</t>
  </si>
  <si>
    <t xml:space="preserve">1.  Based on the new methodology applied to 2013/14 data (see SFR main text). </t>
  </si>
  <si>
    <t>3. Local authority, region and the total (State-funded mainstream sector) figures do not include pupils recently arrived from overseas.</t>
  </si>
  <si>
    <t>5 A*-C grades inc E&amp;M</t>
  </si>
  <si>
    <t>Non-discounted multiple examination entries for pupils at the end key stage 4 in 2013 and 2014 for pupils at the end of key stage 4</t>
  </si>
  <si>
    <t>9.  Also includes computer Studies, Information Systems and any combined syllabus of which Information Technology is the major part.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</si>
</sst>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General_)"/>
    <numFmt numFmtId="167" formatCode="0.0%"/>
    <numFmt numFmtId="168" formatCode="_-* #,##0_-;\-* #,##0_-;_-* &quot;-&quot;??_-;_-@_-"/>
  </numFmts>
  <fonts count="59" x14ac:knownFonts="1">
    <font>
      <sz val="10"/>
      <name val="Arial"/>
    </font>
    <font>
      <sz val="11"/>
      <color theme="1"/>
      <name val="Arial"/>
      <family val="2"/>
    </font>
    <font>
      <sz val="11"/>
      <color theme="1"/>
      <name val="Arial"/>
      <family val="2"/>
    </font>
    <font>
      <sz val="10"/>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2"/>
      <color indexed="62"/>
      <name val="Arial"/>
      <family val="2"/>
    </font>
    <font>
      <sz val="12"/>
      <color indexed="52"/>
      <name val="Arial"/>
      <family val="2"/>
    </font>
    <font>
      <sz val="12"/>
      <color indexed="60"/>
      <name val="Arial"/>
      <family val="2"/>
    </font>
    <font>
      <sz val="10"/>
      <name val="MS Sans Serif"/>
      <family val="2"/>
    </font>
    <font>
      <sz val="10"/>
      <name val="Courier"/>
      <family val="3"/>
    </font>
    <font>
      <sz val="8"/>
      <color indexed="72"/>
      <name val="MS Sans Serif"/>
      <family val="2"/>
    </font>
    <font>
      <sz val="10"/>
      <name val="Helv"/>
    </font>
    <font>
      <sz val="1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b/>
      <vertAlign val="superscript"/>
      <sz val="9"/>
      <name val="Arial"/>
      <family val="2"/>
    </font>
    <font>
      <b/>
      <sz val="9"/>
      <name val="Arial"/>
      <family val="2"/>
    </font>
    <font>
      <sz val="8"/>
      <name val="Arial"/>
      <family val="2"/>
    </font>
    <font>
      <b/>
      <sz val="8"/>
      <color indexed="10"/>
      <name val="Arial"/>
      <family val="2"/>
    </font>
    <font>
      <b/>
      <sz val="8"/>
      <name val="Arial"/>
      <family val="2"/>
    </font>
    <font>
      <vertAlign val="superscript"/>
      <sz val="8"/>
      <name val="Arial"/>
      <family val="2"/>
    </font>
    <font>
      <sz val="8"/>
      <color indexed="8"/>
      <name val="Arial"/>
      <family val="2"/>
    </font>
    <font>
      <sz val="8"/>
      <color indexed="10"/>
      <name val="Arial"/>
      <family val="2"/>
    </font>
    <font>
      <b/>
      <sz val="10"/>
      <color indexed="10"/>
      <name val="Arial"/>
      <family val="2"/>
    </font>
    <font>
      <b/>
      <vertAlign val="superscript"/>
      <sz val="8"/>
      <name val="Arial"/>
      <family val="2"/>
    </font>
    <font>
      <sz val="9"/>
      <name val="Arial"/>
      <family val="2"/>
    </font>
    <font>
      <sz val="8"/>
      <name val="Arial Narrow"/>
      <family val="2"/>
    </font>
    <font>
      <b/>
      <sz val="10"/>
      <name val="Arial"/>
      <family val="2"/>
    </font>
    <font>
      <u/>
      <sz val="10"/>
      <color indexed="12"/>
      <name val="Arial"/>
      <family val="2"/>
    </font>
    <font>
      <b/>
      <u/>
      <sz val="10"/>
      <name val="Arial"/>
      <family val="2"/>
    </font>
    <font>
      <b/>
      <i/>
      <sz val="10"/>
      <name val="Arial"/>
      <family val="2"/>
    </font>
    <font>
      <i/>
      <sz val="8"/>
      <name val="Arial"/>
      <family val="2"/>
    </font>
    <font>
      <sz val="10"/>
      <color rgb="FFFF0000"/>
      <name val="Arial"/>
      <family val="2"/>
    </font>
    <font>
      <sz val="8"/>
      <color theme="0"/>
      <name val="Arial"/>
      <family val="2"/>
    </font>
    <font>
      <sz val="10"/>
      <color theme="0"/>
      <name val="Arial"/>
      <family val="2"/>
    </font>
    <font>
      <b/>
      <sz val="8"/>
      <color theme="1"/>
      <name val="Arial"/>
      <family val="2"/>
    </font>
    <font>
      <b/>
      <sz val="8"/>
      <color theme="0" tint="-0.499984740745262"/>
      <name val="Arial"/>
      <family val="2"/>
    </font>
    <font>
      <sz val="8"/>
      <color theme="1"/>
      <name val="Arial"/>
      <family val="2"/>
    </font>
    <font>
      <b/>
      <sz val="8"/>
      <color rgb="FF000000"/>
      <name val="Arial"/>
      <family val="2"/>
    </font>
    <font>
      <sz val="8"/>
      <color rgb="FF000000"/>
      <name val="Arial"/>
      <family val="2"/>
    </font>
    <font>
      <b/>
      <sz val="8"/>
      <color rgb="FFFF0000"/>
      <name val="Arial"/>
      <family val="2"/>
    </font>
    <font>
      <b/>
      <sz val="9"/>
      <color theme="1"/>
      <name val="Arial"/>
      <family val="2"/>
    </font>
    <font>
      <b/>
      <u/>
      <sz val="8"/>
      <color theme="1"/>
      <name val="Arial"/>
      <family val="2"/>
    </font>
    <font>
      <vertAlign val="superscript"/>
      <sz val="8"/>
      <color rgb="FF000000"/>
      <name val="Arial"/>
      <family val="2"/>
    </font>
    <font>
      <b/>
      <vertAlign val="superscript"/>
      <sz val="9"/>
      <color theme="1"/>
      <name val="Arial"/>
      <family val="2"/>
    </font>
    <font>
      <vertAlign val="superscript"/>
      <sz val="8"/>
      <color theme="1"/>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9" tint="0.79998168889431442"/>
        <bgColor indexed="64"/>
      </patternFill>
    </fill>
    <fill>
      <patternFill patternType="solid">
        <fgColor theme="0"/>
        <bgColor indexed="64"/>
      </patternFill>
    </fill>
    <fill>
      <patternFill patternType="solid">
        <fgColor indexed="9"/>
        <bgColor indexed="9"/>
      </patternFill>
    </fill>
    <fill>
      <patternFill patternType="solid">
        <fgColor theme="3" tint="0.79998168889431442"/>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3" fillId="0" borderId="0"/>
    <xf numFmtId="0" fontId="3" fillId="0" borderId="0"/>
    <xf numFmtId="0" fontId="18" fillId="0" borderId="0"/>
    <xf numFmtId="0" fontId="3" fillId="0" borderId="0"/>
    <xf numFmtId="0" fontId="19" fillId="0" borderId="0"/>
    <xf numFmtId="0" fontId="3" fillId="0" borderId="0"/>
    <xf numFmtId="0" fontId="3" fillId="0" borderId="0"/>
    <xf numFmtId="0" fontId="3" fillId="0" borderId="0"/>
    <xf numFmtId="0" fontId="3" fillId="0" borderId="0"/>
    <xf numFmtId="0" fontId="20" fillId="0" borderId="0" applyAlignment="0">
      <alignment vertical="top" wrapText="1"/>
      <protection locked="0"/>
    </xf>
    <xf numFmtId="166" fontId="19" fillId="0" borderId="0"/>
    <xf numFmtId="0" fontId="21" fillId="0" borderId="0"/>
    <xf numFmtId="0" fontId="19" fillId="0" borderId="0"/>
    <xf numFmtId="0" fontId="3" fillId="0" borderId="0"/>
    <xf numFmtId="0" fontId="22" fillId="23" borderId="7" applyNumberFormat="0" applyFont="0" applyAlignment="0" applyProtection="0"/>
    <xf numFmtId="0" fontId="23" fillId="20" borderId="8" applyNumberFormat="0" applyAlignment="0" applyProtection="0"/>
    <xf numFmtId="9" fontId="3"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19" fillId="0" borderId="0"/>
    <xf numFmtId="0" fontId="3" fillId="0" borderId="0"/>
    <xf numFmtId="0" fontId="2" fillId="0" borderId="0"/>
    <xf numFmtId="0" fontId="3" fillId="0" borderId="0"/>
    <xf numFmtId="9" fontId="3" fillId="0" borderId="0" applyFont="0" applyFill="0" applyBorder="0" applyAlignment="0" applyProtection="0"/>
    <xf numFmtId="0" fontId="1" fillId="0" borderId="0"/>
    <xf numFmtId="0" fontId="3" fillId="0" borderId="0"/>
  </cellStyleXfs>
  <cellXfs count="618">
    <xf numFmtId="0" fontId="0" fillId="0" borderId="0" xfId="0"/>
    <xf numFmtId="0" fontId="29" fillId="0" borderId="0" xfId="0" applyFont="1"/>
    <xf numFmtId="0" fontId="32" fillId="0" borderId="10" xfId="52" applyFont="1" applyFill="1" applyBorder="1" applyAlignment="1"/>
    <xf numFmtId="0" fontId="32" fillId="0" borderId="11" xfId="52" applyFont="1" applyFill="1" applyBorder="1" applyAlignment="1"/>
    <xf numFmtId="165" fontId="32" fillId="0" borderId="0" xfId="50" applyNumberFormat="1" applyFont="1"/>
    <xf numFmtId="165" fontId="32" fillId="0" borderId="0" xfId="50" applyNumberFormat="1" applyFont="1" applyAlignment="1">
      <alignment horizontal="right"/>
    </xf>
    <xf numFmtId="165" fontId="32" fillId="0" borderId="0" xfId="50" applyNumberFormat="1" applyFont="1" applyAlignment="1">
      <alignment horizontal="right" vertical="center"/>
    </xf>
    <xf numFmtId="165" fontId="32" fillId="0" borderId="0" xfId="50" applyNumberFormat="1" applyFont="1" applyAlignment="1">
      <alignment vertical="center"/>
    </xf>
    <xf numFmtId="0" fontId="27" fillId="0" borderId="0" xfId="0" applyFont="1"/>
    <xf numFmtId="166" fontId="32" fillId="0" borderId="0" xfId="50" applyFont="1" applyAlignment="1">
      <alignment vertical="center"/>
    </xf>
    <xf numFmtId="0" fontId="27" fillId="0" borderId="0" xfId="47" applyFont="1"/>
    <xf numFmtId="0" fontId="3" fillId="0" borderId="0" xfId="41"/>
    <xf numFmtId="3" fontId="27" fillId="0" borderId="0" xfId="47" applyNumberFormat="1" applyFont="1"/>
    <xf numFmtId="0" fontId="14" fillId="0" borderId="0" xfId="35" applyAlignment="1" applyProtection="1">
      <alignment vertical="center"/>
    </xf>
    <xf numFmtId="0" fontId="27" fillId="0" borderId="12" xfId="47" applyFont="1" applyBorder="1"/>
    <xf numFmtId="3" fontId="27" fillId="0" borderId="12" xfId="47" applyNumberFormat="1" applyFont="1" applyBorder="1"/>
    <xf numFmtId="0" fontId="27" fillId="0" borderId="0" xfId="47" applyFont="1" applyBorder="1"/>
    <xf numFmtId="3" fontId="27" fillId="0" borderId="0" xfId="47" applyNumberFormat="1" applyFont="1" applyBorder="1"/>
    <xf numFmtId="0" fontId="3" fillId="0" borderId="0" xfId="41" applyAlignment="1"/>
    <xf numFmtId="3" fontId="27" fillId="0" borderId="12" xfId="47" applyNumberFormat="1" applyFont="1" applyBorder="1" applyAlignment="1">
      <alignment horizontal="right"/>
    </xf>
    <xf numFmtId="165" fontId="27" fillId="0" borderId="11" xfId="50" applyNumberFormat="1" applyFont="1" applyBorder="1" applyAlignment="1" applyProtection="1">
      <alignment horizontal="left"/>
    </xf>
    <xf numFmtId="0" fontId="3" fillId="0" borderId="11" xfId="41" applyBorder="1" applyAlignment="1"/>
    <xf numFmtId="3" fontId="30" fillId="0" borderId="0" xfId="44" applyNumberFormat="1" applyFont="1" applyAlignment="1" applyProtection="1">
      <alignment horizontal="center"/>
    </xf>
    <xf numFmtId="3" fontId="3" fillId="0" borderId="0" xfId="41" applyNumberFormat="1"/>
    <xf numFmtId="0" fontId="27" fillId="0" borderId="0" xfId="41" applyFont="1"/>
    <xf numFmtId="0" fontId="32" fillId="0" borderId="0" xfId="52" applyFont="1" applyFill="1" applyBorder="1"/>
    <xf numFmtId="0" fontId="32" fillId="0" borderId="0" xfId="52" applyFont="1" applyFill="1"/>
    <xf numFmtId="0" fontId="32" fillId="0" borderId="0" xfId="0" applyFont="1" applyAlignment="1"/>
    <xf numFmtId="0" fontId="36" fillId="0" borderId="0" xfId="0" applyFont="1" applyBorder="1"/>
    <xf numFmtId="0" fontId="32" fillId="0" borderId="0" xfId="42" applyFont="1" applyBorder="1" applyAlignment="1">
      <alignment vertical="center"/>
    </xf>
    <xf numFmtId="0" fontId="31" fillId="0" borderId="0" xfId="42" applyFont="1"/>
    <xf numFmtId="166" fontId="32" fillId="0" borderId="0" xfId="42" applyNumberFormat="1" applyFont="1" applyAlignment="1" applyProtection="1">
      <alignment horizontal="left" vertical="center"/>
    </xf>
    <xf numFmtId="0" fontId="32" fillId="0" borderId="0" xfId="42" applyFont="1" applyAlignment="1">
      <alignment vertical="center"/>
    </xf>
    <xf numFmtId="3" fontId="32" fillId="0" borderId="0" xfId="0" applyNumberFormat="1" applyFont="1"/>
    <xf numFmtId="164" fontId="32" fillId="0" borderId="0" xfId="42" applyNumberFormat="1" applyFont="1" applyBorder="1" applyAlignment="1" applyProtection="1">
      <alignment horizontal="right" vertical="center"/>
    </xf>
    <xf numFmtId="49" fontId="27" fillId="0" borderId="0" xfId="42" applyNumberFormat="1" applyFont="1"/>
    <xf numFmtId="49" fontId="27" fillId="0" borderId="0" xfId="42" applyNumberFormat="1" applyFont="1" applyAlignment="1" applyProtection="1">
      <alignment horizontal="left"/>
    </xf>
    <xf numFmtId="0" fontId="32" fillId="0" borderId="0" xfId="42" applyFont="1"/>
    <xf numFmtId="0" fontId="27" fillId="0" borderId="0" xfId="43" applyFont="1"/>
    <xf numFmtId="166" fontId="27" fillId="0" borderId="0" xfId="42" applyNumberFormat="1" applyFont="1" applyAlignment="1" applyProtection="1">
      <alignment horizontal="left"/>
    </xf>
    <xf numFmtId="0" fontId="27" fillId="0" borderId="0" xfId="42" applyFont="1"/>
    <xf numFmtId="0" fontId="32" fillId="0" borderId="0" xfId="0" applyFont="1"/>
    <xf numFmtId="166" fontId="27" fillId="0" borderId="0" xfId="42" applyNumberFormat="1" applyFont="1" applyBorder="1" applyAlignment="1" applyProtection="1">
      <alignment horizontal="left"/>
    </xf>
    <xf numFmtId="3" fontId="34" fillId="24" borderId="0" xfId="0" applyNumberFormat="1" applyFont="1" applyFill="1" applyBorder="1" applyAlignment="1">
      <alignment horizontal="left" vertical="center"/>
    </xf>
    <xf numFmtId="0" fontId="34" fillId="24" borderId="0" xfId="0" applyFont="1" applyFill="1" applyBorder="1" applyAlignment="1">
      <alignment horizontal="left" vertical="center"/>
    </xf>
    <xf numFmtId="0" fontId="34" fillId="24" borderId="0" xfId="0" applyFont="1" applyFill="1" applyBorder="1" applyAlignment="1">
      <alignment horizontal="left"/>
    </xf>
    <xf numFmtId="0" fontId="32" fillId="0" borderId="0" xfId="42" applyFont="1" applyAlignment="1">
      <alignment vertical="top"/>
    </xf>
    <xf numFmtId="0" fontId="32" fillId="24" borderId="0" xfId="42" applyFont="1" applyFill="1" applyBorder="1" applyAlignment="1">
      <alignment vertical="center"/>
    </xf>
    <xf numFmtId="0" fontId="32" fillId="0" borderId="0" xfId="42" applyFont="1" applyAlignment="1"/>
    <xf numFmtId="0" fontId="32" fillId="0" borderId="0" xfId="42" applyFont="1" applyFill="1" applyAlignment="1">
      <alignment vertical="center"/>
    </xf>
    <xf numFmtId="0" fontId="38" fillId="0" borderId="0" xfId="0" applyFont="1" applyAlignment="1"/>
    <xf numFmtId="3" fontId="38" fillId="0" borderId="0" xfId="0" applyNumberFormat="1" applyFont="1"/>
    <xf numFmtId="0" fontId="38" fillId="0" borderId="0" xfId="0" applyFont="1"/>
    <xf numFmtId="0" fontId="38" fillId="0" borderId="0" xfId="0" applyFont="1" applyFill="1" applyAlignment="1"/>
    <xf numFmtId="0" fontId="36" fillId="0" borderId="12" xfId="0" applyFont="1" applyBorder="1"/>
    <xf numFmtId="0" fontId="0" fillId="0" borderId="0" xfId="0" applyBorder="1"/>
    <xf numFmtId="164" fontId="32" fillId="0" borderId="0" xfId="0" applyNumberFormat="1" applyFont="1" applyBorder="1" applyAlignment="1">
      <alignment horizontal="left" vertical="center" wrapText="1"/>
    </xf>
    <xf numFmtId="164" fontId="39" fillId="0" borderId="0" xfId="0" applyNumberFormat="1" applyFont="1" applyBorder="1" applyAlignment="1">
      <alignment horizontal="right" vertical="center" wrapText="1"/>
    </xf>
    <xf numFmtId="164" fontId="32" fillId="0" borderId="0" xfId="0" applyNumberFormat="1" applyFont="1"/>
    <xf numFmtId="164" fontId="32" fillId="0" borderId="0" xfId="0" applyNumberFormat="1" applyFont="1" applyAlignment="1">
      <alignment horizontal="right"/>
    </xf>
    <xf numFmtId="0" fontId="40" fillId="0" borderId="0" xfId="0" applyFont="1"/>
    <xf numFmtId="164" fontId="27" fillId="0" borderId="0" xfId="0" applyNumberFormat="1" applyFont="1"/>
    <xf numFmtId="0" fontId="32" fillId="0" borderId="0" xfId="42" applyFont="1" applyAlignment="1">
      <alignment vertical="center" wrapText="1"/>
    </xf>
    <xf numFmtId="0" fontId="35" fillId="0" borderId="0" xfId="0" applyFont="1"/>
    <xf numFmtId="164" fontId="32" fillId="0" borderId="0" xfId="42" applyNumberFormat="1" applyFont="1" applyBorder="1" applyAlignment="1">
      <alignment vertical="center"/>
    </xf>
    <xf numFmtId="164" fontId="32" fillId="0" borderId="0" xfId="0" applyNumberFormat="1" applyFont="1" applyBorder="1" applyAlignment="1">
      <alignment horizontal="right"/>
    </xf>
    <xf numFmtId="164" fontId="32" fillId="0" borderId="12" xfId="42" applyNumberFormat="1" applyFont="1" applyBorder="1" applyAlignment="1"/>
    <xf numFmtId="0" fontId="27" fillId="0" borderId="12" xfId="0" applyFont="1" applyBorder="1"/>
    <xf numFmtId="164" fontId="32" fillId="0" borderId="0" xfId="42" applyNumberFormat="1" applyFont="1" applyBorder="1" applyAlignment="1"/>
    <xf numFmtId="165" fontId="32" fillId="0" borderId="0" xfId="42" applyNumberFormat="1" applyFont="1" applyBorder="1" applyAlignment="1">
      <alignment vertical="center"/>
    </xf>
    <xf numFmtId="164" fontId="39" fillId="0" borderId="0" xfId="42" applyNumberFormat="1" applyFont="1" applyAlignment="1">
      <alignment horizontal="center"/>
    </xf>
    <xf numFmtId="0" fontId="38" fillId="0" borderId="12" xfId="0" applyFont="1" applyBorder="1"/>
    <xf numFmtId="165" fontId="38" fillId="0" borderId="0" xfId="0" applyNumberFormat="1" applyFont="1"/>
    <xf numFmtId="1" fontId="29" fillId="24" borderId="0" xfId="0" applyNumberFormat="1" applyFont="1" applyFill="1" applyAlignment="1">
      <alignment horizontal="left"/>
    </xf>
    <xf numFmtId="0" fontId="38" fillId="24" borderId="0" xfId="0" applyFont="1" applyFill="1" applyAlignment="1">
      <alignment horizontal="right"/>
    </xf>
    <xf numFmtId="164" fontId="38" fillId="24" borderId="0" xfId="0" applyNumberFormat="1" applyFont="1" applyFill="1" applyAlignment="1">
      <alignment horizontal="center"/>
    </xf>
    <xf numFmtId="0" fontId="38" fillId="24" borderId="0" xfId="0" applyFont="1" applyFill="1"/>
    <xf numFmtId="166" fontId="32" fillId="24" borderId="0" xfId="42" applyNumberFormat="1" applyFont="1" applyFill="1" applyAlignment="1" applyProtection="1">
      <alignment horizontal="left" vertical="center"/>
    </xf>
    <xf numFmtId="3" fontId="32" fillId="24" borderId="0" xfId="0" applyNumberFormat="1" applyFont="1" applyFill="1" applyAlignment="1">
      <alignment horizontal="right"/>
    </xf>
    <xf numFmtId="164" fontId="32" fillId="24" borderId="0" xfId="0" applyNumberFormat="1" applyFont="1" applyFill="1" applyAlignment="1">
      <alignment horizontal="center"/>
    </xf>
    <xf numFmtId="165" fontId="32" fillId="24" borderId="0" xfId="0" applyNumberFormat="1" applyFont="1" applyFill="1" applyAlignment="1">
      <alignment horizontal="right"/>
    </xf>
    <xf numFmtId="3" fontId="32" fillId="24" borderId="0" xfId="0" applyNumberFormat="1" applyFont="1" applyFill="1"/>
    <xf numFmtId="164" fontId="32" fillId="24" borderId="0" xfId="56" applyNumberFormat="1" applyFont="1" applyFill="1" applyAlignment="1">
      <alignment horizontal="center"/>
    </xf>
    <xf numFmtId="0" fontId="32" fillId="24" borderId="0" xfId="0" applyFont="1" applyFill="1"/>
    <xf numFmtId="0" fontId="27" fillId="24" borderId="0" xfId="0" applyFont="1" applyFill="1"/>
    <xf numFmtId="0" fontId="32" fillId="24" borderId="0" xfId="42" applyFont="1" applyFill="1" applyAlignment="1">
      <alignment vertical="top" wrapText="1"/>
    </xf>
    <xf numFmtId="3" fontId="32" fillId="24" borderId="0" xfId="0" applyNumberFormat="1" applyFont="1" applyFill="1" applyAlignment="1">
      <alignment horizontal="right" vertical="center"/>
    </xf>
    <xf numFmtId="164" fontId="32" fillId="24" borderId="0" xfId="0" applyNumberFormat="1" applyFont="1" applyFill="1" applyAlignment="1">
      <alignment horizontal="center" vertical="center"/>
    </xf>
    <xf numFmtId="165" fontId="32" fillId="24" borderId="0" xfId="0" applyNumberFormat="1" applyFont="1" applyFill="1" applyAlignment="1">
      <alignment horizontal="right" vertical="center"/>
    </xf>
    <xf numFmtId="3" fontId="32" fillId="24" borderId="0" xfId="0" applyNumberFormat="1" applyFont="1" applyFill="1" applyAlignment="1">
      <alignment vertical="center"/>
    </xf>
    <xf numFmtId="0" fontId="32" fillId="24" borderId="12" xfId="53" applyFont="1" applyFill="1" applyBorder="1" applyAlignment="1">
      <alignment wrapText="1"/>
    </xf>
    <xf numFmtId="3" fontId="32" fillId="24" borderId="12" xfId="0" applyNumberFormat="1" applyFont="1" applyFill="1" applyBorder="1" applyAlignment="1">
      <alignment horizontal="right"/>
    </xf>
    <xf numFmtId="164" fontId="32" fillId="24" borderId="12" xfId="0" applyNumberFormat="1" applyFont="1" applyFill="1" applyBorder="1" applyAlignment="1">
      <alignment horizontal="center"/>
    </xf>
    <xf numFmtId="0" fontId="32" fillId="24" borderId="0" xfId="42" applyFont="1" applyFill="1" applyAlignment="1">
      <alignment vertical="center" wrapText="1"/>
    </xf>
    <xf numFmtId="0" fontId="0" fillId="24" borderId="0" xfId="0" applyFill="1"/>
    <xf numFmtId="0" fontId="22" fillId="24" borderId="0" xfId="0" applyFont="1" applyFill="1"/>
    <xf numFmtId="0" fontId="42" fillId="24" borderId="0" xfId="0" applyFont="1" applyFill="1"/>
    <xf numFmtId="0" fontId="43" fillId="24" borderId="0" xfId="36" applyFont="1" applyFill="1" applyAlignment="1" applyProtection="1"/>
    <xf numFmtId="0" fontId="22" fillId="24" borderId="0" xfId="36" applyFont="1" applyFill="1" applyAlignment="1" applyProtection="1"/>
    <xf numFmtId="0" fontId="14" fillId="0" borderId="0" xfId="35" applyAlignment="1" applyProtection="1"/>
    <xf numFmtId="0" fontId="14" fillId="0" borderId="0" xfId="35" applyFont="1" applyAlignment="1" applyProtection="1"/>
    <xf numFmtId="0" fontId="14" fillId="24" borderId="0" xfId="35" applyFont="1" applyFill="1" applyAlignment="1" applyProtection="1"/>
    <xf numFmtId="164" fontId="39" fillId="0" borderId="0" xfId="42" applyNumberFormat="1" applyFont="1" applyBorder="1" applyAlignment="1">
      <alignment horizontal="center"/>
    </xf>
    <xf numFmtId="0" fontId="27" fillId="0" borderId="0" xfId="42" applyNumberFormat="1" applyFont="1"/>
    <xf numFmtId="0" fontId="27" fillId="0" borderId="0" xfId="52" applyFont="1" applyFill="1"/>
    <xf numFmtId="0" fontId="27" fillId="0" borderId="0" xfId="42" applyFont="1" applyAlignment="1">
      <alignment vertical="center"/>
    </xf>
    <xf numFmtId="164" fontId="27" fillId="0" borderId="0" xfId="60" applyNumberFormat="1" applyFont="1" applyAlignment="1">
      <alignment horizontal="left"/>
    </xf>
    <xf numFmtId="0" fontId="27" fillId="0" borderId="0" xfId="60" applyFont="1" applyFill="1"/>
    <xf numFmtId="0" fontId="27" fillId="0" borderId="11" xfId="0" applyFont="1" applyBorder="1" applyAlignment="1">
      <alignment vertical="center" wrapText="1"/>
    </xf>
    <xf numFmtId="3" fontId="27" fillId="0" borderId="12" xfId="47" applyNumberFormat="1" applyFont="1" applyBorder="1" applyAlignment="1">
      <alignment horizontal="right"/>
    </xf>
    <xf numFmtId="0" fontId="0" fillId="0" borderId="0" xfId="0" applyAlignment="1">
      <alignment horizontal="right"/>
    </xf>
    <xf numFmtId="0" fontId="27" fillId="0" borderId="0" xfId="45" applyFont="1" applyBorder="1"/>
    <xf numFmtId="168" fontId="3" fillId="0" borderId="0" xfId="41" applyNumberFormat="1"/>
    <xf numFmtId="0" fontId="27" fillId="0" borderId="0" xfId="51" applyFont="1" applyAlignment="1" applyProtection="1">
      <alignment horizontal="left"/>
    </xf>
    <xf numFmtId="0" fontId="3" fillId="0" borderId="0" xfId="0" applyFont="1"/>
    <xf numFmtId="3" fontId="27" fillId="0" borderId="0" xfId="0" applyNumberFormat="1" applyFont="1"/>
    <xf numFmtId="164" fontId="27" fillId="0" borderId="0" xfId="42" applyNumberFormat="1" applyFont="1" applyBorder="1" applyAlignment="1" applyProtection="1">
      <alignment horizontal="right" vertical="center"/>
    </xf>
    <xf numFmtId="164" fontId="27" fillId="0" borderId="0" xfId="0" applyNumberFormat="1" applyFont="1" applyAlignment="1">
      <alignment horizontal="right"/>
    </xf>
    <xf numFmtId="0" fontId="32" fillId="0" borderId="12" xfId="0" applyFont="1" applyBorder="1"/>
    <xf numFmtId="3" fontId="27" fillId="24" borderId="0" xfId="0" applyNumberFormat="1" applyFont="1" applyFill="1" applyAlignment="1">
      <alignment horizontal="right"/>
    </xf>
    <xf numFmtId="165" fontId="27" fillId="24" borderId="0" xfId="0" applyNumberFormat="1" applyFont="1" applyFill="1" applyAlignment="1">
      <alignment horizontal="right"/>
    </xf>
    <xf numFmtId="3" fontId="27" fillId="24" borderId="0" xfId="0" applyNumberFormat="1" applyFont="1" applyFill="1"/>
    <xf numFmtId="165" fontId="32" fillId="24" borderId="12" xfId="0" applyNumberFormat="1" applyFont="1" applyFill="1" applyBorder="1" applyAlignment="1">
      <alignment horizontal="right"/>
    </xf>
    <xf numFmtId="0" fontId="27" fillId="0" borderId="0" xfId="48" applyFont="1"/>
    <xf numFmtId="0" fontId="27" fillId="0" borderId="0" xfId="52" applyFont="1" applyFill="1" applyBorder="1"/>
    <xf numFmtId="0" fontId="27" fillId="0" borderId="0" xfId="52" applyFont="1" applyFill="1" applyBorder="1" applyAlignment="1">
      <alignment horizontal="left"/>
    </xf>
    <xf numFmtId="0" fontId="27" fillId="0" borderId="0" xfId="0" applyFont="1" applyBorder="1"/>
    <xf numFmtId="0" fontId="27" fillId="0" borderId="0" xfId="0" applyFont="1" applyBorder="1" applyAlignment="1">
      <alignment wrapText="1"/>
    </xf>
    <xf numFmtId="0" fontId="44" fillId="24" borderId="0" xfId="61" applyFont="1" applyFill="1" applyAlignment="1">
      <alignment horizontal="right"/>
    </xf>
    <xf numFmtId="0" fontId="27" fillId="0" borderId="12" xfId="52" applyFont="1" applyFill="1" applyBorder="1"/>
    <xf numFmtId="0" fontId="27" fillId="0" borderId="0" xfId="52" applyFont="1" applyFill="1" applyBorder="1" applyAlignment="1">
      <alignment vertical="center"/>
    </xf>
    <xf numFmtId="0" fontId="27" fillId="0" borderId="0" xfId="52" applyFont="1" applyFill="1" applyAlignment="1">
      <alignment horizontal="left" vertical="center" wrapText="1"/>
    </xf>
    <xf numFmtId="0" fontId="27" fillId="0" borderId="0" xfId="52" applyFont="1" applyFill="1" applyBorder="1" applyAlignment="1"/>
    <xf numFmtId="1" fontId="27" fillId="0" borderId="12" xfId="52" applyNumberFormat="1" applyFont="1" applyFill="1" applyBorder="1" applyAlignment="1">
      <alignment horizontal="right" vertical="center"/>
    </xf>
    <xf numFmtId="0" fontId="29" fillId="0" borderId="0" xfId="47" applyFont="1" applyAlignment="1"/>
    <xf numFmtId="49" fontId="27" fillId="24" borderId="0" xfId="42" applyNumberFormat="1" applyFont="1" applyFill="1"/>
    <xf numFmtId="166" fontId="27" fillId="24" borderId="0" xfId="42" applyNumberFormat="1" applyFont="1" applyFill="1" applyAlignment="1" applyProtection="1">
      <alignment horizontal="left" vertical="center"/>
    </xf>
    <xf numFmtId="0" fontId="27" fillId="24" borderId="0" xfId="42" applyFont="1" applyFill="1"/>
    <xf numFmtId="0" fontId="29" fillId="24" borderId="0" xfId="63" applyFont="1" applyFill="1" applyAlignment="1">
      <alignment wrapText="1"/>
    </xf>
    <xf numFmtId="1" fontId="27" fillId="0" borderId="0" xfId="41" applyNumberFormat="1" applyFont="1"/>
    <xf numFmtId="1" fontId="3" fillId="0" borderId="0" xfId="41" applyNumberFormat="1"/>
    <xf numFmtId="168" fontId="27" fillId="0" borderId="0" xfId="28" applyNumberFormat="1" applyFont="1" applyAlignment="1">
      <alignment horizontal="right"/>
    </xf>
    <xf numFmtId="0" fontId="44" fillId="0" borderId="0" xfId="0" applyFont="1" applyBorder="1"/>
    <xf numFmtId="0" fontId="44" fillId="0" borderId="0" xfId="52" applyFont="1" applyFill="1"/>
    <xf numFmtId="0" fontId="44" fillId="0" borderId="0" xfId="45" applyFont="1" applyBorder="1"/>
    <xf numFmtId="0" fontId="27" fillId="0" borderId="0" xfId="52" applyFont="1" applyFill="1" applyAlignment="1">
      <alignment horizontal="left" indent="1"/>
    </xf>
    <xf numFmtId="0" fontId="27" fillId="24" borderId="0" xfId="0" applyFont="1" applyFill="1" applyAlignment="1"/>
    <xf numFmtId="164" fontId="27" fillId="0" borderId="0" xfId="52" applyNumberFormat="1" applyFont="1" applyFill="1" applyBorder="1" applyAlignment="1">
      <alignment horizontal="center"/>
    </xf>
    <xf numFmtId="164" fontId="27" fillId="0" borderId="0" xfId="52" applyNumberFormat="1" applyFont="1" applyFill="1" applyAlignment="1">
      <alignment horizontal="center"/>
    </xf>
    <xf numFmtId="0" fontId="27" fillId="0" borderId="0" xfId="52" applyFont="1" applyFill="1" applyAlignment="1">
      <alignment horizontal="center"/>
    </xf>
    <xf numFmtId="1" fontId="27" fillId="0" borderId="0" xfId="52" applyNumberFormat="1" applyFont="1" applyFill="1"/>
    <xf numFmtId="1" fontId="27" fillId="0" borderId="0" xfId="52" applyNumberFormat="1" applyFont="1" applyFill="1" applyBorder="1"/>
    <xf numFmtId="0" fontId="27" fillId="0" borderId="0" xfId="0" applyFont="1" applyAlignment="1"/>
    <xf numFmtId="165" fontId="27" fillId="0" borderId="0" xfId="48" applyNumberFormat="1" applyFont="1" applyBorder="1"/>
    <xf numFmtId="165" fontId="27" fillId="0" borderId="0" xfId="40" applyNumberFormat="1" applyFont="1" applyBorder="1" applyAlignment="1">
      <alignment horizontal="right"/>
    </xf>
    <xf numFmtId="165" fontId="27" fillId="0" borderId="0" xfId="40" applyNumberFormat="1" applyFont="1" applyBorder="1"/>
    <xf numFmtId="0" fontId="27" fillId="0" borderId="0" xfId="40" applyFont="1" applyAlignment="1">
      <alignment horizontal="left" vertical="top"/>
    </xf>
    <xf numFmtId="0" fontId="27" fillId="0" borderId="0" xfId="40" applyFont="1"/>
    <xf numFmtId="165" fontId="27" fillId="0" borderId="0" xfId="40" applyNumberFormat="1" applyFont="1"/>
    <xf numFmtId="0" fontId="27" fillId="0" borderId="0" xfId="52" applyFont="1" applyBorder="1"/>
    <xf numFmtId="165" fontId="27" fillId="0" borderId="0" xfId="45" applyNumberFormat="1" applyFont="1" applyBorder="1" applyAlignment="1">
      <alignment horizontal="right"/>
    </xf>
    <xf numFmtId="0" fontId="27" fillId="0" borderId="0" xfId="45" applyFont="1"/>
    <xf numFmtId="0" fontId="27" fillId="24" borderId="0" xfId="0" applyFont="1" applyFill="1" applyAlignment="1">
      <alignment horizontal="right"/>
    </xf>
    <xf numFmtId="164" fontId="27" fillId="24" borderId="0" xfId="0" applyNumberFormat="1" applyFont="1" applyFill="1" applyAlignment="1">
      <alignment horizontal="center"/>
    </xf>
    <xf numFmtId="164" fontId="27" fillId="0" borderId="0" xfId="42" applyNumberFormat="1" applyFont="1"/>
    <xf numFmtId="164" fontId="27" fillId="0" borderId="0" xfId="42" applyNumberFormat="1" applyFont="1" applyAlignment="1">
      <alignment horizontal="center"/>
    </xf>
    <xf numFmtId="164" fontId="27" fillId="0" borderId="0" xfId="0" applyNumberFormat="1" applyFont="1" applyBorder="1" applyAlignment="1">
      <alignment horizontal="right"/>
    </xf>
    <xf numFmtId="164" fontId="27" fillId="0" borderId="0" xfId="0" applyNumberFormat="1" applyFont="1" applyAlignment="1"/>
    <xf numFmtId="164" fontId="27" fillId="0" borderId="0" xfId="0" applyNumberFormat="1" applyFont="1" applyAlignment="1">
      <alignment vertical="top"/>
    </xf>
    <xf numFmtId="0" fontId="27" fillId="0" borderId="0" xfId="0" applyFont="1" applyAlignment="1">
      <alignment vertical="top"/>
    </xf>
    <xf numFmtId="0" fontId="27" fillId="0" borderId="10" xfId="0" applyFont="1" applyBorder="1" applyAlignment="1">
      <alignment wrapText="1"/>
    </xf>
    <xf numFmtId="0" fontId="27" fillId="0" borderId="0" xfId="52" applyFont="1" applyFill="1" applyAlignment="1"/>
    <xf numFmtId="1" fontId="27" fillId="0" borderId="0" xfId="52" applyNumberFormat="1" applyFont="1" applyFill="1" applyAlignment="1">
      <alignment horizontal="right" vertical="center"/>
    </xf>
    <xf numFmtId="164" fontId="27" fillId="0" borderId="10" xfId="52" applyNumberFormat="1" applyFont="1" applyFill="1" applyBorder="1" applyAlignment="1"/>
    <xf numFmtId="1" fontId="27" fillId="0" borderId="10" xfId="52" applyNumberFormat="1" applyFont="1" applyFill="1" applyBorder="1" applyAlignment="1">
      <alignment horizontal="right" vertical="center"/>
    </xf>
    <xf numFmtId="164" fontId="27" fillId="0" borderId="0" xfId="52" applyNumberFormat="1" applyFont="1" applyFill="1" applyBorder="1" applyAlignment="1"/>
    <xf numFmtId="1" fontId="27" fillId="0" borderId="11" xfId="52" applyNumberFormat="1" applyFont="1" applyFill="1" applyBorder="1" applyAlignment="1">
      <alignment horizontal="right" vertical="center"/>
    </xf>
    <xf numFmtId="0" fontId="29" fillId="0" borderId="0" xfId="52" applyFont="1" applyFill="1" applyAlignment="1"/>
    <xf numFmtId="0" fontId="27" fillId="0" borderId="12" xfId="49" applyFont="1" applyBorder="1" applyAlignment="1">
      <alignment horizontal="center" vertical="center" wrapText="1"/>
      <protection locked="0"/>
    </xf>
    <xf numFmtId="0" fontId="27" fillId="0" borderId="12" xfId="0" applyFont="1" applyBorder="1" applyAlignment="1">
      <alignment vertical="center" wrapText="1"/>
    </xf>
    <xf numFmtId="0" fontId="27" fillId="0" borderId="11" xfId="49" applyFont="1" applyBorder="1" applyAlignment="1">
      <alignment horizontal="center" vertical="center" wrapText="1"/>
      <protection locked="0"/>
    </xf>
    <xf numFmtId="0" fontId="27" fillId="0" borderId="0" xfId="0" applyFont="1" applyAlignment="1">
      <alignment vertical="top" wrapText="1"/>
    </xf>
    <xf numFmtId="0" fontId="27" fillId="0" borderId="0" xfId="52" applyFont="1" applyFill="1" applyAlignment="1">
      <alignment vertical="top"/>
    </xf>
    <xf numFmtId="0" fontId="27" fillId="0" borderId="0" xfId="52" applyFont="1" applyFill="1" applyBorder="1" applyAlignment="1">
      <alignment vertical="top"/>
    </xf>
    <xf numFmtId="165" fontId="27" fillId="0" borderId="0" xfId="50" applyNumberFormat="1" applyFont="1" applyAlignment="1">
      <alignment horizontal="right" vertical="center"/>
    </xf>
    <xf numFmtId="0" fontId="27" fillId="0" borderId="0" xfId="40" applyFont="1" applyAlignment="1">
      <alignment vertical="center"/>
    </xf>
    <xf numFmtId="166" fontId="27" fillId="0" borderId="10" xfId="50" applyFont="1" applyBorder="1" applyAlignment="1"/>
    <xf numFmtId="165" fontId="27" fillId="0" borderId="10" xfId="50" applyNumberFormat="1" applyFont="1" applyBorder="1" applyAlignment="1"/>
    <xf numFmtId="165" fontId="27" fillId="0" borderId="10" xfId="50" applyNumberFormat="1" applyFont="1" applyBorder="1" applyAlignment="1">
      <alignment horizontal="center"/>
    </xf>
    <xf numFmtId="0" fontId="27" fillId="0" borderId="0" xfId="40" applyFont="1" applyAlignment="1"/>
    <xf numFmtId="166" fontId="27" fillId="0" borderId="12" xfId="50" applyFont="1" applyBorder="1" applyAlignment="1">
      <alignment vertical="center"/>
    </xf>
    <xf numFmtId="165" fontId="27" fillId="0" borderId="11" xfId="50" applyNumberFormat="1" applyFont="1" applyBorder="1" applyAlignment="1">
      <alignment horizontal="right" vertical="center"/>
    </xf>
    <xf numFmtId="165" fontId="27" fillId="0" borderId="12" xfId="50" applyNumberFormat="1" applyFont="1" applyBorder="1"/>
    <xf numFmtId="165" fontId="27" fillId="0" borderId="12" xfId="50" applyNumberFormat="1" applyFont="1" applyBorder="1" applyAlignment="1">
      <alignment horizontal="center" vertical="top"/>
    </xf>
    <xf numFmtId="165" fontId="27" fillId="0" borderId="10" xfId="50" applyNumberFormat="1" applyFont="1" applyBorder="1" applyAlignment="1">
      <alignment horizontal="centerContinuous" vertical="center"/>
    </xf>
    <xf numFmtId="3" fontId="27" fillId="0" borderId="11" xfId="50" applyNumberFormat="1" applyFont="1" applyBorder="1" applyAlignment="1">
      <alignment horizontal="right"/>
    </xf>
    <xf numFmtId="0" fontId="3" fillId="0" borderId="11" xfId="41" applyBorder="1" applyAlignment="1">
      <alignment horizontal="right"/>
    </xf>
    <xf numFmtId="0" fontId="29" fillId="0" borderId="0" xfId="0" applyFont="1" applyAlignment="1"/>
    <xf numFmtId="3" fontId="32" fillId="0" borderId="12" xfId="0" applyNumberFormat="1" applyFont="1" applyBorder="1"/>
    <xf numFmtId="164" fontId="32" fillId="0" borderId="12" xfId="42" applyNumberFormat="1" applyFont="1" applyBorder="1" applyAlignment="1" applyProtection="1">
      <alignment horizontal="right" vertical="center"/>
    </xf>
    <xf numFmtId="0" fontId="27" fillId="0" borderId="0" xfId="42" applyFont="1" applyAlignment="1"/>
    <xf numFmtId="164" fontId="31" fillId="0" borderId="0" xfId="42" applyNumberFormat="1" applyFont="1"/>
    <xf numFmtId="164" fontId="27" fillId="0" borderId="0" xfId="42" applyNumberFormat="1" applyFont="1" applyBorder="1" applyAlignment="1"/>
    <xf numFmtId="49" fontId="27" fillId="0" borderId="0" xfId="42" applyNumberFormat="1" applyFont="1" applyBorder="1" applyAlignment="1">
      <alignment horizontal="center"/>
    </xf>
    <xf numFmtId="49" fontId="27" fillId="0" borderId="0" xfId="42" applyNumberFormat="1" applyFont="1" applyAlignment="1">
      <alignment horizontal="center"/>
    </xf>
    <xf numFmtId="49" fontId="27" fillId="0" borderId="12" xfId="42" applyNumberFormat="1" applyFont="1" applyBorder="1" applyAlignment="1">
      <alignment horizontal="right" vertical="center"/>
    </xf>
    <xf numFmtId="49" fontId="27" fillId="0" borderId="11" xfId="42" applyNumberFormat="1" applyFont="1" applyBorder="1" applyAlignment="1">
      <alignment horizontal="right" vertical="center"/>
    </xf>
    <xf numFmtId="0" fontId="27" fillId="0" borderId="0" xfId="42" applyFont="1" applyAlignment="1">
      <alignment horizontal="right" vertical="center"/>
    </xf>
    <xf numFmtId="165" fontId="27" fillId="0" borderId="0" xfId="0" applyNumberFormat="1" applyFont="1" applyAlignment="1">
      <alignment horizontal="right"/>
    </xf>
    <xf numFmtId="164" fontId="3" fillId="0" borderId="0" xfId="0" applyNumberFormat="1" applyFont="1"/>
    <xf numFmtId="0" fontId="29" fillId="0" borderId="0" xfId="0" applyFont="1" applyFill="1" applyAlignment="1"/>
    <xf numFmtId="0" fontId="27" fillId="0" borderId="10" xfId="0" applyFont="1" applyBorder="1" applyAlignment="1">
      <alignment horizontal="center" vertical="center"/>
    </xf>
    <xf numFmtId="0" fontId="27" fillId="0" borderId="12" xfId="0" applyFont="1" applyFill="1" applyBorder="1" applyAlignment="1">
      <alignment horizontal="center" vertical="center" wrapText="1"/>
    </xf>
    <xf numFmtId="0" fontId="27" fillId="24" borderId="10" xfId="0" applyFont="1" applyFill="1" applyBorder="1"/>
    <xf numFmtId="0" fontId="27" fillId="24" borderId="11" xfId="0" applyFont="1" applyFill="1" applyBorder="1" applyAlignment="1">
      <alignment horizontal="center" vertical="center" wrapText="1"/>
    </xf>
    <xf numFmtId="164" fontId="27" fillId="24" borderId="11" xfId="0" applyNumberFormat="1" applyFont="1" applyFill="1" applyBorder="1" applyAlignment="1">
      <alignment horizontal="center" vertical="center" wrapText="1"/>
    </xf>
    <xf numFmtId="0" fontId="27" fillId="24" borderId="12" xfId="0" applyFont="1" applyFill="1" applyBorder="1"/>
    <xf numFmtId="0" fontId="32" fillId="24" borderId="0" xfId="0" applyFont="1" applyFill="1" applyAlignment="1">
      <alignment vertical="center"/>
    </xf>
    <xf numFmtId="164" fontId="32" fillId="24" borderId="0" xfId="0" applyNumberFormat="1" applyFont="1" applyFill="1" applyAlignment="1">
      <alignment horizontal="right" vertical="center"/>
    </xf>
    <xf numFmtId="164" fontId="32" fillId="24" borderId="0" xfId="64" applyNumberFormat="1" applyFont="1" applyFill="1" applyAlignment="1">
      <alignment horizontal="right" vertical="center"/>
    </xf>
    <xf numFmtId="0" fontId="32" fillId="24" borderId="0" xfId="0" applyFont="1" applyFill="1" applyAlignment="1">
      <alignment horizontal="right" vertical="center"/>
    </xf>
    <xf numFmtId="168" fontId="32" fillId="24" borderId="0" xfId="64" applyNumberFormat="1" applyFont="1" applyFill="1" applyAlignment="1">
      <alignment horizontal="right" vertical="center"/>
    </xf>
    <xf numFmtId="3" fontId="32" fillId="24" borderId="0" xfId="64" applyNumberFormat="1" applyFont="1" applyFill="1" applyAlignment="1">
      <alignment horizontal="right" vertical="center"/>
    </xf>
    <xf numFmtId="168" fontId="32" fillId="24" borderId="0" xfId="28" applyNumberFormat="1" applyFont="1" applyFill="1" applyAlignment="1">
      <alignment horizontal="right" vertical="center"/>
    </xf>
    <xf numFmtId="3" fontId="32" fillId="24" borderId="0" xfId="28" applyNumberFormat="1" applyFont="1" applyFill="1" applyAlignment="1">
      <alignment horizontal="right" vertical="center"/>
    </xf>
    <xf numFmtId="1" fontId="27" fillId="0" borderId="0" xfId="52" applyNumberFormat="1" applyFont="1" applyFill="1" applyAlignment="1">
      <alignment horizontal="right"/>
    </xf>
    <xf numFmtId="166" fontId="27" fillId="0" borderId="0" xfId="50" applyNumberFormat="1" applyFont="1" applyAlignment="1" applyProtection="1">
      <alignment horizontal="left"/>
    </xf>
    <xf numFmtId="0" fontId="27" fillId="0" borderId="0" xfId="48" applyFont="1" applyFill="1"/>
    <xf numFmtId="0" fontId="45" fillId="0" borderId="0" xfId="0" applyFont="1"/>
    <xf numFmtId="0" fontId="3" fillId="24" borderId="0" xfId="0" applyFont="1" applyFill="1"/>
    <xf numFmtId="0" fontId="3" fillId="24" borderId="0" xfId="36" applyFont="1" applyFill="1" applyAlignment="1" applyProtection="1"/>
    <xf numFmtId="0" fontId="29" fillId="0" borderId="0" xfId="0" applyFont="1" applyAlignment="1">
      <alignment horizontal="left"/>
    </xf>
    <xf numFmtId="0" fontId="0" fillId="0" borderId="0" xfId="0" applyAlignment="1">
      <alignment wrapText="1"/>
    </xf>
    <xf numFmtId="0" fontId="29" fillId="0" borderId="0" xfId="42" applyFont="1" applyAlignment="1"/>
    <xf numFmtId="164" fontId="34" fillId="0" borderId="11" xfId="46" applyNumberFormat="1" applyFont="1" applyBorder="1" applyAlignment="1">
      <alignment horizontal="center" vertical="center" wrapText="1"/>
    </xf>
    <xf numFmtId="164" fontId="27" fillId="0" borderId="11" xfId="0" applyNumberFormat="1" applyFont="1" applyBorder="1" applyAlignment="1">
      <alignment horizontal="center" vertical="center" wrapText="1"/>
    </xf>
    <xf numFmtId="0" fontId="27" fillId="0" borderId="11" xfId="0" applyFont="1" applyBorder="1" applyAlignment="1">
      <alignment horizontal="center" vertical="center" wrapText="1"/>
    </xf>
    <xf numFmtId="164" fontId="27" fillId="0" borderId="0" xfId="0" applyNumberFormat="1" applyFont="1" applyAlignment="1">
      <alignment horizontal="left"/>
    </xf>
    <xf numFmtId="164" fontId="27" fillId="0" borderId="0" xfId="0" applyNumberFormat="1" applyFont="1" applyAlignment="1">
      <alignment wrapText="1"/>
    </xf>
    <xf numFmtId="0" fontId="27" fillId="0" borderId="10" xfId="0" applyFont="1" applyBorder="1" applyAlignment="1">
      <alignment horizontal="center" vertical="center" wrapText="1"/>
    </xf>
    <xf numFmtId="0" fontId="27" fillId="0" borderId="12" xfId="0" applyFont="1" applyBorder="1" applyAlignment="1">
      <alignment horizontal="center" vertical="center" wrapText="1"/>
    </xf>
    <xf numFmtId="164" fontId="29" fillId="0" borderId="0" xfId="42" applyNumberFormat="1" applyFont="1" applyAlignment="1">
      <alignment horizontal="left"/>
    </xf>
    <xf numFmtId="0" fontId="27" fillId="0" borderId="0" xfId="0" applyFont="1" applyFill="1" applyAlignment="1">
      <alignment wrapText="1"/>
    </xf>
    <xf numFmtId="0" fontId="27" fillId="0" borderId="0" xfId="0" applyFont="1" applyBorder="1" applyAlignment="1">
      <alignment horizontal="center" vertical="center" wrapText="1"/>
    </xf>
    <xf numFmtId="0" fontId="27" fillId="24" borderId="0" xfId="0" applyFont="1" applyFill="1" applyAlignment="1">
      <alignment horizontal="left"/>
    </xf>
    <xf numFmtId="164" fontId="27" fillId="0" borderId="0" xfId="52" applyNumberFormat="1" applyFont="1" applyFill="1" applyAlignment="1">
      <alignment horizontal="right" vertical="center"/>
    </xf>
    <xf numFmtId="164" fontId="27" fillId="0" borderId="10" xfId="52" applyNumberFormat="1" applyFont="1" applyFill="1" applyBorder="1" applyAlignment="1">
      <alignment horizontal="center"/>
    </xf>
    <xf numFmtId="164" fontId="27" fillId="0" borderId="12" xfId="52" applyNumberFormat="1" applyFont="1" applyFill="1" applyBorder="1" applyAlignment="1">
      <alignment horizontal="center" vertical="center"/>
    </xf>
    <xf numFmtId="0" fontId="27" fillId="0" borderId="0" xfId="0" applyFont="1" applyFill="1"/>
    <xf numFmtId="165" fontId="27" fillId="0" borderId="0" xfId="40" applyNumberFormat="1" applyFont="1" applyAlignment="1">
      <alignment horizontal="left" vertical="top"/>
    </xf>
    <xf numFmtId="0" fontId="27" fillId="0" borderId="0" xfId="42" applyFont="1" applyProtection="1">
      <protection hidden="1"/>
    </xf>
    <xf numFmtId="164" fontId="27" fillId="0" borderId="0" xfId="42" applyNumberFormat="1" applyFont="1" applyProtection="1">
      <protection hidden="1"/>
    </xf>
    <xf numFmtId="164" fontId="39" fillId="0" borderId="0" xfId="42" applyNumberFormat="1" applyFont="1" applyAlignment="1" applyProtection="1">
      <alignment horizontal="center"/>
      <protection hidden="1"/>
    </xf>
    <xf numFmtId="0" fontId="0" fillId="0" borderId="0" xfId="0" applyProtection="1">
      <protection hidden="1"/>
    </xf>
    <xf numFmtId="49" fontId="27" fillId="0" borderId="0" xfId="42" applyNumberFormat="1" applyFont="1" applyBorder="1" applyAlignment="1" applyProtection="1">
      <protection hidden="1"/>
    </xf>
    <xf numFmtId="164" fontId="39" fillId="0" borderId="0" xfId="42" applyNumberFormat="1" applyFont="1" applyAlignment="1" applyProtection="1">
      <alignment horizontal="left"/>
      <protection hidden="1"/>
    </xf>
    <xf numFmtId="0" fontId="29" fillId="0" borderId="14" xfId="63" applyFont="1" applyFill="1" applyBorder="1" applyAlignment="1" applyProtection="1">
      <protection locked="0" hidden="1"/>
    </xf>
    <xf numFmtId="0" fontId="38" fillId="0" borderId="13" xfId="63" applyFont="1" applyFill="1" applyBorder="1" applyAlignment="1" applyProtection="1">
      <alignment horizontal="center"/>
      <protection locked="0"/>
    </xf>
    <xf numFmtId="0" fontId="27" fillId="24" borderId="12" xfId="0" applyFont="1" applyFill="1" applyBorder="1" applyAlignment="1">
      <alignment vertical="center" wrapText="1"/>
    </xf>
    <xf numFmtId="0" fontId="27" fillId="0" borderId="0" xfId="0" applyFont="1" applyAlignment="1">
      <alignment horizontal="center" vertical="center" wrapText="1"/>
    </xf>
    <xf numFmtId="164" fontId="27" fillId="0" borderId="0" xfId="0" applyNumberFormat="1" applyFont="1" applyBorder="1" applyAlignment="1">
      <alignment horizontal="center" vertical="center" wrapText="1"/>
    </xf>
    <xf numFmtId="3" fontId="27" fillId="0" borderId="0" xfId="0" applyNumberFormat="1" applyFont="1" applyAlignment="1">
      <alignment horizontal="right"/>
    </xf>
    <xf numFmtId="0" fontId="27" fillId="0" borderId="12" xfId="42" applyFont="1" applyBorder="1"/>
    <xf numFmtId="0" fontId="27" fillId="0" borderId="0" xfId="42" applyFont="1" applyAlignment="1">
      <alignment vertical="top"/>
    </xf>
    <xf numFmtId="164" fontId="29" fillId="0" borderId="0" xfId="42" applyNumberFormat="1" applyFont="1" applyAlignment="1"/>
    <xf numFmtId="0" fontId="0" fillId="0" borderId="0" xfId="0" applyProtection="1">
      <protection locked="0"/>
    </xf>
    <xf numFmtId="3" fontId="27" fillId="0" borderId="12" xfId="0" applyNumberFormat="1" applyFont="1" applyBorder="1"/>
    <xf numFmtId="0" fontId="3" fillId="0" borderId="12" xfId="0" applyFont="1" applyBorder="1"/>
    <xf numFmtId="1" fontId="27" fillId="0" borderId="0" xfId="42" applyNumberFormat="1" applyFont="1"/>
    <xf numFmtId="1" fontId="46" fillId="0" borderId="0" xfId="42" applyNumberFormat="1" applyFont="1"/>
    <xf numFmtId="0" fontId="47" fillId="0" borderId="0" xfId="0" applyFont="1"/>
    <xf numFmtId="0" fontId="27" fillId="0" borderId="0" xfId="0" applyFont="1" applyBorder="1" applyAlignment="1">
      <alignment vertical="center" wrapText="1"/>
    </xf>
    <xf numFmtId="166" fontId="27" fillId="24" borderId="0" xfId="0" applyNumberFormat="1" applyFont="1" applyFill="1"/>
    <xf numFmtId="0" fontId="27" fillId="24" borderId="0" xfId="0" applyFont="1" applyFill="1" applyBorder="1" applyAlignment="1">
      <alignment horizontal="right" vertical="center" wrapText="1"/>
    </xf>
    <xf numFmtId="164" fontId="27" fillId="24" borderId="0" xfId="0" applyNumberFormat="1" applyFont="1" applyFill="1" applyBorder="1" applyAlignment="1">
      <alignment horizontal="center" vertical="center" wrapText="1"/>
    </xf>
    <xf numFmtId="3" fontId="32" fillId="24" borderId="0" xfId="0" applyNumberFormat="1" applyFont="1" applyFill="1" applyAlignment="1" applyProtection="1">
      <alignment horizontal="right"/>
    </xf>
    <xf numFmtId="165" fontId="32" fillId="24" borderId="0" xfId="0" applyNumberFormat="1" applyFont="1" applyFill="1" applyAlignment="1" applyProtection="1">
      <alignment horizontal="right"/>
    </xf>
    <xf numFmtId="3" fontId="27" fillId="24" borderId="0" xfId="0" applyNumberFormat="1" applyFont="1" applyFill="1" applyAlignment="1" applyProtection="1">
      <alignment horizontal="right"/>
    </xf>
    <xf numFmtId="165" fontId="27" fillId="24" borderId="0" xfId="0" applyNumberFormat="1" applyFont="1" applyFill="1" applyAlignment="1" applyProtection="1">
      <alignment horizontal="right"/>
    </xf>
    <xf numFmtId="164" fontId="27" fillId="24" borderId="0" xfId="56" applyNumberFormat="1" applyFont="1" applyFill="1" applyAlignment="1" applyProtection="1">
      <alignment horizontal="center"/>
    </xf>
    <xf numFmtId="164" fontId="27" fillId="24" borderId="0" xfId="0" applyNumberFormat="1" applyFont="1" applyFill="1" applyAlignment="1" applyProtection="1">
      <alignment horizontal="center"/>
    </xf>
    <xf numFmtId="0" fontId="27" fillId="24" borderId="0" xfId="0" applyFont="1" applyFill="1" applyAlignment="1" applyProtection="1">
      <alignment horizontal="right"/>
    </xf>
    <xf numFmtId="3" fontId="32" fillId="24" borderId="0" xfId="0" applyNumberFormat="1" applyFont="1" applyFill="1" applyAlignment="1" applyProtection="1">
      <alignment horizontal="right" vertical="center"/>
    </xf>
    <xf numFmtId="165" fontId="32" fillId="24" borderId="0" xfId="0" applyNumberFormat="1" applyFont="1" applyFill="1" applyAlignment="1" applyProtection="1">
      <alignment horizontal="right" vertical="center"/>
    </xf>
    <xf numFmtId="164" fontId="32" fillId="24" borderId="0" xfId="0" applyNumberFormat="1" applyFont="1" applyFill="1" applyAlignment="1" applyProtection="1">
      <alignment horizontal="right" vertical="center"/>
    </xf>
    <xf numFmtId="164" fontId="27" fillId="24" borderId="0" xfId="0" applyNumberFormat="1" applyFont="1" applyFill="1" applyAlignment="1" applyProtection="1">
      <alignment horizontal="center" vertical="center"/>
    </xf>
    <xf numFmtId="164" fontId="27" fillId="24" borderId="12" xfId="0" applyNumberFormat="1" applyFont="1" applyFill="1" applyBorder="1" applyAlignment="1">
      <alignment horizontal="center"/>
    </xf>
    <xf numFmtId="0" fontId="46" fillId="24" borderId="0" xfId="0" applyFont="1" applyFill="1"/>
    <xf numFmtId="1" fontId="46" fillId="24" borderId="0" xfId="0" applyNumberFormat="1" applyFont="1" applyFill="1" applyAlignment="1">
      <alignment horizontal="center"/>
    </xf>
    <xf numFmtId="164" fontId="27" fillId="24" borderId="0" xfId="56" applyNumberFormat="1" applyFont="1" applyFill="1" applyAlignment="1">
      <alignment horizontal="center"/>
    </xf>
    <xf numFmtId="164" fontId="27" fillId="24" borderId="0" xfId="56" applyNumberFormat="1" applyFont="1" applyFill="1"/>
    <xf numFmtId="164" fontId="27" fillId="24" borderId="0" xfId="0" applyNumberFormat="1" applyFont="1" applyFill="1" applyAlignment="1">
      <alignment horizontal="center" vertical="center"/>
    </xf>
    <xf numFmtId="167" fontId="27" fillId="24" borderId="0" xfId="56" applyNumberFormat="1" applyFont="1" applyFill="1" applyAlignment="1">
      <alignment horizontal="center"/>
    </xf>
    <xf numFmtId="0" fontId="27" fillId="24" borderId="0" xfId="0" applyFont="1" applyFill="1" applyAlignment="1">
      <alignment vertical="center"/>
    </xf>
    <xf numFmtId="0" fontId="27" fillId="24" borderId="12" xfId="0" applyFont="1" applyFill="1" applyBorder="1" applyAlignment="1">
      <alignment horizontal="right"/>
    </xf>
    <xf numFmtId="164" fontId="27" fillId="24" borderId="0" xfId="0" quotePrefix="1" applyNumberFormat="1" applyFont="1" applyFill="1" applyAlignment="1">
      <alignment horizontal="center"/>
    </xf>
    <xf numFmtId="165" fontId="27" fillId="24" borderId="0" xfId="0" applyNumberFormat="1" applyFont="1" applyFill="1"/>
    <xf numFmtId="0" fontId="0" fillId="0" borderId="0" xfId="0" applyAlignment="1">
      <alignment wrapText="1"/>
    </xf>
    <xf numFmtId="164" fontId="27" fillId="0" borderId="0" xfId="0" applyNumberFormat="1" applyFont="1" applyAlignment="1">
      <alignment horizontal="left"/>
    </xf>
    <xf numFmtId="164" fontId="29" fillId="0" borderId="0" xfId="42" applyNumberFormat="1" applyFont="1" applyAlignment="1">
      <alignment horizontal="left"/>
    </xf>
    <xf numFmtId="0" fontId="27" fillId="0" borderId="0" xfId="0" applyFont="1" applyFill="1" applyAlignment="1">
      <alignment wrapText="1"/>
    </xf>
    <xf numFmtId="0" fontId="27" fillId="24" borderId="0" xfId="0" applyFont="1" applyFill="1" applyAlignment="1">
      <alignment horizontal="left"/>
    </xf>
    <xf numFmtId="0" fontId="42" fillId="0" borderId="0" xfId="0" applyNumberFormat="1" applyFont="1" applyBorder="1" applyAlignment="1"/>
    <xf numFmtId="0" fontId="0" fillId="0" borderId="0" xfId="0" applyFill="1"/>
    <xf numFmtId="0" fontId="0" fillId="25" borderId="0" xfId="0" applyFill="1"/>
    <xf numFmtId="0" fontId="3" fillId="0" borderId="0" xfId="0" quotePrefix="1" applyFont="1"/>
    <xf numFmtId="164" fontId="0" fillId="25" borderId="0" xfId="0" applyNumberFormat="1" applyFill="1"/>
    <xf numFmtId="0" fontId="3" fillId="25" borderId="0" xfId="0" applyFont="1" applyFill="1"/>
    <xf numFmtId="0" fontId="32" fillId="25" borderId="0" xfId="42" applyFont="1" applyFill="1" applyAlignment="1">
      <alignment vertical="top"/>
    </xf>
    <xf numFmtId="0" fontId="32" fillId="25" borderId="0" xfId="42" applyFont="1" applyFill="1" applyAlignment="1">
      <alignment vertical="center"/>
    </xf>
    <xf numFmtId="49" fontId="27" fillId="0" borderId="11" xfId="42" applyNumberFormat="1" applyFont="1" applyFill="1" applyBorder="1" applyAlignment="1">
      <alignment horizontal="right" vertical="center"/>
    </xf>
    <xf numFmtId="0" fontId="0" fillId="0" borderId="12" xfId="0" applyBorder="1"/>
    <xf numFmtId="0" fontId="3" fillId="0" borderId="0" xfId="0" applyFont="1" applyFill="1"/>
    <xf numFmtId="0" fontId="45" fillId="0" borderId="0" xfId="0" applyFont="1" applyFill="1"/>
    <xf numFmtId="3" fontId="27" fillId="24" borderId="0" xfId="0" applyNumberFormat="1" applyFont="1" applyFill="1" applyAlignment="1">
      <alignment horizontal="center"/>
    </xf>
    <xf numFmtId="3" fontId="27" fillId="24" borderId="11" xfId="0" applyNumberFormat="1" applyFont="1" applyFill="1" applyBorder="1" applyAlignment="1">
      <alignment horizontal="center" vertical="center" wrapText="1"/>
    </xf>
    <xf numFmtId="3" fontId="27" fillId="24" borderId="0" xfId="0" applyNumberFormat="1" applyFont="1" applyFill="1" applyBorder="1" applyAlignment="1">
      <alignment horizontal="center" vertical="center" wrapText="1"/>
    </xf>
    <xf numFmtId="3" fontId="27" fillId="24" borderId="0" xfId="0" applyNumberFormat="1" applyFont="1" applyFill="1" applyAlignment="1">
      <alignment horizontal="left"/>
    </xf>
    <xf numFmtId="3" fontId="27" fillId="24" borderId="12" xfId="0" applyNumberFormat="1" applyFont="1" applyFill="1" applyBorder="1"/>
    <xf numFmtId="0" fontId="27" fillId="26" borderId="0" xfId="0" applyFont="1" applyFill="1"/>
    <xf numFmtId="0" fontId="49" fillId="26" borderId="0" xfId="0" applyFont="1" applyFill="1"/>
    <xf numFmtId="0" fontId="27" fillId="26" borderId="0" xfId="0" applyFont="1" applyFill="1" applyAlignment="1">
      <alignment vertical="top"/>
    </xf>
    <xf numFmtId="0" fontId="50" fillId="26" borderId="0" xfId="0" applyFont="1" applyFill="1" applyBorder="1" applyAlignment="1">
      <alignment horizontal="left"/>
    </xf>
    <xf numFmtId="0" fontId="52" fillId="26" borderId="0" xfId="0" applyFont="1" applyFill="1" applyBorder="1" applyAlignment="1">
      <alignment vertical="center"/>
    </xf>
    <xf numFmtId="0" fontId="51" fillId="26" borderId="12" xfId="0" applyFont="1" applyFill="1" applyBorder="1" applyAlignment="1">
      <alignment vertical="center" wrapText="1"/>
    </xf>
    <xf numFmtId="0" fontId="52" fillId="26" borderId="12" xfId="0" applyFont="1" applyFill="1" applyBorder="1" applyAlignment="1">
      <alignment horizontal="center" vertical="center" wrapText="1"/>
    </xf>
    <xf numFmtId="0" fontId="52" fillId="26" borderId="12" xfId="0" applyFont="1" applyFill="1" applyBorder="1" applyAlignment="1">
      <alignment horizontal="center" vertical="center"/>
    </xf>
    <xf numFmtId="0" fontId="54" fillId="26" borderId="0" xfId="0" applyFont="1" applyFill="1"/>
    <xf numFmtId="0" fontId="52" fillId="26" borderId="0" xfId="0" applyFont="1" applyFill="1" applyBorder="1" applyAlignment="1">
      <alignment horizontal="center" vertical="center"/>
    </xf>
    <xf numFmtId="0" fontId="52" fillId="26" borderId="0" xfId="0" applyFont="1" applyFill="1" applyBorder="1" applyAlignment="1">
      <alignment horizontal="center" vertical="top"/>
    </xf>
    <xf numFmtId="0" fontId="52" fillId="26" borderId="0" xfId="0" applyFont="1" applyFill="1" applyBorder="1" applyAlignment="1">
      <alignment horizontal="center" vertical="top" wrapText="1"/>
    </xf>
    <xf numFmtId="0" fontId="27" fillId="26" borderId="12" xfId="0" applyFont="1" applyFill="1" applyBorder="1"/>
    <xf numFmtId="0" fontId="48" fillId="26" borderId="0" xfId="0" applyFont="1" applyFill="1" applyBorder="1" applyAlignment="1">
      <alignment horizontal="left"/>
    </xf>
    <xf numFmtId="0" fontId="55" fillId="26" borderId="0" xfId="0" applyFont="1" applyFill="1" applyBorder="1" applyAlignment="1">
      <alignment horizontal="left"/>
    </xf>
    <xf numFmtId="0" fontId="27" fillId="0" borderId="0" xfId="63" applyFont="1" applyAlignment="1" applyProtection="1">
      <alignment horizontal="left"/>
    </xf>
    <xf numFmtId="0" fontId="27" fillId="0" borderId="0" xfId="48" applyFont="1" applyAlignment="1">
      <alignment wrapText="1"/>
    </xf>
    <xf numFmtId="0" fontId="32" fillId="0" borderId="0" xfId="63" applyFont="1" applyFill="1" applyBorder="1" applyAlignment="1" applyProtection="1">
      <alignment horizontal="center"/>
      <protection locked="0"/>
    </xf>
    <xf numFmtId="3" fontId="32" fillId="0" borderId="0" xfId="42" applyNumberFormat="1" applyFont="1" applyAlignment="1" applyProtection="1">
      <alignment horizontal="center" vertical="center"/>
    </xf>
    <xf numFmtId="0" fontId="38" fillId="0" borderId="0" xfId="0" applyFont="1" applyAlignment="1">
      <alignment horizontal="center"/>
    </xf>
    <xf numFmtId="165" fontId="32" fillId="0" borderId="0" xfId="42" applyNumberFormat="1" applyFont="1" applyAlignment="1" applyProtection="1">
      <alignment horizontal="center" vertical="center"/>
    </xf>
    <xf numFmtId="3" fontId="27" fillId="0" borderId="0" xfId="42" applyNumberFormat="1" applyFont="1" applyAlignment="1" applyProtection="1">
      <alignment horizontal="center" vertical="center"/>
    </xf>
    <xf numFmtId="165" fontId="27" fillId="0" borderId="0" xfId="42" applyNumberFormat="1" applyFont="1" applyAlignment="1" applyProtection="1">
      <alignment horizontal="center" vertical="center"/>
    </xf>
    <xf numFmtId="0" fontId="29" fillId="0" borderId="0" xfId="0" applyFont="1" applyAlignment="1">
      <alignment horizontal="center"/>
    </xf>
    <xf numFmtId="166" fontId="32" fillId="0" borderId="0" xfId="42" applyNumberFormat="1" applyFont="1" applyAlignment="1" applyProtection="1">
      <alignment horizontal="center" vertical="center"/>
    </xf>
    <xf numFmtId="165" fontId="32" fillId="0" borderId="0" xfId="0" applyNumberFormat="1" applyFont="1" applyAlignment="1">
      <alignment horizontal="center"/>
    </xf>
    <xf numFmtId="0" fontId="27" fillId="24" borderId="0" xfId="0" applyFont="1" applyFill="1" applyAlignment="1">
      <alignment horizontal="center"/>
    </xf>
    <xf numFmtId="3" fontId="32" fillId="24" borderId="0" xfId="0" applyNumberFormat="1" applyFont="1" applyFill="1" applyAlignment="1">
      <alignment horizontal="center"/>
    </xf>
    <xf numFmtId="165" fontId="32" fillId="24" borderId="0" xfId="0" applyNumberFormat="1" applyFont="1" applyFill="1" applyAlignment="1">
      <alignment horizontal="center"/>
    </xf>
    <xf numFmtId="165" fontId="27" fillId="24" borderId="0" xfId="0" applyNumberFormat="1" applyFont="1" applyFill="1" applyAlignment="1">
      <alignment horizontal="center"/>
    </xf>
    <xf numFmtId="3" fontId="32" fillId="24" borderId="0" xfId="0" applyNumberFormat="1" applyFont="1" applyFill="1" applyAlignment="1">
      <alignment horizontal="center" vertical="center"/>
    </xf>
    <xf numFmtId="165" fontId="32" fillId="24" borderId="0" xfId="0" applyNumberFormat="1" applyFont="1" applyFill="1" applyAlignment="1">
      <alignment horizontal="center" vertical="center"/>
    </xf>
    <xf numFmtId="3" fontId="32" fillId="24" borderId="0" xfId="0" applyNumberFormat="1" applyFont="1" applyFill="1" applyAlignment="1" applyProtection="1">
      <alignment horizontal="right"/>
      <protection locked="0" hidden="1"/>
    </xf>
    <xf numFmtId="165" fontId="32" fillId="24" borderId="0" xfId="0" applyNumberFormat="1" applyFont="1" applyFill="1" applyAlignment="1" applyProtection="1">
      <alignment horizontal="right"/>
      <protection locked="0" hidden="1"/>
    </xf>
    <xf numFmtId="3" fontId="27" fillId="24" borderId="0" xfId="0" applyNumberFormat="1" applyFont="1" applyFill="1" applyAlignment="1" applyProtection="1">
      <alignment horizontal="right"/>
      <protection locked="0" hidden="1"/>
    </xf>
    <xf numFmtId="165" fontId="27" fillId="24" borderId="0" xfId="0" applyNumberFormat="1" applyFont="1" applyFill="1" applyAlignment="1" applyProtection="1">
      <alignment horizontal="right"/>
      <protection locked="0" hidden="1"/>
    </xf>
    <xf numFmtId="164" fontId="27" fillId="24" borderId="0" xfId="0" applyNumberFormat="1" applyFont="1" applyFill="1" applyAlignment="1" applyProtection="1">
      <alignment horizontal="center"/>
      <protection locked="0" hidden="1"/>
    </xf>
    <xf numFmtId="0" fontId="27" fillId="24" borderId="0" xfId="0" applyFont="1" applyFill="1" applyProtection="1">
      <protection locked="0" hidden="1"/>
    </xf>
    <xf numFmtId="3" fontId="32" fillId="24" borderId="0" xfId="0" applyNumberFormat="1" applyFont="1" applyFill="1" applyAlignment="1" applyProtection="1">
      <alignment horizontal="right" vertical="center"/>
      <protection locked="0" hidden="1"/>
    </xf>
    <xf numFmtId="165" fontId="32" fillId="24" borderId="0" xfId="0" applyNumberFormat="1" applyFont="1" applyFill="1" applyAlignment="1" applyProtection="1">
      <alignment horizontal="right" vertical="center"/>
      <protection locked="0" hidden="1"/>
    </xf>
    <xf numFmtId="0" fontId="27" fillId="24" borderId="0" xfId="0" applyFont="1" applyFill="1" applyAlignment="1" applyProtection="1">
      <alignment vertical="center"/>
      <protection locked="0" hidden="1"/>
    </xf>
    <xf numFmtId="0" fontId="27" fillId="24" borderId="0" xfId="0" applyFont="1" applyFill="1" applyAlignment="1">
      <alignment horizontal="left"/>
    </xf>
    <xf numFmtId="0" fontId="50" fillId="26" borderId="10" xfId="0" applyFont="1" applyFill="1" applyBorder="1" applyAlignment="1">
      <alignment horizontal="center"/>
    </xf>
    <xf numFmtId="0" fontId="50" fillId="26" borderId="0" xfId="0" applyFont="1" applyFill="1" applyBorder="1" applyAlignment="1">
      <alignment horizontal="center"/>
    </xf>
    <xf numFmtId="0" fontId="50" fillId="26" borderId="12" xfId="0" applyFont="1" applyFill="1" applyBorder="1" applyAlignment="1">
      <alignment horizontal="center"/>
    </xf>
    <xf numFmtId="0" fontId="52" fillId="26" borderId="12" xfId="0" applyFont="1" applyFill="1" applyBorder="1" applyAlignment="1">
      <alignment horizontal="center" vertical="center" wrapText="1"/>
    </xf>
    <xf numFmtId="0" fontId="53" fillId="26" borderId="0" xfId="66" applyFont="1" applyFill="1" applyBorder="1" applyAlignment="1">
      <alignment horizontal="left"/>
    </xf>
    <xf numFmtId="0" fontId="32" fillId="26" borderId="0" xfId="66" applyFont="1" applyFill="1" applyBorder="1" applyAlignment="1">
      <alignment horizontal="left"/>
    </xf>
    <xf numFmtId="49" fontId="52" fillId="26" borderId="10" xfId="0" applyNumberFormat="1" applyFont="1" applyFill="1" applyBorder="1" applyAlignment="1">
      <alignment vertical="center"/>
    </xf>
    <xf numFmtId="0" fontId="27" fillId="26" borderId="0" xfId="0" applyFont="1" applyFill="1" applyAlignment="1"/>
    <xf numFmtId="0" fontId="52" fillId="26" borderId="0" xfId="0" applyFont="1" applyFill="1" applyBorder="1" applyAlignment="1">
      <alignment horizontal="center" vertical="center" wrapText="1"/>
    </xf>
    <xf numFmtId="0" fontId="27" fillId="0" borderId="0" xfId="0" applyFont="1" applyFill="1" applyAlignment="1">
      <alignment vertical="top" wrapText="1"/>
    </xf>
    <xf numFmtId="0" fontId="27" fillId="0" borderId="0" xfId="42" applyFont="1" applyBorder="1" applyAlignment="1">
      <alignment vertical="top"/>
    </xf>
    <xf numFmtId="164" fontId="27" fillId="0" borderId="0" xfId="42" applyNumberFormat="1" applyFont="1" applyBorder="1" applyAlignment="1">
      <alignment vertical="top"/>
    </xf>
    <xf numFmtId="164" fontId="27" fillId="0" borderId="0" xfId="42" applyNumberFormat="1" applyFont="1" applyBorder="1" applyAlignment="1">
      <alignment horizontal="center" vertical="top"/>
    </xf>
    <xf numFmtId="164" fontId="27" fillId="0" borderId="0" xfId="42" applyNumberFormat="1" applyFont="1" applyAlignment="1">
      <alignment vertical="top"/>
    </xf>
    <xf numFmtId="164" fontId="27" fillId="0" borderId="0" xfId="42" applyNumberFormat="1" applyFont="1" applyAlignment="1">
      <alignment horizontal="center" vertical="top"/>
    </xf>
    <xf numFmtId="0" fontId="44" fillId="24" borderId="0" xfId="61" applyFont="1" applyFill="1" applyAlignment="1">
      <alignment horizontal="right" vertical="top"/>
    </xf>
    <xf numFmtId="0" fontId="27" fillId="24" borderId="0" xfId="0" applyFont="1" applyFill="1" applyAlignment="1">
      <alignment vertical="top"/>
    </xf>
    <xf numFmtId="0" fontId="27" fillId="24" borderId="0" xfId="0" applyFont="1" applyFill="1" applyAlignment="1">
      <alignment horizontal="right" vertical="top"/>
    </xf>
    <xf numFmtId="164" fontId="27" fillId="24" borderId="0" xfId="0" applyNumberFormat="1" applyFont="1" applyFill="1" applyAlignment="1">
      <alignment horizontal="center" vertical="top"/>
    </xf>
    <xf numFmtId="3" fontId="32" fillId="24" borderId="0" xfId="0" applyNumberFormat="1" applyFont="1" applyFill="1" applyAlignment="1">
      <alignment horizontal="right" vertical="top"/>
    </xf>
    <xf numFmtId="165" fontId="27" fillId="24" borderId="0" xfId="0" applyNumberFormat="1" applyFont="1" applyFill="1" applyAlignment="1">
      <alignment vertical="top"/>
    </xf>
    <xf numFmtId="0" fontId="51" fillId="26" borderId="0" xfId="0" applyFont="1" applyFill="1" applyBorder="1" applyAlignment="1">
      <alignment vertical="center" wrapText="1"/>
    </xf>
    <xf numFmtId="0" fontId="27" fillId="26" borderId="0" xfId="0" applyFont="1" applyFill="1" applyBorder="1"/>
    <xf numFmtId="0" fontId="27" fillId="26" borderId="0" xfId="0" applyFont="1" applyFill="1" applyBorder="1" applyAlignment="1">
      <alignment horizontal="center" vertical="center"/>
    </xf>
    <xf numFmtId="0" fontId="27" fillId="26" borderId="12" xfId="0" applyFont="1" applyFill="1" applyBorder="1" applyAlignment="1">
      <alignment vertical="center" wrapText="1"/>
    </xf>
    <xf numFmtId="0" fontId="27" fillId="24" borderId="0" xfId="63" applyFont="1" applyFill="1"/>
    <xf numFmtId="0" fontId="38" fillId="24" borderId="0" xfId="63" applyFont="1" applyFill="1" applyAlignment="1">
      <alignment horizontal="right"/>
    </xf>
    <xf numFmtId="0" fontId="38" fillId="24" borderId="0" xfId="63" applyFont="1" applyFill="1"/>
    <xf numFmtId="1" fontId="29" fillId="24" borderId="0" xfId="63" applyNumberFormat="1" applyFont="1" applyFill="1" applyAlignment="1">
      <alignment horizontal="left"/>
    </xf>
    <xf numFmtId="0" fontId="29" fillId="24" borderId="0" xfId="53" applyFont="1" applyFill="1" applyAlignment="1">
      <alignment horizontal="left"/>
    </xf>
    <xf numFmtId="0" fontId="27" fillId="24" borderId="11" xfId="63" applyFont="1" applyFill="1" applyBorder="1" applyAlignment="1">
      <alignment vertical="center" wrapText="1"/>
    </xf>
    <xf numFmtId="164" fontId="27" fillId="24" borderId="11" xfId="63" applyNumberFormat="1" applyFont="1" applyFill="1" applyBorder="1" applyAlignment="1">
      <alignment horizontal="left" vertical="center" wrapText="1"/>
    </xf>
    <xf numFmtId="0" fontId="27" fillId="27" borderId="11" xfId="63" applyFont="1" applyFill="1" applyBorder="1" applyAlignment="1">
      <alignment horizontal="center" vertical="center" wrapText="1"/>
    </xf>
    <xf numFmtId="0" fontId="27" fillId="24" borderId="11" xfId="63" applyFont="1" applyFill="1" applyBorder="1" applyAlignment="1">
      <alignment horizontal="center" vertical="center" wrapText="1"/>
    </xf>
    <xf numFmtId="0" fontId="27" fillId="24" borderId="0" xfId="63" applyFont="1" applyFill="1" applyBorder="1"/>
    <xf numFmtId="0" fontId="27" fillId="27" borderId="0" xfId="63" applyFont="1" applyFill="1" applyBorder="1" applyAlignment="1">
      <alignment horizontal="right" wrapText="1"/>
    </xf>
    <xf numFmtId="3" fontId="32" fillId="24" borderId="0" xfId="63" applyNumberFormat="1" applyFont="1" applyFill="1" applyAlignment="1">
      <alignment horizontal="right" indent="3"/>
    </xf>
    <xf numFmtId="165" fontId="32" fillId="24" borderId="0" xfId="63" applyNumberFormat="1" applyFont="1" applyFill="1" applyAlignment="1">
      <alignment horizontal="right" indent="3"/>
    </xf>
    <xf numFmtId="3" fontId="27" fillId="24" borderId="0" xfId="63" applyNumberFormat="1" applyFont="1" applyFill="1" applyAlignment="1">
      <alignment horizontal="right" indent="3"/>
    </xf>
    <xf numFmtId="165" fontId="27" fillId="24" borderId="0" xfId="63" applyNumberFormat="1" applyFont="1" applyFill="1" applyAlignment="1">
      <alignment horizontal="right" indent="3"/>
    </xf>
    <xf numFmtId="0" fontId="27" fillId="24" borderId="0" xfId="63" applyFont="1" applyFill="1" applyAlignment="1">
      <alignment horizontal="right" indent="3"/>
    </xf>
    <xf numFmtId="0" fontId="32" fillId="24" borderId="0" xfId="63" applyFont="1" applyFill="1" applyAlignment="1">
      <alignment horizontal="right" indent="3"/>
    </xf>
    <xf numFmtId="0" fontId="32" fillId="24" borderId="12" xfId="53" applyFont="1" applyFill="1" applyBorder="1" applyAlignment="1">
      <alignment horizontal="left" wrapText="1"/>
    </xf>
    <xf numFmtId="3" fontId="32" fillId="24" borderId="12" xfId="63" applyNumberFormat="1" applyFont="1" applyFill="1" applyBorder="1" applyAlignment="1">
      <alignment horizontal="center"/>
    </xf>
    <xf numFmtId="0" fontId="32" fillId="24" borderId="0" xfId="53" applyFont="1" applyFill="1" applyBorder="1" applyAlignment="1">
      <alignment horizontal="left" wrapText="1"/>
    </xf>
    <xf numFmtId="3" fontId="32" fillId="24" borderId="0" xfId="63" applyNumberFormat="1" applyFont="1" applyFill="1" applyBorder="1" applyAlignment="1">
      <alignment horizontal="center"/>
    </xf>
    <xf numFmtId="0" fontId="27" fillId="24" borderId="0" xfId="63" applyFont="1" applyFill="1" applyAlignment="1">
      <alignment wrapText="1"/>
    </xf>
    <xf numFmtId="0" fontId="27" fillId="24" borderId="0" xfId="63" applyFont="1" applyFill="1" applyAlignment="1">
      <alignment horizontal="right"/>
    </xf>
    <xf numFmtId="164" fontId="27" fillId="0" borderId="11" xfId="52" applyNumberFormat="1" applyFont="1" applyFill="1" applyBorder="1" applyAlignment="1">
      <alignment horizontal="center" vertical="center"/>
    </xf>
    <xf numFmtId="0" fontId="29" fillId="0" borderId="0" xfId="0" applyFont="1" applyAlignment="1">
      <alignment horizontal="left"/>
    </xf>
    <xf numFmtId="0" fontId="29" fillId="0" borderId="0" xfId="52" applyFont="1" applyFill="1" applyAlignment="1">
      <alignment horizontal="left"/>
    </xf>
    <xf numFmtId="0" fontId="27" fillId="0" borderId="0" xfId="52" applyFont="1" applyFill="1" applyAlignment="1">
      <alignment horizontal="left"/>
    </xf>
    <xf numFmtId="0" fontId="27" fillId="0" borderId="0" xfId="0" applyFont="1" applyAlignment="1">
      <alignment horizontal="left"/>
    </xf>
    <xf numFmtId="1" fontId="27" fillId="0" borderId="0" xfId="52" applyNumberFormat="1" applyFont="1" applyFill="1" applyBorder="1" applyAlignment="1">
      <alignment horizontal="right" vertical="center"/>
    </xf>
    <xf numFmtId="0" fontId="27" fillId="0" borderId="0" xfId="41" applyFont="1" applyAlignment="1">
      <alignment horizontal="left"/>
    </xf>
    <xf numFmtId="0" fontId="3" fillId="0" borderId="0" xfId="0" applyFont="1" applyAlignment="1"/>
    <xf numFmtId="0" fontId="27" fillId="0" borderId="0" xfId="0" applyFont="1" applyAlignment="1">
      <alignment horizontal="left" vertical="top"/>
    </xf>
    <xf numFmtId="0" fontId="27" fillId="0" borderId="0" xfId="42" applyFont="1" applyAlignment="1">
      <alignment horizontal="left" vertical="center"/>
    </xf>
    <xf numFmtId="165" fontId="27" fillId="0" borderId="12" xfId="50" applyNumberFormat="1" applyFont="1" applyBorder="1" applyAlignment="1">
      <alignment horizontal="right" vertical="center"/>
    </xf>
    <xf numFmtId="0" fontId="27" fillId="0" borderId="12" xfId="0" applyFont="1" applyBorder="1" applyAlignment="1">
      <alignment horizontal="center" vertical="center" wrapText="1"/>
    </xf>
    <xf numFmtId="0" fontId="27" fillId="0" borderId="11" xfId="0" applyFont="1" applyFill="1" applyBorder="1" applyAlignment="1">
      <alignment horizontal="center" vertical="center" wrapText="1"/>
    </xf>
    <xf numFmtId="0" fontId="27" fillId="0" borderId="0" xfId="52" applyFont="1" applyFill="1" applyAlignment="1">
      <alignment horizontal="left"/>
    </xf>
    <xf numFmtId="0" fontId="27" fillId="0" borderId="0" xfId="0" applyFont="1" applyAlignment="1">
      <alignment horizontal="left"/>
    </xf>
    <xf numFmtId="0" fontId="27" fillId="0" borderId="0" xfId="0" applyFont="1" applyAlignment="1">
      <alignment horizontal="left" vertical="top" wrapText="1"/>
    </xf>
    <xf numFmtId="0" fontId="27" fillId="0" borderId="0" xfId="0" applyFont="1" applyAlignment="1">
      <alignment horizontal="left" wrapText="1"/>
    </xf>
    <xf numFmtId="0" fontId="27" fillId="0" borderId="0" xfId="0" applyFont="1" applyAlignment="1">
      <alignment horizontal="left" vertical="top"/>
    </xf>
    <xf numFmtId="0" fontId="0" fillId="0" borderId="0" xfId="0" applyAlignment="1">
      <alignment wrapText="1"/>
    </xf>
    <xf numFmtId="164" fontId="27" fillId="0" borderId="0" xfId="0" applyNumberFormat="1" applyFont="1" applyAlignment="1">
      <alignment horizontal="left"/>
    </xf>
    <xf numFmtId="0" fontId="27" fillId="24" borderId="0" xfId="0" applyFont="1" applyFill="1" applyAlignment="1">
      <alignment horizontal="left"/>
    </xf>
    <xf numFmtId="164" fontId="27" fillId="0" borderId="0" xfId="52" applyNumberFormat="1" applyFont="1" applyFill="1" applyBorder="1" applyAlignment="1">
      <alignment horizontal="center" vertical="center"/>
    </xf>
    <xf numFmtId="164" fontId="27" fillId="0" borderId="0" xfId="52" applyNumberFormat="1" applyFont="1" applyFill="1" applyAlignment="1">
      <alignment horizontal="right"/>
    </xf>
    <xf numFmtId="0" fontId="27" fillId="0" borderId="0" xfId="52" applyFont="1" applyFill="1" applyAlignment="1">
      <alignment horizontal="right"/>
    </xf>
    <xf numFmtId="0" fontId="27" fillId="0" borderId="0" xfId="52" applyFont="1" applyFill="1" applyAlignment="1">
      <alignment vertical="center"/>
    </xf>
    <xf numFmtId="0" fontId="27" fillId="0" borderId="0" xfId="52" applyFont="1" applyFill="1" applyAlignment="1">
      <alignment horizontal="right" vertical="center"/>
    </xf>
    <xf numFmtId="0" fontId="27" fillId="0" borderId="10" xfId="52" applyFont="1" applyFill="1" applyBorder="1"/>
    <xf numFmtId="1" fontId="27" fillId="0" borderId="10" xfId="52" applyNumberFormat="1" applyFont="1" applyFill="1" applyBorder="1"/>
    <xf numFmtId="1" fontId="27" fillId="0" borderId="0" xfId="52" applyNumberFormat="1" applyFont="1" applyFill="1" applyBorder="1" applyAlignment="1">
      <alignment horizontal="center" vertical="center"/>
    </xf>
    <xf numFmtId="0" fontId="27" fillId="0" borderId="12" xfId="52" applyFont="1" applyFill="1" applyBorder="1" applyAlignment="1">
      <alignment horizontal="center"/>
    </xf>
    <xf numFmtId="166" fontId="27" fillId="0" borderId="0" xfId="50" applyFont="1" applyBorder="1" applyAlignment="1">
      <alignment vertical="center"/>
    </xf>
    <xf numFmtId="165" fontId="27" fillId="0" borderId="0" xfId="50" applyNumberFormat="1" applyFont="1" applyBorder="1" applyAlignment="1">
      <alignment horizontal="center" vertical="center"/>
    </xf>
    <xf numFmtId="165" fontId="27" fillId="0" borderId="0" xfId="50" applyNumberFormat="1" applyFont="1" applyBorder="1"/>
    <xf numFmtId="165" fontId="27" fillId="0" borderId="0" xfId="50" applyNumberFormat="1" applyFont="1" applyBorder="1" applyAlignment="1">
      <alignment horizontal="center" vertical="top"/>
    </xf>
    <xf numFmtId="165" fontId="27" fillId="0" borderId="0" xfId="40" applyNumberFormat="1" applyFont="1" applyAlignment="1">
      <alignment horizontal="right"/>
    </xf>
    <xf numFmtId="165" fontId="27" fillId="0" borderId="0" xfId="40" applyNumberFormat="1" applyFont="1" applyAlignment="1">
      <alignment horizontal="center"/>
    </xf>
    <xf numFmtId="0" fontId="27" fillId="0" borderId="0" xfId="40" applyFont="1" applyAlignment="1">
      <alignment horizontal="center"/>
    </xf>
    <xf numFmtId="165" fontId="27" fillId="0" borderId="12" xfId="48" applyNumberFormat="1" applyFont="1" applyBorder="1"/>
    <xf numFmtId="165" fontId="27" fillId="0" borderId="12" xfId="40" applyNumberFormat="1" applyFont="1" applyBorder="1" applyAlignment="1">
      <alignment horizontal="right"/>
    </xf>
    <xf numFmtId="165" fontId="27" fillId="0" borderId="12" xfId="40" applyNumberFormat="1" applyFont="1" applyBorder="1"/>
    <xf numFmtId="165" fontId="27" fillId="0" borderId="12" xfId="40" applyNumberFormat="1" applyFont="1" applyBorder="1" applyAlignment="1">
      <alignment horizontal="center"/>
    </xf>
    <xf numFmtId="0" fontId="27" fillId="0" borderId="0" xfId="40" applyFont="1" applyFill="1"/>
    <xf numFmtId="0" fontId="27" fillId="0" borderId="0" xfId="40" applyFont="1" applyFill="1" applyAlignment="1">
      <alignment vertical="center"/>
    </xf>
    <xf numFmtId="0" fontId="27" fillId="0" borderId="0" xfId="40" applyFont="1" applyFill="1" applyAlignment="1"/>
    <xf numFmtId="3" fontId="27" fillId="0" borderId="0" xfId="40" applyNumberFormat="1" applyFont="1"/>
    <xf numFmtId="0" fontId="27" fillId="0" borderId="0" xfId="45" applyFont="1" applyAlignment="1">
      <alignment vertical="center"/>
    </xf>
    <xf numFmtId="0" fontId="27" fillId="0" borderId="0" xfId="45" applyFont="1" applyAlignment="1"/>
    <xf numFmtId="166" fontId="27" fillId="0" borderId="10" xfId="50" applyFont="1" applyBorder="1" applyAlignment="1">
      <alignment vertical="center"/>
    </xf>
    <xf numFmtId="0" fontId="27" fillId="0" borderId="10" xfId="45" applyFont="1" applyBorder="1" applyAlignment="1">
      <alignment horizontal="center" vertical="center"/>
    </xf>
    <xf numFmtId="0" fontId="27" fillId="0" borderId="10" xfId="45" applyFont="1" applyBorder="1" applyAlignment="1">
      <alignment horizontal="center" vertical="top" wrapText="1"/>
    </xf>
    <xf numFmtId="0" fontId="27" fillId="0" borderId="0" xfId="45" applyFont="1" applyBorder="1" applyAlignment="1">
      <alignment wrapText="1"/>
    </xf>
    <xf numFmtId="0" fontId="27" fillId="0" borderId="12" xfId="52" applyFont="1" applyBorder="1"/>
    <xf numFmtId="165" fontId="27" fillId="0" borderId="12" xfId="45" applyNumberFormat="1" applyFont="1" applyBorder="1" applyAlignment="1">
      <alignment horizontal="right"/>
    </xf>
    <xf numFmtId="165" fontId="27" fillId="0" borderId="0" xfId="48" applyNumberFormat="1" applyFont="1" applyBorder="1" applyAlignment="1">
      <alignment vertical="top" wrapText="1"/>
    </xf>
    <xf numFmtId="0" fontId="0" fillId="0" borderId="0" xfId="0" applyAlignment="1">
      <alignment horizontal="left" vertical="top"/>
    </xf>
    <xf numFmtId="164" fontId="27" fillId="0" borderId="0" xfId="63" applyNumberFormat="1" applyFont="1" applyAlignment="1">
      <alignment horizontal="left" vertical="top" wrapText="1"/>
    </xf>
    <xf numFmtId="0" fontId="29" fillId="26" borderId="0" xfId="0" applyFont="1" applyFill="1" applyAlignment="1">
      <alignment horizontal="left"/>
    </xf>
    <xf numFmtId="3" fontId="52" fillId="26" borderId="0" xfId="0" applyNumberFormat="1" applyFont="1" applyFill="1" applyBorder="1" applyAlignment="1">
      <alignment horizontal="right"/>
    </xf>
    <xf numFmtId="164" fontId="52" fillId="26" borderId="0" xfId="0" applyNumberFormat="1" applyFont="1" applyFill="1" applyBorder="1" applyAlignment="1">
      <alignment horizontal="right"/>
    </xf>
    <xf numFmtId="0" fontId="52" fillId="26" borderId="0" xfId="0" applyFont="1" applyFill="1" applyBorder="1" applyAlignment="1">
      <alignment horizontal="right"/>
    </xf>
    <xf numFmtId="3" fontId="27" fillId="26" borderId="0" xfId="0" applyNumberFormat="1" applyFont="1" applyFill="1" applyAlignment="1">
      <alignment horizontal="right"/>
    </xf>
    <xf numFmtId="164" fontId="27" fillId="26" borderId="0" xfId="0" applyNumberFormat="1" applyFont="1" applyFill="1" applyAlignment="1">
      <alignment horizontal="right"/>
    </xf>
    <xf numFmtId="3" fontId="32" fillId="26" borderId="0" xfId="66" applyNumberFormat="1" applyFont="1" applyFill="1" applyBorder="1" applyAlignment="1">
      <alignment horizontal="right"/>
    </xf>
    <xf numFmtId="0" fontId="27" fillId="26" borderId="0" xfId="0" applyFont="1" applyFill="1" applyBorder="1" applyAlignment="1">
      <alignment horizontal="right" wrapText="1"/>
    </xf>
    <xf numFmtId="0" fontId="32" fillId="26" borderId="0" xfId="66" applyFont="1" applyFill="1" applyBorder="1" applyAlignment="1">
      <alignment horizontal="right"/>
    </xf>
    <xf numFmtId="164" fontId="27" fillId="26" borderId="0" xfId="0" applyNumberFormat="1" applyFont="1" applyFill="1" applyBorder="1" applyAlignment="1">
      <alignment horizontal="right" wrapText="1"/>
    </xf>
    <xf numFmtId="0" fontId="52" fillId="26" borderId="0" xfId="0" applyFont="1" applyFill="1" applyBorder="1" applyAlignment="1">
      <alignment horizontal="right" wrapText="1"/>
    </xf>
    <xf numFmtId="0" fontId="53" fillId="26" borderId="0" xfId="66" applyFont="1" applyFill="1" applyBorder="1" applyAlignment="1">
      <alignment horizontal="right"/>
    </xf>
    <xf numFmtId="164" fontId="32" fillId="26" borderId="0" xfId="0" applyNumberFormat="1" applyFont="1" applyFill="1" applyBorder="1" applyAlignment="1">
      <alignment horizontal="right" wrapText="1"/>
    </xf>
    <xf numFmtId="0" fontId="32" fillId="26" borderId="0" xfId="0" applyFont="1" applyFill="1" applyBorder="1" applyAlignment="1">
      <alignment horizontal="right" wrapText="1"/>
    </xf>
    <xf numFmtId="0" fontId="51" fillId="26" borderId="0" xfId="0" applyFont="1" applyFill="1" applyBorder="1" applyAlignment="1">
      <alignment horizontal="right" wrapText="1"/>
    </xf>
    <xf numFmtId="3" fontId="51" fillId="26" borderId="0" xfId="0" applyNumberFormat="1" applyFont="1" applyFill="1" applyBorder="1" applyAlignment="1">
      <alignment horizontal="right"/>
    </xf>
    <xf numFmtId="164" fontId="51" fillId="26" borderId="0" xfId="0" applyNumberFormat="1" applyFont="1" applyFill="1" applyBorder="1" applyAlignment="1">
      <alignment horizontal="right"/>
    </xf>
    <xf numFmtId="0" fontId="51" fillId="26" borderId="0" xfId="0" applyFont="1" applyFill="1" applyBorder="1" applyAlignment="1">
      <alignment horizontal="right"/>
    </xf>
    <xf numFmtId="3" fontId="32" fillId="26" borderId="0" xfId="0" applyNumberFormat="1" applyFont="1" applyFill="1" applyAlignment="1">
      <alignment horizontal="right"/>
    </xf>
    <xf numFmtId="164" fontId="32" fillId="26" borderId="0" xfId="0" applyNumberFormat="1" applyFont="1" applyFill="1" applyAlignment="1">
      <alignment horizontal="right"/>
    </xf>
    <xf numFmtId="3" fontId="52" fillId="26" borderId="0" xfId="0" applyNumberFormat="1" applyFont="1" applyFill="1" applyBorder="1" applyAlignment="1">
      <alignment horizontal="right" wrapText="1"/>
    </xf>
    <xf numFmtId="164" fontId="52" fillId="26" borderId="0" xfId="0" applyNumberFormat="1" applyFont="1" applyFill="1" applyBorder="1" applyAlignment="1">
      <alignment horizontal="right" wrapText="1"/>
    </xf>
    <xf numFmtId="3" fontId="32" fillId="24" borderId="0" xfId="63" applyNumberFormat="1" applyFont="1" applyFill="1" applyAlignment="1">
      <alignment horizontal="right" vertical="center" indent="3"/>
    </xf>
    <xf numFmtId="165" fontId="32" fillId="24" borderId="0" xfId="63" applyNumberFormat="1" applyFont="1" applyFill="1" applyAlignment="1">
      <alignment horizontal="right" vertical="center" indent="3"/>
    </xf>
    <xf numFmtId="3" fontId="27" fillId="26" borderId="0" xfId="0" applyNumberFormat="1" applyFont="1" applyFill="1"/>
    <xf numFmtId="0" fontId="27" fillId="0" borderId="0" xfId="52" applyFont="1" applyFill="1" applyAlignment="1">
      <alignment horizontal="left"/>
    </xf>
    <xf numFmtId="0" fontId="32" fillId="0" borderId="0" xfId="63" applyNumberFormat="1" applyFont="1" applyAlignment="1" applyProtection="1">
      <alignment vertical="center"/>
      <protection locked="0" hidden="1"/>
    </xf>
    <xf numFmtId="0" fontId="44" fillId="0" borderId="0" xfId="52" applyFont="1" applyFill="1" applyAlignment="1">
      <alignment wrapText="1"/>
    </xf>
    <xf numFmtId="164" fontId="27" fillId="0" borderId="0" xfId="52" applyNumberFormat="1" applyFont="1" applyFill="1"/>
    <xf numFmtId="0" fontId="27" fillId="0" borderId="0" xfId="0" applyFont="1" applyAlignment="1">
      <alignment horizontal="left" vertical="top" wrapText="1"/>
    </xf>
    <xf numFmtId="0" fontId="27" fillId="26" borderId="0" xfId="0" applyFont="1" applyFill="1" applyBorder="1" applyAlignment="1">
      <alignment horizontal="center" vertical="center" wrapText="1"/>
    </xf>
    <xf numFmtId="0" fontId="27" fillId="26" borderId="12" xfId="0" applyFont="1" applyFill="1" applyBorder="1" applyAlignment="1">
      <alignment horizontal="center" vertical="center" wrapText="1"/>
    </xf>
    <xf numFmtId="0" fontId="27" fillId="26" borderId="0" xfId="0" applyFont="1" applyFill="1" applyAlignment="1">
      <alignment horizontal="center"/>
    </xf>
    <xf numFmtId="0" fontId="52" fillId="26" borderId="0" xfId="0" applyFont="1" applyFill="1" applyBorder="1" applyAlignment="1">
      <alignment horizontal="center" wrapText="1"/>
    </xf>
    <xf numFmtId="164" fontId="52" fillId="26" borderId="0" xfId="0" applyNumberFormat="1" applyFont="1" applyFill="1" applyBorder="1" applyAlignment="1">
      <alignment horizontal="center"/>
    </xf>
    <xf numFmtId="0" fontId="27" fillId="26" borderId="0" xfId="0" applyFont="1" applyFill="1" applyBorder="1" applyAlignment="1">
      <alignment horizontal="center" wrapText="1"/>
    </xf>
    <xf numFmtId="164" fontId="32" fillId="26" borderId="0" xfId="0" applyNumberFormat="1" applyFont="1" applyFill="1" applyBorder="1" applyAlignment="1">
      <alignment horizontal="center" wrapText="1"/>
    </xf>
    <xf numFmtId="164" fontId="51" fillId="26" borderId="0" xfId="0" applyNumberFormat="1" applyFont="1" applyFill="1" applyBorder="1" applyAlignment="1">
      <alignment horizontal="center"/>
    </xf>
    <xf numFmtId="164" fontId="27" fillId="0" borderId="12" xfId="66" applyNumberFormat="1" applyFont="1" applyFill="1" applyBorder="1" applyAlignment="1">
      <alignment horizontal="center" vertical="center" wrapText="1"/>
    </xf>
    <xf numFmtId="0" fontId="27" fillId="26" borderId="12" xfId="0" applyFont="1" applyFill="1" applyBorder="1" applyAlignment="1">
      <alignment horizontal="center" vertical="top"/>
    </xf>
    <xf numFmtId="3" fontId="27" fillId="0" borderId="0" xfId="52" applyNumberFormat="1" applyFont="1" applyFill="1" applyAlignment="1">
      <alignment horizontal="right"/>
    </xf>
    <xf numFmtId="0" fontId="27" fillId="0" borderId="0" xfId="0" applyFont="1" applyAlignment="1">
      <alignment horizontal="right"/>
    </xf>
    <xf numFmtId="0" fontId="27" fillId="0" borderId="0" xfId="52" applyFont="1" applyFill="1" applyBorder="1" applyAlignment="1">
      <alignment horizontal="right" vertical="center"/>
    </xf>
    <xf numFmtId="0" fontId="27" fillId="0" borderId="0" xfId="52" applyFont="1" applyFill="1" applyBorder="1" applyAlignment="1">
      <alignment horizontal="right"/>
    </xf>
    <xf numFmtId="0" fontId="27" fillId="0" borderId="0" xfId="42" applyFont="1" applyAlignment="1">
      <alignment horizontal="right" vertical="top"/>
    </xf>
    <xf numFmtId="164" fontId="27" fillId="0" borderId="0" xfId="0" applyNumberFormat="1" applyFont="1" applyAlignment="1">
      <alignment horizontal="right" vertical="top"/>
    </xf>
    <xf numFmtId="164" fontId="27" fillId="0" borderId="0" xfId="0" applyNumberFormat="1" applyFont="1" applyAlignment="1">
      <alignment horizontal="left" wrapText="1"/>
    </xf>
    <xf numFmtId="0" fontId="27" fillId="24" borderId="0" xfId="0" applyFont="1" applyFill="1" applyAlignment="1">
      <alignment horizontal="left" vertical="top"/>
    </xf>
    <xf numFmtId="0" fontId="32" fillId="24" borderId="0" xfId="42" applyFont="1" applyFill="1" applyBorder="1" applyAlignment="1">
      <alignment horizontal="right" vertical="center"/>
    </xf>
    <xf numFmtId="0" fontId="32" fillId="0" borderId="0" xfId="42" applyFont="1" applyAlignment="1">
      <alignment horizontal="right" vertical="center" wrapText="1"/>
    </xf>
    <xf numFmtId="164" fontId="27" fillId="0" borderId="0" xfId="42" applyNumberFormat="1" applyFont="1" applyAlignment="1">
      <alignment horizontal="right"/>
    </xf>
    <xf numFmtId="166" fontId="32" fillId="0" borderId="0" xfId="42" applyNumberFormat="1" applyFont="1" applyAlignment="1" applyProtection="1">
      <alignment horizontal="right" vertical="center"/>
    </xf>
    <xf numFmtId="0" fontId="32" fillId="0" borderId="0" xfId="42" applyFont="1" applyAlignment="1">
      <alignment horizontal="right" vertical="center"/>
    </xf>
    <xf numFmtId="0" fontId="32" fillId="0" borderId="0" xfId="0" applyFont="1" applyAlignment="1">
      <alignment horizontal="right"/>
    </xf>
    <xf numFmtId="0" fontId="27" fillId="24" borderId="0" xfId="42" applyFont="1" applyFill="1" applyAlignment="1">
      <alignment horizontal="right"/>
    </xf>
    <xf numFmtId="164" fontId="3" fillId="25" borderId="0" xfId="0" applyNumberFormat="1" applyFont="1" applyFill="1"/>
    <xf numFmtId="3" fontId="32" fillId="0" borderId="0" xfId="0" applyNumberFormat="1" applyFont="1" applyAlignment="1">
      <alignment horizontal="right"/>
    </xf>
    <xf numFmtId="165" fontId="32" fillId="0" borderId="0" xfId="0" applyNumberFormat="1" applyFont="1" applyAlignment="1">
      <alignment horizontal="right"/>
    </xf>
    <xf numFmtId="0" fontId="27" fillId="0" borderId="0" xfId="42" applyFont="1" applyAlignment="1">
      <alignment horizontal="right"/>
    </xf>
    <xf numFmtId="164" fontId="27" fillId="0" borderId="0" xfId="0" applyNumberFormat="1" applyFont="1" applyBorder="1" applyAlignment="1">
      <alignment horizontal="right" vertical="center" wrapText="1"/>
    </xf>
    <xf numFmtId="0" fontId="27" fillId="0" borderId="0" xfId="0" applyFont="1" applyAlignment="1">
      <alignment horizontal="right" vertical="center" wrapText="1"/>
    </xf>
    <xf numFmtId="164" fontId="29" fillId="0" borderId="0" xfId="42" applyNumberFormat="1" applyFont="1" applyAlignment="1">
      <alignment wrapText="1"/>
    </xf>
    <xf numFmtId="3" fontId="27" fillId="26" borderId="0" xfId="40" applyNumberFormat="1" applyFont="1" applyFill="1" applyAlignment="1">
      <alignment horizontal="right"/>
    </xf>
    <xf numFmtId="0" fontId="27" fillId="26" borderId="0" xfId="40" applyFont="1" applyFill="1" applyAlignment="1">
      <alignment vertical="center"/>
    </xf>
    <xf numFmtId="0" fontId="27" fillId="26" borderId="0" xfId="40" applyFont="1" applyFill="1"/>
    <xf numFmtId="3" fontId="27" fillId="26" borderId="0" xfId="45" applyNumberFormat="1" applyFont="1" applyFill="1" applyBorder="1" applyAlignment="1">
      <alignment horizontal="right" vertical="top" wrapText="1"/>
    </xf>
    <xf numFmtId="0" fontId="27" fillId="26" borderId="0" xfId="45" applyFont="1" applyFill="1"/>
    <xf numFmtId="0" fontId="3" fillId="0" borderId="0" xfId="0" applyFont="1" applyFill="1" applyAlignment="1">
      <alignment vertical="top"/>
    </xf>
    <xf numFmtId="3" fontId="27" fillId="26" borderId="0" xfId="66" applyNumberFormat="1" applyFont="1" applyFill="1" applyBorder="1" applyAlignment="1">
      <alignment horizontal="right"/>
    </xf>
    <xf numFmtId="0" fontId="27" fillId="26" borderId="0" xfId="66" applyFont="1" applyFill="1" applyBorder="1" applyAlignment="1">
      <alignment horizontal="center"/>
    </xf>
    <xf numFmtId="0" fontId="27" fillId="26" borderId="0" xfId="66" applyFont="1" applyFill="1" applyBorder="1" applyAlignment="1">
      <alignment horizontal="right"/>
    </xf>
    <xf numFmtId="0" fontId="40" fillId="0" borderId="0" xfId="0" applyFont="1" applyAlignment="1">
      <alignment horizontal="left"/>
    </xf>
    <xf numFmtId="165" fontId="27" fillId="0" borderId="0" xfId="48" applyNumberFormat="1" applyFont="1" applyBorder="1" applyAlignment="1">
      <alignment horizontal="left" vertical="top" wrapText="1"/>
    </xf>
    <xf numFmtId="0" fontId="44" fillId="0" borderId="0" xfId="52" applyFont="1" applyFill="1" applyAlignment="1">
      <alignment horizontal="left" wrapText="1"/>
    </xf>
    <xf numFmtId="0" fontId="27" fillId="0" borderId="0" xfId="0" applyFont="1" applyAlignment="1">
      <alignment horizontal="left" vertical="top" wrapText="1"/>
    </xf>
    <xf numFmtId="0" fontId="27" fillId="0" borderId="0" xfId="52" applyFont="1" applyFill="1" applyAlignment="1">
      <alignment horizontal="left"/>
    </xf>
    <xf numFmtId="0" fontId="27" fillId="0" borderId="0" xfId="0" applyFont="1" applyAlignment="1">
      <alignment horizontal="left"/>
    </xf>
    <xf numFmtId="164" fontId="27" fillId="0" borderId="11" xfId="52" applyNumberFormat="1" applyFont="1" applyFill="1" applyBorder="1" applyAlignment="1">
      <alignment horizontal="center" vertical="center"/>
    </xf>
    <xf numFmtId="0" fontId="29" fillId="0" borderId="0" xfId="0" applyFont="1" applyAlignment="1">
      <alignment horizontal="left"/>
    </xf>
    <xf numFmtId="0" fontId="29" fillId="0" borderId="0" xfId="52" applyFont="1" applyFill="1" applyAlignment="1">
      <alignment horizontal="left"/>
    </xf>
    <xf numFmtId="0" fontId="29" fillId="0" borderId="0" xfId="52" applyFont="1" applyFill="1" applyAlignment="1">
      <alignment horizontal="left" wrapText="1"/>
    </xf>
    <xf numFmtId="1" fontId="27" fillId="0" borderId="12" xfId="52" applyNumberFormat="1" applyFont="1" applyFill="1" applyBorder="1" applyAlignment="1">
      <alignment horizontal="left" vertical="center"/>
    </xf>
    <xf numFmtId="1" fontId="27" fillId="0" borderId="0" xfId="52" applyNumberFormat="1" applyFont="1" applyFill="1" applyBorder="1" applyAlignment="1">
      <alignment horizontal="right" vertical="center"/>
    </xf>
    <xf numFmtId="0" fontId="27" fillId="0" borderId="0" xfId="41" applyFont="1" applyAlignment="1">
      <alignment horizontal="left"/>
    </xf>
    <xf numFmtId="0" fontId="3" fillId="0" borderId="0" xfId="0" applyFont="1" applyAlignment="1"/>
    <xf numFmtId="0" fontId="27" fillId="0" borderId="0" xfId="0" applyFont="1" applyAlignment="1">
      <alignment horizontal="left" wrapText="1"/>
    </xf>
    <xf numFmtId="0" fontId="27" fillId="0" borderId="0" xfId="60" applyFont="1" applyFill="1" applyAlignment="1">
      <alignment horizontal="left" wrapText="1"/>
    </xf>
    <xf numFmtId="0" fontId="27" fillId="0" borderId="0" xfId="0" applyFont="1" applyAlignment="1">
      <alignment horizontal="left" vertical="top"/>
    </xf>
    <xf numFmtId="0" fontId="27" fillId="0" borderId="0" xfId="52" applyFont="1" applyFill="1" applyAlignment="1">
      <alignment horizontal="left" vertical="top"/>
    </xf>
    <xf numFmtId="0" fontId="0" fillId="0" borderId="0" xfId="0" applyAlignment="1">
      <alignment horizontal="left" vertical="top"/>
    </xf>
    <xf numFmtId="166" fontId="29" fillId="0" borderId="0" xfId="50" applyFont="1" applyAlignment="1">
      <alignment horizontal="left"/>
    </xf>
    <xf numFmtId="165" fontId="27" fillId="0" borderId="11" xfId="50" applyNumberFormat="1" applyFont="1" applyBorder="1" applyAlignment="1">
      <alignment horizontal="center" vertical="center"/>
    </xf>
    <xf numFmtId="0" fontId="27" fillId="0" borderId="0" xfId="0" applyFont="1" applyFill="1" applyAlignment="1">
      <alignment horizontal="left" vertical="top" wrapText="1"/>
    </xf>
    <xf numFmtId="166" fontId="29" fillId="0" borderId="0" xfId="50" applyFont="1" applyAlignment="1">
      <alignment horizontal="left" wrapText="1"/>
    </xf>
    <xf numFmtId="0" fontId="3" fillId="0" borderId="0" xfId="0" applyFont="1" applyFill="1" applyAlignment="1">
      <alignment vertical="top" wrapText="1"/>
    </xf>
    <xf numFmtId="0" fontId="3" fillId="0" borderId="0" xfId="0" applyFont="1" applyAlignment="1">
      <alignment horizontal="left"/>
    </xf>
    <xf numFmtId="3" fontId="27" fillId="0" borderId="10" xfId="50" applyNumberFormat="1" applyFont="1" applyBorder="1" applyAlignment="1">
      <alignment horizontal="center" vertical="center" wrapText="1"/>
    </xf>
    <xf numFmtId="3" fontId="27" fillId="0" borderId="12" xfId="50" applyNumberFormat="1" applyFont="1" applyBorder="1" applyAlignment="1">
      <alignment horizontal="center" vertical="center" wrapText="1"/>
    </xf>
    <xf numFmtId="165" fontId="27" fillId="0" borderId="12" xfId="50" applyNumberFormat="1" applyFont="1" applyBorder="1" applyAlignment="1">
      <alignment horizontal="right" vertical="center"/>
    </xf>
    <xf numFmtId="0" fontId="27" fillId="0" borderId="0" xfId="42" applyFont="1" applyAlignment="1">
      <alignment horizontal="left" vertical="center"/>
    </xf>
    <xf numFmtId="0" fontId="27" fillId="0" borderId="0" xfId="42" applyFont="1" applyFill="1" applyAlignment="1">
      <alignment horizontal="left" vertical="top" wrapText="1"/>
    </xf>
    <xf numFmtId="0" fontId="27" fillId="0" borderId="0" xfId="47" applyFont="1" applyAlignment="1">
      <alignment horizontal="left" vertical="top" wrapText="1"/>
    </xf>
    <xf numFmtId="0" fontId="29" fillId="0" borderId="0" xfId="47" applyFont="1" applyAlignment="1">
      <alignment horizontal="left" wrapText="1"/>
    </xf>
    <xf numFmtId="3" fontId="27" fillId="0" borderId="12" xfId="47" applyNumberFormat="1" applyFont="1" applyBorder="1" applyAlignment="1">
      <alignment horizontal="right"/>
    </xf>
    <xf numFmtId="0" fontId="27" fillId="0" borderId="0" xfId="47" applyFont="1" applyBorder="1" applyAlignment="1">
      <alignment horizontal="left" vertical="top" wrapText="1"/>
    </xf>
    <xf numFmtId="164" fontId="27" fillId="0" borderId="0" xfId="0" applyNumberFormat="1" applyFont="1" applyAlignment="1">
      <alignment horizontal="left" wrapText="1"/>
    </xf>
    <xf numFmtId="164" fontId="27" fillId="0" borderId="0" xfId="0" applyNumberFormat="1" applyFont="1" applyAlignment="1">
      <alignment horizontal="left"/>
    </xf>
    <xf numFmtId="0" fontId="29" fillId="0" borderId="0" xfId="42" applyFont="1" applyAlignment="1">
      <alignment horizontal="left"/>
    </xf>
    <xf numFmtId="0" fontId="29" fillId="28" borderId="14" xfId="63" applyFont="1" applyFill="1" applyBorder="1" applyAlignment="1" applyProtection="1">
      <alignment horizontal="center"/>
      <protection locked="0" hidden="1"/>
    </xf>
    <xf numFmtId="0" fontId="29" fillId="28" borderId="15" xfId="63" applyFont="1" applyFill="1" applyBorder="1" applyAlignment="1" applyProtection="1">
      <alignment horizontal="center"/>
      <protection locked="0" hidden="1"/>
    </xf>
    <xf numFmtId="0" fontId="27" fillId="0" borderId="10" xfId="0" applyFont="1" applyBorder="1" applyAlignment="1">
      <alignment horizontal="center" vertical="center" wrapText="1"/>
    </xf>
    <xf numFmtId="0" fontId="27" fillId="0" borderId="12" xfId="0" applyFont="1" applyBorder="1" applyAlignment="1">
      <alignment horizontal="center" vertical="center" wrapText="1"/>
    </xf>
    <xf numFmtId="164" fontId="27" fillId="0" borderId="11" xfId="0" applyNumberFormat="1" applyFont="1" applyBorder="1" applyAlignment="1">
      <alignment horizontal="center" vertical="center" wrapText="1"/>
    </xf>
    <xf numFmtId="164" fontId="27" fillId="0" borderId="10" xfId="0" applyNumberFormat="1" applyFont="1" applyBorder="1" applyAlignment="1">
      <alignment horizontal="center" vertical="center" wrapText="1"/>
    </xf>
    <xf numFmtId="164" fontId="27" fillId="0" borderId="12" xfId="0" applyNumberFormat="1" applyFont="1" applyBorder="1" applyAlignment="1">
      <alignment horizontal="center" vertical="center" wrapText="1"/>
    </xf>
    <xf numFmtId="0" fontId="27" fillId="0" borderId="11" xfId="0" applyFont="1" applyBorder="1" applyAlignment="1">
      <alignment horizontal="center" wrapText="1"/>
    </xf>
    <xf numFmtId="164" fontId="27" fillId="0" borderId="0" xfId="0" applyNumberFormat="1" applyFont="1" applyAlignment="1">
      <alignment horizontal="left" vertical="top" wrapText="1"/>
    </xf>
    <xf numFmtId="164" fontId="29" fillId="0" borderId="0" xfId="42" applyNumberFormat="1" applyFont="1" applyAlignment="1">
      <alignment wrapText="1"/>
    </xf>
    <xf numFmtId="0" fontId="32" fillId="28" borderId="14" xfId="63" applyFont="1" applyFill="1" applyBorder="1" applyAlignment="1" applyProtection="1">
      <alignment horizontal="center"/>
      <protection locked="0" hidden="1"/>
    </xf>
    <xf numFmtId="0" fontId="32" fillId="28" borderId="15" xfId="63" applyFont="1" applyFill="1" applyBorder="1" applyAlignment="1" applyProtection="1">
      <alignment horizontal="center"/>
      <protection locked="0" hidden="1"/>
    </xf>
    <xf numFmtId="0" fontId="32" fillId="0" borderId="14" xfId="63" applyFont="1" applyFill="1" applyBorder="1" applyAlignment="1" applyProtection="1">
      <alignment horizontal="center"/>
      <protection locked="0"/>
    </xf>
    <xf numFmtId="0" fontId="32" fillId="0" borderId="15" xfId="63" applyFont="1" applyFill="1" applyBorder="1" applyAlignment="1" applyProtection="1">
      <alignment horizontal="center"/>
      <protection locked="0"/>
    </xf>
    <xf numFmtId="0" fontId="27" fillId="24" borderId="10" xfId="0" applyFont="1" applyFill="1" applyBorder="1" applyAlignment="1">
      <alignment horizontal="left" vertical="center" wrapText="1"/>
    </xf>
    <xf numFmtId="0" fontId="27" fillId="24" borderId="0" xfId="0" applyFont="1" applyFill="1" applyBorder="1" applyAlignment="1">
      <alignment horizontal="left" vertical="center" wrapText="1"/>
    </xf>
    <xf numFmtId="0" fontId="27" fillId="24" borderId="12" xfId="0" applyFont="1" applyFill="1" applyBorder="1" applyAlignment="1">
      <alignment horizontal="left" vertical="center" wrapText="1"/>
    </xf>
    <xf numFmtId="0" fontId="27" fillId="0" borderId="11" xfId="42" applyNumberFormat="1" applyFont="1" applyBorder="1" applyAlignment="1">
      <alignment horizontal="center"/>
    </xf>
    <xf numFmtId="164" fontId="29" fillId="0" borderId="0" xfId="42" applyNumberFormat="1" applyFont="1" applyAlignment="1">
      <alignment horizontal="left"/>
    </xf>
    <xf numFmtId="49" fontId="27" fillId="0" borderId="12" xfId="42" applyNumberFormat="1" applyFont="1" applyBorder="1" applyAlignment="1">
      <alignment horizontal="center"/>
    </xf>
    <xf numFmtId="0" fontId="27" fillId="0" borderId="0"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Fill="1" applyBorder="1" applyAlignment="1">
      <alignment horizontal="center" vertical="center" wrapText="1"/>
    </xf>
    <xf numFmtId="164" fontId="27" fillId="0" borderId="0" xfId="63" applyNumberFormat="1" applyFont="1" applyAlignment="1">
      <alignment horizontal="left" vertical="top" wrapText="1"/>
    </xf>
    <xf numFmtId="0" fontId="27" fillId="0" borderId="0" xfId="63" applyFont="1" applyFill="1" applyAlignment="1">
      <alignment horizontal="left" vertical="top" wrapText="1"/>
    </xf>
    <xf numFmtId="0" fontId="27" fillId="0" borderId="0" xfId="63" applyFont="1" applyAlignment="1">
      <alignment horizontal="left" vertical="top" wrapText="1"/>
    </xf>
    <xf numFmtId="1" fontId="29" fillId="24" borderId="0" xfId="0" applyNumberFormat="1" applyFont="1" applyFill="1" applyAlignment="1">
      <alignment horizontal="left" wrapText="1"/>
    </xf>
    <xf numFmtId="0" fontId="27" fillId="24" borderId="11" xfId="0" applyFont="1" applyFill="1" applyBorder="1" applyAlignment="1">
      <alignment horizontal="center"/>
    </xf>
    <xf numFmtId="0" fontId="27" fillId="24" borderId="0" xfId="0" applyFont="1" applyFill="1" applyAlignment="1">
      <alignment horizontal="left"/>
    </xf>
    <xf numFmtId="0" fontId="27" fillId="24" borderId="0" xfId="0" applyFont="1" applyFill="1" applyAlignment="1">
      <alignment horizontal="left" wrapText="1"/>
    </xf>
    <xf numFmtId="0" fontId="0" fillId="0" borderId="0" xfId="0" applyAlignment="1">
      <alignment wrapText="1"/>
    </xf>
    <xf numFmtId="0" fontId="27" fillId="0" borderId="0" xfId="0" applyFont="1" applyFill="1" applyAlignment="1">
      <alignment horizontal="left" wrapText="1"/>
    </xf>
    <xf numFmtId="0" fontId="27" fillId="24" borderId="0" xfId="0" applyFont="1" applyFill="1" applyAlignment="1">
      <alignment horizontal="left" vertical="top"/>
    </xf>
    <xf numFmtId="0" fontId="50" fillId="26" borderId="11" xfId="0" applyFont="1" applyFill="1" applyBorder="1" applyAlignment="1">
      <alignment horizontal="center" vertical="center"/>
    </xf>
    <xf numFmtId="0" fontId="27" fillId="26" borderId="0" xfId="0" applyFont="1" applyFill="1" applyBorder="1" applyAlignment="1">
      <alignment horizontal="center" vertical="center" wrapText="1"/>
    </xf>
    <xf numFmtId="0" fontId="27" fillId="26" borderId="12" xfId="0" applyFont="1" applyFill="1" applyBorder="1" applyAlignment="1">
      <alignment horizontal="center" vertical="center" wrapText="1"/>
    </xf>
    <xf numFmtId="0" fontId="27" fillId="0" borderId="12" xfId="66" applyFont="1" applyFill="1" applyBorder="1" applyAlignment="1">
      <alignment horizontal="center" vertical="center" wrapText="1"/>
    </xf>
    <xf numFmtId="49" fontId="52" fillId="26" borderId="11" xfId="0" applyNumberFormat="1" applyFont="1" applyFill="1" applyBorder="1" applyAlignment="1">
      <alignment horizontal="center" vertical="center"/>
    </xf>
    <xf numFmtId="0" fontId="27" fillId="24" borderId="0" xfId="63" applyFont="1" applyFill="1" applyAlignment="1">
      <alignment horizontal="left" wrapText="1"/>
    </xf>
    <xf numFmtId="0" fontId="3" fillId="24" borderId="0" xfId="63" applyFill="1" applyAlignment="1">
      <alignment horizontal="left" wrapText="1"/>
    </xf>
    <xf numFmtId="0" fontId="29" fillId="24" borderId="0" xfId="63" applyFont="1" applyFill="1" applyAlignment="1">
      <alignment horizontal="left" wrapText="1"/>
    </xf>
    <xf numFmtId="0" fontId="29" fillId="24" borderId="0" xfId="63" applyFont="1" applyFill="1" applyAlignment="1">
      <alignment horizontal="left"/>
    </xf>
    <xf numFmtId="0" fontId="32" fillId="0" borderId="0" xfId="60" applyFont="1" applyFill="1" applyAlignment="1">
      <alignment wrapText="1"/>
    </xf>
    <xf numFmtId="0" fontId="40" fillId="0" borderId="0" xfId="63" applyFont="1" applyFill="1" applyAlignment="1">
      <alignment wrapText="1"/>
    </xf>
    <xf numFmtId="0" fontId="27" fillId="0" borderId="0" xfId="63" applyFont="1" applyFill="1" applyAlignment="1">
      <alignment horizontal="left" wrapText="1"/>
    </xf>
  </cellXfs>
  <cellStyles count="6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_SFR33_2009Tablesv2" xfId="36"/>
    <cellStyle name="Input" xfId="37" builtinId="20" customBuiltin="1"/>
    <cellStyle name="Linked Cell" xfId="38" builtinId="24" customBuiltin="1"/>
    <cellStyle name="Neutral" xfId="39" builtinId="28" customBuiltin="1"/>
    <cellStyle name="Normal" xfId="0" builtinId="0"/>
    <cellStyle name="Normal 2" xfId="62"/>
    <cellStyle name="Normal 2 2" xfId="63"/>
    <cellStyle name="Normal 2 3" xfId="65"/>
    <cellStyle name="Normal 3" xfId="66"/>
    <cellStyle name="Normal_GCSE_rev03_tabs" xfId="40"/>
    <cellStyle name="Normal_GCSESFR_Jan05_skeletontabsv1.2" xfId="41"/>
    <cellStyle name="Normal_SB97T19" xfId="42"/>
    <cellStyle name="Normal_SB98T19" xfId="43"/>
    <cellStyle name="Normal_SFR_PROV02_T11" xfId="44"/>
    <cellStyle name="Normal_SFR04_fin_Table 4_pr" xfId="60"/>
    <cellStyle name="Normal_SFR04_Table12" xfId="45"/>
    <cellStyle name="Normal_SfrOct00tabs2" xfId="46"/>
    <cellStyle name="Normal_Sheet1" xfId="47"/>
    <cellStyle name="Normal_Table 9 CP" xfId="48"/>
    <cellStyle name="Normal_Table02a_jv" xfId="49"/>
    <cellStyle name="Normal_table1_MN" xfId="61"/>
    <cellStyle name="Normal_TABLE4F" xfId="50"/>
    <cellStyle name="Normal_Tables 6 and 7" xfId="51"/>
    <cellStyle name="Normal_tables02_Dave" xfId="52"/>
    <cellStyle name="Normal_volume2000" xfId="53"/>
    <cellStyle name="Note" xfId="54" builtinId="10" customBuiltin="1"/>
    <cellStyle name="Output" xfId="55" builtinId="21" customBuiltin="1"/>
    <cellStyle name="Percent" xfId="56" builtinId="5"/>
    <cellStyle name="Percent 2" xfId="64"/>
    <cellStyle name="Title" xfId="57" builtinId="15" customBuiltin="1"/>
    <cellStyle name="Total" xfId="58" builtinId="25" customBuiltin="1"/>
    <cellStyle name="Warning Text" xfId="59" builtinId="11" customBuiltin="1"/>
  </cellStyles>
  <dxfs count="19">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4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99"/>
      <color rgb="FF99FF99"/>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3" name="Text Box 2"/>
        <xdr:cNvSpPr txBox="1">
          <a:spLocks noChangeArrowheads="1"/>
        </xdr:cNvSpPr>
      </xdr:nvSpPr>
      <xdr:spPr bwMode="auto">
        <a:xfrm>
          <a:off x="375285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5" name="Text Box 4"/>
        <xdr:cNvSpPr txBox="1">
          <a:spLocks noChangeArrowheads="1"/>
        </xdr:cNvSpPr>
      </xdr:nvSpPr>
      <xdr:spPr bwMode="auto">
        <a:xfrm>
          <a:off x="375285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7" name="Text Box 6"/>
        <xdr:cNvSpPr txBox="1">
          <a:spLocks noChangeArrowheads="1"/>
        </xdr:cNvSpPr>
      </xdr:nvSpPr>
      <xdr:spPr bwMode="auto">
        <a:xfrm>
          <a:off x="375285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9" name="Text Box 8"/>
        <xdr:cNvSpPr txBox="1">
          <a:spLocks noChangeArrowheads="1"/>
        </xdr:cNvSpPr>
      </xdr:nvSpPr>
      <xdr:spPr bwMode="auto">
        <a:xfrm>
          <a:off x="375285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1" name="Text Box 10"/>
        <xdr:cNvSpPr txBox="1">
          <a:spLocks noChangeArrowheads="1"/>
        </xdr:cNvSpPr>
      </xdr:nvSpPr>
      <xdr:spPr bwMode="auto">
        <a:xfrm>
          <a:off x="375285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twoCellAnchor>
    <xdr:from>
      <xdr:col>5</xdr:col>
      <xdr:colOff>0</xdr:colOff>
      <xdr:row>0</xdr:row>
      <xdr:rowOff>0</xdr:rowOff>
    </xdr:from>
    <xdr:to>
      <xdr:col>5</xdr:col>
      <xdr:colOff>0</xdr:colOff>
      <xdr:row>0</xdr:row>
      <xdr:rowOff>0</xdr:rowOff>
    </xdr:to>
    <xdr:sp macro="" textlink="">
      <xdr:nvSpPr>
        <xdr:cNvPr id="13" name="Text Box 12"/>
        <xdr:cNvSpPr txBox="1">
          <a:spLocks noChangeArrowheads="1"/>
        </xdr:cNvSpPr>
      </xdr:nvSpPr>
      <xdr:spPr bwMode="auto">
        <a:xfrm>
          <a:off x="3752850" y="0"/>
          <a:ext cx="0" cy="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1148" rIns="45720" bIns="41148" anchor="ctr" upright="1"/>
        <a:lstStyle/>
        <a:p>
          <a:pPr algn="ctr" rtl="0">
            <a:defRPr sz="1000"/>
          </a:pPr>
          <a:r>
            <a:rPr lang="en-GB" sz="2400" b="1" i="0" u="none" strike="noStrike" baseline="0">
              <a:solidFill>
                <a:srgbClr val="000000"/>
              </a:solidFill>
              <a:latin typeface="Arial Narrow"/>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F27"/>
  <sheetViews>
    <sheetView showGridLines="0" tabSelected="1" workbookViewId="0">
      <selection sqref="A1:B1"/>
    </sheetView>
  </sheetViews>
  <sheetFormatPr defaultRowHeight="12.75" x14ac:dyDescent="0.2"/>
  <cols>
    <col min="1" max="1" width="9.7109375" style="94" customWidth="1"/>
    <col min="2" max="2" width="170.28515625" style="94" bestFit="1" customWidth="1"/>
    <col min="3" max="16384" width="9.140625" style="94"/>
  </cols>
  <sheetData>
    <row r="1" spans="1:6" x14ac:dyDescent="0.2">
      <c r="A1" s="536" t="s">
        <v>686</v>
      </c>
      <c r="B1" s="536"/>
      <c r="C1" s="60"/>
      <c r="D1"/>
      <c r="E1"/>
      <c r="F1"/>
    </row>
    <row r="2" spans="1:6" x14ac:dyDescent="0.2">
      <c r="A2" s="229"/>
      <c r="B2" s="229"/>
      <c r="C2" s="95"/>
      <c r="D2" s="95"/>
      <c r="E2" s="95"/>
    </row>
    <row r="3" spans="1:6" x14ac:dyDescent="0.2">
      <c r="A3" s="96" t="s">
        <v>0</v>
      </c>
      <c r="B3" s="229"/>
      <c r="C3" s="95"/>
      <c r="D3" s="95"/>
      <c r="E3" s="95"/>
    </row>
    <row r="4" spans="1:6" x14ac:dyDescent="0.2">
      <c r="A4" s="229"/>
      <c r="B4" s="229"/>
      <c r="C4" s="95"/>
      <c r="D4" s="95"/>
      <c r="E4" s="95"/>
    </row>
    <row r="5" spans="1:6" x14ac:dyDescent="0.2">
      <c r="A5" s="97" t="s">
        <v>740</v>
      </c>
      <c r="B5" s="230"/>
      <c r="C5" s="98"/>
      <c r="D5" s="98"/>
      <c r="E5" s="95"/>
    </row>
    <row r="6" spans="1:6" customFormat="1" x14ac:dyDescent="0.2">
      <c r="A6" s="99" t="s">
        <v>640</v>
      </c>
      <c r="B6" s="99" t="s">
        <v>496</v>
      </c>
      <c r="E6" s="60"/>
    </row>
    <row r="7" spans="1:6" customFormat="1" x14ac:dyDescent="0.2">
      <c r="A7" s="99" t="s">
        <v>1</v>
      </c>
      <c r="B7" s="99" t="s">
        <v>497</v>
      </c>
    </row>
    <row r="8" spans="1:6" customFormat="1" x14ac:dyDescent="0.2">
      <c r="A8" s="99" t="s">
        <v>2</v>
      </c>
      <c r="B8" s="99" t="s">
        <v>498</v>
      </c>
    </row>
    <row r="9" spans="1:6" customFormat="1" x14ac:dyDescent="0.2">
      <c r="A9" s="99" t="s">
        <v>641</v>
      </c>
      <c r="B9" s="99" t="s">
        <v>499</v>
      </c>
    </row>
    <row r="10" spans="1:6" customFormat="1" x14ac:dyDescent="0.2">
      <c r="A10" s="99" t="s">
        <v>642</v>
      </c>
      <c r="B10" s="99" t="s">
        <v>500</v>
      </c>
    </row>
    <row r="11" spans="1:6" customFormat="1" x14ac:dyDescent="0.2">
      <c r="A11" s="99" t="s">
        <v>643</v>
      </c>
      <c r="B11" s="99" t="s">
        <v>501</v>
      </c>
    </row>
    <row r="12" spans="1:6" x14ac:dyDescent="0.2">
      <c r="A12" s="99" t="s">
        <v>3</v>
      </c>
      <c r="B12" s="99" t="s">
        <v>636</v>
      </c>
      <c r="C12" s="98"/>
      <c r="D12" s="98"/>
      <c r="E12" s="95"/>
    </row>
    <row r="13" spans="1:6" x14ac:dyDescent="0.2">
      <c r="A13" s="99" t="s">
        <v>4</v>
      </c>
      <c r="B13" s="99" t="s">
        <v>600</v>
      </c>
      <c r="C13" s="98"/>
      <c r="D13" s="98"/>
      <c r="E13" s="95"/>
    </row>
    <row r="14" spans="1:6" x14ac:dyDescent="0.2">
      <c r="A14" s="99" t="s">
        <v>5</v>
      </c>
      <c r="B14" s="99" t="s">
        <v>502</v>
      </c>
      <c r="C14" s="98"/>
      <c r="D14" s="98"/>
      <c r="E14" s="95"/>
    </row>
    <row r="15" spans="1:6" x14ac:dyDescent="0.2">
      <c r="A15" s="100"/>
      <c r="B15" s="101"/>
      <c r="C15" s="98"/>
      <c r="D15" s="98"/>
      <c r="E15" s="95"/>
    </row>
    <row r="16" spans="1:6" x14ac:dyDescent="0.2">
      <c r="A16" s="97" t="s">
        <v>7</v>
      </c>
      <c r="B16" s="101"/>
      <c r="C16" s="98"/>
      <c r="D16" s="98"/>
      <c r="E16" s="95"/>
    </row>
    <row r="17" spans="1:5" x14ac:dyDescent="0.2">
      <c r="A17" s="99" t="s">
        <v>6</v>
      </c>
      <c r="B17" s="99" t="s">
        <v>503</v>
      </c>
      <c r="C17" s="98"/>
      <c r="D17" s="98"/>
      <c r="E17" s="95"/>
    </row>
    <row r="18" spans="1:5" x14ac:dyDescent="0.2">
      <c r="A18" s="99" t="s">
        <v>8</v>
      </c>
      <c r="B18" s="99" t="s">
        <v>597</v>
      </c>
      <c r="C18" s="98"/>
      <c r="D18" s="98"/>
      <c r="E18" s="95"/>
    </row>
    <row r="19" spans="1:5" x14ac:dyDescent="0.2">
      <c r="A19" s="99" t="s">
        <v>9</v>
      </c>
      <c r="B19" s="99" t="s">
        <v>504</v>
      </c>
    </row>
    <row r="20" spans="1:5" x14ac:dyDescent="0.2">
      <c r="A20" s="99" t="s">
        <v>10</v>
      </c>
      <c r="B20" s="99" t="s">
        <v>598</v>
      </c>
    </row>
    <row r="21" spans="1:5" x14ac:dyDescent="0.2">
      <c r="A21" s="99" t="s">
        <v>11</v>
      </c>
      <c r="B21" s="99" t="s">
        <v>599</v>
      </c>
      <c r="C21" s="138"/>
      <c r="D21" s="138"/>
      <c r="E21" s="138"/>
    </row>
    <row r="23" spans="1:5" x14ac:dyDescent="0.2">
      <c r="A23" s="97" t="s">
        <v>596</v>
      </c>
      <c r="B23" s="101"/>
    </row>
    <row r="24" spans="1:5" x14ac:dyDescent="0.2">
      <c r="A24" s="99" t="s">
        <v>12</v>
      </c>
      <c r="B24" s="99" t="s">
        <v>775</v>
      </c>
    </row>
    <row r="25" spans="1:5" x14ac:dyDescent="0.2">
      <c r="A25" s="99"/>
      <c r="B25" s="99"/>
    </row>
    <row r="26" spans="1:5" x14ac:dyDescent="0.2">
      <c r="A26" s="97" t="s">
        <v>741</v>
      </c>
      <c r="B26" s="99"/>
    </row>
    <row r="27" spans="1:5" x14ac:dyDescent="0.2">
      <c r="A27" s="99" t="s">
        <v>684</v>
      </c>
      <c r="B27" s="99" t="s">
        <v>685</v>
      </c>
    </row>
  </sheetData>
  <sheetProtection sheet="1" objects="1" scenarios="1"/>
  <mergeCells count="1">
    <mergeCell ref="A1:B1"/>
  </mergeCells>
  <phoneticPr fontId="27" type="noConversion"/>
  <hyperlinks>
    <hyperlink ref="A6:B6" location="'Table 7'!A1" display="Table 7"/>
    <hyperlink ref="A7:B7" location="'Table 8'!A1" display="Table 8"/>
    <hyperlink ref="A8:B8" location="'Table 9'!A1" display="Table 9"/>
    <hyperlink ref="A9:B9" location="'Table 10a'!A1" display="Table 10a"/>
    <hyperlink ref="A10:B10" location="'Table 10b'!A1" display="Table 10b"/>
    <hyperlink ref="A11:B11" location="'Table 11'!A1" display="Table 11"/>
    <hyperlink ref="A12:B12" location="'Table 12'!A1" display="Table 12"/>
    <hyperlink ref="A13:B13" location="'Table 13'!A1" display="Table 13"/>
    <hyperlink ref="A14:B14" location="'Table 14'!A1" display="Table 14"/>
    <hyperlink ref="A17:B17" location="'Table 15'!A1" display="Table 15"/>
    <hyperlink ref="A18:B18" location="'Table 16'!A1" display="Table 16"/>
    <hyperlink ref="A19:B19" location="'Table 17'!A1" display="Table 17"/>
    <hyperlink ref="A20:B20" location="'Table 18'!A1" display="Table 18"/>
    <hyperlink ref="A21:B21" location="'Table 19'!A1" display="Table 19"/>
    <hyperlink ref="A24:B24" location="'Table 20'!A1" display="Table 20"/>
    <hyperlink ref="A27:B27" location="'Table 21'!A1" display="Table 21 "/>
  </hyperlinks>
  <pageMargins left="0.75" right="0.75" top="1" bottom="1" header="0.5" footer="0.5"/>
  <pageSetup paperSize="9" scale="7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39997558519241921"/>
  </sheetPr>
  <dimension ref="A1:K39"/>
  <sheetViews>
    <sheetView showGridLines="0" workbookViewId="0">
      <selection sqref="A1:G1"/>
    </sheetView>
  </sheetViews>
  <sheetFormatPr defaultRowHeight="12.75" x14ac:dyDescent="0.2"/>
  <cols>
    <col min="1" max="1" width="27.5703125" style="11" customWidth="1"/>
    <col min="2" max="2" width="2.28515625" style="11" customWidth="1"/>
    <col min="3" max="3" width="9.42578125" style="11" customWidth="1"/>
    <col min="4" max="4" width="2.85546875" style="11" customWidth="1"/>
    <col min="5" max="5" width="9.42578125" style="11" customWidth="1"/>
    <col min="6" max="6" width="4.28515625" style="11" customWidth="1"/>
    <col min="7" max="7" width="9.42578125" style="11" customWidth="1"/>
    <col min="8" max="16384" width="9.140625" style="11"/>
  </cols>
  <sheetData>
    <row r="1" spans="1:9" ht="26.25" customHeight="1" x14ac:dyDescent="0.2">
      <c r="A1" s="567" t="s">
        <v>749</v>
      </c>
      <c r="B1" s="567"/>
      <c r="C1" s="567"/>
      <c r="D1" s="567"/>
      <c r="E1" s="567"/>
      <c r="F1" s="567"/>
      <c r="G1" s="567"/>
    </row>
    <row r="2" spans="1:9" ht="13.5" customHeight="1" x14ac:dyDescent="0.2">
      <c r="A2" s="543" t="s">
        <v>674</v>
      </c>
      <c r="B2" s="543"/>
      <c r="C2" s="134"/>
      <c r="D2" s="134"/>
      <c r="E2" s="18"/>
      <c r="F2" s="18"/>
      <c r="G2" s="18"/>
    </row>
    <row r="3" spans="1:9" ht="12.75" customHeight="1" x14ac:dyDescent="0.2">
      <c r="A3" s="1" t="s">
        <v>49</v>
      </c>
      <c r="B3" s="12"/>
      <c r="C3" s="134"/>
      <c r="D3" s="134"/>
      <c r="E3" s="18"/>
      <c r="F3" s="18"/>
      <c r="G3" s="18"/>
    </row>
    <row r="4" spans="1:9" ht="11.25" customHeight="1" x14ac:dyDescent="0.2">
      <c r="A4" s="14"/>
      <c r="B4" s="15"/>
      <c r="C4" s="15"/>
      <c r="D4" s="15"/>
      <c r="E4" s="568" t="s">
        <v>112</v>
      </c>
      <c r="F4" s="568"/>
      <c r="G4" s="568"/>
    </row>
    <row r="5" spans="1:9" x14ac:dyDescent="0.2">
      <c r="A5" s="20" t="s">
        <v>113</v>
      </c>
      <c r="B5" s="21"/>
      <c r="C5" s="195" t="s">
        <v>114</v>
      </c>
      <c r="D5" s="196"/>
      <c r="E5" s="195" t="s">
        <v>115</v>
      </c>
      <c r="F5" s="196"/>
      <c r="G5" s="195" t="s">
        <v>116</v>
      </c>
    </row>
    <row r="6" spans="1:9" ht="11.25" customHeight="1" x14ac:dyDescent="0.2">
      <c r="A6" s="10"/>
      <c r="B6" s="12"/>
      <c r="C6" s="12"/>
      <c r="D6" s="12"/>
      <c r="E6" s="12"/>
      <c r="F6" s="12"/>
      <c r="G6" s="12"/>
    </row>
    <row r="7" spans="1:9" ht="11.25" customHeight="1" x14ac:dyDescent="0.2">
      <c r="A7" s="113" t="s">
        <v>487</v>
      </c>
      <c r="B7" s="22"/>
      <c r="C7" s="141" t="s">
        <v>475</v>
      </c>
      <c r="D7" s="141"/>
      <c r="E7" s="141">
        <v>47652</v>
      </c>
      <c r="F7" s="141"/>
      <c r="G7" s="141" t="s">
        <v>475</v>
      </c>
      <c r="H7" s="112"/>
      <c r="I7" s="112"/>
    </row>
    <row r="8" spans="1:9" ht="11.25" customHeight="1" x14ac:dyDescent="0.2">
      <c r="A8" s="113" t="s">
        <v>488</v>
      </c>
      <c r="B8" s="22"/>
      <c r="C8" s="141">
        <v>2733</v>
      </c>
      <c r="D8" s="141"/>
      <c r="E8" s="141">
        <v>222111</v>
      </c>
      <c r="F8" s="141"/>
      <c r="G8" s="141" t="s">
        <v>475</v>
      </c>
      <c r="H8" s="112"/>
      <c r="I8" s="112"/>
    </row>
    <row r="9" spans="1:9" ht="11.25" customHeight="1" x14ac:dyDescent="0.2">
      <c r="A9" s="113" t="s">
        <v>489</v>
      </c>
      <c r="B9" s="22"/>
      <c r="C9" s="141">
        <v>732</v>
      </c>
      <c r="D9" s="141"/>
      <c r="E9" s="141">
        <v>24966</v>
      </c>
      <c r="F9" s="141"/>
      <c r="G9" s="141" t="s">
        <v>475</v>
      </c>
      <c r="H9" s="112"/>
      <c r="I9" s="112"/>
    </row>
    <row r="10" spans="1:9" ht="11.25" customHeight="1" x14ac:dyDescent="0.2">
      <c r="A10" s="113" t="s">
        <v>490</v>
      </c>
      <c r="B10" s="22"/>
      <c r="C10" s="141" t="s">
        <v>475</v>
      </c>
      <c r="D10" s="141"/>
      <c r="E10" s="141">
        <v>57784</v>
      </c>
      <c r="F10" s="141"/>
      <c r="G10" s="141" t="s">
        <v>475</v>
      </c>
      <c r="H10" s="112"/>
      <c r="I10" s="112"/>
    </row>
    <row r="11" spans="1:9" ht="11.25" customHeight="1" x14ac:dyDescent="0.2">
      <c r="A11" s="113" t="s">
        <v>491</v>
      </c>
      <c r="B11" s="22"/>
      <c r="C11" s="141" t="s">
        <v>475</v>
      </c>
      <c r="D11" s="141"/>
      <c r="E11" s="141">
        <v>36673</v>
      </c>
      <c r="F11" s="141"/>
      <c r="G11" s="141" t="s">
        <v>475</v>
      </c>
      <c r="H11" s="112"/>
      <c r="I11" s="112"/>
    </row>
    <row r="12" spans="1:9" ht="11.25" customHeight="1" x14ac:dyDescent="0.2">
      <c r="A12" s="113" t="s">
        <v>559</v>
      </c>
      <c r="B12" s="22"/>
      <c r="C12" s="141" t="s">
        <v>475</v>
      </c>
      <c r="D12" s="141"/>
      <c r="E12" s="141">
        <v>363</v>
      </c>
      <c r="F12" s="141"/>
      <c r="G12" s="141"/>
      <c r="H12" s="112"/>
      <c r="I12" s="112"/>
    </row>
    <row r="13" spans="1:9" ht="11.25" customHeight="1" x14ac:dyDescent="0.2">
      <c r="A13" s="113" t="s">
        <v>117</v>
      </c>
      <c r="B13" s="22"/>
      <c r="C13" s="141" t="s">
        <v>475</v>
      </c>
      <c r="D13" s="141"/>
      <c r="E13" s="141">
        <v>1555</v>
      </c>
      <c r="F13" s="141"/>
      <c r="G13" s="141">
        <v>15726</v>
      </c>
      <c r="H13" s="112"/>
      <c r="I13" s="112"/>
    </row>
    <row r="14" spans="1:9" ht="11.25" customHeight="1" x14ac:dyDescent="0.2">
      <c r="A14" s="113" t="s">
        <v>118</v>
      </c>
      <c r="B14" s="22"/>
      <c r="C14" s="141" t="s">
        <v>475</v>
      </c>
      <c r="D14" s="141"/>
      <c r="E14" s="141" t="s">
        <v>475</v>
      </c>
      <c r="F14" s="141"/>
      <c r="G14" s="141">
        <v>18</v>
      </c>
      <c r="H14" s="112"/>
      <c r="I14" s="112"/>
    </row>
    <row r="15" spans="1:9" ht="11.25" customHeight="1" x14ac:dyDescent="0.2">
      <c r="A15" s="113" t="s">
        <v>119</v>
      </c>
      <c r="B15" s="22"/>
      <c r="C15" s="141" t="s">
        <v>475</v>
      </c>
      <c r="D15" s="141"/>
      <c r="E15" s="141" t="s">
        <v>475</v>
      </c>
      <c r="F15" s="141"/>
      <c r="G15" s="141">
        <v>11261</v>
      </c>
      <c r="H15" s="112"/>
      <c r="I15" s="112"/>
    </row>
    <row r="16" spans="1:9" ht="11.25" customHeight="1" x14ac:dyDescent="0.2">
      <c r="A16" s="113" t="s">
        <v>120</v>
      </c>
      <c r="B16" s="22"/>
      <c r="C16" s="141" t="s">
        <v>475</v>
      </c>
      <c r="D16" s="141"/>
      <c r="E16" s="141" t="s">
        <v>475</v>
      </c>
      <c r="F16" s="141"/>
      <c r="G16" s="141">
        <v>30</v>
      </c>
      <c r="H16" s="112"/>
    </row>
    <row r="17" spans="1:11" ht="11.25" customHeight="1" x14ac:dyDescent="0.2">
      <c r="A17" s="14"/>
      <c r="B17" s="15"/>
      <c r="C17" s="109"/>
      <c r="D17" s="19"/>
      <c r="E17" s="109"/>
      <c r="F17" s="19"/>
      <c r="G17" s="109"/>
    </row>
    <row r="18" spans="1:11" ht="11.25" customHeight="1" x14ac:dyDescent="0.2">
      <c r="A18" s="16"/>
      <c r="B18" s="17"/>
      <c r="C18" s="17"/>
      <c r="D18" s="17"/>
      <c r="E18" s="17"/>
      <c r="F18" s="17"/>
      <c r="G18" s="128" t="s">
        <v>671</v>
      </c>
    </row>
    <row r="19" spans="1:11" x14ac:dyDescent="0.2">
      <c r="A19" s="16"/>
      <c r="B19" s="17"/>
      <c r="C19" s="17"/>
      <c r="D19" s="17"/>
      <c r="E19" s="17"/>
      <c r="F19" s="17"/>
      <c r="G19" s="128"/>
    </row>
    <row r="20" spans="1:11" ht="21.95" customHeight="1" x14ac:dyDescent="0.2">
      <c r="A20" s="569" t="s">
        <v>531</v>
      </c>
      <c r="B20" s="569"/>
      <c r="C20" s="569"/>
      <c r="D20" s="569"/>
      <c r="E20" s="569"/>
      <c r="F20" s="569"/>
      <c r="G20" s="569"/>
    </row>
    <row r="21" spans="1:11" ht="21.95" customHeight="1" x14ac:dyDescent="0.2">
      <c r="A21" s="557" t="s">
        <v>715</v>
      </c>
      <c r="B21" s="557"/>
      <c r="C21" s="557"/>
      <c r="D21" s="557"/>
      <c r="E21" s="557"/>
      <c r="F21" s="557"/>
      <c r="G21" s="557"/>
      <c r="H21" s="370"/>
      <c r="I21" s="370"/>
      <c r="J21" s="370"/>
      <c r="K21" s="370"/>
    </row>
    <row r="22" spans="1:11" ht="11.25" customHeight="1" x14ac:dyDescent="0.2">
      <c r="A22" s="566" t="s">
        <v>604</v>
      </c>
      <c r="B22" s="566"/>
      <c r="C22" s="566"/>
      <c r="D22" s="566"/>
      <c r="E22" s="566"/>
      <c r="F22" s="566"/>
      <c r="G22" s="566"/>
    </row>
    <row r="23" spans="1:11" ht="11.25" customHeight="1" x14ac:dyDescent="0.2">
      <c r="E23" s="23"/>
    </row>
    <row r="25" spans="1:11" x14ac:dyDescent="0.2">
      <c r="A25" s="24"/>
      <c r="C25" s="139"/>
      <c r="D25" s="140"/>
      <c r="E25" s="139"/>
      <c r="F25" s="140"/>
      <c r="G25" s="139"/>
    </row>
    <row r="26" spans="1:11" x14ac:dyDescent="0.2">
      <c r="A26" s="24"/>
      <c r="C26" s="139"/>
      <c r="D26" s="140"/>
      <c r="E26" s="139"/>
      <c r="F26" s="140"/>
      <c r="G26" s="139"/>
    </row>
    <row r="27" spans="1:11" x14ac:dyDescent="0.2">
      <c r="A27" s="24"/>
      <c r="C27" s="139"/>
      <c r="D27" s="140"/>
      <c r="E27" s="139"/>
      <c r="F27" s="140"/>
      <c r="G27" s="139"/>
    </row>
    <row r="28" spans="1:11" x14ac:dyDescent="0.2">
      <c r="A28" s="24"/>
      <c r="C28" s="139"/>
      <c r="D28" s="140"/>
      <c r="E28" s="139"/>
      <c r="F28" s="140"/>
      <c r="G28" s="139"/>
    </row>
    <row r="29" spans="1:11" x14ac:dyDescent="0.2">
      <c r="A29" s="24"/>
      <c r="C29" s="139"/>
      <c r="D29" s="140"/>
      <c r="E29" s="139"/>
      <c r="F29" s="140"/>
      <c r="G29" s="139"/>
    </row>
    <row r="30" spans="1:11" x14ac:dyDescent="0.2">
      <c r="A30" s="24"/>
      <c r="C30" s="139"/>
      <c r="D30" s="140"/>
      <c r="E30" s="139"/>
      <c r="F30" s="140"/>
      <c r="G30" s="139"/>
    </row>
    <row r="31" spans="1:11" x14ac:dyDescent="0.2">
      <c r="A31" s="24"/>
      <c r="C31" s="139"/>
      <c r="D31" s="140"/>
      <c r="E31" s="139"/>
      <c r="F31" s="140"/>
      <c r="G31" s="139"/>
    </row>
    <row r="32" spans="1:11" x14ac:dyDescent="0.2">
      <c r="A32" s="24"/>
      <c r="C32" s="139"/>
      <c r="D32" s="140"/>
      <c r="E32" s="139"/>
      <c r="F32" s="140"/>
      <c r="G32" s="139"/>
    </row>
    <row r="33" spans="1:7" x14ac:dyDescent="0.2">
      <c r="A33" s="24"/>
      <c r="C33" s="139"/>
      <c r="D33" s="140"/>
      <c r="E33" s="139"/>
      <c r="F33" s="140"/>
      <c r="G33" s="139"/>
    </row>
    <row r="34" spans="1:7" x14ac:dyDescent="0.2">
      <c r="A34" s="24"/>
      <c r="C34" s="139"/>
      <c r="D34" s="140"/>
      <c r="E34" s="139"/>
      <c r="F34" s="140"/>
      <c r="G34" s="139"/>
    </row>
    <row r="35" spans="1:7" x14ac:dyDescent="0.2">
      <c r="A35" s="24"/>
      <c r="C35" s="139"/>
      <c r="D35" s="140"/>
      <c r="E35" s="139"/>
      <c r="F35" s="140"/>
      <c r="G35" s="139"/>
    </row>
    <row r="36" spans="1:7" x14ac:dyDescent="0.2">
      <c r="A36" s="24"/>
      <c r="C36" s="139"/>
      <c r="D36" s="140"/>
      <c r="E36" s="139"/>
      <c r="F36" s="140"/>
      <c r="G36" s="139"/>
    </row>
    <row r="37" spans="1:7" x14ac:dyDescent="0.2">
      <c r="A37" s="24"/>
      <c r="C37" s="139"/>
      <c r="D37" s="140"/>
      <c r="E37" s="139"/>
      <c r="F37" s="140"/>
      <c r="G37" s="139"/>
    </row>
    <row r="38" spans="1:7" x14ac:dyDescent="0.2">
      <c r="A38" s="24"/>
      <c r="C38" s="139"/>
      <c r="D38" s="140"/>
      <c r="E38" s="139"/>
      <c r="F38" s="140"/>
      <c r="G38" s="139"/>
    </row>
    <row r="39" spans="1:7" x14ac:dyDescent="0.2">
      <c r="A39" s="24"/>
      <c r="C39" s="139"/>
      <c r="D39" s="140"/>
      <c r="E39" s="139"/>
      <c r="F39" s="140"/>
      <c r="G39" s="139"/>
    </row>
  </sheetData>
  <sheetProtection sheet="1" objects="1" scenarios="1"/>
  <mergeCells count="6">
    <mergeCell ref="A22:G22"/>
    <mergeCell ref="A1:G1"/>
    <mergeCell ref="A2:B2"/>
    <mergeCell ref="E4:G4"/>
    <mergeCell ref="A20:G20"/>
    <mergeCell ref="A21:G21"/>
  </mergeCells>
  <phoneticPr fontId="27" type="noConversion"/>
  <pageMargins left="0.31496062992125984" right="0.27559055118110237" top="0.51181102362204722" bottom="0.51181102362204722"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O349"/>
  <sheetViews>
    <sheetView zoomScale="55" zoomScaleNormal="55" workbookViewId="0">
      <pane ySplit="5" topLeftCell="A297" activePane="bottomLeft" state="frozen"/>
      <selection activeCell="B1" sqref="B1"/>
      <selection pane="bottomLeft" activeCell="C345" sqref="C345"/>
    </sheetView>
  </sheetViews>
  <sheetFormatPr defaultRowHeight="12.75" x14ac:dyDescent="0.2"/>
  <cols>
    <col min="2" max="2" width="27" bestFit="1" customWidth="1"/>
    <col min="37" max="37" width="10.42578125" bestFit="1" customWidth="1"/>
    <col min="38" max="38" width="29.140625" bestFit="1" customWidth="1"/>
    <col min="258" max="258" width="27" bestFit="1" customWidth="1"/>
    <col min="514" max="514" width="27" bestFit="1" customWidth="1"/>
    <col min="770" max="770" width="27" bestFit="1" customWidth="1"/>
    <col min="1026" max="1026" width="27" bestFit="1" customWidth="1"/>
    <col min="1282" max="1282" width="27" bestFit="1" customWidth="1"/>
    <col min="1538" max="1538" width="27" bestFit="1" customWidth="1"/>
    <col min="1794" max="1794" width="27" bestFit="1" customWidth="1"/>
    <col min="2050" max="2050" width="27" bestFit="1" customWidth="1"/>
    <col min="2306" max="2306" width="27" bestFit="1" customWidth="1"/>
    <col min="2562" max="2562" width="27" bestFit="1" customWidth="1"/>
    <col min="2818" max="2818" width="27" bestFit="1" customWidth="1"/>
    <col min="3074" max="3074" width="27" bestFit="1" customWidth="1"/>
    <col min="3330" max="3330" width="27" bestFit="1" customWidth="1"/>
    <col min="3586" max="3586" width="27" bestFit="1" customWidth="1"/>
    <col min="3842" max="3842" width="27" bestFit="1" customWidth="1"/>
    <col min="4098" max="4098" width="27" bestFit="1" customWidth="1"/>
    <col min="4354" max="4354" width="27" bestFit="1" customWidth="1"/>
    <col min="4610" max="4610" width="27" bestFit="1" customWidth="1"/>
    <col min="4866" max="4866" width="27" bestFit="1" customWidth="1"/>
    <col min="5122" max="5122" width="27" bestFit="1" customWidth="1"/>
    <col min="5378" max="5378" width="27" bestFit="1" customWidth="1"/>
    <col min="5634" max="5634" width="27" bestFit="1" customWidth="1"/>
    <col min="5890" max="5890" width="27" bestFit="1" customWidth="1"/>
    <col min="6146" max="6146" width="27" bestFit="1" customWidth="1"/>
    <col min="6402" max="6402" width="27" bestFit="1" customWidth="1"/>
    <col min="6658" max="6658" width="27" bestFit="1" customWidth="1"/>
    <col min="6914" max="6914" width="27" bestFit="1" customWidth="1"/>
    <col min="7170" max="7170" width="27" bestFit="1" customWidth="1"/>
    <col min="7426" max="7426" width="27" bestFit="1" customWidth="1"/>
    <col min="7682" max="7682" width="27" bestFit="1" customWidth="1"/>
    <col min="7938" max="7938" width="27" bestFit="1" customWidth="1"/>
    <col min="8194" max="8194" width="27" bestFit="1" customWidth="1"/>
    <col min="8450" max="8450" width="27" bestFit="1" customWidth="1"/>
    <col min="8706" max="8706" width="27" bestFit="1" customWidth="1"/>
    <col min="8962" max="8962" width="27" bestFit="1" customWidth="1"/>
    <col min="9218" max="9218" width="27" bestFit="1" customWidth="1"/>
    <col min="9474" max="9474" width="27" bestFit="1" customWidth="1"/>
    <col min="9730" max="9730" width="27" bestFit="1" customWidth="1"/>
    <col min="9986" max="9986" width="27" bestFit="1" customWidth="1"/>
    <col min="10242" max="10242" width="27" bestFit="1" customWidth="1"/>
    <col min="10498" max="10498" width="27" bestFit="1" customWidth="1"/>
    <col min="10754" max="10754" width="27" bestFit="1" customWidth="1"/>
    <col min="11010" max="11010" width="27" bestFit="1" customWidth="1"/>
    <col min="11266" max="11266" width="27" bestFit="1" customWidth="1"/>
    <col min="11522" max="11522" width="27" bestFit="1" customWidth="1"/>
    <col min="11778" max="11778" width="27" bestFit="1" customWidth="1"/>
    <col min="12034" max="12034" width="27" bestFit="1" customWidth="1"/>
    <col min="12290" max="12290" width="27" bestFit="1" customWidth="1"/>
    <col min="12546" max="12546" width="27" bestFit="1" customWidth="1"/>
    <col min="12802" max="12802" width="27" bestFit="1" customWidth="1"/>
    <col min="13058" max="13058" width="27" bestFit="1" customWidth="1"/>
    <col min="13314" max="13314" width="27" bestFit="1" customWidth="1"/>
    <col min="13570" max="13570" width="27" bestFit="1" customWidth="1"/>
    <col min="13826" max="13826" width="27" bestFit="1" customWidth="1"/>
    <col min="14082" max="14082" width="27" bestFit="1" customWidth="1"/>
    <col min="14338" max="14338" width="27" bestFit="1" customWidth="1"/>
    <col min="14594" max="14594" width="27" bestFit="1" customWidth="1"/>
    <col min="14850" max="14850" width="27" bestFit="1" customWidth="1"/>
    <col min="15106" max="15106" width="27" bestFit="1" customWidth="1"/>
    <col min="15362" max="15362" width="27" bestFit="1" customWidth="1"/>
    <col min="15618" max="15618" width="27" bestFit="1" customWidth="1"/>
    <col min="15874" max="15874" width="27" bestFit="1" customWidth="1"/>
    <col min="16130" max="16130" width="27" bestFit="1" customWidth="1"/>
  </cols>
  <sheetData>
    <row r="1" spans="1:41" x14ac:dyDescent="0.2">
      <c r="D1" s="228"/>
      <c r="F1" s="228"/>
    </row>
    <row r="2" spans="1:41" x14ac:dyDescent="0.2">
      <c r="A2" s="302" t="s">
        <v>601</v>
      </c>
      <c r="D2" s="228"/>
      <c r="F2" s="228"/>
      <c r="M2" s="114"/>
    </row>
    <row r="4" spans="1:41" x14ac:dyDescent="0.2">
      <c r="B4">
        <v>1</v>
      </c>
      <c r="C4">
        <f>B4+1</f>
        <v>2</v>
      </c>
      <c r="D4">
        <f t="shared" ref="D4:AI4" si="0">C4+1</f>
        <v>3</v>
      </c>
      <c r="E4">
        <f t="shared" si="0"/>
        <v>4</v>
      </c>
      <c r="F4">
        <f t="shared" si="0"/>
        <v>5</v>
      </c>
      <c r="G4">
        <f t="shared" si="0"/>
        <v>6</v>
      </c>
      <c r="H4">
        <f t="shared" si="0"/>
        <v>7</v>
      </c>
      <c r="I4">
        <f t="shared" si="0"/>
        <v>8</v>
      </c>
      <c r="J4">
        <f t="shared" si="0"/>
        <v>9</v>
      </c>
      <c r="K4">
        <f t="shared" si="0"/>
        <v>10</v>
      </c>
      <c r="L4">
        <f t="shared" si="0"/>
        <v>11</v>
      </c>
      <c r="M4">
        <f t="shared" si="0"/>
        <v>12</v>
      </c>
      <c r="N4">
        <f t="shared" si="0"/>
        <v>13</v>
      </c>
      <c r="O4">
        <f t="shared" si="0"/>
        <v>14</v>
      </c>
      <c r="P4">
        <f t="shared" si="0"/>
        <v>15</v>
      </c>
      <c r="Q4">
        <f t="shared" si="0"/>
        <v>16</v>
      </c>
      <c r="R4">
        <f t="shared" si="0"/>
        <v>17</v>
      </c>
      <c r="S4">
        <f t="shared" si="0"/>
        <v>18</v>
      </c>
      <c r="T4">
        <f t="shared" si="0"/>
        <v>19</v>
      </c>
      <c r="U4">
        <f t="shared" si="0"/>
        <v>20</v>
      </c>
      <c r="V4">
        <f t="shared" si="0"/>
        <v>21</v>
      </c>
      <c r="W4">
        <f t="shared" si="0"/>
        <v>22</v>
      </c>
      <c r="X4">
        <f t="shared" si="0"/>
        <v>23</v>
      </c>
      <c r="Y4">
        <f t="shared" si="0"/>
        <v>24</v>
      </c>
      <c r="Z4">
        <f t="shared" si="0"/>
        <v>25</v>
      </c>
      <c r="AA4">
        <f t="shared" si="0"/>
        <v>26</v>
      </c>
      <c r="AB4">
        <f t="shared" si="0"/>
        <v>27</v>
      </c>
      <c r="AC4">
        <f t="shared" si="0"/>
        <v>28</v>
      </c>
      <c r="AD4">
        <f t="shared" si="0"/>
        <v>29</v>
      </c>
      <c r="AE4">
        <f t="shared" si="0"/>
        <v>30</v>
      </c>
      <c r="AF4">
        <f t="shared" si="0"/>
        <v>31</v>
      </c>
      <c r="AG4">
        <f t="shared" si="0"/>
        <v>32</v>
      </c>
      <c r="AH4">
        <f t="shared" si="0"/>
        <v>33</v>
      </c>
      <c r="AI4">
        <f t="shared" si="0"/>
        <v>34</v>
      </c>
      <c r="AK4" s="228"/>
      <c r="AL4" s="228"/>
    </row>
    <row r="5" spans="1:41" x14ac:dyDescent="0.2">
      <c r="A5" s="303"/>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12"/>
      <c r="AB5" s="303"/>
      <c r="AC5" s="303"/>
      <c r="AD5" s="303"/>
      <c r="AE5" s="303"/>
      <c r="AF5" s="303"/>
      <c r="AG5" s="303"/>
      <c r="AH5" s="303"/>
      <c r="AI5" s="303"/>
      <c r="AJ5" s="303"/>
      <c r="AK5" s="313"/>
      <c r="AL5" s="313"/>
      <c r="AM5" s="303"/>
      <c r="AN5" s="303"/>
      <c r="AO5" s="303"/>
    </row>
    <row r="6" spans="1:41" hidden="1" x14ac:dyDescent="0.2">
      <c r="A6" s="303"/>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row>
    <row r="7" spans="1:41" hidden="1" x14ac:dyDescent="0.2">
      <c r="A7" s="303"/>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row>
    <row r="8" spans="1:41" hidden="1" x14ac:dyDescent="0.2">
      <c r="A8" s="303"/>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row>
    <row r="9" spans="1:41" ht="12.75" hidden="1" customHeight="1" x14ac:dyDescent="0.2">
      <c r="A9" s="303"/>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532"/>
      <c r="AM9" s="532"/>
      <c r="AN9" s="532"/>
      <c r="AO9" s="532"/>
    </row>
    <row r="10" spans="1:41" hidden="1" x14ac:dyDescent="0.2">
      <c r="A10" s="303"/>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532"/>
      <c r="AM10" s="532"/>
      <c r="AN10" s="532"/>
      <c r="AO10" s="532"/>
    </row>
    <row r="11" spans="1:41" hidden="1" x14ac:dyDescent="0.2">
      <c r="A11" s="303"/>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532"/>
      <c r="AM11" s="532"/>
      <c r="AN11" s="532"/>
      <c r="AO11" s="532"/>
    </row>
    <row r="12" spans="1:41" hidden="1" x14ac:dyDescent="0.2">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532"/>
      <c r="AM12" s="532"/>
      <c r="AN12" s="532"/>
      <c r="AO12" s="532"/>
    </row>
    <row r="13" spans="1:41" hidden="1" x14ac:dyDescent="0.2">
      <c r="A13" s="303"/>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532"/>
      <c r="AM13" s="532"/>
      <c r="AN13" s="532"/>
      <c r="AO13" s="532"/>
    </row>
    <row r="14" spans="1:41" hidden="1" x14ac:dyDescent="0.2">
      <c r="A14" s="303"/>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532"/>
      <c r="AM14" s="532"/>
      <c r="AN14" s="532"/>
      <c r="AO14" s="532"/>
    </row>
    <row r="15" spans="1:41" hidden="1" x14ac:dyDescent="0.2">
      <c r="A15" s="303"/>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row>
    <row r="16" spans="1:41" hidden="1" x14ac:dyDescent="0.2">
      <c r="A16" s="303"/>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row>
    <row r="17" spans="1:41" hidden="1" x14ac:dyDescent="0.2">
      <c r="A17" s="303"/>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row>
    <row r="18" spans="1:41" hidden="1" x14ac:dyDescent="0.2">
      <c r="A18" s="303"/>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row>
    <row r="19" spans="1:41" hidden="1" x14ac:dyDescent="0.2">
      <c r="A19" s="303"/>
      <c r="B19" s="303"/>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03"/>
      <c r="AO19" s="303"/>
    </row>
    <row r="20" spans="1:41" hidden="1" x14ac:dyDescent="0.2">
      <c r="A20" s="303"/>
      <c r="B20" s="303"/>
      <c r="C20" s="303"/>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3"/>
      <c r="AN20" s="303"/>
      <c r="AO20" s="303"/>
    </row>
    <row r="21" spans="1:41" hidden="1" x14ac:dyDescent="0.2">
      <c r="A21" s="303"/>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row>
    <row r="22" spans="1:41" hidden="1" x14ac:dyDescent="0.2">
      <c r="A22" s="303"/>
      <c r="B22" s="303"/>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3"/>
      <c r="AL22" s="303"/>
      <c r="AM22" s="303"/>
      <c r="AN22" s="303"/>
      <c r="AO22" s="303"/>
    </row>
    <row r="23" spans="1:41" hidden="1" x14ac:dyDescent="0.2">
      <c r="A23" s="303"/>
      <c r="B23" s="303"/>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03"/>
      <c r="AN23" s="303"/>
      <c r="AO23" s="303"/>
    </row>
    <row r="24" spans="1:41" hidden="1" x14ac:dyDescent="0.2">
      <c r="A24" s="303"/>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row>
    <row r="25" spans="1:41" hidden="1" x14ac:dyDescent="0.2">
      <c r="A25" s="303"/>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row>
    <row r="26" spans="1:41" hidden="1" x14ac:dyDescent="0.2">
      <c r="A26" s="303"/>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row>
    <row r="27" spans="1:41" hidden="1" x14ac:dyDescent="0.2">
      <c r="A27" s="303"/>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row>
    <row r="28" spans="1:41" hidden="1" x14ac:dyDescent="0.2">
      <c r="A28" s="303"/>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row>
    <row r="29" spans="1:41" hidden="1" x14ac:dyDescent="0.2">
      <c r="A29" s="303"/>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row>
    <row r="30" spans="1:41" hidden="1" x14ac:dyDescent="0.2">
      <c r="A30" s="303"/>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row>
    <row r="31" spans="1:41" hidden="1" x14ac:dyDescent="0.2">
      <c r="A31" s="303"/>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row>
    <row r="32" spans="1:41" hidden="1" x14ac:dyDescent="0.2">
      <c r="A32" s="303"/>
      <c r="B32" s="303"/>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3"/>
      <c r="AL32" s="303"/>
      <c r="AM32" s="303"/>
      <c r="AN32" s="303"/>
      <c r="AO32" s="303"/>
    </row>
    <row r="33" spans="1:41" hidden="1" x14ac:dyDescent="0.2">
      <c r="A33" s="303"/>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3"/>
      <c r="AL33" s="303"/>
      <c r="AM33" s="303"/>
      <c r="AN33" s="303"/>
      <c r="AO33" s="303"/>
    </row>
    <row r="34" spans="1:41" hidden="1" x14ac:dyDescent="0.2">
      <c r="A34" s="303"/>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3"/>
      <c r="AL34" s="303"/>
      <c r="AM34" s="303"/>
      <c r="AN34" s="303"/>
      <c r="AO34" s="303"/>
    </row>
    <row r="35" spans="1:41" hidden="1" x14ac:dyDescent="0.2">
      <c r="A35" s="303"/>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3"/>
      <c r="AL35" s="303"/>
      <c r="AM35" s="303"/>
      <c r="AN35" s="303"/>
      <c r="AO35" s="303"/>
    </row>
    <row r="36" spans="1:41" hidden="1" x14ac:dyDescent="0.2">
      <c r="A36" s="303"/>
      <c r="B36" s="303"/>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row>
    <row r="37" spans="1:41" hidden="1" x14ac:dyDescent="0.2">
      <c r="A37" s="303"/>
      <c r="B37" s="303"/>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row>
    <row r="38" spans="1:41" hidden="1" x14ac:dyDescent="0.2">
      <c r="A38" s="303"/>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row>
    <row r="39" spans="1:41" hidden="1" x14ac:dyDescent="0.2">
      <c r="A39" s="303"/>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row>
    <row r="40" spans="1:41" hidden="1" x14ac:dyDescent="0.2">
      <c r="A40" s="303"/>
      <c r="B40" s="303"/>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3"/>
      <c r="AL40" s="303"/>
      <c r="AM40" s="303"/>
      <c r="AN40" s="303"/>
      <c r="AO40" s="303"/>
    </row>
    <row r="41" spans="1:41" hidden="1" x14ac:dyDescent="0.2">
      <c r="A41" s="303"/>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3"/>
      <c r="AM41" s="303"/>
      <c r="AN41" s="303"/>
      <c r="AO41" s="303"/>
    </row>
    <row r="42" spans="1:41" hidden="1" x14ac:dyDescent="0.2">
      <c r="A42" s="303"/>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303"/>
      <c r="AN42" s="303"/>
      <c r="AO42" s="303"/>
    </row>
    <row r="43" spans="1:41" hidden="1" x14ac:dyDescent="0.2">
      <c r="A43" s="303"/>
      <c r="B43" s="303"/>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3"/>
      <c r="AL43" s="303"/>
      <c r="AM43" s="303"/>
      <c r="AN43" s="303"/>
      <c r="AO43" s="303"/>
    </row>
    <row r="44" spans="1:41" hidden="1" x14ac:dyDescent="0.2">
      <c r="A44" s="303"/>
      <c r="B44" s="303"/>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3"/>
      <c r="AN44" s="303"/>
      <c r="AO44" s="303"/>
    </row>
    <row r="45" spans="1:41" hidden="1" x14ac:dyDescent="0.2">
      <c r="A45" s="303"/>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row>
    <row r="46" spans="1:41" hidden="1"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row>
    <row r="47" spans="1:41" hidden="1" x14ac:dyDescent="0.2">
      <c r="A47" s="303"/>
      <c r="B47" s="303"/>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03"/>
      <c r="AN47" s="303"/>
      <c r="AO47" s="303"/>
    </row>
    <row r="48" spans="1:41" hidden="1" x14ac:dyDescent="0.2">
      <c r="A48" s="303"/>
      <c r="B48" s="303"/>
      <c r="C48" s="303"/>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303"/>
      <c r="AM48" s="303"/>
      <c r="AN48" s="303"/>
      <c r="AO48" s="303"/>
    </row>
    <row r="49" spans="1:41" hidden="1" x14ac:dyDescent="0.2">
      <c r="A49" s="303"/>
      <c r="B49" s="303"/>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c r="AM49" s="303"/>
      <c r="AN49" s="303"/>
      <c r="AO49" s="303"/>
    </row>
    <row r="50" spans="1:41" hidden="1" x14ac:dyDescent="0.2">
      <c r="A50" s="303"/>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3"/>
      <c r="AL50" s="303"/>
      <c r="AM50" s="303"/>
      <c r="AN50" s="303"/>
      <c r="AO50" s="303"/>
    </row>
    <row r="51" spans="1:41" hidden="1" x14ac:dyDescent="0.2">
      <c r="A51" s="303"/>
      <c r="B51" s="303"/>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3"/>
      <c r="AL51" s="303"/>
      <c r="AM51" s="303"/>
      <c r="AN51" s="303"/>
      <c r="AO51" s="303"/>
    </row>
    <row r="52" spans="1:41" hidden="1" x14ac:dyDescent="0.2">
      <c r="A52" s="303"/>
      <c r="B52" s="303"/>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row>
    <row r="53" spans="1:41" hidden="1" x14ac:dyDescent="0.2">
      <c r="A53" s="303"/>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row>
    <row r="54" spans="1:41" hidden="1" x14ac:dyDescent="0.2">
      <c r="A54" s="303"/>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row>
    <row r="55" spans="1:41" hidden="1" x14ac:dyDescent="0.2">
      <c r="A55" s="303"/>
      <c r="B55" s="303"/>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03"/>
      <c r="AL55" s="303"/>
      <c r="AM55" s="303"/>
      <c r="AN55" s="303"/>
      <c r="AO55" s="303"/>
    </row>
    <row r="56" spans="1:41" hidden="1" x14ac:dyDescent="0.2">
      <c r="A56" s="303"/>
      <c r="B56" s="303"/>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c r="AI56" s="303"/>
      <c r="AJ56" s="303"/>
      <c r="AK56" s="303"/>
      <c r="AL56" s="303"/>
      <c r="AM56" s="303"/>
      <c r="AN56" s="303"/>
      <c r="AO56" s="303"/>
    </row>
    <row r="57" spans="1:41" hidden="1" x14ac:dyDescent="0.2">
      <c r="A57" s="303"/>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row>
    <row r="58" spans="1:41" hidden="1" x14ac:dyDescent="0.2">
      <c r="A58" s="303"/>
      <c r="B58" s="303"/>
      <c r="C58" s="303"/>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M58" s="303"/>
      <c r="AN58" s="303"/>
      <c r="AO58" s="303"/>
    </row>
    <row r="59" spans="1:41" hidden="1" x14ac:dyDescent="0.2">
      <c r="A59" s="303"/>
      <c r="B59" s="303"/>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3"/>
      <c r="AL59" s="303"/>
      <c r="AM59" s="303"/>
      <c r="AN59" s="303"/>
      <c r="AO59" s="303"/>
    </row>
    <row r="60" spans="1:41" hidden="1" x14ac:dyDescent="0.2">
      <c r="A60" s="303"/>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c r="AN60" s="303"/>
      <c r="AO60" s="303"/>
    </row>
    <row r="61" spans="1:41" hidden="1" x14ac:dyDescent="0.2">
      <c r="A61" s="303"/>
      <c r="B61" s="303"/>
      <c r="C61" s="303"/>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03"/>
      <c r="AL61" s="303"/>
      <c r="AM61" s="303"/>
      <c r="AN61" s="303"/>
      <c r="AO61" s="303"/>
    </row>
    <row r="62" spans="1:41" hidden="1" x14ac:dyDescent="0.2">
      <c r="A62" s="303"/>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row>
    <row r="63" spans="1:41" hidden="1" x14ac:dyDescent="0.2">
      <c r="A63" s="303"/>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row>
    <row r="64" spans="1:41" hidden="1" x14ac:dyDescent="0.2">
      <c r="A64" s="303"/>
      <c r="B64" s="303"/>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row>
    <row r="65" spans="1:41" hidden="1" x14ac:dyDescent="0.2">
      <c r="A65" s="303"/>
      <c r="B65" s="30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3"/>
      <c r="AL65" s="303"/>
      <c r="AM65" s="303"/>
      <c r="AN65" s="303"/>
      <c r="AO65" s="303"/>
    </row>
    <row r="66" spans="1:41" hidden="1" x14ac:dyDescent="0.2">
      <c r="A66" s="303"/>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row>
    <row r="67" spans="1:41" hidden="1" x14ac:dyDescent="0.2">
      <c r="A67" s="303"/>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row>
    <row r="68" spans="1:41" hidden="1" x14ac:dyDescent="0.2">
      <c r="A68" s="303"/>
      <c r="B68" s="303"/>
      <c r="C68" s="303"/>
      <c r="D68" s="303"/>
      <c r="E68" s="303"/>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3"/>
      <c r="AL68" s="303"/>
      <c r="AM68" s="303"/>
      <c r="AN68" s="303"/>
      <c r="AO68" s="303"/>
    </row>
    <row r="69" spans="1:41" hidden="1" x14ac:dyDescent="0.2">
      <c r="A69" s="303"/>
      <c r="B69" s="303"/>
      <c r="C69" s="303"/>
      <c r="D69" s="303"/>
      <c r="E69" s="303"/>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c r="AI69" s="303"/>
      <c r="AJ69" s="303"/>
      <c r="AK69" s="303"/>
      <c r="AL69" s="303"/>
      <c r="AM69" s="303"/>
      <c r="AN69" s="303"/>
      <c r="AO69" s="303"/>
    </row>
    <row r="70" spans="1:41" hidden="1" x14ac:dyDescent="0.2">
      <c r="A70" s="303"/>
      <c r="B70" s="303"/>
      <c r="C70" s="303"/>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3"/>
      <c r="AL70" s="303"/>
      <c r="AM70" s="303"/>
      <c r="AN70" s="303"/>
      <c r="AO70" s="303"/>
    </row>
    <row r="71" spans="1:41" hidden="1" x14ac:dyDescent="0.2">
      <c r="A71" s="303"/>
      <c r="B71" s="303"/>
      <c r="C71" s="303"/>
      <c r="D71" s="303"/>
      <c r="E71" s="303"/>
      <c r="F71" s="303"/>
      <c r="G71" s="303"/>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c r="AL71" s="303"/>
      <c r="AM71" s="303"/>
      <c r="AN71" s="303"/>
      <c r="AO71" s="303"/>
    </row>
    <row r="72" spans="1:41" hidden="1" x14ac:dyDescent="0.2">
      <c r="A72" s="303"/>
      <c r="B72" s="303"/>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303"/>
      <c r="AN72" s="303"/>
      <c r="AO72" s="303"/>
    </row>
    <row r="73" spans="1:41" hidden="1" x14ac:dyDescent="0.2">
      <c r="A73" s="303"/>
      <c r="B73" s="303"/>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3"/>
      <c r="AL73" s="303"/>
      <c r="AM73" s="303"/>
      <c r="AN73" s="303"/>
      <c r="AO73" s="303"/>
    </row>
    <row r="74" spans="1:41" hidden="1" x14ac:dyDescent="0.2">
      <c r="A74" s="303"/>
      <c r="B74" s="303"/>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303"/>
      <c r="AJ74" s="303"/>
      <c r="AK74" s="303"/>
      <c r="AL74" s="303"/>
      <c r="AM74" s="303"/>
      <c r="AN74" s="303"/>
      <c r="AO74" s="303"/>
    </row>
    <row r="75" spans="1:41" hidden="1" x14ac:dyDescent="0.2">
      <c r="A75" s="303"/>
      <c r="B75" s="303"/>
      <c r="C75" s="303"/>
      <c r="D75" s="303"/>
      <c r="E75" s="303"/>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3"/>
      <c r="AK75" s="303"/>
      <c r="AL75" s="303"/>
      <c r="AM75" s="303"/>
      <c r="AN75" s="303"/>
      <c r="AO75" s="303"/>
    </row>
    <row r="76" spans="1:41" hidden="1" x14ac:dyDescent="0.2">
      <c r="A76" s="303"/>
      <c r="B76" s="303"/>
      <c r="C76" s="303"/>
      <c r="D76" s="303"/>
      <c r="E76" s="303"/>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c r="AI76" s="303"/>
      <c r="AJ76" s="303"/>
      <c r="AK76" s="303"/>
      <c r="AL76" s="303"/>
      <c r="AM76" s="303"/>
      <c r="AN76" s="303"/>
      <c r="AO76" s="303"/>
    </row>
    <row r="77" spans="1:41" hidden="1" x14ac:dyDescent="0.2">
      <c r="A77" s="303"/>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3"/>
      <c r="AM77" s="303"/>
      <c r="AN77" s="303"/>
      <c r="AO77" s="303"/>
    </row>
    <row r="78" spans="1:41" hidden="1" x14ac:dyDescent="0.2">
      <c r="A78" s="303"/>
      <c r="B78" s="303"/>
      <c r="C78" s="303"/>
      <c r="D78" s="303"/>
      <c r="E78" s="303"/>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c r="AI78" s="303"/>
      <c r="AJ78" s="303"/>
      <c r="AK78" s="303"/>
      <c r="AL78" s="303"/>
      <c r="AM78" s="303"/>
      <c r="AN78" s="303"/>
      <c r="AO78" s="303"/>
    </row>
    <row r="79" spans="1:41" hidden="1" x14ac:dyDescent="0.2">
      <c r="A79" s="303"/>
      <c r="B79" s="303"/>
      <c r="C79" s="303"/>
      <c r="D79" s="303"/>
      <c r="E79" s="303"/>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303"/>
      <c r="AL79" s="303"/>
      <c r="AM79" s="303"/>
      <c r="AN79" s="303"/>
      <c r="AO79" s="303"/>
    </row>
    <row r="80" spans="1:41" hidden="1" x14ac:dyDescent="0.2">
      <c r="A80" s="303"/>
      <c r="B80" s="303"/>
      <c r="C80" s="303"/>
      <c r="D80" s="303"/>
      <c r="E80" s="303"/>
      <c r="F80" s="303"/>
      <c r="G80" s="303"/>
      <c r="H80" s="303"/>
      <c r="I80" s="303"/>
      <c r="J80" s="303"/>
      <c r="K80" s="303"/>
      <c r="L80" s="303"/>
      <c r="M80" s="303"/>
      <c r="N80" s="303"/>
      <c r="O80" s="303"/>
      <c r="P80" s="303"/>
      <c r="Q80" s="303"/>
      <c r="R80" s="303"/>
      <c r="S80" s="303"/>
      <c r="T80" s="303"/>
      <c r="U80" s="303"/>
      <c r="V80" s="303"/>
      <c r="W80" s="303"/>
      <c r="X80" s="303"/>
      <c r="Y80" s="303"/>
      <c r="Z80" s="303"/>
      <c r="AA80" s="303"/>
      <c r="AB80" s="303"/>
      <c r="AC80" s="303"/>
      <c r="AD80" s="303"/>
      <c r="AE80" s="303"/>
      <c r="AF80" s="303"/>
      <c r="AG80" s="303"/>
      <c r="AH80" s="303"/>
      <c r="AI80" s="303"/>
      <c r="AJ80" s="303"/>
      <c r="AK80" s="303"/>
      <c r="AL80" s="303"/>
      <c r="AM80" s="303"/>
      <c r="AN80" s="303"/>
      <c r="AO80" s="303"/>
    </row>
    <row r="81" spans="1:41" hidden="1" x14ac:dyDescent="0.2">
      <c r="A81" s="303"/>
      <c r="B81" s="303"/>
      <c r="C81" s="303"/>
      <c r="D81" s="303"/>
      <c r="E81" s="303"/>
      <c r="F81" s="303"/>
      <c r="G81" s="303"/>
      <c r="H81" s="303"/>
      <c r="I81" s="303"/>
      <c r="J81" s="303"/>
      <c r="K81" s="303"/>
      <c r="L81" s="303"/>
      <c r="M81" s="303"/>
      <c r="N81" s="303"/>
      <c r="O81" s="303"/>
      <c r="P81" s="303"/>
      <c r="Q81" s="303"/>
      <c r="R81" s="303"/>
      <c r="S81" s="303"/>
      <c r="T81" s="303"/>
      <c r="U81" s="303"/>
      <c r="V81" s="303"/>
      <c r="W81" s="303"/>
      <c r="X81" s="303"/>
      <c r="Y81" s="303"/>
      <c r="Z81" s="303"/>
      <c r="AA81" s="303"/>
      <c r="AB81" s="303"/>
      <c r="AC81" s="303"/>
      <c r="AD81" s="303"/>
      <c r="AE81" s="303"/>
      <c r="AF81" s="303"/>
      <c r="AG81" s="303"/>
      <c r="AH81" s="303"/>
      <c r="AI81" s="303"/>
      <c r="AJ81" s="303"/>
      <c r="AK81" s="303"/>
      <c r="AL81" s="303"/>
      <c r="AM81" s="303"/>
      <c r="AN81" s="303"/>
      <c r="AO81" s="303"/>
    </row>
    <row r="82" spans="1:41" hidden="1" x14ac:dyDescent="0.2">
      <c r="A82" s="303"/>
      <c r="B82" s="303"/>
      <c r="C82" s="303"/>
      <c r="D82" s="303"/>
      <c r="E82" s="303"/>
      <c r="F82" s="303"/>
      <c r="G82" s="303"/>
      <c r="H82" s="303"/>
      <c r="I82" s="303"/>
      <c r="J82" s="303"/>
      <c r="K82" s="303"/>
      <c r="L82" s="303"/>
      <c r="M82" s="303"/>
      <c r="N82" s="303"/>
      <c r="O82" s="303"/>
      <c r="P82" s="303"/>
      <c r="Q82" s="303"/>
      <c r="R82" s="303"/>
      <c r="S82" s="303"/>
      <c r="T82" s="303"/>
      <c r="U82" s="303"/>
      <c r="V82" s="303"/>
      <c r="W82" s="303"/>
      <c r="X82" s="303"/>
      <c r="Y82" s="303"/>
      <c r="Z82" s="303"/>
      <c r="AA82" s="303"/>
      <c r="AB82" s="303"/>
      <c r="AC82" s="303"/>
      <c r="AD82" s="303"/>
      <c r="AE82" s="303"/>
      <c r="AF82" s="303"/>
      <c r="AG82" s="303"/>
      <c r="AH82" s="303"/>
      <c r="AI82" s="303"/>
      <c r="AJ82" s="303"/>
      <c r="AK82" s="303"/>
      <c r="AL82" s="303"/>
      <c r="AM82" s="303"/>
      <c r="AN82" s="303"/>
      <c r="AO82" s="303"/>
    </row>
    <row r="83" spans="1:41" hidden="1" x14ac:dyDescent="0.2">
      <c r="A83" s="303"/>
      <c r="B83" s="303"/>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row>
    <row r="84" spans="1:41" hidden="1" x14ac:dyDescent="0.2">
      <c r="A84" s="303"/>
      <c r="B84" s="303"/>
      <c r="C84" s="303"/>
      <c r="D84" s="303"/>
      <c r="E84" s="303"/>
      <c r="F84" s="303"/>
      <c r="G84" s="303"/>
      <c r="H84" s="303"/>
      <c r="I84" s="303"/>
      <c r="J84" s="303"/>
      <c r="K84" s="303"/>
      <c r="L84" s="303"/>
      <c r="M84" s="303"/>
      <c r="N84" s="303"/>
      <c r="O84" s="303"/>
      <c r="P84" s="303"/>
      <c r="Q84" s="303"/>
      <c r="R84" s="303"/>
      <c r="S84" s="303"/>
      <c r="T84" s="303"/>
      <c r="U84" s="303"/>
      <c r="V84" s="303"/>
      <c r="W84" s="303"/>
      <c r="X84" s="303"/>
      <c r="Y84" s="303"/>
      <c r="Z84" s="303"/>
      <c r="AA84" s="303"/>
      <c r="AB84" s="303"/>
      <c r="AC84" s="303"/>
      <c r="AD84" s="303"/>
      <c r="AE84" s="303"/>
      <c r="AF84" s="303"/>
      <c r="AG84" s="303"/>
      <c r="AH84" s="303"/>
      <c r="AI84" s="303"/>
      <c r="AJ84" s="303"/>
      <c r="AK84" s="303"/>
      <c r="AL84" s="303"/>
      <c r="AM84" s="303"/>
      <c r="AN84" s="303"/>
      <c r="AO84" s="303"/>
    </row>
    <row r="85" spans="1:41" hidden="1" x14ac:dyDescent="0.2">
      <c r="A85" s="303"/>
      <c r="B85" s="303"/>
      <c r="C85" s="303"/>
      <c r="D85" s="303"/>
      <c r="E85" s="303"/>
      <c r="F85" s="303"/>
      <c r="G85" s="303"/>
      <c r="H85" s="303"/>
      <c r="I85" s="303"/>
      <c r="J85" s="303"/>
      <c r="K85" s="303"/>
      <c r="L85" s="303"/>
      <c r="M85" s="303"/>
      <c r="N85" s="303"/>
      <c r="O85" s="303"/>
      <c r="P85" s="303"/>
      <c r="Q85" s="303"/>
      <c r="R85" s="303"/>
      <c r="S85" s="303"/>
      <c r="T85" s="303"/>
      <c r="U85" s="303"/>
      <c r="V85" s="303"/>
      <c r="W85" s="303"/>
      <c r="X85" s="303"/>
      <c r="Y85" s="303"/>
      <c r="Z85" s="303"/>
      <c r="AA85" s="303"/>
      <c r="AB85" s="303"/>
      <c r="AC85" s="303"/>
      <c r="AD85" s="303"/>
      <c r="AE85" s="303"/>
      <c r="AF85" s="303"/>
      <c r="AG85" s="303"/>
      <c r="AH85" s="303"/>
      <c r="AI85" s="303"/>
      <c r="AJ85" s="303"/>
      <c r="AK85" s="303"/>
      <c r="AL85" s="303"/>
      <c r="AM85" s="303"/>
      <c r="AN85" s="303"/>
      <c r="AO85" s="303"/>
    </row>
    <row r="86" spans="1:41" hidden="1" x14ac:dyDescent="0.2">
      <c r="A86" s="303"/>
      <c r="B86" s="303"/>
      <c r="C86" s="303"/>
      <c r="D86" s="303"/>
      <c r="E86" s="303"/>
      <c r="F86" s="303"/>
      <c r="G86" s="303"/>
      <c r="H86" s="303"/>
      <c r="I86" s="303"/>
      <c r="J86" s="303"/>
      <c r="K86" s="303"/>
      <c r="L86" s="303"/>
      <c r="M86" s="303"/>
      <c r="N86" s="303"/>
      <c r="O86" s="303"/>
      <c r="P86" s="303"/>
      <c r="Q86" s="303"/>
      <c r="R86" s="303"/>
      <c r="S86" s="303"/>
      <c r="T86" s="303"/>
      <c r="U86" s="303"/>
      <c r="V86" s="303"/>
      <c r="W86" s="303"/>
      <c r="X86" s="303"/>
      <c r="Y86" s="303"/>
      <c r="Z86" s="303"/>
      <c r="AA86" s="303"/>
      <c r="AB86" s="303"/>
      <c r="AC86" s="303"/>
      <c r="AD86" s="303"/>
      <c r="AE86" s="303"/>
      <c r="AF86" s="303"/>
      <c r="AG86" s="303"/>
      <c r="AH86" s="303"/>
      <c r="AI86" s="303"/>
      <c r="AJ86" s="303"/>
      <c r="AK86" s="303"/>
      <c r="AL86" s="303"/>
      <c r="AM86" s="303"/>
      <c r="AN86" s="303"/>
      <c r="AO86" s="303"/>
    </row>
    <row r="87" spans="1:41" hidden="1" x14ac:dyDescent="0.2">
      <c r="A87" s="303"/>
      <c r="B87" s="303"/>
      <c r="C87" s="303"/>
      <c r="D87" s="303"/>
      <c r="E87" s="303"/>
      <c r="F87" s="303"/>
      <c r="G87" s="303"/>
      <c r="H87" s="303"/>
      <c r="I87" s="303"/>
      <c r="J87" s="303"/>
      <c r="K87" s="303"/>
      <c r="L87" s="303"/>
      <c r="M87" s="303"/>
      <c r="N87" s="303"/>
      <c r="O87" s="303"/>
      <c r="P87" s="303"/>
      <c r="Q87" s="303"/>
      <c r="R87" s="303"/>
      <c r="S87" s="303"/>
      <c r="T87" s="303"/>
      <c r="U87" s="303"/>
      <c r="V87" s="303"/>
      <c r="W87" s="303"/>
      <c r="X87" s="303"/>
      <c r="Y87" s="303"/>
      <c r="Z87" s="303"/>
      <c r="AA87" s="303"/>
      <c r="AB87" s="303"/>
      <c r="AC87" s="303"/>
      <c r="AD87" s="303"/>
      <c r="AE87" s="303"/>
      <c r="AF87" s="303"/>
      <c r="AG87" s="303"/>
      <c r="AH87" s="303"/>
      <c r="AI87" s="303"/>
      <c r="AJ87" s="303"/>
      <c r="AK87" s="303"/>
      <c r="AL87" s="303"/>
      <c r="AM87" s="303"/>
      <c r="AN87" s="303"/>
      <c r="AO87" s="303"/>
    </row>
    <row r="88" spans="1:41" hidden="1" x14ac:dyDescent="0.2">
      <c r="A88" s="303"/>
      <c r="B88" s="303"/>
      <c r="C88" s="303"/>
      <c r="D88" s="303"/>
      <c r="E88" s="303"/>
      <c r="F88" s="303"/>
      <c r="G88" s="303"/>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303"/>
      <c r="AF88" s="303"/>
      <c r="AG88" s="303"/>
      <c r="AH88" s="303"/>
      <c r="AI88" s="303"/>
      <c r="AJ88" s="303"/>
      <c r="AK88" s="303"/>
      <c r="AL88" s="303"/>
      <c r="AM88" s="303"/>
      <c r="AN88" s="303"/>
      <c r="AO88" s="303"/>
    </row>
    <row r="89" spans="1:41" hidden="1" x14ac:dyDescent="0.2">
      <c r="A89" s="303"/>
      <c r="B89" s="303"/>
      <c r="C89" s="303"/>
      <c r="D89" s="303"/>
      <c r="E89" s="303"/>
      <c r="F89" s="303"/>
      <c r="G89" s="303"/>
      <c r="H89" s="303"/>
      <c r="I89" s="303"/>
      <c r="J89" s="303"/>
      <c r="K89" s="303"/>
      <c r="L89" s="303"/>
      <c r="M89" s="303"/>
      <c r="N89" s="303"/>
      <c r="O89" s="303"/>
      <c r="P89" s="303"/>
      <c r="Q89" s="303"/>
      <c r="R89" s="303"/>
      <c r="S89" s="303"/>
      <c r="T89" s="303"/>
      <c r="U89" s="303"/>
      <c r="V89" s="303"/>
      <c r="W89" s="303"/>
      <c r="X89" s="303"/>
      <c r="Y89" s="303"/>
      <c r="Z89" s="303"/>
      <c r="AA89" s="303"/>
      <c r="AB89" s="303"/>
      <c r="AC89" s="303"/>
      <c r="AD89" s="303"/>
      <c r="AE89" s="303"/>
      <c r="AF89" s="303"/>
      <c r="AG89" s="303"/>
      <c r="AH89" s="303"/>
      <c r="AI89" s="303"/>
      <c r="AJ89" s="303"/>
      <c r="AK89" s="303"/>
      <c r="AL89" s="303"/>
      <c r="AM89" s="303"/>
      <c r="AN89" s="303"/>
      <c r="AO89" s="303"/>
    </row>
    <row r="90" spans="1:41" hidden="1" x14ac:dyDescent="0.2">
      <c r="A90" s="303"/>
      <c r="B90" s="303"/>
      <c r="C90" s="303"/>
      <c r="D90" s="303"/>
      <c r="E90" s="303"/>
      <c r="F90" s="303"/>
      <c r="G90" s="303"/>
      <c r="H90" s="303"/>
      <c r="I90" s="303"/>
      <c r="J90" s="303"/>
      <c r="K90" s="303"/>
      <c r="L90" s="303"/>
      <c r="M90" s="303"/>
      <c r="N90" s="303"/>
      <c r="O90" s="303"/>
      <c r="P90" s="303"/>
      <c r="Q90" s="303"/>
      <c r="R90" s="303"/>
      <c r="S90" s="303"/>
      <c r="T90" s="303"/>
      <c r="U90" s="303"/>
      <c r="V90" s="303"/>
      <c r="W90" s="303"/>
      <c r="X90" s="303"/>
      <c r="Y90" s="303"/>
      <c r="Z90" s="303"/>
      <c r="AA90" s="303"/>
      <c r="AB90" s="303"/>
      <c r="AC90" s="303"/>
      <c r="AD90" s="303"/>
      <c r="AE90" s="303"/>
      <c r="AF90" s="303"/>
      <c r="AG90" s="303"/>
      <c r="AH90" s="303"/>
      <c r="AI90" s="303"/>
      <c r="AJ90" s="303"/>
      <c r="AK90" s="303"/>
      <c r="AL90" s="303"/>
      <c r="AM90" s="303"/>
      <c r="AN90" s="303"/>
      <c r="AO90" s="303"/>
    </row>
    <row r="91" spans="1:41" hidden="1" x14ac:dyDescent="0.2">
      <c r="A91" s="303"/>
      <c r="B91" s="303"/>
      <c r="C91" s="303"/>
      <c r="D91" s="303"/>
      <c r="E91" s="303"/>
      <c r="F91" s="303"/>
      <c r="G91" s="303"/>
      <c r="H91" s="303"/>
      <c r="I91" s="303"/>
      <c r="J91" s="303"/>
      <c r="K91" s="303"/>
      <c r="L91" s="303"/>
      <c r="M91" s="303"/>
      <c r="N91" s="303"/>
      <c r="O91" s="303"/>
      <c r="P91" s="303"/>
      <c r="Q91" s="303"/>
      <c r="R91" s="303"/>
      <c r="S91" s="303"/>
      <c r="T91" s="303"/>
      <c r="U91" s="303"/>
      <c r="V91" s="303"/>
      <c r="W91" s="303"/>
      <c r="X91" s="303"/>
      <c r="Y91" s="303"/>
      <c r="Z91" s="303"/>
      <c r="AA91" s="303"/>
      <c r="AB91" s="303"/>
      <c r="AC91" s="303"/>
      <c r="AD91" s="303"/>
      <c r="AE91" s="303"/>
      <c r="AF91" s="303"/>
      <c r="AG91" s="303"/>
      <c r="AH91" s="303"/>
      <c r="AI91" s="303"/>
      <c r="AJ91" s="303"/>
      <c r="AK91" s="303"/>
      <c r="AL91" s="303"/>
      <c r="AM91" s="303"/>
      <c r="AN91" s="303"/>
      <c r="AO91" s="303"/>
    </row>
    <row r="92" spans="1:41" hidden="1" x14ac:dyDescent="0.2">
      <c r="A92" s="303"/>
      <c r="B92" s="303"/>
      <c r="C92" s="303"/>
      <c r="D92" s="303"/>
      <c r="E92" s="303"/>
      <c r="F92" s="303"/>
      <c r="G92" s="303"/>
      <c r="H92" s="303"/>
      <c r="I92" s="303"/>
      <c r="J92" s="303"/>
      <c r="K92" s="303"/>
      <c r="L92" s="303"/>
      <c r="M92" s="303"/>
      <c r="N92" s="303"/>
      <c r="O92" s="303"/>
      <c r="P92" s="303"/>
      <c r="Q92" s="303"/>
      <c r="R92" s="303"/>
      <c r="S92" s="303"/>
      <c r="T92" s="303"/>
      <c r="U92" s="303"/>
      <c r="V92" s="303"/>
      <c r="W92" s="303"/>
      <c r="X92" s="303"/>
      <c r="Y92" s="303"/>
      <c r="Z92" s="303"/>
      <c r="AA92" s="303"/>
      <c r="AB92" s="303"/>
      <c r="AC92" s="303"/>
      <c r="AD92" s="303"/>
      <c r="AE92" s="303"/>
      <c r="AF92" s="303"/>
      <c r="AG92" s="303"/>
      <c r="AH92" s="303"/>
      <c r="AI92" s="303"/>
      <c r="AJ92" s="303"/>
      <c r="AK92" s="303"/>
      <c r="AL92" s="303"/>
      <c r="AM92" s="303"/>
      <c r="AN92" s="303"/>
      <c r="AO92" s="303"/>
    </row>
    <row r="93" spans="1:41" hidden="1" x14ac:dyDescent="0.2">
      <c r="A93" s="303"/>
      <c r="B93" s="303"/>
      <c r="C93" s="303"/>
      <c r="D93" s="303"/>
      <c r="E93" s="303"/>
      <c r="F93" s="303"/>
      <c r="G93" s="303"/>
      <c r="H93" s="303"/>
      <c r="I93" s="303"/>
      <c r="J93" s="303"/>
      <c r="K93" s="303"/>
      <c r="L93" s="303"/>
      <c r="M93" s="303"/>
      <c r="N93" s="303"/>
      <c r="O93" s="303"/>
      <c r="P93" s="303"/>
      <c r="Q93" s="303"/>
      <c r="R93" s="303"/>
      <c r="S93" s="303"/>
      <c r="T93" s="303"/>
      <c r="U93" s="303"/>
      <c r="V93" s="303"/>
      <c r="W93" s="303"/>
      <c r="X93" s="303"/>
      <c r="Y93" s="303"/>
      <c r="Z93" s="303"/>
      <c r="AA93" s="303"/>
      <c r="AB93" s="303"/>
      <c r="AC93" s="303"/>
      <c r="AD93" s="303"/>
      <c r="AE93" s="303"/>
      <c r="AF93" s="303"/>
      <c r="AG93" s="303"/>
      <c r="AH93" s="303"/>
      <c r="AI93" s="303"/>
      <c r="AJ93" s="303"/>
      <c r="AK93" s="303"/>
      <c r="AL93" s="303"/>
      <c r="AM93" s="303"/>
      <c r="AN93" s="303"/>
      <c r="AO93" s="303"/>
    </row>
    <row r="94" spans="1:41" hidden="1" x14ac:dyDescent="0.2">
      <c r="A94" s="303"/>
      <c r="B94" s="303"/>
      <c r="C94" s="303"/>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3"/>
    </row>
    <row r="95" spans="1:41" hidden="1" x14ac:dyDescent="0.2">
      <c r="A95" s="303"/>
      <c r="B95" s="303"/>
      <c r="C95" s="303"/>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row>
    <row r="96" spans="1:41" hidden="1" x14ac:dyDescent="0.2">
      <c r="A96" s="303"/>
      <c r="B96" s="303"/>
      <c r="C96" s="303"/>
      <c r="D96" s="303"/>
      <c r="E96" s="303"/>
      <c r="F96" s="303"/>
      <c r="G96" s="303"/>
      <c r="H96" s="303"/>
      <c r="I96" s="303"/>
      <c r="J96" s="303"/>
      <c r="K96" s="303"/>
      <c r="L96" s="303"/>
      <c r="M96" s="303"/>
      <c r="N96" s="303"/>
      <c r="O96" s="303"/>
      <c r="P96" s="303"/>
      <c r="Q96" s="303"/>
      <c r="R96" s="303"/>
      <c r="S96" s="303"/>
      <c r="T96" s="303"/>
      <c r="U96" s="303"/>
      <c r="V96" s="303"/>
      <c r="W96" s="303"/>
      <c r="X96" s="303"/>
      <c r="Y96" s="303"/>
      <c r="Z96" s="303"/>
      <c r="AA96" s="303"/>
      <c r="AB96" s="303"/>
      <c r="AC96" s="303"/>
      <c r="AD96" s="303"/>
      <c r="AE96" s="303"/>
      <c r="AF96" s="303"/>
      <c r="AG96" s="303"/>
      <c r="AH96" s="303"/>
      <c r="AI96" s="303"/>
      <c r="AJ96" s="303"/>
      <c r="AK96" s="303"/>
      <c r="AL96" s="303"/>
      <c r="AM96" s="303"/>
      <c r="AN96" s="303"/>
      <c r="AO96" s="303"/>
    </row>
    <row r="97" spans="1:41" hidden="1" x14ac:dyDescent="0.2">
      <c r="A97" s="303"/>
      <c r="B97" s="303"/>
      <c r="C97" s="303"/>
      <c r="D97" s="303"/>
      <c r="E97" s="303"/>
      <c r="F97" s="303"/>
      <c r="G97" s="303"/>
      <c r="H97" s="303"/>
      <c r="I97" s="303"/>
      <c r="J97" s="303"/>
      <c r="K97" s="303"/>
      <c r="L97" s="303"/>
      <c r="M97" s="303"/>
      <c r="N97" s="303"/>
      <c r="O97" s="303"/>
      <c r="P97" s="303"/>
      <c r="Q97" s="303"/>
      <c r="R97" s="303"/>
      <c r="S97" s="303"/>
      <c r="T97" s="303"/>
      <c r="U97" s="303"/>
      <c r="V97" s="303"/>
      <c r="W97" s="303"/>
      <c r="X97" s="303"/>
      <c r="Y97" s="303"/>
      <c r="Z97" s="303"/>
      <c r="AA97" s="303"/>
      <c r="AB97" s="303"/>
      <c r="AC97" s="303"/>
      <c r="AD97" s="303"/>
      <c r="AE97" s="303"/>
      <c r="AF97" s="303"/>
      <c r="AG97" s="303"/>
      <c r="AH97" s="303"/>
      <c r="AI97" s="303"/>
      <c r="AJ97" s="303"/>
      <c r="AK97" s="303"/>
      <c r="AL97" s="303"/>
      <c r="AM97" s="303"/>
      <c r="AN97" s="303"/>
      <c r="AO97" s="303"/>
    </row>
    <row r="98" spans="1:41" hidden="1" x14ac:dyDescent="0.2">
      <c r="A98" s="303"/>
      <c r="B98" s="303"/>
      <c r="C98" s="303"/>
      <c r="D98" s="303"/>
      <c r="E98" s="303"/>
      <c r="F98" s="303"/>
      <c r="G98" s="303"/>
      <c r="H98" s="303"/>
      <c r="I98" s="303"/>
      <c r="J98" s="303"/>
      <c r="K98" s="303"/>
      <c r="L98" s="303"/>
      <c r="M98" s="303"/>
      <c r="N98" s="303"/>
      <c r="O98" s="303"/>
      <c r="P98" s="303"/>
      <c r="Q98" s="303"/>
      <c r="R98" s="303"/>
      <c r="S98" s="303"/>
      <c r="T98" s="303"/>
      <c r="U98" s="303"/>
      <c r="V98" s="303"/>
      <c r="W98" s="303"/>
      <c r="X98" s="303"/>
      <c r="Y98" s="303"/>
      <c r="Z98" s="303"/>
      <c r="AA98" s="303"/>
      <c r="AB98" s="303"/>
      <c r="AC98" s="303"/>
      <c r="AD98" s="303"/>
      <c r="AE98" s="303"/>
      <c r="AF98" s="303"/>
      <c r="AG98" s="303"/>
      <c r="AH98" s="303"/>
      <c r="AI98" s="303"/>
      <c r="AJ98" s="303"/>
      <c r="AK98" s="303"/>
      <c r="AL98" s="303"/>
      <c r="AM98" s="303"/>
      <c r="AN98" s="303"/>
      <c r="AO98" s="303"/>
    </row>
    <row r="99" spans="1:41" hidden="1" x14ac:dyDescent="0.2">
      <c r="A99" s="303"/>
      <c r="B99" s="303"/>
      <c r="C99" s="303"/>
      <c r="D99" s="303"/>
      <c r="E99" s="303"/>
      <c r="F99" s="303"/>
      <c r="G99" s="303"/>
      <c r="H99" s="303"/>
      <c r="I99" s="303"/>
      <c r="J99" s="303"/>
      <c r="K99" s="303"/>
      <c r="L99" s="303"/>
      <c r="M99" s="303"/>
      <c r="N99" s="303"/>
      <c r="O99" s="303"/>
      <c r="P99" s="303"/>
      <c r="Q99" s="303"/>
      <c r="R99" s="303"/>
      <c r="S99" s="303"/>
      <c r="T99" s="303"/>
      <c r="U99" s="303"/>
      <c r="V99" s="303"/>
      <c r="W99" s="303"/>
      <c r="X99" s="303"/>
      <c r="Y99" s="303"/>
      <c r="Z99" s="303"/>
      <c r="AA99" s="303"/>
      <c r="AB99" s="303"/>
      <c r="AC99" s="303"/>
      <c r="AD99" s="303"/>
      <c r="AE99" s="303"/>
      <c r="AF99" s="303"/>
      <c r="AG99" s="303"/>
      <c r="AH99" s="303"/>
      <c r="AI99" s="303"/>
      <c r="AJ99" s="303"/>
      <c r="AK99" s="303"/>
      <c r="AL99" s="303"/>
      <c r="AM99" s="303"/>
      <c r="AN99" s="303"/>
      <c r="AO99" s="303"/>
    </row>
    <row r="100" spans="1:41" hidden="1" x14ac:dyDescent="0.2">
      <c r="A100" s="303"/>
      <c r="B100" s="303"/>
      <c r="C100" s="303"/>
      <c r="D100" s="303"/>
      <c r="E100" s="303"/>
      <c r="F100" s="303"/>
      <c r="G100" s="303"/>
      <c r="H100" s="303"/>
      <c r="I100" s="303"/>
      <c r="J100" s="303"/>
      <c r="K100" s="303"/>
      <c r="L100" s="303"/>
      <c r="M100" s="303"/>
      <c r="N100" s="303"/>
      <c r="O100" s="303"/>
      <c r="P100" s="303"/>
      <c r="Q100" s="303"/>
      <c r="R100" s="303"/>
      <c r="S100" s="303"/>
      <c r="T100" s="303"/>
      <c r="U100" s="303"/>
      <c r="V100" s="303"/>
      <c r="W100" s="303"/>
      <c r="X100" s="303"/>
      <c r="Y100" s="303"/>
      <c r="Z100" s="303"/>
      <c r="AA100" s="303"/>
      <c r="AB100" s="303"/>
      <c r="AC100" s="303"/>
      <c r="AD100" s="303"/>
      <c r="AE100" s="303"/>
      <c r="AF100" s="303"/>
      <c r="AG100" s="303"/>
      <c r="AH100" s="303"/>
      <c r="AI100" s="303"/>
      <c r="AJ100" s="303"/>
      <c r="AK100" s="303"/>
      <c r="AL100" s="303"/>
      <c r="AM100" s="303"/>
      <c r="AN100" s="303"/>
      <c r="AO100" s="303"/>
    </row>
    <row r="101" spans="1:41" hidden="1" x14ac:dyDescent="0.2">
      <c r="A101" s="303"/>
      <c r="B101" s="303"/>
      <c r="C101" s="303"/>
      <c r="D101" s="303"/>
      <c r="E101" s="303"/>
      <c r="F101" s="303"/>
      <c r="G101" s="303"/>
      <c r="H101" s="303"/>
      <c r="I101" s="303"/>
      <c r="J101" s="303"/>
      <c r="K101" s="303"/>
      <c r="L101" s="303"/>
      <c r="M101" s="303"/>
      <c r="N101" s="303"/>
      <c r="O101" s="303"/>
      <c r="P101" s="303"/>
      <c r="Q101" s="303"/>
      <c r="R101" s="303"/>
      <c r="S101" s="303"/>
      <c r="T101" s="303"/>
      <c r="U101" s="303"/>
      <c r="V101" s="303"/>
      <c r="W101" s="303"/>
      <c r="X101" s="303"/>
      <c r="Y101" s="303"/>
      <c r="Z101" s="303"/>
      <c r="AA101" s="303"/>
      <c r="AB101" s="303"/>
      <c r="AC101" s="303"/>
      <c r="AD101" s="303"/>
      <c r="AE101" s="303"/>
      <c r="AF101" s="303"/>
      <c r="AG101" s="303"/>
      <c r="AH101" s="303"/>
      <c r="AI101" s="303"/>
      <c r="AJ101" s="303"/>
      <c r="AK101" s="303"/>
      <c r="AL101" s="303"/>
      <c r="AM101" s="303"/>
      <c r="AN101" s="303"/>
      <c r="AO101" s="303"/>
    </row>
    <row r="102" spans="1:41" hidden="1" x14ac:dyDescent="0.2">
      <c r="A102" s="303"/>
      <c r="B102" s="303"/>
      <c r="C102" s="303"/>
      <c r="D102" s="303"/>
      <c r="E102" s="303"/>
      <c r="F102" s="303"/>
      <c r="G102" s="303"/>
      <c r="H102" s="303"/>
      <c r="I102" s="303"/>
      <c r="J102" s="303"/>
      <c r="K102" s="303"/>
      <c r="L102" s="303"/>
      <c r="M102" s="303"/>
      <c r="N102" s="303"/>
      <c r="O102" s="303"/>
      <c r="P102" s="303"/>
      <c r="Q102" s="303"/>
      <c r="R102" s="303"/>
      <c r="S102" s="303"/>
      <c r="T102" s="303"/>
      <c r="U102" s="303"/>
      <c r="V102" s="303"/>
      <c r="W102" s="303"/>
      <c r="X102" s="303"/>
      <c r="Y102" s="303"/>
      <c r="Z102" s="303"/>
      <c r="AA102" s="303"/>
      <c r="AB102" s="303"/>
      <c r="AC102" s="303"/>
      <c r="AD102" s="303"/>
      <c r="AE102" s="303"/>
      <c r="AF102" s="303"/>
      <c r="AG102" s="303"/>
      <c r="AH102" s="303"/>
      <c r="AI102" s="303"/>
      <c r="AJ102" s="303"/>
      <c r="AK102" s="303"/>
      <c r="AL102" s="303"/>
      <c r="AM102" s="303"/>
      <c r="AN102" s="303"/>
      <c r="AO102" s="303"/>
    </row>
    <row r="103" spans="1:41" hidden="1" x14ac:dyDescent="0.2">
      <c r="A103" s="303"/>
      <c r="B103" s="303"/>
      <c r="C103" s="303"/>
      <c r="D103" s="303"/>
      <c r="E103" s="303"/>
      <c r="F103" s="303"/>
      <c r="G103" s="303"/>
      <c r="H103" s="303"/>
      <c r="I103" s="303"/>
      <c r="J103" s="303"/>
      <c r="K103" s="303"/>
      <c r="L103" s="303"/>
      <c r="M103" s="303"/>
      <c r="N103" s="303"/>
      <c r="O103" s="303"/>
      <c r="P103" s="303"/>
      <c r="Q103" s="303"/>
      <c r="R103" s="303"/>
      <c r="S103" s="303"/>
      <c r="T103" s="303"/>
      <c r="U103" s="303"/>
      <c r="V103" s="303"/>
      <c r="W103" s="303"/>
      <c r="X103" s="303"/>
      <c r="Y103" s="303"/>
      <c r="Z103" s="303"/>
      <c r="AA103" s="303"/>
      <c r="AB103" s="303"/>
      <c r="AC103" s="303"/>
      <c r="AD103" s="303"/>
      <c r="AE103" s="303"/>
      <c r="AF103" s="303"/>
      <c r="AG103" s="303"/>
      <c r="AH103" s="303"/>
      <c r="AI103" s="303"/>
      <c r="AJ103" s="303"/>
      <c r="AK103" s="303"/>
      <c r="AL103" s="303"/>
      <c r="AM103" s="303"/>
      <c r="AN103" s="303"/>
      <c r="AO103" s="303"/>
    </row>
    <row r="104" spans="1:41" hidden="1" x14ac:dyDescent="0.2">
      <c r="A104" s="303"/>
      <c r="B104" s="303"/>
      <c r="C104" s="303"/>
      <c r="D104" s="303"/>
      <c r="E104" s="303"/>
      <c r="F104" s="303"/>
      <c r="G104" s="303"/>
      <c r="H104" s="303"/>
      <c r="I104" s="303"/>
      <c r="J104" s="303"/>
      <c r="K104" s="303"/>
      <c r="L104" s="303"/>
      <c r="M104" s="303"/>
      <c r="N104" s="303"/>
      <c r="O104" s="303"/>
      <c r="P104" s="303"/>
      <c r="Q104" s="303"/>
      <c r="R104" s="303"/>
      <c r="S104" s="303"/>
      <c r="T104" s="303"/>
      <c r="U104" s="303"/>
      <c r="V104" s="303"/>
      <c r="W104" s="303"/>
      <c r="X104" s="303"/>
      <c r="Y104" s="303"/>
      <c r="Z104" s="303"/>
      <c r="AA104" s="303"/>
      <c r="AB104" s="303"/>
      <c r="AC104" s="303"/>
      <c r="AD104" s="303"/>
      <c r="AE104" s="303"/>
      <c r="AF104" s="303"/>
      <c r="AG104" s="303"/>
      <c r="AH104" s="303"/>
      <c r="AI104" s="303"/>
      <c r="AJ104" s="303"/>
      <c r="AK104" s="303"/>
      <c r="AL104" s="303"/>
      <c r="AM104" s="303"/>
      <c r="AN104" s="303"/>
      <c r="AO104" s="303"/>
    </row>
    <row r="105" spans="1:41" hidden="1" x14ac:dyDescent="0.2">
      <c r="A105" s="303"/>
      <c r="B105" s="303"/>
      <c r="C105" s="303"/>
      <c r="D105" s="303"/>
      <c r="E105" s="303"/>
      <c r="F105" s="303"/>
      <c r="G105" s="303"/>
      <c r="H105" s="303"/>
      <c r="I105" s="303"/>
      <c r="J105" s="303"/>
      <c r="K105" s="303"/>
      <c r="L105" s="303"/>
      <c r="M105" s="303"/>
      <c r="N105" s="303"/>
      <c r="O105" s="303"/>
      <c r="P105" s="303"/>
      <c r="Q105" s="303"/>
      <c r="R105" s="303"/>
      <c r="S105" s="303"/>
      <c r="T105" s="303"/>
      <c r="U105" s="303"/>
      <c r="V105" s="303"/>
      <c r="W105" s="303"/>
      <c r="X105" s="303"/>
      <c r="Y105" s="303"/>
      <c r="Z105" s="303"/>
      <c r="AA105" s="303"/>
      <c r="AB105" s="303"/>
      <c r="AC105" s="303"/>
      <c r="AD105" s="303"/>
      <c r="AE105" s="303"/>
      <c r="AF105" s="303"/>
      <c r="AG105" s="303"/>
      <c r="AH105" s="303"/>
      <c r="AI105" s="303"/>
      <c r="AJ105" s="303"/>
      <c r="AK105" s="303"/>
      <c r="AL105" s="303"/>
      <c r="AM105" s="303"/>
      <c r="AN105" s="303"/>
      <c r="AO105" s="303"/>
    </row>
    <row r="106" spans="1:41" hidden="1" x14ac:dyDescent="0.2">
      <c r="A106" s="303"/>
      <c r="B106" s="303"/>
      <c r="C106" s="303"/>
      <c r="D106" s="303"/>
      <c r="E106" s="303"/>
      <c r="F106" s="303"/>
      <c r="G106" s="303"/>
      <c r="H106" s="303"/>
      <c r="I106" s="303"/>
      <c r="J106" s="303"/>
      <c r="K106" s="303"/>
      <c r="L106" s="303"/>
      <c r="M106" s="303"/>
      <c r="N106" s="303"/>
      <c r="O106" s="303"/>
      <c r="P106" s="303"/>
      <c r="Q106" s="303"/>
      <c r="R106" s="303"/>
      <c r="S106" s="303"/>
      <c r="T106" s="303"/>
      <c r="U106" s="303"/>
      <c r="V106" s="303"/>
      <c r="W106" s="303"/>
      <c r="X106" s="303"/>
      <c r="Y106" s="303"/>
      <c r="Z106" s="303"/>
      <c r="AA106" s="303"/>
      <c r="AB106" s="303"/>
      <c r="AC106" s="303"/>
      <c r="AD106" s="303"/>
      <c r="AE106" s="303"/>
      <c r="AF106" s="303"/>
      <c r="AG106" s="303"/>
      <c r="AH106" s="303"/>
      <c r="AI106" s="303"/>
      <c r="AJ106" s="303"/>
      <c r="AK106" s="303"/>
      <c r="AL106" s="303"/>
      <c r="AM106" s="303"/>
      <c r="AN106" s="303"/>
      <c r="AO106" s="303"/>
    </row>
    <row r="107" spans="1:41" hidden="1" x14ac:dyDescent="0.2">
      <c r="A107" s="303"/>
      <c r="B107" s="303"/>
      <c r="C107" s="303"/>
      <c r="D107" s="303"/>
      <c r="E107" s="303"/>
      <c r="F107" s="303"/>
      <c r="G107" s="303"/>
      <c r="H107" s="303"/>
      <c r="I107" s="303"/>
      <c r="J107" s="303"/>
      <c r="K107" s="303"/>
      <c r="L107" s="303"/>
      <c r="M107" s="303"/>
      <c r="N107" s="303"/>
      <c r="O107" s="303"/>
      <c r="P107" s="303"/>
      <c r="Q107" s="303"/>
      <c r="R107" s="303"/>
      <c r="S107" s="303"/>
      <c r="T107" s="303"/>
      <c r="U107" s="303"/>
      <c r="V107" s="303"/>
      <c r="W107" s="303"/>
      <c r="X107" s="303"/>
      <c r="Y107" s="303"/>
      <c r="Z107" s="303"/>
      <c r="AA107" s="303"/>
      <c r="AB107" s="303"/>
      <c r="AC107" s="303"/>
      <c r="AD107" s="303"/>
      <c r="AE107" s="303"/>
      <c r="AF107" s="303"/>
      <c r="AG107" s="303"/>
      <c r="AH107" s="303"/>
      <c r="AI107" s="303"/>
      <c r="AJ107" s="303"/>
      <c r="AK107" s="303"/>
      <c r="AL107" s="303"/>
      <c r="AM107" s="303"/>
      <c r="AN107" s="303"/>
      <c r="AO107" s="303"/>
    </row>
    <row r="108" spans="1:41" hidden="1" x14ac:dyDescent="0.2">
      <c r="A108" s="303"/>
      <c r="B108" s="303"/>
      <c r="C108" s="303"/>
      <c r="D108" s="303"/>
      <c r="E108" s="303"/>
      <c r="F108" s="303"/>
      <c r="G108" s="303"/>
      <c r="H108" s="303"/>
      <c r="I108" s="303"/>
      <c r="J108" s="303"/>
      <c r="K108" s="303"/>
      <c r="L108" s="303"/>
      <c r="M108" s="303"/>
      <c r="N108" s="303"/>
      <c r="O108" s="303"/>
      <c r="P108" s="303"/>
      <c r="Q108" s="303"/>
      <c r="R108" s="303"/>
      <c r="S108" s="303"/>
      <c r="T108" s="303"/>
      <c r="U108" s="303"/>
      <c r="V108" s="303"/>
      <c r="W108" s="303"/>
      <c r="X108" s="303"/>
      <c r="Y108" s="303"/>
      <c r="Z108" s="303"/>
      <c r="AA108" s="303"/>
      <c r="AB108" s="303"/>
      <c r="AC108" s="303"/>
      <c r="AD108" s="303"/>
      <c r="AE108" s="303"/>
      <c r="AF108" s="303"/>
      <c r="AG108" s="303"/>
      <c r="AH108" s="303"/>
      <c r="AI108" s="303"/>
      <c r="AJ108" s="303"/>
      <c r="AK108" s="303"/>
      <c r="AL108" s="303"/>
      <c r="AM108" s="303"/>
      <c r="AN108" s="303"/>
      <c r="AO108" s="303"/>
    </row>
    <row r="109" spans="1:41" hidden="1" x14ac:dyDescent="0.2">
      <c r="A109" s="303"/>
      <c r="B109" s="303"/>
      <c r="C109" s="303"/>
      <c r="D109" s="303"/>
      <c r="E109" s="303"/>
      <c r="F109" s="303"/>
      <c r="G109" s="303"/>
      <c r="H109" s="303"/>
      <c r="I109" s="303"/>
      <c r="J109" s="303"/>
      <c r="K109" s="303"/>
      <c r="L109" s="303"/>
      <c r="M109" s="303"/>
      <c r="N109" s="303"/>
      <c r="O109" s="303"/>
      <c r="P109" s="303"/>
      <c r="Q109" s="303"/>
      <c r="R109" s="303"/>
      <c r="S109" s="303"/>
      <c r="T109" s="303"/>
      <c r="U109" s="303"/>
      <c r="V109" s="303"/>
      <c r="W109" s="303"/>
      <c r="X109" s="303"/>
      <c r="Y109" s="303"/>
      <c r="Z109" s="303"/>
      <c r="AA109" s="303"/>
      <c r="AB109" s="303"/>
      <c r="AC109" s="303"/>
      <c r="AD109" s="303"/>
      <c r="AE109" s="303"/>
      <c r="AF109" s="303"/>
      <c r="AG109" s="303"/>
      <c r="AH109" s="303"/>
      <c r="AI109" s="303"/>
      <c r="AJ109" s="303"/>
      <c r="AK109" s="303"/>
      <c r="AL109" s="303"/>
      <c r="AM109" s="303"/>
      <c r="AN109" s="303"/>
      <c r="AO109" s="303"/>
    </row>
    <row r="110" spans="1:41" hidden="1" x14ac:dyDescent="0.2">
      <c r="A110" s="303"/>
      <c r="B110" s="303"/>
      <c r="C110" s="303"/>
      <c r="D110" s="303"/>
      <c r="E110" s="303"/>
      <c r="F110" s="303"/>
      <c r="G110" s="303"/>
      <c r="H110" s="303"/>
      <c r="I110" s="303"/>
      <c r="J110" s="303"/>
      <c r="K110" s="303"/>
      <c r="L110" s="303"/>
      <c r="M110" s="303"/>
      <c r="N110" s="303"/>
      <c r="O110" s="303"/>
      <c r="P110" s="303"/>
      <c r="Q110" s="303"/>
      <c r="R110" s="303"/>
      <c r="S110" s="303"/>
      <c r="T110" s="303"/>
      <c r="U110" s="303"/>
      <c r="V110" s="303"/>
      <c r="W110" s="303"/>
      <c r="X110" s="303"/>
      <c r="Y110" s="303"/>
      <c r="Z110" s="303"/>
      <c r="AA110" s="303"/>
      <c r="AB110" s="303"/>
      <c r="AC110" s="303"/>
      <c r="AD110" s="303"/>
      <c r="AE110" s="303"/>
      <c r="AF110" s="303"/>
      <c r="AG110" s="303"/>
      <c r="AH110" s="303"/>
      <c r="AI110" s="303"/>
      <c r="AJ110" s="303"/>
      <c r="AK110" s="303"/>
      <c r="AL110" s="303"/>
      <c r="AM110" s="303"/>
      <c r="AN110" s="303"/>
      <c r="AO110" s="303"/>
    </row>
    <row r="111" spans="1:41" hidden="1" x14ac:dyDescent="0.2">
      <c r="A111" s="303"/>
      <c r="B111" s="303"/>
      <c r="C111" s="303"/>
      <c r="D111" s="303"/>
      <c r="E111" s="303"/>
      <c r="F111" s="303"/>
      <c r="G111" s="303"/>
      <c r="H111" s="303"/>
      <c r="I111" s="303"/>
      <c r="J111" s="303"/>
      <c r="K111" s="303"/>
      <c r="L111" s="303"/>
      <c r="M111" s="303"/>
      <c r="N111" s="303"/>
      <c r="O111" s="303"/>
      <c r="P111" s="303"/>
      <c r="Q111" s="303"/>
      <c r="R111" s="303"/>
      <c r="S111" s="303"/>
      <c r="T111" s="303"/>
      <c r="U111" s="303"/>
      <c r="V111" s="303"/>
      <c r="W111" s="303"/>
      <c r="X111" s="303"/>
      <c r="Y111" s="303"/>
      <c r="Z111" s="303"/>
      <c r="AA111" s="303"/>
      <c r="AB111" s="303"/>
      <c r="AC111" s="303"/>
      <c r="AD111" s="303"/>
      <c r="AE111" s="303"/>
      <c r="AF111" s="303"/>
      <c r="AG111" s="303"/>
      <c r="AH111" s="303"/>
      <c r="AI111" s="303"/>
      <c r="AJ111" s="303"/>
      <c r="AK111" s="303"/>
      <c r="AL111" s="303"/>
      <c r="AM111" s="303"/>
      <c r="AN111" s="303"/>
      <c r="AO111" s="303"/>
    </row>
    <row r="112" spans="1:41" hidden="1" x14ac:dyDescent="0.2">
      <c r="A112" s="303"/>
      <c r="B112" s="303"/>
      <c r="C112" s="303"/>
      <c r="D112" s="303"/>
      <c r="E112" s="303"/>
      <c r="F112" s="303"/>
      <c r="G112" s="303"/>
      <c r="H112" s="303"/>
      <c r="I112" s="303"/>
      <c r="J112" s="303"/>
      <c r="K112" s="303"/>
      <c r="L112" s="303"/>
      <c r="M112" s="303"/>
      <c r="N112" s="303"/>
      <c r="O112" s="303"/>
      <c r="P112" s="303"/>
      <c r="Q112" s="303"/>
      <c r="R112" s="303"/>
      <c r="S112" s="303"/>
      <c r="T112" s="303"/>
      <c r="U112" s="303"/>
      <c r="V112" s="303"/>
      <c r="W112" s="303"/>
      <c r="X112" s="303"/>
      <c r="Y112" s="303"/>
      <c r="Z112" s="303"/>
      <c r="AA112" s="303"/>
      <c r="AB112" s="303"/>
      <c r="AC112" s="303"/>
      <c r="AD112" s="303"/>
      <c r="AE112" s="303"/>
      <c r="AF112" s="303"/>
      <c r="AG112" s="303"/>
      <c r="AH112" s="303"/>
      <c r="AI112" s="303"/>
      <c r="AJ112" s="303"/>
      <c r="AK112" s="303"/>
      <c r="AL112" s="303"/>
      <c r="AM112" s="303"/>
      <c r="AN112" s="303"/>
      <c r="AO112" s="303"/>
    </row>
    <row r="113" spans="1:41" hidden="1" x14ac:dyDescent="0.2">
      <c r="A113" s="303"/>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c r="AK113" s="303"/>
      <c r="AL113" s="303"/>
      <c r="AM113" s="303"/>
      <c r="AN113" s="303"/>
      <c r="AO113" s="303"/>
    </row>
    <row r="114" spans="1:41" hidden="1" x14ac:dyDescent="0.2">
      <c r="A114" s="303"/>
      <c r="B114" s="303"/>
      <c r="C114" s="303"/>
      <c r="D114" s="303"/>
      <c r="E114" s="303"/>
      <c r="F114" s="303"/>
      <c r="G114" s="303"/>
      <c r="H114" s="303"/>
      <c r="I114" s="303"/>
      <c r="J114" s="303"/>
      <c r="K114" s="303"/>
      <c r="L114" s="303"/>
      <c r="M114" s="303"/>
      <c r="N114" s="303"/>
      <c r="O114" s="303"/>
      <c r="P114" s="303"/>
      <c r="Q114" s="303"/>
      <c r="R114" s="303"/>
      <c r="S114" s="303"/>
      <c r="T114" s="303"/>
      <c r="U114" s="303"/>
      <c r="V114" s="303"/>
      <c r="W114" s="303"/>
      <c r="X114" s="303"/>
      <c r="Y114" s="303"/>
      <c r="Z114" s="303"/>
      <c r="AA114" s="303"/>
      <c r="AB114" s="303"/>
      <c r="AC114" s="303"/>
      <c r="AD114" s="303"/>
      <c r="AE114" s="303"/>
      <c r="AF114" s="303"/>
      <c r="AG114" s="303"/>
      <c r="AH114" s="303"/>
      <c r="AI114" s="303"/>
      <c r="AJ114" s="303"/>
      <c r="AK114" s="303"/>
      <c r="AL114" s="303"/>
      <c r="AM114" s="303"/>
      <c r="AN114" s="303"/>
      <c r="AO114" s="303"/>
    </row>
    <row r="115" spans="1:41" hidden="1" x14ac:dyDescent="0.2">
      <c r="A115" s="303"/>
      <c r="B115" s="303"/>
      <c r="C115" s="303"/>
      <c r="D115" s="303"/>
      <c r="E115" s="303"/>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03"/>
      <c r="AD115" s="303"/>
      <c r="AE115" s="303"/>
      <c r="AF115" s="303"/>
      <c r="AG115" s="303"/>
      <c r="AH115" s="303"/>
      <c r="AI115" s="303"/>
      <c r="AJ115" s="303"/>
      <c r="AK115" s="303"/>
      <c r="AL115" s="303"/>
      <c r="AM115" s="303"/>
      <c r="AN115" s="303"/>
      <c r="AO115" s="303"/>
    </row>
    <row r="116" spans="1:41" hidden="1" x14ac:dyDescent="0.2">
      <c r="A116" s="303"/>
      <c r="B116" s="303"/>
      <c r="C116" s="303"/>
      <c r="D116" s="303"/>
      <c r="E116" s="303"/>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303"/>
      <c r="AC116" s="303"/>
      <c r="AD116" s="303"/>
      <c r="AE116" s="303"/>
      <c r="AF116" s="303"/>
      <c r="AG116" s="303"/>
      <c r="AH116" s="303"/>
      <c r="AI116" s="303"/>
      <c r="AJ116" s="303"/>
      <c r="AK116" s="303"/>
      <c r="AL116" s="303"/>
      <c r="AM116" s="303"/>
      <c r="AN116" s="303"/>
      <c r="AO116" s="303"/>
    </row>
    <row r="117" spans="1:41" hidden="1" x14ac:dyDescent="0.2">
      <c r="A117" s="303"/>
      <c r="B117" s="303"/>
      <c r="C117" s="303"/>
      <c r="D117" s="303"/>
      <c r="E117" s="303"/>
      <c r="F117" s="303"/>
      <c r="G117" s="303"/>
      <c r="H117" s="303"/>
      <c r="I117" s="303"/>
      <c r="J117" s="303"/>
      <c r="K117" s="303"/>
      <c r="L117" s="303"/>
      <c r="M117" s="303"/>
      <c r="N117" s="303"/>
      <c r="O117" s="303"/>
      <c r="P117" s="303"/>
      <c r="Q117" s="303"/>
      <c r="R117" s="303"/>
      <c r="S117" s="303"/>
      <c r="T117" s="303"/>
      <c r="U117" s="303"/>
      <c r="V117" s="303"/>
      <c r="W117" s="303"/>
      <c r="X117" s="303"/>
      <c r="Y117" s="303"/>
      <c r="Z117" s="303"/>
      <c r="AA117" s="303"/>
      <c r="AB117" s="303"/>
      <c r="AC117" s="303"/>
      <c r="AD117" s="303"/>
      <c r="AE117" s="303"/>
      <c r="AF117" s="303"/>
      <c r="AG117" s="303"/>
      <c r="AH117" s="303"/>
      <c r="AI117" s="303"/>
      <c r="AJ117" s="303"/>
      <c r="AK117" s="303"/>
      <c r="AL117" s="303"/>
      <c r="AM117" s="303"/>
      <c r="AN117" s="303"/>
      <c r="AO117" s="303"/>
    </row>
    <row r="118" spans="1:41" hidden="1" x14ac:dyDescent="0.2">
      <c r="A118" s="303"/>
      <c r="B118" s="303"/>
      <c r="C118" s="303"/>
      <c r="D118" s="303"/>
      <c r="E118" s="303"/>
      <c r="F118" s="303"/>
      <c r="G118" s="303"/>
      <c r="H118" s="303"/>
      <c r="I118" s="303"/>
      <c r="J118" s="303"/>
      <c r="K118" s="303"/>
      <c r="L118" s="303"/>
      <c r="M118" s="303"/>
      <c r="N118" s="303"/>
      <c r="O118" s="303"/>
      <c r="P118" s="303"/>
      <c r="Q118" s="303"/>
      <c r="R118" s="303"/>
      <c r="S118" s="303"/>
      <c r="T118" s="303"/>
      <c r="U118" s="303"/>
      <c r="V118" s="303"/>
      <c r="W118" s="303"/>
      <c r="X118" s="303"/>
      <c r="Y118" s="303"/>
      <c r="Z118" s="303"/>
      <c r="AA118" s="303"/>
      <c r="AB118" s="303"/>
      <c r="AC118" s="303"/>
      <c r="AD118" s="303"/>
      <c r="AE118" s="303"/>
      <c r="AF118" s="303"/>
      <c r="AG118" s="303"/>
      <c r="AH118" s="303"/>
      <c r="AI118" s="303"/>
      <c r="AJ118" s="303"/>
      <c r="AK118" s="303"/>
      <c r="AL118" s="303"/>
      <c r="AM118" s="303"/>
      <c r="AN118" s="303"/>
      <c r="AO118" s="303"/>
    </row>
    <row r="119" spans="1:41" hidden="1" x14ac:dyDescent="0.2">
      <c r="A119" s="303"/>
      <c r="B119" s="303"/>
      <c r="C119" s="303"/>
      <c r="D119" s="303"/>
      <c r="E119" s="303"/>
      <c r="F119" s="303"/>
      <c r="G119" s="303"/>
      <c r="H119" s="303"/>
      <c r="I119" s="303"/>
      <c r="J119" s="303"/>
      <c r="K119" s="303"/>
      <c r="L119" s="303"/>
      <c r="M119" s="303"/>
      <c r="N119" s="303"/>
      <c r="O119" s="303"/>
      <c r="P119" s="303"/>
      <c r="Q119" s="303"/>
      <c r="R119" s="303"/>
      <c r="S119" s="303"/>
      <c r="T119" s="303"/>
      <c r="U119" s="303"/>
      <c r="V119" s="303"/>
      <c r="W119" s="303"/>
      <c r="X119" s="303"/>
      <c r="Y119" s="303"/>
      <c r="Z119" s="303"/>
      <c r="AA119" s="303"/>
      <c r="AB119" s="303"/>
      <c r="AC119" s="303"/>
      <c r="AD119" s="303"/>
      <c r="AE119" s="303"/>
      <c r="AF119" s="303"/>
      <c r="AG119" s="303"/>
      <c r="AH119" s="303"/>
      <c r="AI119" s="303"/>
      <c r="AJ119" s="303"/>
      <c r="AK119" s="303"/>
      <c r="AL119" s="303"/>
      <c r="AM119" s="303"/>
      <c r="AN119" s="303"/>
      <c r="AO119" s="303"/>
    </row>
    <row r="120" spans="1:41" hidden="1" x14ac:dyDescent="0.2">
      <c r="A120" s="303"/>
      <c r="B120" s="303"/>
      <c r="C120" s="303"/>
      <c r="D120" s="303"/>
      <c r="E120" s="303"/>
      <c r="F120" s="303"/>
      <c r="G120" s="303"/>
      <c r="H120" s="303"/>
      <c r="I120" s="303"/>
      <c r="J120" s="303"/>
      <c r="K120" s="303"/>
      <c r="L120" s="303"/>
      <c r="M120" s="303"/>
      <c r="N120" s="303"/>
      <c r="O120" s="303"/>
      <c r="P120" s="303"/>
      <c r="Q120" s="303"/>
      <c r="R120" s="303"/>
      <c r="S120" s="303"/>
      <c r="T120" s="303"/>
      <c r="U120" s="303"/>
      <c r="V120" s="303"/>
      <c r="W120" s="303"/>
      <c r="X120" s="303"/>
      <c r="Y120" s="303"/>
      <c r="Z120" s="303"/>
      <c r="AA120" s="303"/>
      <c r="AB120" s="303"/>
      <c r="AC120" s="303"/>
      <c r="AD120" s="303"/>
      <c r="AE120" s="303"/>
      <c r="AF120" s="303"/>
      <c r="AG120" s="303"/>
      <c r="AH120" s="303"/>
      <c r="AI120" s="303"/>
      <c r="AJ120" s="303"/>
      <c r="AK120" s="303"/>
      <c r="AL120" s="303"/>
      <c r="AM120" s="303"/>
      <c r="AN120" s="303"/>
      <c r="AO120" s="303"/>
    </row>
    <row r="121" spans="1:41" hidden="1" x14ac:dyDescent="0.2">
      <c r="A121" s="303"/>
      <c r="B121" s="303"/>
      <c r="C121" s="303"/>
      <c r="D121" s="303"/>
      <c r="E121" s="303"/>
      <c r="F121" s="303"/>
      <c r="G121" s="303"/>
      <c r="H121" s="303"/>
      <c r="I121" s="303"/>
      <c r="J121" s="303"/>
      <c r="K121" s="303"/>
      <c r="L121" s="303"/>
      <c r="M121" s="303"/>
      <c r="N121" s="303"/>
      <c r="O121" s="303"/>
      <c r="P121" s="303"/>
      <c r="Q121" s="303"/>
      <c r="R121" s="303"/>
      <c r="S121" s="303"/>
      <c r="T121" s="303"/>
      <c r="U121" s="303"/>
      <c r="V121" s="303"/>
      <c r="W121" s="303"/>
      <c r="X121" s="303"/>
      <c r="Y121" s="303"/>
      <c r="Z121" s="303"/>
      <c r="AA121" s="303"/>
      <c r="AB121" s="303"/>
      <c r="AC121" s="303"/>
      <c r="AD121" s="303"/>
      <c r="AE121" s="303"/>
      <c r="AF121" s="303"/>
      <c r="AG121" s="303"/>
      <c r="AH121" s="303"/>
      <c r="AI121" s="303"/>
      <c r="AJ121" s="303"/>
      <c r="AK121" s="303"/>
      <c r="AL121" s="303"/>
      <c r="AM121" s="303"/>
      <c r="AN121" s="303"/>
      <c r="AO121" s="303"/>
    </row>
    <row r="122" spans="1:41" hidden="1" x14ac:dyDescent="0.2">
      <c r="A122" s="303"/>
      <c r="B122" s="303"/>
      <c r="C122" s="303"/>
      <c r="D122" s="303"/>
      <c r="E122" s="303"/>
      <c r="F122" s="303"/>
      <c r="G122" s="303"/>
      <c r="H122" s="303"/>
      <c r="I122" s="303"/>
      <c r="J122" s="303"/>
      <c r="K122" s="303"/>
      <c r="L122" s="303"/>
      <c r="M122" s="303"/>
      <c r="N122" s="303"/>
      <c r="O122" s="303"/>
      <c r="P122" s="303"/>
      <c r="Q122" s="303"/>
      <c r="R122" s="303"/>
      <c r="S122" s="303"/>
      <c r="T122" s="303"/>
      <c r="U122" s="303"/>
      <c r="V122" s="303"/>
      <c r="W122" s="303"/>
      <c r="X122" s="303"/>
      <c r="Y122" s="303"/>
      <c r="Z122" s="303"/>
      <c r="AA122" s="303"/>
      <c r="AB122" s="303"/>
      <c r="AC122" s="303"/>
      <c r="AD122" s="303"/>
      <c r="AE122" s="303"/>
      <c r="AF122" s="303"/>
      <c r="AG122" s="303"/>
      <c r="AH122" s="303"/>
      <c r="AI122" s="303"/>
      <c r="AJ122" s="303"/>
      <c r="AK122" s="303"/>
      <c r="AL122" s="303"/>
      <c r="AM122" s="303"/>
      <c r="AN122" s="303"/>
      <c r="AO122" s="303"/>
    </row>
    <row r="123" spans="1:41" hidden="1" x14ac:dyDescent="0.2">
      <c r="A123" s="303"/>
      <c r="B123" s="303"/>
      <c r="C123" s="303"/>
      <c r="D123" s="303"/>
      <c r="E123" s="303"/>
      <c r="F123" s="303"/>
      <c r="G123" s="303"/>
      <c r="H123" s="303"/>
      <c r="I123" s="303"/>
      <c r="J123" s="303"/>
      <c r="K123" s="303"/>
      <c r="L123" s="303"/>
      <c r="M123" s="303"/>
      <c r="N123" s="303"/>
      <c r="O123" s="303"/>
      <c r="P123" s="303"/>
      <c r="Q123" s="303"/>
      <c r="R123" s="303"/>
      <c r="S123" s="303"/>
      <c r="T123" s="303"/>
      <c r="U123" s="303"/>
      <c r="V123" s="303"/>
      <c r="W123" s="303"/>
      <c r="X123" s="303"/>
      <c r="Y123" s="303"/>
      <c r="Z123" s="303"/>
      <c r="AA123" s="303"/>
      <c r="AB123" s="303"/>
      <c r="AC123" s="303"/>
      <c r="AD123" s="303"/>
      <c r="AE123" s="303"/>
      <c r="AF123" s="303"/>
      <c r="AG123" s="303"/>
      <c r="AH123" s="303"/>
      <c r="AI123" s="303"/>
      <c r="AJ123" s="303"/>
      <c r="AK123" s="303"/>
      <c r="AL123" s="303"/>
      <c r="AM123" s="303"/>
      <c r="AN123" s="303"/>
      <c r="AO123" s="303"/>
    </row>
    <row r="124" spans="1:41" hidden="1" x14ac:dyDescent="0.2">
      <c r="A124" s="303"/>
      <c r="B124" s="303"/>
      <c r="C124" s="303"/>
      <c r="D124" s="303"/>
      <c r="E124" s="303"/>
      <c r="F124" s="303"/>
      <c r="G124" s="303"/>
      <c r="H124" s="303"/>
      <c r="I124" s="303"/>
      <c r="J124" s="303"/>
      <c r="K124" s="303"/>
      <c r="L124" s="303"/>
      <c r="M124" s="303"/>
      <c r="N124" s="303"/>
      <c r="O124" s="303"/>
      <c r="P124" s="303"/>
      <c r="Q124" s="303"/>
      <c r="R124" s="303"/>
      <c r="S124" s="303"/>
      <c r="T124" s="303"/>
      <c r="U124" s="303"/>
      <c r="V124" s="303"/>
      <c r="W124" s="303"/>
      <c r="X124" s="303"/>
      <c r="Y124" s="303"/>
      <c r="Z124" s="303"/>
      <c r="AA124" s="303"/>
      <c r="AB124" s="303"/>
      <c r="AC124" s="303"/>
      <c r="AD124" s="303"/>
      <c r="AE124" s="303"/>
      <c r="AF124" s="303"/>
      <c r="AG124" s="303"/>
      <c r="AH124" s="303"/>
      <c r="AI124" s="303"/>
      <c r="AJ124" s="303"/>
      <c r="AK124" s="303"/>
      <c r="AL124" s="303"/>
      <c r="AM124" s="303"/>
      <c r="AN124" s="303"/>
      <c r="AO124" s="303"/>
    </row>
    <row r="125" spans="1:41" hidden="1" x14ac:dyDescent="0.2">
      <c r="A125" s="303"/>
      <c r="B125" s="303"/>
      <c r="C125" s="303"/>
      <c r="D125" s="303"/>
      <c r="E125" s="303"/>
      <c r="F125" s="303"/>
      <c r="G125" s="303"/>
      <c r="H125" s="303"/>
      <c r="I125" s="303"/>
      <c r="J125" s="303"/>
      <c r="K125" s="303"/>
      <c r="L125" s="303"/>
      <c r="M125" s="303"/>
      <c r="N125" s="303"/>
      <c r="O125" s="303"/>
      <c r="P125" s="303"/>
      <c r="Q125" s="303"/>
      <c r="R125" s="303"/>
      <c r="S125" s="303"/>
      <c r="T125" s="303"/>
      <c r="U125" s="303"/>
      <c r="V125" s="303"/>
      <c r="W125" s="303"/>
      <c r="X125" s="303"/>
      <c r="Y125" s="303"/>
      <c r="Z125" s="303"/>
      <c r="AA125" s="303"/>
      <c r="AB125" s="303"/>
      <c r="AC125" s="303"/>
      <c r="AD125" s="303"/>
      <c r="AE125" s="303"/>
      <c r="AF125" s="303"/>
      <c r="AG125" s="303"/>
      <c r="AH125" s="303"/>
      <c r="AI125" s="303"/>
      <c r="AJ125" s="303"/>
      <c r="AK125" s="303"/>
      <c r="AL125" s="303"/>
      <c r="AM125" s="303"/>
      <c r="AN125" s="303"/>
      <c r="AO125" s="303"/>
    </row>
    <row r="126" spans="1:41" hidden="1" x14ac:dyDescent="0.2">
      <c r="A126" s="303"/>
      <c r="B126" s="303"/>
      <c r="C126" s="303"/>
      <c r="D126" s="303"/>
      <c r="E126" s="303"/>
      <c r="F126" s="303"/>
      <c r="G126" s="303"/>
      <c r="H126" s="303"/>
      <c r="I126" s="303"/>
      <c r="J126" s="303"/>
      <c r="K126" s="303"/>
      <c r="L126" s="303"/>
      <c r="M126" s="303"/>
      <c r="N126" s="303"/>
      <c r="O126" s="303"/>
      <c r="P126" s="303"/>
      <c r="Q126" s="303"/>
      <c r="R126" s="303"/>
      <c r="S126" s="303"/>
      <c r="T126" s="303"/>
      <c r="U126" s="303"/>
      <c r="V126" s="303"/>
      <c r="W126" s="303"/>
      <c r="X126" s="303"/>
      <c r="Y126" s="303"/>
      <c r="Z126" s="303"/>
      <c r="AA126" s="303"/>
      <c r="AB126" s="303"/>
      <c r="AC126" s="303"/>
      <c r="AD126" s="303"/>
      <c r="AE126" s="303"/>
      <c r="AF126" s="303"/>
      <c r="AG126" s="303"/>
      <c r="AH126" s="303"/>
      <c r="AI126" s="303"/>
      <c r="AJ126" s="303"/>
      <c r="AK126" s="303"/>
      <c r="AL126" s="303"/>
      <c r="AM126" s="303"/>
      <c r="AN126" s="303"/>
      <c r="AO126" s="303"/>
    </row>
    <row r="127" spans="1:41" hidden="1" x14ac:dyDescent="0.2">
      <c r="A127" s="303"/>
      <c r="B127" s="303"/>
      <c r="C127" s="303"/>
      <c r="D127" s="303"/>
      <c r="E127" s="303"/>
      <c r="F127" s="303"/>
      <c r="G127" s="303"/>
      <c r="H127" s="303"/>
      <c r="I127" s="303"/>
      <c r="J127" s="303"/>
      <c r="K127" s="303"/>
      <c r="L127" s="303"/>
      <c r="M127" s="303"/>
      <c r="N127" s="303"/>
      <c r="O127" s="303"/>
      <c r="P127" s="303"/>
      <c r="Q127" s="303"/>
      <c r="R127" s="303"/>
      <c r="S127" s="303"/>
      <c r="T127" s="303"/>
      <c r="U127" s="303"/>
      <c r="V127" s="303"/>
      <c r="W127" s="303"/>
      <c r="X127" s="303"/>
      <c r="Y127" s="303"/>
      <c r="Z127" s="303"/>
      <c r="AA127" s="303"/>
      <c r="AB127" s="303"/>
      <c r="AC127" s="303"/>
      <c r="AD127" s="303"/>
      <c r="AE127" s="303"/>
      <c r="AF127" s="303"/>
      <c r="AG127" s="303"/>
      <c r="AH127" s="303"/>
      <c r="AI127" s="303"/>
      <c r="AJ127" s="303"/>
      <c r="AK127" s="303"/>
      <c r="AL127" s="303"/>
      <c r="AM127" s="303"/>
      <c r="AN127" s="303"/>
      <c r="AO127" s="303"/>
    </row>
    <row r="128" spans="1:41" hidden="1" x14ac:dyDescent="0.2">
      <c r="A128" s="303"/>
      <c r="B128" s="303"/>
      <c r="C128" s="303"/>
      <c r="D128" s="303"/>
      <c r="E128" s="303"/>
      <c r="F128" s="303"/>
      <c r="G128" s="303"/>
      <c r="H128" s="303"/>
      <c r="I128" s="303"/>
      <c r="J128" s="303"/>
      <c r="K128" s="303"/>
      <c r="L128" s="303"/>
      <c r="M128" s="303"/>
      <c r="N128" s="303"/>
      <c r="O128" s="303"/>
      <c r="P128" s="303"/>
      <c r="Q128" s="303"/>
      <c r="R128" s="303"/>
      <c r="S128" s="303"/>
      <c r="T128" s="303"/>
      <c r="U128" s="303"/>
      <c r="V128" s="303"/>
      <c r="W128" s="303"/>
      <c r="X128" s="303"/>
      <c r="Y128" s="303"/>
      <c r="Z128" s="303"/>
      <c r="AA128" s="303"/>
      <c r="AB128" s="303"/>
      <c r="AC128" s="303"/>
      <c r="AD128" s="303"/>
      <c r="AE128" s="303"/>
      <c r="AF128" s="303"/>
      <c r="AG128" s="303"/>
      <c r="AH128" s="303"/>
      <c r="AI128" s="303"/>
      <c r="AJ128" s="303"/>
      <c r="AK128" s="303"/>
      <c r="AL128" s="303"/>
      <c r="AM128" s="303"/>
      <c r="AN128" s="303"/>
      <c r="AO128" s="303"/>
    </row>
    <row r="129" spans="1:41" hidden="1" x14ac:dyDescent="0.2">
      <c r="A129" s="303"/>
      <c r="B129" s="303"/>
      <c r="C129" s="303"/>
      <c r="D129" s="303"/>
      <c r="E129" s="303"/>
      <c r="F129" s="303"/>
      <c r="G129" s="303"/>
      <c r="H129" s="303"/>
      <c r="I129" s="303"/>
      <c r="J129" s="303"/>
      <c r="K129" s="303"/>
      <c r="L129" s="303"/>
      <c r="M129" s="303"/>
      <c r="N129" s="303"/>
      <c r="O129" s="303"/>
      <c r="P129" s="303"/>
      <c r="Q129" s="303"/>
      <c r="R129" s="303"/>
      <c r="S129" s="303"/>
      <c r="T129" s="303"/>
      <c r="U129" s="303"/>
      <c r="V129" s="303"/>
      <c r="W129" s="303"/>
      <c r="X129" s="303"/>
      <c r="Y129" s="303"/>
      <c r="Z129" s="303"/>
      <c r="AA129" s="303"/>
      <c r="AB129" s="303"/>
      <c r="AC129" s="303"/>
      <c r="AD129" s="303"/>
      <c r="AE129" s="303"/>
      <c r="AF129" s="303"/>
      <c r="AG129" s="303"/>
      <c r="AH129" s="303"/>
      <c r="AI129" s="303"/>
      <c r="AJ129" s="303"/>
      <c r="AK129" s="303"/>
      <c r="AL129" s="303"/>
      <c r="AM129" s="303"/>
      <c r="AN129" s="303"/>
      <c r="AO129" s="303"/>
    </row>
    <row r="130" spans="1:41" hidden="1" x14ac:dyDescent="0.2">
      <c r="A130" s="303"/>
      <c r="B130" s="303"/>
      <c r="C130" s="303"/>
      <c r="D130" s="303"/>
      <c r="E130" s="303"/>
      <c r="F130" s="303"/>
      <c r="G130" s="303"/>
      <c r="H130" s="303"/>
      <c r="I130" s="303"/>
      <c r="J130" s="303"/>
      <c r="K130" s="303"/>
      <c r="L130" s="303"/>
      <c r="M130" s="303"/>
      <c r="N130" s="303"/>
      <c r="O130" s="303"/>
      <c r="P130" s="303"/>
      <c r="Q130" s="303"/>
      <c r="R130" s="303"/>
      <c r="S130" s="303"/>
      <c r="T130" s="303"/>
      <c r="U130" s="303"/>
      <c r="V130" s="303"/>
      <c r="W130" s="303"/>
      <c r="X130" s="303"/>
      <c r="Y130" s="303"/>
      <c r="Z130" s="303"/>
      <c r="AA130" s="303"/>
      <c r="AB130" s="303"/>
      <c r="AC130" s="303"/>
      <c r="AD130" s="303"/>
      <c r="AE130" s="303"/>
      <c r="AF130" s="303"/>
      <c r="AG130" s="303"/>
      <c r="AH130" s="303"/>
      <c r="AI130" s="303"/>
      <c r="AJ130" s="303"/>
      <c r="AK130" s="303"/>
      <c r="AL130" s="303"/>
      <c r="AM130" s="303"/>
      <c r="AN130" s="303"/>
      <c r="AO130" s="303"/>
    </row>
    <row r="131" spans="1:41" hidden="1" x14ac:dyDescent="0.2">
      <c r="A131" s="303"/>
      <c r="B131" s="303"/>
      <c r="C131" s="303"/>
      <c r="D131" s="303"/>
      <c r="E131" s="303"/>
      <c r="F131" s="303"/>
      <c r="G131" s="303"/>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row>
    <row r="132" spans="1:41" hidden="1" x14ac:dyDescent="0.2">
      <c r="A132" s="303"/>
      <c r="B132" s="303"/>
      <c r="C132" s="303"/>
      <c r="D132" s="303"/>
      <c r="E132" s="303"/>
      <c r="F132" s="303"/>
      <c r="G132" s="303"/>
      <c r="H132" s="303"/>
      <c r="I132" s="303"/>
      <c r="J132" s="303"/>
      <c r="K132" s="303"/>
      <c r="L132" s="303"/>
      <c r="M132" s="303"/>
      <c r="N132" s="303"/>
      <c r="O132" s="303"/>
      <c r="P132" s="303"/>
      <c r="Q132" s="303"/>
      <c r="R132" s="303"/>
      <c r="S132" s="303"/>
      <c r="T132" s="303"/>
      <c r="U132" s="303"/>
      <c r="V132" s="303"/>
      <c r="W132" s="303"/>
      <c r="X132" s="303"/>
      <c r="Y132" s="303"/>
      <c r="Z132" s="303"/>
      <c r="AA132" s="303"/>
      <c r="AB132" s="303"/>
      <c r="AC132" s="303"/>
      <c r="AD132" s="303"/>
      <c r="AE132" s="303"/>
      <c r="AF132" s="303"/>
      <c r="AG132" s="303"/>
      <c r="AH132" s="303"/>
      <c r="AI132" s="303"/>
      <c r="AJ132" s="303"/>
      <c r="AK132" s="303"/>
      <c r="AL132" s="303"/>
      <c r="AM132" s="303"/>
      <c r="AN132" s="303"/>
      <c r="AO132" s="303"/>
    </row>
    <row r="133" spans="1:41" hidden="1" x14ac:dyDescent="0.2">
      <c r="A133" s="303"/>
      <c r="B133" s="303"/>
      <c r="C133" s="303"/>
      <c r="D133" s="303"/>
      <c r="E133" s="303"/>
      <c r="F133" s="303"/>
      <c r="G133" s="303"/>
      <c r="H133" s="303"/>
      <c r="I133" s="303"/>
      <c r="J133" s="303"/>
      <c r="K133" s="303"/>
      <c r="L133" s="303"/>
      <c r="M133" s="303"/>
      <c r="N133" s="303"/>
      <c r="O133" s="303"/>
      <c r="P133" s="303"/>
      <c r="Q133" s="303"/>
      <c r="R133" s="303"/>
      <c r="S133" s="303"/>
      <c r="T133" s="303"/>
      <c r="U133" s="303"/>
      <c r="V133" s="303"/>
      <c r="W133" s="303"/>
      <c r="X133" s="303"/>
      <c r="Y133" s="303"/>
      <c r="Z133" s="303"/>
      <c r="AA133" s="303"/>
      <c r="AB133" s="303"/>
      <c r="AC133" s="303"/>
      <c r="AD133" s="303"/>
      <c r="AE133" s="303"/>
      <c r="AF133" s="303"/>
      <c r="AG133" s="303"/>
      <c r="AH133" s="303"/>
      <c r="AI133" s="303"/>
      <c r="AJ133" s="303"/>
      <c r="AK133" s="303"/>
      <c r="AL133" s="303"/>
      <c r="AM133" s="303"/>
      <c r="AN133" s="303"/>
      <c r="AO133" s="303"/>
    </row>
    <row r="134" spans="1:41" hidden="1" x14ac:dyDescent="0.2">
      <c r="A134" s="303"/>
      <c r="B134" s="303"/>
      <c r="C134" s="303"/>
      <c r="D134" s="303"/>
      <c r="E134" s="303"/>
      <c r="F134" s="303"/>
      <c r="G134" s="303"/>
      <c r="H134" s="303"/>
      <c r="I134" s="303"/>
      <c r="J134" s="303"/>
      <c r="K134" s="303"/>
      <c r="L134" s="303"/>
      <c r="M134" s="303"/>
      <c r="N134" s="303"/>
      <c r="O134" s="303"/>
      <c r="P134" s="303"/>
      <c r="Q134" s="303"/>
      <c r="R134" s="303"/>
      <c r="S134" s="303"/>
      <c r="T134" s="303"/>
      <c r="U134" s="303"/>
      <c r="V134" s="303"/>
      <c r="W134" s="303"/>
      <c r="X134" s="303"/>
      <c r="Y134" s="303"/>
      <c r="Z134" s="303"/>
      <c r="AA134" s="303"/>
      <c r="AB134" s="303"/>
      <c r="AC134" s="303"/>
      <c r="AD134" s="303"/>
      <c r="AE134" s="303"/>
      <c r="AF134" s="303"/>
      <c r="AG134" s="303"/>
      <c r="AH134" s="303"/>
      <c r="AI134" s="303"/>
      <c r="AJ134" s="303"/>
      <c r="AK134" s="303"/>
      <c r="AL134" s="303"/>
      <c r="AM134" s="303"/>
      <c r="AN134" s="303"/>
      <c r="AO134" s="303"/>
    </row>
    <row r="135" spans="1:41" hidden="1" x14ac:dyDescent="0.2">
      <c r="A135" s="303"/>
      <c r="B135" s="303"/>
      <c r="C135" s="303"/>
      <c r="D135" s="303"/>
      <c r="E135" s="303"/>
      <c r="F135" s="303"/>
      <c r="G135" s="303"/>
      <c r="H135" s="303"/>
      <c r="I135" s="303"/>
      <c r="J135" s="303"/>
      <c r="K135" s="303"/>
      <c r="L135" s="303"/>
      <c r="M135" s="303"/>
      <c r="N135" s="303"/>
      <c r="O135" s="303"/>
      <c r="P135" s="303"/>
      <c r="Q135" s="303"/>
      <c r="R135" s="303"/>
      <c r="S135" s="303"/>
      <c r="T135" s="303"/>
      <c r="U135" s="303"/>
      <c r="V135" s="303"/>
      <c r="W135" s="303"/>
      <c r="X135" s="303"/>
      <c r="Y135" s="303"/>
      <c r="Z135" s="303"/>
      <c r="AA135" s="303"/>
      <c r="AB135" s="303"/>
      <c r="AC135" s="303"/>
      <c r="AD135" s="303"/>
      <c r="AE135" s="303"/>
      <c r="AF135" s="303"/>
      <c r="AG135" s="303"/>
      <c r="AH135" s="303"/>
      <c r="AI135" s="303"/>
      <c r="AJ135" s="303"/>
      <c r="AK135" s="303"/>
      <c r="AL135" s="303"/>
      <c r="AM135" s="303"/>
      <c r="AN135" s="303"/>
      <c r="AO135" s="303"/>
    </row>
    <row r="136" spans="1:41" hidden="1" x14ac:dyDescent="0.2">
      <c r="A136" s="303"/>
      <c r="B136" s="303"/>
      <c r="C136" s="303"/>
      <c r="D136" s="303"/>
      <c r="E136" s="303"/>
      <c r="F136" s="303"/>
      <c r="G136" s="303"/>
      <c r="H136" s="303"/>
      <c r="I136" s="303"/>
      <c r="J136" s="303"/>
      <c r="K136" s="303"/>
      <c r="L136" s="303"/>
      <c r="M136" s="303"/>
      <c r="N136" s="303"/>
      <c r="O136" s="303"/>
      <c r="P136" s="303"/>
      <c r="Q136" s="303"/>
      <c r="R136" s="303"/>
      <c r="S136" s="303"/>
      <c r="T136" s="303"/>
      <c r="U136" s="303"/>
      <c r="V136" s="303"/>
      <c r="W136" s="303"/>
      <c r="X136" s="303"/>
      <c r="Y136" s="303"/>
      <c r="Z136" s="303"/>
      <c r="AA136" s="303"/>
      <c r="AB136" s="303"/>
      <c r="AC136" s="303"/>
      <c r="AD136" s="303"/>
      <c r="AE136" s="303"/>
      <c r="AF136" s="303"/>
      <c r="AG136" s="303"/>
      <c r="AH136" s="303"/>
      <c r="AI136" s="303"/>
      <c r="AJ136" s="303"/>
      <c r="AK136" s="303"/>
      <c r="AL136" s="303"/>
      <c r="AM136" s="303"/>
      <c r="AN136" s="303"/>
      <c r="AO136" s="303"/>
    </row>
    <row r="137" spans="1:41" hidden="1" x14ac:dyDescent="0.2">
      <c r="A137" s="303"/>
      <c r="B137" s="303"/>
      <c r="C137" s="303"/>
      <c r="D137" s="303"/>
      <c r="E137" s="303"/>
      <c r="F137" s="303"/>
      <c r="G137" s="303"/>
      <c r="H137" s="303"/>
      <c r="I137" s="303"/>
      <c r="J137" s="303"/>
      <c r="K137" s="303"/>
      <c r="L137" s="303"/>
      <c r="M137" s="303"/>
      <c r="N137" s="303"/>
      <c r="O137" s="303"/>
      <c r="P137" s="303"/>
      <c r="Q137" s="303"/>
      <c r="R137" s="303"/>
      <c r="S137" s="303"/>
      <c r="T137" s="303"/>
      <c r="U137" s="303"/>
      <c r="V137" s="303"/>
      <c r="W137" s="303"/>
      <c r="X137" s="303"/>
      <c r="Y137" s="303"/>
      <c r="Z137" s="303"/>
      <c r="AA137" s="303"/>
      <c r="AB137" s="303"/>
      <c r="AC137" s="303"/>
      <c r="AD137" s="303"/>
      <c r="AE137" s="303"/>
      <c r="AF137" s="303"/>
      <c r="AG137" s="303"/>
      <c r="AH137" s="303"/>
      <c r="AI137" s="303"/>
      <c r="AJ137" s="303"/>
      <c r="AK137" s="303"/>
      <c r="AL137" s="303"/>
      <c r="AM137" s="303"/>
      <c r="AN137" s="303"/>
      <c r="AO137" s="303"/>
    </row>
    <row r="138" spans="1:41" hidden="1" x14ac:dyDescent="0.2">
      <c r="A138" s="303"/>
      <c r="B138" s="303"/>
      <c r="C138" s="303"/>
      <c r="D138" s="303"/>
      <c r="E138" s="303"/>
      <c r="F138" s="303"/>
      <c r="G138" s="303"/>
      <c r="H138" s="303"/>
      <c r="I138" s="303"/>
      <c r="J138" s="303"/>
      <c r="K138" s="303"/>
      <c r="L138" s="303"/>
      <c r="M138" s="303"/>
      <c r="N138" s="303"/>
      <c r="O138" s="303"/>
      <c r="P138" s="303"/>
      <c r="Q138" s="303"/>
      <c r="R138" s="303"/>
      <c r="S138" s="303"/>
      <c r="T138" s="303"/>
      <c r="U138" s="303"/>
      <c r="V138" s="303"/>
      <c r="W138" s="303"/>
      <c r="X138" s="303"/>
      <c r="Y138" s="303"/>
      <c r="Z138" s="303"/>
      <c r="AA138" s="303"/>
      <c r="AB138" s="303"/>
      <c r="AC138" s="303"/>
      <c r="AD138" s="303"/>
      <c r="AE138" s="303"/>
      <c r="AF138" s="303"/>
      <c r="AG138" s="303"/>
      <c r="AH138" s="303"/>
      <c r="AI138" s="303"/>
      <c r="AJ138" s="303"/>
      <c r="AK138" s="303"/>
      <c r="AL138" s="303"/>
      <c r="AM138" s="303"/>
      <c r="AN138" s="303"/>
      <c r="AO138" s="303"/>
    </row>
    <row r="139" spans="1:41" hidden="1" x14ac:dyDescent="0.2">
      <c r="A139" s="303"/>
      <c r="B139" s="303"/>
      <c r="C139" s="303"/>
      <c r="D139" s="303"/>
      <c r="E139" s="303"/>
      <c r="F139" s="303"/>
      <c r="G139" s="303"/>
      <c r="H139" s="303"/>
      <c r="I139" s="303"/>
      <c r="J139" s="303"/>
      <c r="K139" s="303"/>
      <c r="L139" s="303"/>
      <c r="M139" s="303"/>
      <c r="N139" s="303"/>
      <c r="O139" s="303"/>
      <c r="P139" s="303"/>
      <c r="Q139" s="303"/>
      <c r="R139" s="303"/>
      <c r="S139" s="303"/>
      <c r="T139" s="303"/>
      <c r="U139" s="303"/>
      <c r="V139" s="303"/>
      <c r="W139" s="303"/>
      <c r="X139" s="303"/>
      <c r="Y139" s="303"/>
      <c r="Z139" s="303"/>
      <c r="AA139" s="303"/>
      <c r="AB139" s="303"/>
      <c r="AC139" s="303"/>
      <c r="AD139" s="303"/>
      <c r="AE139" s="303"/>
      <c r="AF139" s="303"/>
      <c r="AG139" s="303"/>
      <c r="AH139" s="303"/>
      <c r="AI139" s="303"/>
      <c r="AJ139" s="303"/>
      <c r="AK139" s="303"/>
      <c r="AL139" s="303"/>
      <c r="AM139" s="303"/>
      <c r="AN139" s="303"/>
      <c r="AO139" s="303"/>
    </row>
    <row r="140" spans="1:41" hidden="1" x14ac:dyDescent="0.2">
      <c r="A140" s="303"/>
      <c r="B140" s="303"/>
      <c r="C140" s="303"/>
      <c r="D140" s="303"/>
      <c r="E140" s="303"/>
      <c r="F140" s="303"/>
      <c r="G140" s="303"/>
      <c r="H140" s="303"/>
      <c r="I140" s="303"/>
      <c r="J140" s="303"/>
      <c r="K140" s="303"/>
      <c r="L140" s="303"/>
      <c r="M140" s="303"/>
      <c r="N140" s="303"/>
      <c r="O140" s="303"/>
      <c r="P140" s="303"/>
      <c r="Q140" s="303"/>
      <c r="R140" s="303"/>
      <c r="S140" s="303"/>
      <c r="T140" s="303"/>
      <c r="U140" s="303"/>
      <c r="V140" s="303"/>
      <c r="W140" s="303"/>
      <c r="X140" s="303"/>
      <c r="Y140" s="303"/>
      <c r="Z140" s="303"/>
      <c r="AA140" s="303"/>
      <c r="AB140" s="303"/>
      <c r="AC140" s="303"/>
      <c r="AD140" s="303"/>
      <c r="AE140" s="303"/>
      <c r="AF140" s="303"/>
      <c r="AG140" s="303"/>
      <c r="AH140" s="303"/>
      <c r="AI140" s="303"/>
      <c r="AJ140" s="303"/>
      <c r="AK140" s="303"/>
      <c r="AL140" s="303"/>
      <c r="AM140" s="303"/>
      <c r="AN140" s="303"/>
      <c r="AO140" s="303"/>
    </row>
    <row r="141" spans="1:41" hidden="1" x14ac:dyDescent="0.2">
      <c r="A141" s="303"/>
      <c r="B141" s="303"/>
      <c r="C141" s="303"/>
      <c r="D141" s="303"/>
      <c r="E141" s="303"/>
      <c r="F141" s="303"/>
      <c r="G141" s="303"/>
      <c r="H141" s="303"/>
      <c r="I141" s="303"/>
      <c r="J141" s="303"/>
      <c r="K141" s="303"/>
      <c r="L141" s="303"/>
      <c r="M141" s="303"/>
      <c r="N141" s="303"/>
      <c r="O141" s="303"/>
      <c r="P141" s="303"/>
      <c r="Q141" s="303"/>
      <c r="R141" s="303"/>
      <c r="S141" s="303"/>
      <c r="T141" s="303"/>
      <c r="U141" s="303"/>
      <c r="V141" s="303"/>
      <c r="W141" s="303"/>
      <c r="X141" s="303"/>
      <c r="Y141" s="303"/>
      <c r="Z141" s="303"/>
      <c r="AA141" s="303"/>
      <c r="AB141" s="303"/>
      <c r="AC141" s="303"/>
      <c r="AD141" s="303"/>
      <c r="AE141" s="303"/>
      <c r="AF141" s="303"/>
      <c r="AG141" s="303"/>
      <c r="AH141" s="303"/>
      <c r="AI141" s="303"/>
      <c r="AJ141" s="303"/>
      <c r="AK141" s="303"/>
      <c r="AL141" s="303"/>
      <c r="AM141" s="303"/>
      <c r="AN141" s="303"/>
      <c r="AO141" s="303"/>
    </row>
    <row r="142" spans="1:41" hidden="1" x14ac:dyDescent="0.2">
      <c r="A142" s="303"/>
      <c r="B142" s="303"/>
      <c r="C142" s="303"/>
      <c r="D142" s="303"/>
      <c r="E142" s="303"/>
      <c r="F142" s="303"/>
      <c r="G142" s="303"/>
      <c r="H142" s="303"/>
      <c r="I142" s="303"/>
      <c r="J142" s="303"/>
      <c r="K142" s="303"/>
      <c r="L142" s="303"/>
      <c r="M142" s="303"/>
      <c r="N142" s="303"/>
      <c r="O142" s="303"/>
      <c r="P142" s="303"/>
      <c r="Q142" s="303"/>
      <c r="R142" s="303"/>
      <c r="S142" s="303"/>
      <c r="T142" s="303"/>
      <c r="U142" s="303"/>
      <c r="V142" s="303"/>
      <c r="W142" s="303"/>
      <c r="X142" s="303"/>
      <c r="Y142" s="303"/>
      <c r="Z142" s="303"/>
      <c r="AA142" s="303"/>
      <c r="AB142" s="303"/>
      <c r="AC142" s="303"/>
      <c r="AD142" s="303"/>
      <c r="AE142" s="303"/>
      <c r="AF142" s="303"/>
      <c r="AG142" s="303"/>
      <c r="AH142" s="303"/>
      <c r="AI142" s="303"/>
      <c r="AJ142" s="303"/>
      <c r="AK142" s="303"/>
      <c r="AL142" s="303"/>
      <c r="AM142" s="303"/>
      <c r="AN142" s="303"/>
      <c r="AO142" s="303"/>
    </row>
    <row r="143" spans="1:41" hidden="1" x14ac:dyDescent="0.2">
      <c r="A143" s="303"/>
      <c r="B143" s="303"/>
      <c r="C143" s="303"/>
      <c r="D143" s="303"/>
      <c r="E143" s="303"/>
      <c r="F143" s="303"/>
      <c r="G143" s="303"/>
      <c r="H143" s="303"/>
      <c r="I143" s="303"/>
      <c r="J143" s="303"/>
      <c r="K143" s="303"/>
      <c r="L143" s="303"/>
      <c r="M143" s="303"/>
      <c r="N143" s="303"/>
      <c r="O143" s="303"/>
      <c r="P143" s="303"/>
      <c r="Q143" s="303"/>
      <c r="R143" s="303"/>
      <c r="S143" s="303"/>
      <c r="T143" s="303"/>
      <c r="U143" s="303"/>
      <c r="V143" s="303"/>
      <c r="W143" s="303"/>
      <c r="X143" s="303"/>
      <c r="Y143" s="303"/>
      <c r="Z143" s="303"/>
      <c r="AA143" s="303"/>
      <c r="AB143" s="303"/>
      <c r="AC143" s="303"/>
      <c r="AD143" s="303"/>
      <c r="AE143" s="303"/>
      <c r="AF143" s="303"/>
      <c r="AG143" s="303"/>
      <c r="AH143" s="303"/>
      <c r="AI143" s="303"/>
      <c r="AJ143" s="303"/>
      <c r="AK143" s="303"/>
      <c r="AL143" s="303"/>
      <c r="AM143" s="303"/>
      <c r="AN143" s="303"/>
      <c r="AO143" s="303"/>
    </row>
    <row r="144" spans="1:41" hidden="1" x14ac:dyDescent="0.2">
      <c r="A144" s="303"/>
      <c r="B144" s="303"/>
      <c r="C144" s="303"/>
      <c r="D144" s="303"/>
      <c r="E144" s="303"/>
      <c r="F144" s="303"/>
      <c r="G144" s="303"/>
      <c r="H144" s="303"/>
      <c r="I144" s="303"/>
      <c r="J144" s="303"/>
      <c r="K144" s="303"/>
      <c r="L144" s="303"/>
      <c r="M144" s="303"/>
      <c r="N144" s="303"/>
      <c r="O144" s="303"/>
      <c r="P144" s="303"/>
      <c r="Q144" s="303"/>
      <c r="R144" s="303"/>
      <c r="S144" s="303"/>
      <c r="T144" s="303"/>
      <c r="U144" s="303"/>
      <c r="V144" s="303"/>
      <c r="W144" s="303"/>
      <c r="X144" s="303"/>
      <c r="Y144" s="303"/>
      <c r="Z144" s="303"/>
      <c r="AA144" s="303"/>
      <c r="AB144" s="303"/>
      <c r="AC144" s="303"/>
      <c r="AD144" s="303"/>
      <c r="AE144" s="303"/>
      <c r="AF144" s="303"/>
      <c r="AG144" s="303"/>
      <c r="AH144" s="303"/>
      <c r="AI144" s="303"/>
      <c r="AJ144" s="303"/>
      <c r="AK144" s="303"/>
      <c r="AL144" s="303"/>
      <c r="AM144" s="303"/>
      <c r="AN144" s="303"/>
      <c r="AO144" s="303"/>
    </row>
    <row r="145" spans="1:41" hidden="1" x14ac:dyDescent="0.2">
      <c r="A145" s="303"/>
      <c r="B145" s="303"/>
      <c r="C145" s="303"/>
      <c r="D145" s="303"/>
      <c r="E145" s="303"/>
      <c r="F145" s="303"/>
      <c r="G145" s="303"/>
      <c r="H145" s="303"/>
      <c r="I145" s="303"/>
      <c r="J145" s="303"/>
      <c r="K145" s="303"/>
      <c r="L145" s="303"/>
      <c r="M145" s="303"/>
      <c r="N145" s="303"/>
      <c r="O145" s="303"/>
      <c r="P145" s="303"/>
      <c r="Q145" s="303"/>
      <c r="R145" s="303"/>
      <c r="S145" s="303"/>
      <c r="T145" s="303"/>
      <c r="U145" s="303"/>
      <c r="V145" s="303"/>
      <c r="W145" s="303"/>
      <c r="X145" s="303"/>
      <c r="Y145" s="303"/>
      <c r="Z145" s="303"/>
      <c r="AA145" s="303"/>
      <c r="AB145" s="303"/>
      <c r="AC145" s="303"/>
      <c r="AD145" s="303"/>
      <c r="AE145" s="303"/>
      <c r="AF145" s="303"/>
      <c r="AG145" s="303"/>
      <c r="AH145" s="303"/>
      <c r="AI145" s="303"/>
      <c r="AJ145" s="303"/>
      <c r="AK145" s="303"/>
      <c r="AL145" s="303"/>
      <c r="AM145" s="303"/>
      <c r="AN145" s="303"/>
      <c r="AO145" s="303"/>
    </row>
    <row r="146" spans="1:41" hidden="1" x14ac:dyDescent="0.2">
      <c r="A146" s="303"/>
      <c r="B146" s="303"/>
      <c r="C146" s="303"/>
      <c r="D146" s="303"/>
      <c r="E146" s="303"/>
      <c r="F146" s="303"/>
      <c r="G146" s="303"/>
      <c r="H146" s="303"/>
      <c r="I146" s="303"/>
      <c r="J146" s="303"/>
      <c r="K146" s="303"/>
      <c r="L146" s="303"/>
      <c r="M146" s="303"/>
      <c r="N146" s="303"/>
      <c r="O146" s="303"/>
      <c r="P146" s="303"/>
      <c r="Q146" s="303"/>
      <c r="R146" s="303"/>
      <c r="S146" s="303"/>
      <c r="T146" s="303"/>
      <c r="U146" s="303"/>
      <c r="V146" s="303"/>
      <c r="W146" s="303"/>
      <c r="X146" s="303"/>
      <c r="Y146" s="303"/>
      <c r="Z146" s="303"/>
      <c r="AA146" s="303"/>
      <c r="AB146" s="303"/>
      <c r="AC146" s="303"/>
      <c r="AD146" s="303"/>
      <c r="AE146" s="303"/>
      <c r="AF146" s="303"/>
      <c r="AG146" s="303"/>
      <c r="AH146" s="303"/>
      <c r="AI146" s="303"/>
      <c r="AJ146" s="303"/>
      <c r="AK146" s="303"/>
      <c r="AL146" s="303"/>
      <c r="AM146" s="303"/>
      <c r="AN146" s="303"/>
      <c r="AO146" s="303"/>
    </row>
    <row r="147" spans="1:41" hidden="1" x14ac:dyDescent="0.2">
      <c r="A147" s="303"/>
      <c r="B147" s="303"/>
      <c r="C147" s="303"/>
      <c r="D147" s="303"/>
      <c r="E147" s="303"/>
      <c r="F147" s="303"/>
      <c r="G147" s="303"/>
      <c r="H147" s="303"/>
      <c r="I147" s="303"/>
      <c r="J147" s="303"/>
      <c r="K147" s="303"/>
      <c r="L147" s="303"/>
      <c r="M147" s="303"/>
      <c r="N147" s="303"/>
      <c r="O147" s="303"/>
      <c r="P147" s="303"/>
      <c r="Q147" s="303"/>
      <c r="R147" s="303"/>
      <c r="S147" s="303"/>
      <c r="T147" s="303"/>
      <c r="U147" s="303"/>
      <c r="V147" s="303"/>
      <c r="W147" s="303"/>
      <c r="X147" s="303"/>
      <c r="Y147" s="303"/>
      <c r="Z147" s="303"/>
      <c r="AA147" s="303"/>
      <c r="AB147" s="303"/>
      <c r="AC147" s="303"/>
      <c r="AD147" s="303"/>
      <c r="AE147" s="303"/>
      <c r="AF147" s="303"/>
      <c r="AG147" s="303"/>
      <c r="AH147" s="303"/>
      <c r="AI147" s="303"/>
      <c r="AJ147" s="303"/>
      <c r="AK147" s="303"/>
      <c r="AL147" s="303"/>
      <c r="AM147" s="303"/>
      <c r="AN147" s="303"/>
      <c r="AO147" s="303"/>
    </row>
    <row r="148" spans="1:41" hidden="1" x14ac:dyDescent="0.2">
      <c r="A148" s="303"/>
      <c r="B148" s="303"/>
      <c r="C148" s="303"/>
      <c r="D148" s="303"/>
      <c r="E148" s="303"/>
      <c r="F148" s="303"/>
      <c r="G148" s="303"/>
      <c r="H148" s="303"/>
      <c r="I148" s="303"/>
      <c r="J148" s="303"/>
      <c r="K148" s="303"/>
      <c r="L148" s="303"/>
      <c r="M148" s="303"/>
      <c r="N148" s="303"/>
      <c r="O148" s="303"/>
      <c r="P148" s="303"/>
      <c r="Q148" s="303"/>
      <c r="R148" s="303"/>
      <c r="S148" s="303"/>
      <c r="T148" s="303"/>
      <c r="U148" s="303"/>
      <c r="V148" s="303"/>
      <c r="W148" s="303"/>
      <c r="X148" s="303"/>
      <c r="Y148" s="303"/>
      <c r="Z148" s="303"/>
      <c r="AA148" s="303"/>
      <c r="AB148" s="303"/>
      <c r="AC148" s="303"/>
      <c r="AD148" s="303"/>
      <c r="AE148" s="303"/>
      <c r="AF148" s="303"/>
      <c r="AG148" s="303"/>
      <c r="AH148" s="303"/>
      <c r="AI148" s="303"/>
      <c r="AJ148" s="303"/>
      <c r="AK148" s="303"/>
      <c r="AL148" s="303"/>
      <c r="AM148" s="303"/>
      <c r="AN148" s="303"/>
      <c r="AO148" s="303"/>
    </row>
    <row r="149" spans="1:41" hidden="1" x14ac:dyDescent="0.2">
      <c r="A149" s="303"/>
      <c r="B149" s="303"/>
      <c r="C149" s="303"/>
      <c r="D149" s="303"/>
      <c r="E149" s="303"/>
      <c r="F149" s="303"/>
      <c r="G149" s="303"/>
      <c r="H149" s="303"/>
      <c r="I149" s="303"/>
      <c r="J149" s="303"/>
      <c r="K149" s="303"/>
      <c r="L149" s="303"/>
      <c r="M149" s="303"/>
      <c r="N149" s="303"/>
      <c r="O149" s="303"/>
      <c r="P149" s="303"/>
      <c r="Q149" s="303"/>
      <c r="R149" s="303"/>
      <c r="S149" s="303"/>
      <c r="T149" s="303"/>
      <c r="U149" s="303"/>
      <c r="V149" s="303"/>
      <c r="W149" s="303"/>
      <c r="X149" s="303"/>
      <c r="Y149" s="303"/>
      <c r="Z149" s="303"/>
      <c r="AA149" s="303"/>
      <c r="AB149" s="303"/>
      <c r="AC149" s="303"/>
      <c r="AD149" s="303"/>
      <c r="AE149" s="303"/>
      <c r="AF149" s="303"/>
      <c r="AG149" s="303"/>
      <c r="AH149" s="303"/>
      <c r="AI149" s="303"/>
      <c r="AJ149" s="303"/>
      <c r="AK149" s="303"/>
      <c r="AL149" s="303"/>
      <c r="AM149" s="303"/>
      <c r="AN149" s="303"/>
      <c r="AO149" s="303"/>
    </row>
    <row r="150" spans="1:41" hidden="1" x14ac:dyDescent="0.2">
      <c r="A150" s="303"/>
      <c r="B150" s="303"/>
      <c r="C150" s="303"/>
      <c r="D150" s="303"/>
      <c r="E150" s="303"/>
      <c r="F150" s="303"/>
      <c r="G150" s="303"/>
      <c r="H150" s="303"/>
      <c r="I150" s="303"/>
      <c r="J150" s="303"/>
      <c r="K150" s="303"/>
      <c r="L150" s="303"/>
      <c r="M150" s="303"/>
      <c r="N150" s="303"/>
      <c r="O150" s="303"/>
      <c r="P150" s="303"/>
      <c r="Q150" s="303"/>
      <c r="R150" s="303"/>
      <c r="S150" s="303"/>
      <c r="T150" s="303"/>
      <c r="U150" s="303"/>
      <c r="V150" s="303"/>
      <c r="W150" s="303"/>
      <c r="X150" s="303"/>
      <c r="Y150" s="303"/>
      <c r="Z150" s="303"/>
      <c r="AA150" s="303"/>
      <c r="AB150" s="303"/>
      <c r="AC150" s="303"/>
      <c r="AD150" s="303"/>
      <c r="AE150" s="303"/>
      <c r="AF150" s="303"/>
      <c r="AG150" s="303"/>
      <c r="AH150" s="303"/>
      <c r="AI150" s="303"/>
      <c r="AJ150" s="303"/>
      <c r="AK150" s="303"/>
      <c r="AL150" s="303"/>
      <c r="AM150" s="303"/>
      <c r="AN150" s="303"/>
      <c r="AO150" s="303"/>
    </row>
    <row r="151" spans="1:41" hidden="1" x14ac:dyDescent="0.2">
      <c r="A151" s="303"/>
      <c r="B151" s="303"/>
      <c r="C151" s="303"/>
      <c r="D151" s="303"/>
      <c r="E151" s="303"/>
      <c r="F151" s="303"/>
      <c r="G151" s="303"/>
      <c r="H151" s="303"/>
      <c r="I151" s="303"/>
      <c r="J151" s="303"/>
      <c r="K151" s="303"/>
      <c r="L151" s="303"/>
      <c r="M151" s="303"/>
      <c r="N151" s="303"/>
      <c r="O151" s="303"/>
      <c r="P151" s="303"/>
      <c r="Q151" s="303"/>
      <c r="R151" s="303"/>
      <c r="S151" s="303"/>
      <c r="T151" s="303"/>
      <c r="U151" s="303"/>
      <c r="V151" s="303"/>
      <c r="W151" s="303"/>
      <c r="X151" s="303"/>
      <c r="Y151" s="303"/>
      <c r="Z151" s="303"/>
      <c r="AA151" s="303"/>
      <c r="AB151" s="303"/>
      <c r="AC151" s="303"/>
      <c r="AD151" s="303"/>
      <c r="AE151" s="303"/>
      <c r="AF151" s="303"/>
      <c r="AG151" s="303"/>
      <c r="AH151" s="303"/>
      <c r="AI151" s="303"/>
      <c r="AJ151" s="303"/>
      <c r="AK151" s="303"/>
      <c r="AL151" s="303"/>
      <c r="AM151" s="303"/>
      <c r="AN151" s="303"/>
      <c r="AO151" s="303"/>
    </row>
    <row r="152" spans="1:41" hidden="1" x14ac:dyDescent="0.2">
      <c r="A152" s="303"/>
      <c r="B152" s="303"/>
      <c r="C152" s="303"/>
      <c r="D152" s="303"/>
      <c r="E152" s="303"/>
      <c r="F152" s="303"/>
      <c r="G152" s="303"/>
      <c r="H152" s="303"/>
      <c r="I152" s="303"/>
      <c r="J152" s="303"/>
      <c r="K152" s="303"/>
      <c r="L152" s="303"/>
      <c r="M152" s="303"/>
      <c r="N152" s="303"/>
      <c r="O152" s="303"/>
      <c r="P152" s="303"/>
      <c r="Q152" s="303"/>
      <c r="R152" s="303"/>
      <c r="S152" s="303"/>
      <c r="T152" s="303"/>
      <c r="U152" s="303"/>
      <c r="V152" s="303"/>
      <c r="W152" s="303"/>
      <c r="X152" s="303"/>
      <c r="Y152" s="303"/>
      <c r="Z152" s="303"/>
      <c r="AA152" s="303"/>
      <c r="AB152" s="303"/>
      <c r="AC152" s="303"/>
      <c r="AD152" s="303"/>
      <c r="AE152" s="303"/>
      <c r="AF152" s="303"/>
      <c r="AG152" s="303"/>
      <c r="AH152" s="303"/>
      <c r="AI152" s="303"/>
      <c r="AJ152" s="303"/>
      <c r="AK152" s="303"/>
      <c r="AL152" s="303"/>
      <c r="AM152" s="303"/>
      <c r="AN152" s="303"/>
      <c r="AO152" s="303"/>
    </row>
    <row r="153" spans="1:41" hidden="1" x14ac:dyDescent="0.2">
      <c r="A153" s="303"/>
      <c r="B153" s="303"/>
      <c r="C153" s="303"/>
      <c r="D153" s="303"/>
      <c r="E153" s="303"/>
      <c r="F153" s="303"/>
      <c r="G153" s="303"/>
      <c r="H153" s="303"/>
      <c r="I153" s="303"/>
      <c r="J153" s="303"/>
      <c r="K153" s="303"/>
      <c r="L153" s="303"/>
      <c r="M153" s="303"/>
      <c r="N153" s="303"/>
      <c r="O153" s="303"/>
      <c r="P153" s="303"/>
      <c r="Q153" s="303"/>
      <c r="R153" s="303"/>
      <c r="S153" s="303"/>
      <c r="T153" s="303"/>
      <c r="U153" s="303"/>
      <c r="V153" s="303"/>
      <c r="W153" s="303"/>
      <c r="X153" s="303"/>
      <c r="Y153" s="303"/>
      <c r="Z153" s="303"/>
      <c r="AA153" s="303"/>
      <c r="AB153" s="303"/>
      <c r="AC153" s="303"/>
      <c r="AD153" s="303"/>
      <c r="AE153" s="303"/>
      <c r="AF153" s="303"/>
      <c r="AG153" s="303"/>
      <c r="AH153" s="303"/>
      <c r="AI153" s="303"/>
      <c r="AJ153" s="303"/>
      <c r="AK153" s="303"/>
      <c r="AL153" s="303"/>
      <c r="AM153" s="303"/>
      <c r="AN153" s="303"/>
      <c r="AO153" s="303"/>
    </row>
    <row r="154" spans="1:41" hidden="1" x14ac:dyDescent="0.2">
      <c r="A154" s="303"/>
      <c r="B154" s="303"/>
      <c r="C154" s="303"/>
      <c r="D154" s="303"/>
      <c r="E154" s="303"/>
      <c r="F154" s="303"/>
      <c r="G154" s="303"/>
      <c r="H154" s="303"/>
      <c r="I154" s="303"/>
      <c r="J154" s="303"/>
      <c r="K154" s="303"/>
      <c r="L154" s="303"/>
      <c r="M154" s="303"/>
      <c r="N154" s="303"/>
      <c r="O154" s="303"/>
      <c r="P154" s="303"/>
      <c r="Q154" s="303"/>
      <c r="R154" s="303"/>
      <c r="S154" s="303"/>
      <c r="T154" s="303"/>
      <c r="U154" s="303"/>
      <c r="V154" s="303"/>
      <c r="W154" s="303"/>
      <c r="X154" s="303"/>
      <c r="Y154" s="303"/>
      <c r="Z154" s="303"/>
      <c r="AA154" s="303"/>
      <c r="AB154" s="303"/>
      <c r="AC154" s="303"/>
      <c r="AD154" s="303"/>
      <c r="AE154" s="303"/>
      <c r="AF154" s="303"/>
      <c r="AG154" s="303"/>
      <c r="AH154" s="303"/>
      <c r="AI154" s="303"/>
      <c r="AJ154" s="303"/>
      <c r="AK154" s="303"/>
      <c r="AL154" s="303"/>
      <c r="AM154" s="303"/>
      <c r="AN154" s="303"/>
      <c r="AO154" s="303"/>
    </row>
    <row r="155" spans="1:41" hidden="1" x14ac:dyDescent="0.2">
      <c r="A155" s="303"/>
      <c r="B155" s="303"/>
      <c r="C155" s="303"/>
      <c r="D155" s="303"/>
      <c r="E155" s="303"/>
      <c r="F155" s="303"/>
      <c r="G155" s="303"/>
      <c r="H155" s="303"/>
      <c r="I155" s="303"/>
      <c r="J155" s="303"/>
      <c r="K155" s="303"/>
      <c r="L155" s="303"/>
      <c r="M155" s="303"/>
      <c r="N155" s="303"/>
      <c r="O155" s="303"/>
      <c r="P155" s="303"/>
      <c r="Q155" s="303"/>
      <c r="R155" s="303"/>
      <c r="S155" s="303"/>
      <c r="T155" s="303"/>
      <c r="U155" s="303"/>
      <c r="V155" s="303"/>
      <c r="W155" s="303"/>
      <c r="X155" s="303"/>
      <c r="Y155" s="303"/>
      <c r="Z155" s="303"/>
      <c r="AA155" s="303"/>
      <c r="AB155" s="303"/>
      <c r="AC155" s="303"/>
      <c r="AD155" s="303"/>
      <c r="AE155" s="303"/>
      <c r="AF155" s="303"/>
      <c r="AG155" s="303"/>
      <c r="AH155" s="303"/>
      <c r="AI155" s="303"/>
      <c r="AJ155" s="303"/>
      <c r="AK155" s="303"/>
      <c r="AL155" s="303"/>
      <c r="AM155" s="303"/>
      <c r="AN155" s="303"/>
      <c r="AO155" s="303"/>
    </row>
    <row r="156" spans="1:41" hidden="1" x14ac:dyDescent="0.2">
      <c r="A156" s="303"/>
      <c r="B156" s="303"/>
      <c r="C156" s="303"/>
      <c r="D156" s="303"/>
      <c r="E156" s="303"/>
      <c r="F156" s="303"/>
      <c r="G156" s="303"/>
      <c r="H156" s="303"/>
      <c r="I156" s="303"/>
      <c r="J156" s="303"/>
      <c r="K156" s="303"/>
      <c r="L156" s="303"/>
      <c r="M156" s="303"/>
      <c r="N156" s="303"/>
      <c r="O156" s="303"/>
      <c r="P156" s="303"/>
      <c r="Q156" s="303"/>
      <c r="R156" s="303"/>
      <c r="S156" s="303"/>
      <c r="T156" s="303"/>
      <c r="U156" s="303"/>
      <c r="V156" s="303"/>
      <c r="W156" s="303"/>
      <c r="X156" s="303"/>
      <c r="Y156" s="303"/>
      <c r="Z156" s="303"/>
      <c r="AA156" s="303"/>
      <c r="AB156" s="303"/>
      <c r="AC156" s="303"/>
      <c r="AD156" s="303"/>
      <c r="AE156" s="303"/>
      <c r="AF156" s="303"/>
      <c r="AG156" s="303"/>
      <c r="AH156" s="303"/>
      <c r="AI156" s="303"/>
      <c r="AJ156" s="303"/>
      <c r="AK156" s="303"/>
      <c r="AL156" s="303"/>
      <c r="AM156" s="303"/>
      <c r="AN156" s="303"/>
      <c r="AO156" s="303"/>
    </row>
    <row r="157" spans="1:41" hidden="1" x14ac:dyDescent="0.2">
      <c r="A157" s="303"/>
      <c r="B157" s="303"/>
      <c r="C157" s="303"/>
      <c r="D157" s="303"/>
      <c r="E157" s="303"/>
      <c r="F157" s="303"/>
      <c r="G157" s="303"/>
      <c r="H157" s="303"/>
      <c r="I157" s="303"/>
      <c r="J157" s="303"/>
      <c r="K157" s="303"/>
      <c r="L157" s="303"/>
      <c r="M157" s="303"/>
      <c r="N157" s="303"/>
      <c r="O157" s="303"/>
      <c r="P157" s="303"/>
      <c r="Q157" s="303"/>
      <c r="R157" s="303"/>
      <c r="S157" s="303"/>
      <c r="T157" s="303"/>
      <c r="U157" s="303"/>
      <c r="V157" s="303"/>
      <c r="W157" s="303"/>
      <c r="X157" s="303"/>
      <c r="Y157" s="303"/>
      <c r="Z157" s="303"/>
      <c r="AA157" s="303"/>
      <c r="AB157" s="303"/>
      <c r="AC157" s="303"/>
      <c r="AD157" s="303"/>
      <c r="AE157" s="303"/>
      <c r="AF157" s="303"/>
      <c r="AG157" s="303"/>
      <c r="AH157" s="303"/>
      <c r="AI157" s="303"/>
      <c r="AJ157" s="303"/>
      <c r="AK157" s="303"/>
      <c r="AL157" s="303"/>
      <c r="AM157" s="303"/>
      <c r="AN157" s="303"/>
      <c r="AO157" s="303"/>
    </row>
    <row r="158" spans="1:41" hidden="1" x14ac:dyDescent="0.2">
      <c r="A158" s="303"/>
      <c r="B158" s="303"/>
      <c r="C158" s="303"/>
      <c r="D158" s="303"/>
      <c r="E158" s="303"/>
      <c r="F158" s="303"/>
      <c r="G158" s="303"/>
      <c r="H158" s="303"/>
      <c r="I158" s="303"/>
      <c r="J158" s="303"/>
      <c r="K158" s="303"/>
      <c r="L158" s="303"/>
      <c r="M158" s="303"/>
      <c r="N158" s="303"/>
      <c r="O158" s="303"/>
      <c r="P158" s="303"/>
      <c r="Q158" s="303"/>
      <c r="R158" s="303"/>
      <c r="S158" s="303"/>
      <c r="T158" s="303"/>
      <c r="U158" s="303"/>
      <c r="V158" s="303"/>
      <c r="W158" s="303"/>
      <c r="X158" s="303"/>
      <c r="Y158" s="303"/>
      <c r="Z158" s="303"/>
      <c r="AA158" s="303"/>
      <c r="AB158" s="303"/>
      <c r="AC158" s="303"/>
      <c r="AD158" s="303"/>
      <c r="AE158" s="303"/>
      <c r="AF158" s="303"/>
      <c r="AG158" s="303"/>
      <c r="AH158" s="303"/>
      <c r="AI158" s="303"/>
      <c r="AJ158" s="303"/>
      <c r="AK158" s="303"/>
      <c r="AL158" s="303"/>
      <c r="AM158" s="303"/>
      <c r="AN158" s="303"/>
      <c r="AO158" s="303"/>
    </row>
    <row r="159" spans="1:41" hidden="1" x14ac:dyDescent="0.2">
      <c r="A159" s="303"/>
      <c r="B159" s="303"/>
      <c r="C159" s="303"/>
      <c r="D159" s="303"/>
      <c r="E159" s="303"/>
      <c r="F159" s="303"/>
      <c r="G159" s="303"/>
      <c r="H159" s="303"/>
      <c r="I159" s="303"/>
      <c r="J159" s="303"/>
      <c r="K159" s="303"/>
      <c r="L159" s="303"/>
      <c r="M159" s="303"/>
      <c r="N159" s="303"/>
      <c r="O159" s="303"/>
      <c r="P159" s="303"/>
      <c r="Q159" s="303"/>
      <c r="R159" s="303"/>
      <c r="S159" s="303"/>
      <c r="T159" s="303"/>
      <c r="U159" s="303"/>
      <c r="V159" s="303"/>
      <c r="W159" s="303"/>
      <c r="X159" s="303"/>
      <c r="Y159" s="303"/>
      <c r="Z159" s="303"/>
      <c r="AA159" s="303"/>
      <c r="AB159" s="303"/>
      <c r="AC159" s="303"/>
      <c r="AD159" s="303"/>
      <c r="AE159" s="303"/>
      <c r="AF159" s="303"/>
      <c r="AG159" s="303"/>
      <c r="AH159" s="303"/>
      <c r="AI159" s="303"/>
      <c r="AJ159" s="303"/>
      <c r="AK159" s="303"/>
      <c r="AL159" s="303"/>
      <c r="AM159" s="303"/>
      <c r="AN159" s="303"/>
      <c r="AO159" s="303"/>
    </row>
    <row r="160" spans="1:41" hidden="1" x14ac:dyDescent="0.2">
      <c r="A160" s="303"/>
      <c r="B160" s="303"/>
      <c r="C160" s="303"/>
      <c r="D160" s="303"/>
      <c r="E160" s="303"/>
      <c r="F160" s="303"/>
      <c r="G160" s="303"/>
      <c r="H160" s="303"/>
      <c r="I160" s="303"/>
      <c r="J160" s="303"/>
      <c r="K160" s="303"/>
      <c r="L160" s="303"/>
      <c r="M160" s="303"/>
      <c r="N160" s="303"/>
      <c r="O160" s="303"/>
      <c r="P160" s="303"/>
      <c r="Q160" s="303"/>
      <c r="R160" s="303"/>
      <c r="S160" s="303"/>
      <c r="T160" s="303"/>
      <c r="U160" s="303"/>
      <c r="V160" s="303"/>
      <c r="W160" s="303"/>
      <c r="X160" s="303"/>
      <c r="Y160" s="303"/>
      <c r="Z160" s="303"/>
      <c r="AA160" s="303"/>
      <c r="AB160" s="303"/>
      <c r="AC160" s="303"/>
      <c r="AD160" s="303"/>
      <c r="AE160" s="303"/>
      <c r="AF160" s="303"/>
      <c r="AG160" s="303"/>
      <c r="AH160" s="303"/>
      <c r="AI160" s="303"/>
      <c r="AJ160" s="303"/>
      <c r="AK160" s="303"/>
      <c r="AL160" s="303"/>
      <c r="AM160" s="303"/>
      <c r="AN160" s="303"/>
      <c r="AO160" s="303"/>
    </row>
    <row r="161" spans="1:41" hidden="1" x14ac:dyDescent="0.2">
      <c r="A161" s="303"/>
      <c r="B161" s="303"/>
      <c r="C161" s="303"/>
      <c r="D161" s="303"/>
      <c r="E161" s="303"/>
      <c r="F161" s="303"/>
      <c r="G161" s="303"/>
      <c r="H161" s="303"/>
      <c r="I161" s="303"/>
      <c r="J161" s="303"/>
      <c r="K161" s="303"/>
      <c r="L161" s="303"/>
      <c r="M161" s="303"/>
      <c r="N161" s="303"/>
      <c r="O161" s="303"/>
      <c r="P161" s="303"/>
      <c r="Q161" s="303"/>
      <c r="R161" s="303"/>
      <c r="S161" s="303"/>
      <c r="T161" s="303"/>
      <c r="U161" s="303"/>
      <c r="V161" s="303"/>
      <c r="W161" s="303"/>
      <c r="X161" s="303"/>
      <c r="Y161" s="303"/>
      <c r="Z161" s="303"/>
      <c r="AA161" s="303"/>
      <c r="AB161" s="303"/>
      <c r="AC161" s="303"/>
      <c r="AD161" s="303"/>
      <c r="AE161" s="303"/>
      <c r="AF161" s="303"/>
      <c r="AG161" s="303"/>
      <c r="AH161" s="303"/>
      <c r="AI161" s="303"/>
      <c r="AJ161" s="303"/>
      <c r="AK161" s="303"/>
      <c r="AL161" s="303"/>
      <c r="AM161" s="303"/>
      <c r="AN161" s="303"/>
      <c r="AO161" s="303"/>
    </row>
    <row r="162" spans="1:41" hidden="1" x14ac:dyDescent="0.2">
      <c r="A162" s="303"/>
      <c r="B162" s="303"/>
      <c r="C162" s="303"/>
      <c r="D162" s="303"/>
      <c r="E162" s="303"/>
      <c r="F162" s="303"/>
      <c r="G162" s="303"/>
      <c r="H162" s="303"/>
      <c r="I162" s="303"/>
      <c r="J162" s="303"/>
      <c r="K162" s="303"/>
      <c r="L162" s="303"/>
      <c r="M162" s="303"/>
      <c r="N162" s="303"/>
      <c r="O162" s="303"/>
      <c r="P162" s="303"/>
      <c r="Q162" s="303"/>
      <c r="R162" s="303"/>
      <c r="S162" s="303"/>
      <c r="T162" s="303"/>
      <c r="U162" s="303"/>
      <c r="V162" s="303"/>
      <c r="W162" s="303"/>
      <c r="X162" s="303"/>
      <c r="Y162" s="303"/>
      <c r="Z162" s="303"/>
      <c r="AA162" s="303"/>
      <c r="AB162" s="303"/>
      <c r="AC162" s="303"/>
      <c r="AD162" s="303"/>
      <c r="AE162" s="303"/>
      <c r="AF162" s="303"/>
      <c r="AG162" s="303"/>
      <c r="AH162" s="303"/>
      <c r="AI162" s="303"/>
      <c r="AJ162" s="303"/>
      <c r="AK162" s="303"/>
      <c r="AL162" s="303"/>
      <c r="AM162" s="303"/>
      <c r="AN162" s="303"/>
      <c r="AO162" s="303"/>
    </row>
    <row r="163" spans="1:41" hidden="1" x14ac:dyDescent="0.2">
      <c r="A163" s="303"/>
      <c r="B163" s="303"/>
      <c r="C163" s="303"/>
      <c r="D163" s="303"/>
      <c r="E163" s="303"/>
      <c r="F163" s="303"/>
      <c r="G163" s="303"/>
      <c r="H163" s="303"/>
      <c r="I163" s="303"/>
      <c r="J163" s="303"/>
      <c r="K163" s="303"/>
      <c r="L163" s="303"/>
      <c r="M163" s="303"/>
      <c r="N163" s="303"/>
      <c r="O163" s="303"/>
      <c r="P163" s="303"/>
      <c r="Q163" s="303"/>
      <c r="R163" s="303"/>
      <c r="S163" s="303"/>
      <c r="T163" s="303"/>
      <c r="U163" s="303"/>
      <c r="V163" s="303"/>
      <c r="W163" s="303"/>
      <c r="X163" s="303"/>
      <c r="Y163" s="303"/>
      <c r="Z163" s="303"/>
      <c r="AA163" s="303"/>
      <c r="AB163" s="303"/>
      <c r="AC163" s="303"/>
      <c r="AD163" s="303"/>
      <c r="AE163" s="303"/>
      <c r="AF163" s="303"/>
      <c r="AG163" s="303"/>
      <c r="AH163" s="303"/>
      <c r="AI163" s="303"/>
      <c r="AJ163" s="303"/>
      <c r="AK163" s="303"/>
      <c r="AL163" s="303"/>
      <c r="AM163" s="303"/>
      <c r="AN163" s="303"/>
      <c r="AO163" s="303"/>
    </row>
    <row r="164" spans="1:41" hidden="1" x14ac:dyDescent="0.2">
      <c r="A164" s="303"/>
      <c r="B164" s="303"/>
      <c r="C164" s="303"/>
      <c r="D164" s="303"/>
      <c r="E164" s="303"/>
      <c r="F164" s="303"/>
      <c r="G164" s="303"/>
      <c r="H164" s="303"/>
      <c r="I164" s="303"/>
      <c r="J164" s="303"/>
      <c r="K164" s="303"/>
      <c r="L164" s="303"/>
      <c r="M164" s="303"/>
      <c r="N164" s="303"/>
      <c r="O164" s="303"/>
      <c r="P164" s="303"/>
      <c r="Q164" s="303"/>
      <c r="R164" s="303"/>
      <c r="S164" s="303"/>
      <c r="T164" s="303"/>
      <c r="U164" s="303"/>
      <c r="V164" s="303"/>
      <c r="W164" s="303"/>
      <c r="X164" s="303"/>
      <c r="Y164" s="303"/>
      <c r="Z164" s="303"/>
      <c r="AA164" s="303"/>
      <c r="AB164" s="303"/>
      <c r="AC164" s="303"/>
      <c r="AD164" s="303"/>
      <c r="AE164" s="303"/>
      <c r="AF164" s="303"/>
      <c r="AG164" s="303"/>
      <c r="AH164" s="303"/>
      <c r="AI164" s="303"/>
      <c r="AJ164" s="303"/>
      <c r="AK164" s="303"/>
      <c r="AL164" s="303"/>
      <c r="AM164" s="303"/>
      <c r="AN164" s="303"/>
      <c r="AO164" s="303"/>
    </row>
    <row r="165" spans="1:41" hidden="1" x14ac:dyDescent="0.2">
      <c r="A165" s="303"/>
      <c r="B165" s="303"/>
      <c r="C165" s="303"/>
      <c r="D165" s="303"/>
      <c r="E165" s="303"/>
      <c r="F165" s="303"/>
      <c r="G165" s="303"/>
      <c r="H165" s="303"/>
      <c r="I165" s="303"/>
      <c r="J165" s="303"/>
      <c r="K165" s="303"/>
      <c r="L165" s="303"/>
      <c r="M165" s="303"/>
      <c r="N165" s="303"/>
      <c r="O165" s="303"/>
      <c r="P165" s="303"/>
      <c r="Q165" s="303"/>
      <c r="R165" s="303"/>
      <c r="S165" s="303"/>
      <c r="T165" s="303"/>
      <c r="U165" s="303"/>
      <c r="V165" s="303"/>
      <c r="W165" s="303"/>
      <c r="X165" s="303"/>
      <c r="Y165" s="303"/>
      <c r="Z165" s="303"/>
      <c r="AA165" s="303"/>
      <c r="AB165" s="303"/>
      <c r="AC165" s="303"/>
      <c r="AD165" s="303"/>
      <c r="AE165" s="303"/>
      <c r="AF165" s="303"/>
      <c r="AG165" s="303"/>
      <c r="AH165" s="303"/>
      <c r="AI165" s="303"/>
      <c r="AJ165" s="303"/>
      <c r="AK165" s="303"/>
      <c r="AL165" s="303"/>
      <c r="AM165" s="303"/>
      <c r="AN165" s="303"/>
      <c r="AO165" s="303"/>
    </row>
    <row r="166" spans="1:41" hidden="1" x14ac:dyDescent="0.2">
      <c r="A166" s="303"/>
      <c r="B166" s="303"/>
      <c r="C166" s="303"/>
      <c r="D166" s="303"/>
      <c r="E166" s="303"/>
      <c r="F166" s="303"/>
      <c r="G166" s="303"/>
      <c r="H166" s="303"/>
      <c r="I166" s="303"/>
      <c r="J166" s="303"/>
      <c r="K166" s="303"/>
      <c r="L166" s="303"/>
      <c r="M166" s="303"/>
      <c r="N166" s="303"/>
      <c r="O166" s="303"/>
      <c r="P166" s="303"/>
      <c r="Q166" s="303"/>
      <c r="R166" s="303"/>
      <c r="S166" s="303"/>
      <c r="T166" s="303"/>
      <c r="U166" s="303"/>
      <c r="V166" s="303"/>
      <c r="W166" s="303"/>
      <c r="X166" s="303"/>
      <c r="Y166" s="303"/>
      <c r="Z166" s="303"/>
      <c r="AA166" s="303"/>
      <c r="AB166" s="303"/>
      <c r="AC166" s="303"/>
      <c r="AD166" s="303"/>
      <c r="AE166" s="303"/>
      <c r="AF166" s="303"/>
      <c r="AG166" s="303"/>
      <c r="AH166" s="303"/>
      <c r="AI166" s="303"/>
      <c r="AJ166" s="303"/>
      <c r="AK166" s="303"/>
      <c r="AL166" s="303"/>
      <c r="AM166" s="303"/>
      <c r="AN166" s="303"/>
      <c r="AO166" s="303"/>
    </row>
    <row r="167" spans="1:41" hidden="1" x14ac:dyDescent="0.2">
      <c r="A167" s="303"/>
      <c r="B167" s="303"/>
      <c r="C167" s="303"/>
      <c r="D167" s="303"/>
      <c r="E167" s="303"/>
      <c r="F167" s="303"/>
      <c r="G167" s="303"/>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303"/>
      <c r="AL167" s="303"/>
      <c r="AM167" s="303"/>
      <c r="AN167" s="303"/>
      <c r="AO167" s="303"/>
    </row>
    <row r="168" spans="1:41" hidden="1" x14ac:dyDescent="0.2">
      <c r="A168" s="303"/>
      <c r="B168" s="303"/>
      <c r="C168" s="303"/>
      <c r="D168" s="303"/>
      <c r="E168" s="303"/>
      <c r="F168" s="303"/>
      <c r="G168" s="303"/>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313"/>
      <c r="AL168" s="313"/>
      <c r="AM168" s="303"/>
      <c r="AN168" s="303"/>
      <c r="AO168" s="303"/>
    </row>
    <row r="169" spans="1:41" hidden="1" x14ac:dyDescent="0.2">
      <c r="A169" s="303"/>
      <c r="B169" s="312"/>
      <c r="C169" s="303"/>
      <c r="D169" s="303"/>
      <c r="E169" s="303"/>
      <c r="F169" s="303"/>
      <c r="G169" s="303"/>
      <c r="H169" s="303"/>
      <c r="I169" s="303"/>
      <c r="J169" s="303"/>
      <c r="K169" s="303"/>
      <c r="L169" s="303"/>
      <c r="M169" s="303"/>
      <c r="N169" s="303"/>
      <c r="O169" s="303"/>
      <c r="P169" s="303"/>
      <c r="Q169" s="303"/>
      <c r="R169" s="303"/>
      <c r="S169" s="303"/>
      <c r="T169" s="303"/>
      <c r="U169" s="303"/>
      <c r="V169" s="303"/>
      <c r="W169" s="303"/>
      <c r="X169" s="303"/>
      <c r="Y169" s="303"/>
      <c r="Z169" s="303"/>
      <c r="AA169" s="303"/>
      <c r="AB169" s="303"/>
      <c r="AC169" s="303"/>
      <c r="AD169" s="303"/>
      <c r="AE169" s="303"/>
      <c r="AF169" s="303"/>
      <c r="AG169" s="303"/>
      <c r="AH169" s="303"/>
      <c r="AI169" s="303"/>
      <c r="AJ169" s="303"/>
      <c r="AK169" s="313"/>
      <c r="AL169" s="313"/>
      <c r="AM169" s="303"/>
      <c r="AN169" s="303"/>
      <c r="AO169" s="303"/>
    </row>
    <row r="170" spans="1:41" hidden="1" x14ac:dyDescent="0.2"/>
    <row r="172" spans="1:41" x14ac:dyDescent="0.2">
      <c r="D172" s="304"/>
      <c r="E172" s="305" t="s">
        <v>605</v>
      </c>
    </row>
    <row r="173" spans="1:41" x14ac:dyDescent="0.2">
      <c r="B173">
        <v>1</v>
      </c>
      <c r="C173">
        <f>B173+1</f>
        <v>2</v>
      </c>
      <c r="D173">
        <f t="shared" ref="D173:AI173" si="1">C173+1</f>
        <v>3</v>
      </c>
      <c r="E173">
        <f t="shared" si="1"/>
        <v>4</v>
      </c>
      <c r="F173">
        <f t="shared" si="1"/>
        <v>5</v>
      </c>
      <c r="G173">
        <f t="shared" si="1"/>
        <v>6</v>
      </c>
      <c r="H173">
        <f t="shared" si="1"/>
        <v>7</v>
      </c>
      <c r="I173">
        <f t="shared" si="1"/>
        <v>8</v>
      </c>
      <c r="J173">
        <f t="shared" si="1"/>
        <v>9</v>
      </c>
      <c r="K173">
        <f t="shared" si="1"/>
        <v>10</v>
      </c>
      <c r="L173">
        <f t="shared" si="1"/>
        <v>11</v>
      </c>
      <c r="M173">
        <f t="shared" si="1"/>
        <v>12</v>
      </c>
      <c r="N173">
        <f t="shared" si="1"/>
        <v>13</v>
      </c>
      <c r="O173">
        <f t="shared" si="1"/>
        <v>14</v>
      </c>
      <c r="P173">
        <f t="shared" si="1"/>
        <v>15</v>
      </c>
      <c r="Q173">
        <f t="shared" si="1"/>
        <v>16</v>
      </c>
      <c r="R173">
        <f t="shared" si="1"/>
        <v>17</v>
      </c>
      <c r="S173">
        <f t="shared" si="1"/>
        <v>18</v>
      </c>
      <c r="T173">
        <f t="shared" si="1"/>
        <v>19</v>
      </c>
      <c r="U173">
        <f t="shared" si="1"/>
        <v>20</v>
      </c>
      <c r="V173">
        <f t="shared" si="1"/>
        <v>21</v>
      </c>
      <c r="W173">
        <f t="shared" si="1"/>
        <v>22</v>
      </c>
      <c r="X173">
        <f t="shared" si="1"/>
        <v>23</v>
      </c>
      <c r="Y173">
        <f t="shared" si="1"/>
        <v>24</v>
      </c>
      <c r="Z173">
        <f t="shared" si="1"/>
        <v>25</v>
      </c>
      <c r="AA173">
        <f t="shared" si="1"/>
        <v>26</v>
      </c>
      <c r="AB173">
        <f t="shared" si="1"/>
        <v>27</v>
      </c>
      <c r="AC173">
        <f t="shared" si="1"/>
        <v>28</v>
      </c>
      <c r="AD173">
        <f t="shared" si="1"/>
        <v>29</v>
      </c>
      <c r="AE173">
        <f t="shared" si="1"/>
        <v>30</v>
      </c>
      <c r="AF173">
        <f t="shared" si="1"/>
        <v>31</v>
      </c>
      <c r="AG173">
        <f t="shared" si="1"/>
        <v>32</v>
      </c>
      <c r="AH173">
        <f t="shared" si="1"/>
        <v>33</v>
      </c>
      <c r="AI173">
        <f t="shared" si="1"/>
        <v>34</v>
      </c>
    </row>
    <row r="174" spans="1:41" x14ac:dyDescent="0.2">
      <c r="B174" s="304" t="s">
        <v>562</v>
      </c>
      <c r="C174" s="304"/>
      <c r="D174" s="304">
        <v>14218</v>
      </c>
      <c r="E174" s="306">
        <v>57.5</v>
      </c>
      <c r="F174" s="306">
        <v>49.3</v>
      </c>
      <c r="G174" s="306">
        <v>90.5</v>
      </c>
      <c r="H174" s="306">
        <v>88.8</v>
      </c>
      <c r="I174" s="306">
        <v>97.4</v>
      </c>
      <c r="J174" s="306">
        <v>288.60000000000002</v>
      </c>
      <c r="K174" s="306">
        <v>336.3</v>
      </c>
      <c r="L174" s="306">
        <v>94.3</v>
      </c>
      <c r="M174" s="306">
        <v>52.6</v>
      </c>
      <c r="N174" s="304"/>
      <c r="O174" s="304">
        <v>13446</v>
      </c>
      <c r="P174" s="306">
        <v>69.400000000000006</v>
      </c>
      <c r="Q174" s="306">
        <v>60.2</v>
      </c>
      <c r="R174" s="306">
        <v>94.3</v>
      </c>
      <c r="S174" s="306">
        <v>92.3</v>
      </c>
      <c r="T174" s="306">
        <v>98.5</v>
      </c>
      <c r="U174" s="306">
        <v>318.2</v>
      </c>
      <c r="V174" s="306">
        <v>377.5</v>
      </c>
      <c r="W174" s="306">
        <v>96.7</v>
      </c>
      <c r="X174" s="306">
        <v>62.4</v>
      </c>
      <c r="Y174" s="304"/>
      <c r="Z174" s="304">
        <v>27664</v>
      </c>
      <c r="AA174" s="306">
        <v>63.3</v>
      </c>
      <c r="AB174" s="306">
        <v>54.6</v>
      </c>
      <c r="AC174" s="306">
        <v>92.4</v>
      </c>
      <c r="AD174" s="306">
        <v>90.5</v>
      </c>
      <c r="AE174" s="306">
        <v>97.9</v>
      </c>
      <c r="AF174" s="306">
        <v>303</v>
      </c>
      <c r="AG174" s="306">
        <v>356.3</v>
      </c>
      <c r="AH174" s="306">
        <v>95.5</v>
      </c>
      <c r="AI174" s="306">
        <v>57.3</v>
      </c>
    </row>
    <row r="175" spans="1:41" x14ac:dyDescent="0.2">
      <c r="B175" s="304" t="s">
        <v>467</v>
      </c>
      <c r="C175" s="304"/>
      <c r="D175" s="304">
        <v>2718</v>
      </c>
      <c r="E175" s="306">
        <v>58.7</v>
      </c>
      <c r="F175" s="306">
        <v>51.6</v>
      </c>
      <c r="G175" s="306">
        <v>90.7</v>
      </c>
      <c r="H175" s="306">
        <v>89.3</v>
      </c>
      <c r="I175" s="306">
        <v>98</v>
      </c>
      <c r="J175" s="306">
        <v>290.10000000000002</v>
      </c>
      <c r="K175" s="306">
        <v>335.9</v>
      </c>
      <c r="L175" s="306">
        <v>94.2</v>
      </c>
      <c r="M175" s="306">
        <v>55.4</v>
      </c>
      <c r="N175" s="304"/>
      <c r="O175" s="304">
        <v>2539</v>
      </c>
      <c r="P175" s="306">
        <v>71.8</v>
      </c>
      <c r="Q175" s="306">
        <v>64</v>
      </c>
      <c r="R175" s="306">
        <v>95.2</v>
      </c>
      <c r="S175" s="306">
        <v>93.7</v>
      </c>
      <c r="T175" s="306">
        <v>98.9</v>
      </c>
      <c r="U175" s="306">
        <v>323.39999999999998</v>
      </c>
      <c r="V175" s="306">
        <v>383.3</v>
      </c>
      <c r="W175" s="306">
        <v>97.6</v>
      </c>
      <c r="X175" s="306">
        <v>66.099999999999994</v>
      </c>
      <c r="Y175" s="304"/>
      <c r="Z175" s="304">
        <v>5257</v>
      </c>
      <c r="AA175" s="306">
        <v>65</v>
      </c>
      <c r="AB175" s="306">
        <v>57.6</v>
      </c>
      <c r="AC175" s="306">
        <v>92.9</v>
      </c>
      <c r="AD175" s="306">
        <v>91.4</v>
      </c>
      <c r="AE175" s="306">
        <v>98.4</v>
      </c>
      <c r="AF175" s="306">
        <v>306.10000000000002</v>
      </c>
      <c r="AG175" s="306">
        <v>358.8</v>
      </c>
      <c r="AH175" s="306">
        <v>95.8</v>
      </c>
      <c r="AI175" s="306">
        <v>60.5</v>
      </c>
    </row>
    <row r="176" spans="1:41" x14ac:dyDescent="0.2">
      <c r="B176" s="304" t="s">
        <v>130</v>
      </c>
      <c r="C176" s="304"/>
      <c r="D176" s="304">
        <v>572</v>
      </c>
      <c r="E176" s="306">
        <v>61.4</v>
      </c>
      <c r="F176" s="306">
        <v>54.2</v>
      </c>
      <c r="G176" s="306">
        <v>90</v>
      </c>
      <c r="H176" s="306">
        <v>89</v>
      </c>
      <c r="I176" s="306">
        <v>98.6</v>
      </c>
      <c r="J176" s="306">
        <v>295</v>
      </c>
      <c r="K176" s="306">
        <v>350.8</v>
      </c>
      <c r="L176" s="306">
        <v>95.8</v>
      </c>
      <c r="M176" s="306">
        <v>59.3</v>
      </c>
      <c r="N176" s="304"/>
      <c r="O176" s="304">
        <v>581</v>
      </c>
      <c r="P176" s="306">
        <v>70.7</v>
      </c>
      <c r="Q176" s="306">
        <v>59.6</v>
      </c>
      <c r="R176" s="306">
        <v>95.2</v>
      </c>
      <c r="S176" s="306">
        <v>93.3</v>
      </c>
      <c r="T176" s="306">
        <v>99</v>
      </c>
      <c r="U176" s="306">
        <v>325.7</v>
      </c>
      <c r="V176" s="306">
        <v>391.3</v>
      </c>
      <c r="W176" s="306">
        <v>97.8</v>
      </c>
      <c r="X176" s="306">
        <v>62.7</v>
      </c>
      <c r="Y176" s="304"/>
      <c r="Z176" s="304">
        <v>1153</v>
      </c>
      <c r="AA176" s="306">
        <v>66.099999999999994</v>
      </c>
      <c r="AB176" s="306">
        <v>56.9</v>
      </c>
      <c r="AC176" s="306">
        <v>92.6</v>
      </c>
      <c r="AD176" s="306">
        <v>91.2</v>
      </c>
      <c r="AE176" s="306">
        <v>98.8</v>
      </c>
      <c r="AF176" s="306">
        <v>310.5</v>
      </c>
      <c r="AG176" s="306">
        <v>371.2</v>
      </c>
      <c r="AH176" s="306">
        <v>96.8</v>
      </c>
      <c r="AI176" s="306">
        <v>61</v>
      </c>
    </row>
    <row r="177" spans="2:35" x14ac:dyDescent="0.2">
      <c r="B177" s="304" t="s">
        <v>133</v>
      </c>
      <c r="C177" s="304"/>
      <c r="D177" s="304">
        <v>1030</v>
      </c>
      <c r="E177" s="306">
        <v>62.3</v>
      </c>
      <c r="F177" s="306">
        <v>53.1</v>
      </c>
      <c r="G177" s="306">
        <v>92.9</v>
      </c>
      <c r="H177" s="306">
        <v>92.2</v>
      </c>
      <c r="I177" s="306">
        <v>97.6</v>
      </c>
      <c r="J177" s="306">
        <v>300.7</v>
      </c>
      <c r="K177" s="306">
        <v>359.7</v>
      </c>
      <c r="L177" s="306">
        <v>96.5</v>
      </c>
      <c r="M177" s="306">
        <v>57.2</v>
      </c>
      <c r="N177" s="304"/>
      <c r="O177" s="304">
        <v>1067</v>
      </c>
      <c r="P177" s="306">
        <v>71.599999999999994</v>
      </c>
      <c r="Q177" s="306">
        <v>63.6</v>
      </c>
      <c r="R177" s="306">
        <v>93.8</v>
      </c>
      <c r="S177" s="306">
        <v>92.4</v>
      </c>
      <c r="T177" s="306">
        <v>97.9</v>
      </c>
      <c r="U177" s="306">
        <v>321.39999999999998</v>
      </c>
      <c r="V177" s="306">
        <v>396.4</v>
      </c>
      <c r="W177" s="306">
        <v>96.1</v>
      </c>
      <c r="X177" s="306">
        <v>64.8</v>
      </c>
      <c r="Y177" s="304"/>
      <c r="Z177" s="304">
        <v>2097</v>
      </c>
      <c r="AA177" s="306">
        <v>67</v>
      </c>
      <c r="AB177" s="306">
        <v>58.5</v>
      </c>
      <c r="AC177" s="306">
        <v>93.4</v>
      </c>
      <c r="AD177" s="306">
        <v>92.3</v>
      </c>
      <c r="AE177" s="306">
        <v>97.8</v>
      </c>
      <c r="AF177" s="306">
        <v>311.2</v>
      </c>
      <c r="AG177" s="306">
        <v>378.4</v>
      </c>
      <c r="AH177" s="306">
        <v>96.3</v>
      </c>
      <c r="AI177" s="306">
        <v>61</v>
      </c>
    </row>
    <row r="178" spans="2:35" x14ac:dyDescent="0.2">
      <c r="B178" s="304" t="s">
        <v>135</v>
      </c>
      <c r="C178" s="304"/>
      <c r="D178" s="304">
        <v>544</v>
      </c>
      <c r="E178" s="306">
        <v>54.8</v>
      </c>
      <c r="F178" s="306">
        <v>48.3</v>
      </c>
      <c r="G178" s="306">
        <v>88.2</v>
      </c>
      <c r="H178" s="306">
        <v>86.6</v>
      </c>
      <c r="I178" s="306">
        <v>96.3</v>
      </c>
      <c r="J178" s="306">
        <v>279.60000000000002</v>
      </c>
      <c r="K178" s="306">
        <v>311.60000000000002</v>
      </c>
      <c r="L178" s="306">
        <v>95.4</v>
      </c>
      <c r="M178" s="306">
        <v>51.5</v>
      </c>
      <c r="N178" s="304"/>
      <c r="O178" s="304">
        <v>577</v>
      </c>
      <c r="P178" s="306">
        <v>70.7</v>
      </c>
      <c r="Q178" s="306">
        <v>61.5</v>
      </c>
      <c r="R178" s="306">
        <v>94.6</v>
      </c>
      <c r="S178" s="306">
        <v>91.9</v>
      </c>
      <c r="T178" s="306">
        <v>98.3</v>
      </c>
      <c r="U178" s="306">
        <v>318.8</v>
      </c>
      <c r="V178" s="306">
        <v>366.7</v>
      </c>
      <c r="W178" s="306">
        <v>97.9</v>
      </c>
      <c r="X178" s="306">
        <v>63.6</v>
      </c>
      <c r="Y178" s="304"/>
      <c r="Z178" s="304">
        <v>1121</v>
      </c>
      <c r="AA178" s="306">
        <v>63</v>
      </c>
      <c r="AB178" s="306">
        <v>55.1</v>
      </c>
      <c r="AC178" s="306">
        <v>91.5</v>
      </c>
      <c r="AD178" s="306">
        <v>89.3</v>
      </c>
      <c r="AE178" s="306">
        <v>97.3</v>
      </c>
      <c r="AF178" s="306">
        <v>299.8</v>
      </c>
      <c r="AG178" s="306">
        <v>340</v>
      </c>
      <c r="AH178" s="306">
        <v>96.7</v>
      </c>
      <c r="AI178" s="306">
        <v>57.7</v>
      </c>
    </row>
    <row r="179" spans="2:35" x14ac:dyDescent="0.2">
      <c r="B179" s="304" t="s">
        <v>137</v>
      </c>
      <c r="C179" s="304"/>
      <c r="D179" s="304">
        <v>714</v>
      </c>
      <c r="E179" s="306">
        <v>51.3</v>
      </c>
      <c r="F179" s="306">
        <v>43.6</v>
      </c>
      <c r="G179" s="306">
        <v>86.4</v>
      </c>
      <c r="H179" s="306">
        <v>84.9</v>
      </c>
      <c r="I179" s="306">
        <v>95.9</v>
      </c>
      <c r="J179" s="306">
        <v>268.10000000000002</v>
      </c>
      <c r="K179" s="306">
        <v>300.2</v>
      </c>
      <c r="L179" s="306">
        <v>92.6</v>
      </c>
      <c r="M179" s="306">
        <v>46.8</v>
      </c>
      <c r="N179" s="304"/>
      <c r="O179" s="304">
        <v>730</v>
      </c>
      <c r="P179" s="306">
        <v>63.2</v>
      </c>
      <c r="Q179" s="306">
        <v>50.8</v>
      </c>
      <c r="R179" s="306">
        <v>92.9</v>
      </c>
      <c r="S179" s="306">
        <v>90.5</v>
      </c>
      <c r="T179" s="306">
        <v>98.9</v>
      </c>
      <c r="U179" s="306">
        <v>303.8</v>
      </c>
      <c r="V179" s="306">
        <v>346.7</v>
      </c>
      <c r="W179" s="306">
        <v>97.5</v>
      </c>
      <c r="X179" s="306">
        <v>53.4</v>
      </c>
      <c r="Y179" s="304"/>
      <c r="Z179" s="304">
        <v>1444</v>
      </c>
      <c r="AA179" s="306">
        <v>57.3</v>
      </c>
      <c r="AB179" s="306">
        <v>47.2</v>
      </c>
      <c r="AC179" s="306">
        <v>89.7</v>
      </c>
      <c r="AD179" s="306">
        <v>87.7</v>
      </c>
      <c r="AE179" s="306">
        <v>97.4</v>
      </c>
      <c r="AF179" s="306">
        <v>286.10000000000002</v>
      </c>
      <c r="AG179" s="306">
        <v>323.7</v>
      </c>
      <c r="AH179" s="306">
        <v>95.1</v>
      </c>
      <c r="AI179" s="306">
        <v>50.1</v>
      </c>
    </row>
    <row r="180" spans="2:35" x14ac:dyDescent="0.2">
      <c r="B180" s="304" t="s">
        <v>139</v>
      </c>
      <c r="C180" s="304"/>
      <c r="D180" s="304">
        <v>1213</v>
      </c>
      <c r="E180" s="306">
        <v>58.8</v>
      </c>
      <c r="F180" s="306">
        <v>52</v>
      </c>
      <c r="G180" s="306">
        <v>90.1</v>
      </c>
      <c r="H180" s="306">
        <v>89</v>
      </c>
      <c r="I180" s="306">
        <v>97.2</v>
      </c>
      <c r="J180" s="306">
        <v>286.8</v>
      </c>
      <c r="K180" s="306">
        <v>341.3</v>
      </c>
      <c r="L180" s="306">
        <v>95.2</v>
      </c>
      <c r="M180" s="306">
        <v>55.6</v>
      </c>
      <c r="N180" s="304"/>
      <c r="O180" s="304">
        <v>1126</v>
      </c>
      <c r="P180" s="306">
        <v>69.8</v>
      </c>
      <c r="Q180" s="306">
        <v>63.1</v>
      </c>
      <c r="R180" s="306">
        <v>93</v>
      </c>
      <c r="S180" s="306">
        <v>91.7</v>
      </c>
      <c r="T180" s="306">
        <v>98.8</v>
      </c>
      <c r="U180" s="306">
        <v>313.7</v>
      </c>
      <c r="V180" s="306">
        <v>373.6</v>
      </c>
      <c r="W180" s="306">
        <v>97.6</v>
      </c>
      <c r="X180" s="306">
        <v>66.8</v>
      </c>
      <c r="Y180" s="304"/>
      <c r="Z180" s="304">
        <v>2339</v>
      </c>
      <c r="AA180" s="306">
        <v>64.099999999999994</v>
      </c>
      <c r="AB180" s="306">
        <v>57.3</v>
      </c>
      <c r="AC180" s="306">
        <v>91.5</v>
      </c>
      <c r="AD180" s="306">
        <v>90.3</v>
      </c>
      <c r="AE180" s="306">
        <v>97.9</v>
      </c>
      <c r="AF180" s="306">
        <v>299.8</v>
      </c>
      <c r="AG180" s="306">
        <v>356.9</v>
      </c>
      <c r="AH180" s="306">
        <v>96.4</v>
      </c>
      <c r="AI180" s="306">
        <v>61</v>
      </c>
    </row>
    <row r="181" spans="2:35" x14ac:dyDescent="0.2">
      <c r="B181" s="304" t="s">
        <v>141</v>
      </c>
      <c r="C181" s="304"/>
      <c r="D181" s="304">
        <v>1151</v>
      </c>
      <c r="E181" s="306">
        <v>62.2</v>
      </c>
      <c r="F181" s="306">
        <v>50.6</v>
      </c>
      <c r="G181" s="306">
        <v>92</v>
      </c>
      <c r="H181" s="306">
        <v>88.3</v>
      </c>
      <c r="I181" s="306">
        <v>96.9</v>
      </c>
      <c r="J181" s="306">
        <v>296.60000000000002</v>
      </c>
      <c r="K181" s="306">
        <v>333.7</v>
      </c>
      <c r="L181" s="306">
        <v>91.1</v>
      </c>
      <c r="M181" s="306">
        <v>52.7</v>
      </c>
      <c r="N181" s="304"/>
      <c r="O181" s="304">
        <v>1045</v>
      </c>
      <c r="P181" s="306">
        <v>74.099999999999994</v>
      </c>
      <c r="Q181" s="306">
        <v>62.3</v>
      </c>
      <c r="R181" s="306">
        <v>95.9</v>
      </c>
      <c r="S181" s="306">
        <v>92.4</v>
      </c>
      <c r="T181" s="306">
        <v>98.4</v>
      </c>
      <c r="U181" s="306">
        <v>324.3</v>
      </c>
      <c r="V181" s="306">
        <v>369.4</v>
      </c>
      <c r="W181" s="306">
        <v>94</v>
      </c>
      <c r="X181" s="306">
        <v>63.5</v>
      </c>
      <c r="Y181" s="304"/>
      <c r="Z181" s="304">
        <v>2196</v>
      </c>
      <c r="AA181" s="306">
        <v>67.900000000000006</v>
      </c>
      <c r="AB181" s="306">
        <v>56.1</v>
      </c>
      <c r="AC181" s="306">
        <v>93.9</v>
      </c>
      <c r="AD181" s="306">
        <v>90.3</v>
      </c>
      <c r="AE181" s="306">
        <v>97.6</v>
      </c>
      <c r="AF181" s="306">
        <v>309.8</v>
      </c>
      <c r="AG181" s="306">
        <v>350.7</v>
      </c>
      <c r="AH181" s="306">
        <v>92.5</v>
      </c>
      <c r="AI181" s="306">
        <v>57.9</v>
      </c>
    </row>
    <row r="182" spans="2:35" x14ac:dyDescent="0.2">
      <c r="B182" s="304" t="s">
        <v>143</v>
      </c>
      <c r="C182" s="304"/>
      <c r="D182" s="304">
        <v>1824</v>
      </c>
      <c r="E182" s="306">
        <v>55.8</v>
      </c>
      <c r="F182" s="306">
        <v>47.1</v>
      </c>
      <c r="G182" s="306">
        <v>92.4</v>
      </c>
      <c r="H182" s="306">
        <v>90.5</v>
      </c>
      <c r="I182" s="306">
        <v>97.8</v>
      </c>
      <c r="J182" s="306">
        <v>292.5</v>
      </c>
      <c r="K182" s="306">
        <v>334.5</v>
      </c>
      <c r="L182" s="306">
        <v>94.9</v>
      </c>
      <c r="M182" s="306">
        <v>50.4</v>
      </c>
      <c r="N182" s="304"/>
      <c r="O182" s="304">
        <v>1662</v>
      </c>
      <c r="P182" s="306">
        <v>66.5</v>
      </c>
      <c r="Q182" s="306">
        <v>58.7</v>
      </c>
      <c r="R182" s="306">
        <v>93</v>
      </c>
      <c r="S182" s="306">
        <v>91.5</v>
      </c>
      <c r="T182" s="306">
        <v>98.1</v>
      </c>
      <c r="U182" s="306">
        <v>315.3</v>
      </c>
      <c r="V182" s="306">
        <v>365.1</v>
      </c>
      <c r="W182" s="306">
        <v>96.3</v>
      </c>
      <c r="X182" s="306">
        <v>61.1</v>
      </c>
      <c r="Y182" s="304"/>
      <c r="Z182" s="304">
        <v>3486</v>
      </c>
      <c r="AA182" s="306">
        <v>60.9</v>
      </c>
      <c r="AB182" s="306">
        <v>52.6</v>
      </c>
      <c r="AC182" s="306">
        <v>92.7</v>
      </c>
      <c r="AD182" s="306">
        <v>91</v>
      </c>
      <c r="AE182" s="306">
        <v>97.9</v>
      </c>
      <c r="AF182" s="306">
        <v>303.39999999999998</v>
      </c>
      <c r="AG182" s="306">
        <v>349.1</v>
      </c>
      <c r="AH182" s="306">
        <v>95.6</v>
      </c>
      <c r="AI182" s="306">
        <v>55.5</v>
      </c>
    </row>
    <row r="183" spans="2:35" x14ac:dyDescent="0.2">
      <c r="B183" s="304" t="s">
        <v>145</v>
      </c>
      <c r="C183" s="304"/>
      <c r="D183" s="304">
        <v>900</v>
      </c>
      <c r="E183" s="306">
        <v>53.8</v>
      </c>
      <c r="F183" s="306">
        <v>45.9</v>
      </c>
      <c r="G183" s="306">
        <v>89.1</v>
      </c>
      <c r="H183" s="306">
        <v>87.4</v>
      </c>
      <c r="I183" s="306">
        <v>96.7</v>
      </c>
      <c r="J183" s="306">
        <v>278</v>
      </c>
      <c r="K183" s="306">
        <v>323.39999999999998</v>
      </c>
      <c r="L183" s="306">
        <v>94.3</v>
      </c>
      <c r="M183" s="306">
        <v>49.6</v>
      </c>
      <c r="N183" s="304"/>
      <c r="O183" s="304">
        <v>823</v>
      </c>
      <c r="P183" s="306">
        <v>64</v>
      </c>
      <c r="Q183" s="306">
        <v>54.4</v>
      </c>
      <c r="R183" s="306">
        <v>94.5</v>
      </c>
      <c r="S183" s="306">
        <v>92.3</v>
      </c>
      <c r="T183" s="306">
        <v>98.3</v>
      </c>
      <c r="U183" s="306">
        <v>308.10000000000002</v>
      </c>
      <c r="V183" s="306">
        <v>362</v>
      </c>
      <c r="W183" s="306">
        <v>97.1</v>
      </c>
      <c r="X183" s="306">
        <v>57</v>
      </c>
      <c r="Y183" s="304"/>
      <c r="Z183" s="304">
        <v>1723</v>
      </c>
      <c r="AA183" s="306">
        <v>58.7</v>
      </c>
      <c r="AB183" s="306">
        <v>50</v>
      </c>
      <c r="AC183" s="306">
        <v>91.7</v>
      </c>
      <c r="AD183" s="306">
        <v>89.8</v>
      </c>
      <c r="AE183" s="306">
        <v>97.4</v>
      </c>
      <c r="AF183" s="306">
        <v>292.39999999999998</v>
      </c>
      <c r="AG183" s="306">
        <v>341.8</v>
      </c>
      <c r="AH183" s="306">
        <v>95.6</v>
      </c>
      <c r="AI183" s="306">
        <v>53.1</v>
      </c>
    </row>
    <row r="184" spans="2:35" x14ac:dyDescent="0.2">
      <c r="B184" s="304" t="s">
        <v>147</v>
      </c>
      <c r="C184" s="304"/>
      <c r="D184" s="304">
        <v>865</v>
      </c>
      <c r="E184" s="306">
        <v>58.7</v>
      </c>
      <c r="F184" s="306">
        <v>50.9</v>
      </c>
      <c r="G184" s="306">
        <v>91.6</v>
      </c>
      <c r="H184" s="306">
        <v>88.6</v>
      </c>
      <c r="I184" s="306">
        <v>97.2</v>
      </c>
      <c r="J184" s="306">
        <v>293.7</v>
      </c>
      <c r="K184" s="306">
        <v>357.1</v>
      </c>
      <c r="L184" s="306">
        <v>92.3</v>
      </c>
      <c r="M184" s="306">
        <v>53.8</v>
      </c>
      <c r="N184" s="304"/>
      <c r="O184" s="304">
        <v>823</v>
      </c>
      <c r="P184" s="306">
        <v>69.900000000000006</v>
      </c>
      <c r="Q184" s="306">
        <v>57.4</v>
      </c>
      <c r="R184" s="306">
        <v>94.7</v>
      </c>
      <c r="S184" s="306">
        <v>90.2</v>
      </c>
      <c r="T184" s="306">
        <v>98.9</v>
      </c>
      <c r="U184" s="306">
        <v>321.39999999999998</v>
      </c>
      <c r="V184" s="306">
        <v>402.2</v>
      </c>
      <c r="W184" s="306">
        <v>93.9</v>
      </c>
      <c r="X184" s="306">
        <v>59.1</v>
      </c>
      <c r="Y184" s="304"/>
      <c r="Z184" s="304">
        <v>1688</v>
      </c>
      <c r="AA184" s="306">
        <v>64.2</v>
      </c>
      <c r="AB184" s="306">
        <v>54</v>
      </c>
      <c r="AC184" s="306">
        <v>93.1</v>
      </c>
      <c r="AD184" s="306">
        <v>89.3</v>
      </c>
      <c r="AE184" s="306">
        <v>98</v>
      </c>
      <c r="AF184" s="306">
        <v>307.2</v>
      </c>
      <c r="AG184" s="306">
        <v>379.1</v>
      </c>
      <c r="AH184" s="306">
        <v>93.1</v>
      </c>
      <c r="AI184" s="306">
        <v>56.3</v>
      </c>
    </row>
    <row r="185" spans="2:35" x14ac:dyDescent="0.2">
      <c r="B185" s="304" t="s">
        <v>149</v>
      </c>
      <c r="C185" s="304"/>
      <c r="D185" s="304">
        <v>1121</v>
      </c>
      <c r="E185" s="306">
        <v>59.6</v>
      </c>
      <c r="F185" s="306">
        <v>50.3</v>
      </c>
      <c r="G185" s="306">
        <v>89.4</v>
      </c>
      <c r="H185" s="306">
        <v>88.2</v>
      </c>
      <c r="I185" s="306">
        <v>97.1</v>
      </c>
      <c r="J185" s="306">
        <v>293.60000000000002</v>
      </c>
      <c r="K185" s="306">
        <v>347.1</v>
      </c>
      <c r="L185" s="306">
        <v>93.8</v>
      </c>
      <c r="M185" s="306">
        <v>52.6</v>
      </c>
      <c r="N185" s="304"/>
      <c r="O185" s="304">
        <v>941</v>
      </c>
      <c r="P185" s="306">
        <v>71.3</v>
      </c>
      <c r="Q185" s="306">
        <v>60.8</v>
      </c>
      <c r="R185" s="306">
        <v>93.3</v>
      </c>
      <c r="S185" s="306">
        <v>91.8</v>
      </c>
      <c r="T185" s="306">
        <v>97.4</v>
      </c>
      <c r="U185" s="306">
        <v>324.89999999999998</v>
      </c>
      <c r="V185" s="306">
        <v>399.8</v>
      </c>
      <c r="W185" s="306">
        <v>95.9</v>
      </c>
      <c r="X185" s="306">
        <v>62.6</v>
      </c>
      <c r="Y185" s="304"/>
      <c r="Z185" s="304">
        <v>2062</v>
      </c>
      <c r="AA185" s="306">
        <v>64.900000000000006</v>
      </c>
      <c r="AB185" s="306">
        <v>55.1</v>
      </c>
      <c r="AC185" s="306">
        <v>91.2</v>
      </c>
      <c r="AD185" s="306">
        <v>89.9</v>
      </c>
      <c r="AE185" s="306">
        <v>97.2</v>
      </c>
      <c r="AF185" s="306">
        <v>307.89999999999998</v>
      </c>
      <c r="AG185" s="306">
        <v>371.2</v>
      </c>
      <c r="AH185" s="306">
        <v>94.7</v>
      </c>
      <c r="AI185" s="306">
        <v>57.2</v>
      </c>
    </row>
    <row r="186" spans="2:35" x14ac:dyDescent="0.2">
      <c r="B186" s="304" t="s">
        <v>151</v>
      </c>
      <c r="C186" s="304"/>
      <c r="D186" s="304">
        <v>1566</v>
      </c>
      <c r="E186" s="306">
        <v>52.2</v>
      </c>
      <c r="F186" s="306">
        <v>43.8</v>
      </c>
      <c r="G186" s="306">
        <v>89.8</v>
      </c>
      <c r="H186" s="306">
        <v>87.6</v>
      </c>
      <c r="I186" s="306">
        <v>97.5</v>
      </c>
      <c r="J186" s="306">
        <v>279</v>
      </c>
      <c r="K186" s="306">
        <v>329.3</v>
      </c>
      <c r="L186" s="306">
        <v>95.5</v>
      </c>
      <c r="M186" s="306">
        <v>46.3</v>
      </c>
      <c r="N186" s="304"/>
      <c r="O186" s="304">
        <v>1532</v>
      </c>
      <c r="P186" s="306">
        <v>66.599999999999994</v>
      </c>
      <c r="Q186" s="306">
        <v>58.3</v>
      </c>
      <c r="R186" s="306">
        <v>94.7</v>
      </c>
      <c r="S186" s="306">
        <v>92.8</v>
      </c>
      <c r="T186" s="306">
        <v>99</v>
      </c>
      <c r="U186" s="306">
        <v>313.5</v>
      </c>
      <c r="V186" s="306">
        <v>371.6</v>
      </c>
      <c r="W186" s="306">
        <v>97.7</v>
      </c>
      <c r="X186" s="306">
        <v>60.2</v>
      </c>
      <c r="Y186" s="304"/>
      <c r="Z186" s="304">
        <v>3098</v>
      </c>
      <c r="AA186" s="306">
        <v>59.3</v>
      </c>
      <c r="AB186" s="306">
        <v>51</v>
      </c>
      <c r="AC186" s="306">
        <v>92.2</v>
      </c>
      <c r="AD186" s="306">
        <v>90.2</v>
      </c>
      <c r="AE186" s="306">
        <v>98.3</v>
      </c>
      <c r="AF186" s="306">
        <v>296.10000000000002</v>
      </c>
      <c r="AG186" s="306">
        <v>350.2</v>
      </c>
      <c r="AH186" s="306">
        <v>96.6</v>
      </c>
      <c r="AI186" s="306">
        <v>53.2</v>
      </c>
    </row>
    <row r="187" spans="2:35" x14ac:dyDescent="0.2">
      <c r="B187" s="304" t="s">
        <v>563</v>
      </c>
      <c r="C187" s="304"/>
      <c r="D187" s="304">
        <v>39291</v>
      </c>
      <c r="E187" s="306">
        <v>59.4</v>
      </c>
      <c r="F187" s="306">
        <v>50.4</v>
      </c>
      <c r="G187" s="306">
        <v>91.5</v>
      </c>
      <c r="H187" s="306">
        <v>89.6</v>
      </c>
      <c r="I187" s="306">
        <v>97.6</v>
      </c>
      <c r="J187" s="306">
        <v>294.2</v>
      </c>
      <c r="K187" s="306">
        <v>339.9</v>
      </c>
      <c r="L187" s="306">
        <v>95.3</v>
      </c>
      <c r="M187" s="306">
        <v>52.9</v>
      </c>
      <c r="N187" s="304"/>
      <c r="O187" s="304">
        <v>37701</v>
      </c>
      <c r="P187" s="306">
        <v>71.7</v>
      </c>
      <c r="Q187" s="306">
        <v>61.5</v>
      </c>
      <c r="R187" s="306">
        <v>94.9</v>
      </c>
      <c r="S187" s="306">
        <v>92.7</v>
      </c>
      <c r="T187" s="306">
        <v>98.9</v>
      </c>
      <c r="U187" s="306">
        <v>323.89999999999998</v>
      </c>
      <c r="V187" s="306">
        <v>381.2</v>
      </c>
      <c r="W187" s="306">
        <v>97.2</v>
      </c>
      <c r="X187" s="306">
        <v>63</v>
      </c>
      <c r="Y187" s="304"/>
      <c r="Z187" s="304">
        <v>76992</v>
      </c>
      <c r="AA187" s="306">
        <v>65.400000000000006</v>
      </c>
      <c r="AB187" s="306">
        <v>55.8</v>
      </c>
      <c r="AC187" s="306">
        <v>93.2</v>
      </c>
      <c r="AD187" s="306">
        <v>91.1</v>
      </c>
      <c r="AE187" s="306">
        <v>98.2</v>
      </c>
      <c r="AF187" s="306">
        <v>308.7</v>
      </c>
      <c r="AG187" s="306">
        <v>360.1</v>
      </c>
      <c r="AH187" s="306">
        <v>96.3</v>
      </c>
      <c r="AI187" s="306">
        <v>57.8</v>
      </c>
    </row>
    <row r="188" spans="2:35" x14ac:dyDescent="0.2">
      <c r="B188" s="304" t="s">
        <v>154</v>
      </c>
      <c r="C188" s="304"/>
      <c r="D188" s="304">
        <v>851</v>
      </c>
      <c r="E188" s="306">
        <v>56.6</v>
      </c>
      <c r="F188" s="306">
        <v>47.7</v>
      </c>
      <c r="G188" s="306">
        <v>90.5</v>
      </c>
      <c r="H188" s="306">
        <v>88.4</v>
      </c>
      <c r="I188" s="306">
        <v>97.6</v>
      </c>
      <c r="J188" s="306">
        <v>284</v>
      </c>
      <c r="K188" s="306">
        <v>317.60000000000002</v>
      </c>
      <c r="L188" s="306">
        <v>94.6</v>
      </c>
      <c r="M188" s="306">
        <v>50.2</v>
      </c>
      <c r="N188" s="304"/>
      <c r="O188" s="304">
        <v>806</v>
      </c>
      <c r="P188" s="306">
        <v>71.7</v>
      </c>
      <c r="Q188" s="306">
        <v>61.8</v>
      </c>
      <c r="R188" s="306">
        <v>95.8</v>
      </c>
      <c r="S188" s="306">
        <v>93.2</v>
      </c>
      <c r="T188" s="306">
        <v>99.5</v>
      </c>
      <c r="U188" s="306">
        <v>322</v>
      </c>
      <c r="V188" s="306">
        <v>373</v>
      </c>
      <c r="W188" s="306">
        <v>96.5</v>
      </c>
      <c r="X188" s="306">
        <v>63.5</v>
      </c>
      <c r="Y188" s="304"/>
      <c r="Z188" s="304">
        <v>1657</v>
      </c>
      <c r="AA188" s="306">
        <v>64</v>
      </c>
      <c r="AB188" s="306">
        <v>54.6</v>
      </c>
      <c r="AC188" s="306">
        <v>93.1</v>
      </c>
      <c r="AD188" s="306">
        <v>90.7</v>
      </c>
      <c r="AE188" s="306">
        <v>98.6</v>
      </c>
      <c r="AF188" s="306">
        <v>302.5</v>
      </c>
      <c r="AG188" s="306">
        <v>344.6</v>
      </c>
      <c r="AH188" s="306">
        <v>95.5</v>
      </c>
      <c r="AI188" s="306">
        <v>56.7</v>
      </c>
    </row>
    <row r="189" spans="2:35" x14ac:dyDescent="0.2">
      <c r="B189" s="304" t="s">
        <v>156</v>
      </c>
      <c r="C189" s="304"/>
      <c r="D189" s="304">
        <v>738</v>
      </c>
      <c r="E189" s="306">
        <v>47.7</v>
      </c>
      <c r="F189" s="306">
        <v>39.799999999999997</v>
      </c>
      <c r="G189" s="306">
        <v>88.9</v>
      </c>
      <c r="H189" s="306">
        <v>85.9</v>
      </c>
      <c r="I189" s="306">
        <v>97.3</v>
      </c>
      <c r="J189" s="306">
        <v>268.60000000000002</v>
      </c>
      <c r="K189" s="306">
        <v>290.7</v>
      </c>
      <c r="L189" s="306">
        <v>95.4</v>
      </c>
      <c r="M189" s="306">
        <v>45.5</v>
      </c>
      <c r="N189" s="304"/>
      <c r="O189" s="304">
        <v>702</v>
      </c>
      <c r="P189" s="306">
        <v>59</v>
      </c>
      <c r="Q189" s="306">
        <v>48.3</v>
      </c>
      <c r="R189" s="306">
        <v>92.7</v>
      </c>
      <c r="S189" s="306">
        <v>89.6</v>
      </c>
      <c r="T189" s="306">
        <v>98.7</v>
      </c>
      <c r="U189" s="306">
        <v>293.39999999999998</v>
      </c>
      <c r="V189" s="306">
        <v>325.3</v>
      </c>
      <c r="W189" s="306">
        <v>97</v>
      </c>
      <c r="X189" s="306">
        <v>50.6</v>
      </c>
      <c r="Y189" s="304"/>
      <c r="Z189" s="304">
        <v>1440</v>
      </c>
      <c r="AA189" s="306">
        <v>53.2</v>
      </c>
      <c r="AB189" s="306">
        <v>44</v>
      </c>
      <c r="AC189" s="306">
        <v>90.8</v>
      </c>
      <c r="AD189" s="306">
        <v>87.7</v>
      </c>
      <c r="AE189" s="306">
        <v>98</v>
      </c>
      <c r="AF189" s="306">
        <v>280.7</v>
      </c>
      <c r="AG189" s="306">
        <v>307.60000000000002</v>
      </c>
      <c r="AH189" s="306">
        <v>96.2</v>
      </c>
      <c r="AI189" s="306">
        <v>48</v>
      </c>
    </row>
    <row r="190" spans="2:35" x14ac:dyDescent="0.2">
      <c r="B190" s="304" t="s">
        <v>158</v>
      </c>
      <c r="C190" s="304"/>
      <c r="D190" s="304">
        <v>1724</v>
      </c>
      <c r="E190" s="306">
        <v>58.9</v>
      </c>
      <c r="F190" s="306">
        <v>50.4</v>
      </c>
      <c r="G190" s="306">
        <v>91</v>
      </c>
      <c r="H190" s="306">
        <v>89.5</v>
      </c>
      <c r="I190" s="306">
        <v>98.2</v>
      </c>
      <c r="J190" s="306">
        <v>290</v>
      </c>
      <c r="K190" s="306">
        <v>333.6</v>
      </c>
      <c r="L190" s="306">
        <v>96.5</v>
      </c>
      <c r="M190" s="306">
        <v>53</v>
      </c>
      <c r="N190" s="304"/>
      <c r="O190" s="304">
        <v>1650</v>
      </c>
      <c r="P190" s="306">
        <v>72.599999999999994</v>
      </c>
      <c r="Q190" s="306">
        <v>64.5</v>
      </c>
      <c r="R190" s="306">
        <v>94.1</v>
      </c>
      <c r="S190" s="306">
        <v>92.7</v>
      </c>
      <c r="T190" s="306">
        <v>99.5</v>
      </c>
      <c r="U190" s="306">
        <v>324.7</v>
      </c>
      <c r="V190" s="306">
        <v>382</v>
      </c>
      <c r="W190" s="306">
        <v>98.2</v>
      </c>
      <c r="X190" s="306">
        <v>66.7</v>
      </c>
      <c r="Y190" s="304"/>
      <c r="Z190" s="304">
        <v>3374</v>
      </c>
      <c r="AA190" s="306">
        <v>65.599999999999994</v>
      </c>
      <c r="AB190" s="306">
        <v>57.3</v>
      </c>
      <c r="AC190" s="306">
        <v>92.5</v>
      </c>
      <c r="AD190" s="306">
        <v>91</v>
      </c>
      <c r="AE190" s="306">
        <v>98.8</v>
      </c>
      <c r="AF190" s="306">
        <v>307</v>
      </c>
      <c r="AG190" s="306">
        <v>357.3</v>
      </c>
      <c r="AH190" s="306">
        <v>97.4</v>
      </c>
      <c r="AI190" s="306">
        <v>59.7</v>
      </c>
    </row>
    <row r="191" spans="2:35" x14ac:dyDescent="0.2">
      <c r="B191" s="304" t="s">
        <v>160</v>
      </c>
      <c r="C191" s="304"/>
      <c r="D191" s="304">
        <v>1082</v>
      </c>
      <c r="E191" s="306">
        <v>66.8</v>
      </c>
      <c r="F191" s="306">
        <v>54.3</v>
      </c>
      <c r="G191" s="306">
        <v>95.7</v>
      </c>
      <c r="H191" s="306">
        <v>93.8</v>
      </c>
      <c r="I191" s="306">
        <v>98.4</v>
      </c>
      <c r="J191" s="306">
        <v>316.89999999999998</v>
      </c>
      <c r="K191" s="306">
        <v>372.2</v>
      </c>
      <c r="L191" s="306">
        <v>96.8</v>
      </c>
      <c r="M191" s="306">
        <v>55.5</v>
      </c>
      <c r="N191" s="304"/>
      <c r="O191" s="304">
        <v>1048</v>
      </c>
      <c r="P191" s="306">
        <v>73.3</v>
      </c>
      <c r="Q191" s="306">
        <v>59.6</v>
      </c>
      <c r="R191" s="306">
        <v>97.7</v>
      </c>
      <c r="S191" s="306">
        <v>95.4</v>
      </c>
      <c r="T191" s="306">
        <v>99.1</v>
      </c>
      <c r="U191" s="306">
        <v>333.7</v>
      </c>
      <c r="V191" s="306">
        <v>395</v>
      </c>
      <c r="W191" s="306">
        <v>98.3</v>
      </c>
      <c r="X191" s="306">
        <v>60.5</v>
      </c>
      <c r="Y191" s="304"/>
      <c r="Z191" s="304">
        <v>2130</v>
      </c>
      <c r="AA191" s="306">
        <v>70</v>
      </c>
      <c r="AB191" s="306">
        <v>56.9</v>
      </c>
      <c r="AC191" s="306">
        <v>96.7</v>
      </c>
      <c r="AD191" s="306">
        <v>94.6</v>
      </c>
      <c r="AE191" s="306">
        <v>98.8</v>
      </c>
      <c r="AF191" s="306">
        <v>325.2</v>
      </c>
      <c r="AG191" s="306">
        <v>383.4</v>
      </c>
      <c r="AH191" s="306">
        <v>97.5</v>
      </c>
      <c r="AI191" s="306">
        <v>57.9</v>
      </c>
    </row>
    <row r="192" spans="2:35" x14ac:dyDescent="0.2">
      <c r="B192" s="304" t="s">
        <v>162</v>
      </c>
      <c r="C192" s="304"/>
      <c r="D192" s="304">
        <v>1954</v>
      </c>
      <c r="E192" s="306">
        <v>65.7</v>
      </c>
      <c r="F192" s="306">
        <v>55.6</v>
      </c>
      <c r="G192" s="306">
        <v>94.9</v>
      </c>
      <c r="H192" s="306">
        <v>92.9</v>
      </c>
      <c r="I192" s="306">
        <v>99</v>
      </c>
      <c r="J192" s="306">
        <v>313.3</v>
      </c>
      <c r="K192" s="306">
        <v>363.9</v>
      </c>
      <c r="L192" s="306">
        <v>97.6</v>
      </c>
      <c r="M192" s="306">
        <v>57.1</v>
      </c>
      <c r="N192" s="304"/>
      <c r="O192" s="304">
        <v>1923</v>
      </c>
      <c r="P192" s="306">
        <v>76.5</v>
      </c>
      <c r="Q192" s="306">
        <v>67.400000000000006</v>
      </c>
      <c r="R192" s="306">
        <v>97.5</v>
      </c>
      <c r="S192" s="306">
        <v>95.4</v>
      </c>
      <c r="T192" s="306">
        <v>99.4</v>
      </c>
      <c r="U192" s="306">
        <v>340.6</v>
      </c>
      <c r="V192" s="306">
        <v>407.1</v>
      </c>
      <c r="W192" s="306">
        <v>98.5</v>
      </c>
      <c r="X192" s="306">
        <v>68.900000000000006</v>
      </c>
      <c r="Y192" s="304"/>
      <c r="Z192" s="304">
        <v>3877</v>
      </c>
      <c r="AA192" s="306">
        <v>71</v>
      </c>
      <c r="AB192" s="306">
        <v>61.5</v>
      </c>
      <c r="AC192" s="306">
        <v>96.2</v>
      </c>
      <c r="AD192" s="306">
        <v>94.1</v>
      </c>
      <c r="AE192" s="306">
        <v>99.2</v>
      </c>
      <c r="AF192" s="306">
        <v>326.8</v>
      </c>
      <c r="AG192" s="306">
        <v>385.4</v>
      </c>
      <c r="AH192" s="306">
        <v>98.1</v>
      </c>
      <c r="AI192" s="306">
        <v>62.9</v>
      </c>
    </row>
    <row r="193" spans="2:35" x14ac:dyDescent="0.2">
      <c r="B193" s="304" t="s">
        <v>164</v>
      </c>
      <c r="C193" s="304"/>
      <c r="D193" s="304">
        <v>1920</v>
      </c>
      <c r="E193" s="306">
        <v>62.1</v>
      </c>
      <c r="F193" s="306">
        <v>51.3</v>
      </c>
      <c r="G193" s="306">
        <v>93.1</v>
      </c>
      <c r="H193" s="306">
        <v>90.8</v>
      </c>
      <c r="I193" s="306">
        <v>98.3</v>
      </c>
      <c r="J193" s="306">
        <v>301.8</v>
      </c>
      <c r="K193" s="306">
        <v>346.3</v>
      </c>
      <c r="L193" s="306">
        <v>95.8</v>
      </c>
      <c r="M193" s="306">
        <v>52.7</v>
      </c>
      <c r="N193" s="304"/>
      <c r="O193" s="304">
        <v>1757</v>
      </c>
      <c r="P193" s="306">
        <v>77.5</v>
      </c>
      <c r="Q193" s="306">
        <v>65.7</v>
      </c>
      <c r="R193" s="306">
        <v>96.1</v>
      </c>
      <c r="S193" s="306">
        <v>94.5</v>
      </c>
      <c r="T193" s="306">
        <v>99</v>
      </c>
      <c r="U193" s="306">
        <v>335.7</v>
      </c>
      <c r="V193" s="306">
        <v>393.7</v>
      </c>
      <c r="W193" s="306">
        <v>97.7</v>
      </c>
      <c r="X193" s="306">
        <v>66.3</v>
      </c>
      <c r="Y193" s="304"/>
      <c r="Z193" s="304">
        <v>3677</v>
      </c>
      <c r="AA193" s="306">
        <v>69.400000000000006</v>
      </c>
      <c r="AB193" s="306">
        <v>58.2</v>
      </c>
      <c r="AC193" s="306">
        <v>94.5</v>
      </c>
      <c r="AD193" s="306">
        <v>92.6</v>
      </c>
      <c r="AE193" s="306">
        <v>98.6</v>
      </c>
      <c r="AF193" s="306">
        <v>318</v>
      </c>
      <c r="AG193" s="306">
        <v>369</v>
      </c>
      <c r="AH193" s="306">
        <v>96.7</v>
      </c>
      <c r="AI193" s="306">
        <v>59.2</v>
      </c>
    </row>
    <row r="194" spans="2:35" x14ac:dyDescent="0.2">
      <c r="B194" s="304" t="s">
        <v>166</v>
      </c>
      <c r="C194" s="304"/>
      <c r="D194" s="304">
        <v>2840</v>
      </c>
      <c r="E194" s="306">
        <v>58.8</v>
      </c>
      <c r="F194" s="306">
        <v>51</v>
      </c>
      <c r="G194" s="306">
        <v>92.5</v>
      </c>
      <c r="H194" s="306">
        <v>90.8</v>
      </c>
      <c r="I194" s="306">
        <v>97.6</v>
      </c>
      <c r="J194" s="306">
        <v>295.8</v>
      </c>
      <c r="K194" s="306">
        <v>345.1</v>
      </c>
      <c r="L194" s="306">
        <v>94.9</v>
      </c>
      <c r="M194" s="306">
        <v>53.1</v>
      </c>
      <c r="N194" s="304"/>
      <c r="O194" s="304">
        <v>2627</v>
      </c>
      <c r="P194" s="306">
        <v>72.7</v>
      </c>
      <c r="Q194" s="306">
        <v>63.1</v>
      </c>
      <c r="R194" s="306">
        <v>95.1</v>
      </c>
      <c r="S194" s="306">
        <v>93.5</v>
      </c>
      <c r="T194" s="306">
        <v>98.7</v>
      </c>
      <c r="U194" s="306">
        <v>325.8</v>
      </c>
      <c r="V194" s="306">
        <v>387.9</v>
      </c>
      <c r="W194" s="306">
        <v>97.5</v>
      </c>
      <c r="X194" s="306">
        <v>64.599999999999994</v>
      </c>
      <c r="Y194" s="304"/>
      <c r="Z194" s="304">
        <v>5467</v>
      </c>
      <c r="AA194" s="306">
        <v>65.5</v>
      </c>
      <c r="AB194" s="306">
        <v>56.8</v>
      </c>
      <c r="AC194" s="306">
        <v>93.7</v>
      </c>
      <c r="AD194" s="306">
        <v>92.1</v>
      </c>
      <c r="AE194" s="306">
        <v>98.2</v>
      </c>
      <c r="AF194" s="306">
        <v>310.2</v>
      </c>
      <c r="AG194" s="306">
        <v>365.6</v>
      </c>
      <c r="AH194" s="306">
        <v>96.1</v>
      </c>
      <c r="AI194" s="306">
        <v>58.7</v>
      </c>
    </row>
    <row r="195" spans="2:35" x14ac:dyDescent="0.2">
      <c r="B195" s="304" t="s">
        <v>168</v>
      </c>
      <c r="C195" s="304"/>
      <c r="D195" s="304">
        <v>764</v>
      </c>
      <c r="E195" s="306">
        <v>58.1</v>
      </c>
      <c r="F195" s="306">
        <v>53.1</v>
      </c>
      <c r="G195" s="306">
        <v>92.1</v>
      </c>
      <c r="H195" s="306">
        <v>90.1</v>
      </c>
      <c r="I195" s="306">
        <v>97.8</v>
      </c>
      <c r="J195" s="306">
        <v>292</v>
      </c>
      <c r="K195" s="306">
        <v>345.1</v>
      </c>
      <c r="L195" s="306">
        <v>96.2</v>
      </c>
      <c r="M195" s="306">
        <v>56.3</v>
      </c>
      <c r="N195" s="304"/>
      <c r="O195" s="304">
        <v>682</v>
      </c>
      <c r="P195" s="306">
        <v>72.400000000000006</v>
      </c>
      <c r="Q195" s="306">
        <v>61.7</v>
      </c>
      <c r="R195" s="306">
        <v>94.9</v>
      </c>
      <c r="S195" s="306">
        <v>92.8</v>
      </c>
      <c r="T195" s="306">
        <v>99.1</v>
      </c>
      <c r="U195" s="306">
        <v>320.3</v>
      </c>
      <c r="V195" s="306">
        <v>388.4</v>
      </c>
      <c r="W195" s="306">
        <v>97.1</v>
      </c>
      <c r="X195" s="306">
        <v>63.2</v>
      </c>
      <c r="Y195" s="304"/>
      <c r="Z195" s="304">
        <v>1446</v>
      </c>
      <c r="AA195" s="306">
        <v>64.900000000000006</v>
      </c>
      <c r="AB195" s="306">
        <v>57.2</v>
      </c>
      <c r="AC195" s="306">
        <v>93.4</v>
      </c>
      <c r="AD195" s="306">
        <v>91.4</v>
      </c>
      <c r="AE195" s="306">
        <v>98.4</v>
      </c>
      <c r="AF195" s="306">
        <v>305.39999999999998</v>
      </c>
      <c r="AG195" s="306">
        <v>365.5</v>
      </c>
      <c r="AH195" s="306">
        <v>96.6</v>
      </c>
      <c r="AI195" s="306">
        <v>59.5</v>
      </c>
    </row>
    <row r="196" spans="2:35" x14ac:dyDescent="0.2">
      <c r="B196" s="304" t="s">
        <v>170</v>
      </c>
      <c r="C196" s="304"/>
      <c r="D196" s="304">
        <v>677</v>
      </c>
      <c r="E196" s="306">
        <v>41.7</v>
      </c>
      <c r="F196" s="306">
        <v>34.700000000000003</v>
      </c>
      <c r="G196" s="306">
        <v>82.7</v>
      </c>
      <c r="H196" s="306">
        <v>80.900000000000006</v>
      </c>
      <c r="I196" s="306">
        <v>93.8</v>
      </c>
      <c r="J196" s="306">
        <v>241.2</v>
      </c>
      <c r="K196" s="306">
        <v>261.2</v>
      </c>
      <c r="L196" s="306">
        <v>92.8</v>
      </c>
      <c r="M196" s="306">
        <v>37.799999999999997</v>
      </c>
      <c r="N196" s="304"/>
      <c r="O196" s="304">
        <v>582</v>
      </c>
      <c r="P196" s="306">
        <v>47.4</v>
      </c>
      <c r="Q196" s="306">
        <v>36.299999999999997</v>
      </c>
      <c r="R196" s="306">
        <v>88</v>
      </c>
      <c r="S196" s="306">
        <v>83.3</v>
      </c>
      <c r="T196" s="306">
        <v>96</v>
      </c>
      <c r="U196" s="306">
        <v>262.10000000000002</v>
      </c>
      <c r="V196" s="306">
        <v>284.39999999999998</v>
      </c>
      <c r="W196" s="306">
        <v>95.4</v>
      </c>
      <c r="X196" s="306">
        <v>38.299999999999997</v>
      </c>
      <c r="Y196" s="304"/>
      <c r="Z196" s="304">
        <v>1259</v>
      </c>
      <c r="AA196" s="306">
        <v>44.3</v>
      </c>
      <c r="AB196" s="306">
        <v>35.4</v>
      </c>
      <c r="AC196" s="306">
        <v>85.1</v>
      </c>
      <c r="AD196" s="306">
        <v>82</v>
      </c>
      <c r="AE196" s="306">
        <v>94.8</v>
      </c>
      <c r="AF196" s="306">
        <v>250.9</v>
      </c>
      <c r="AG196" s="306">
        <v>271.89999999999998</v>
      </c>
      <c r="AH196" s="306">
        <v>94</v>
      </c>
      <c r="AI196" s="306">
        <v>38</v>
      </c>
    </row>
    <row r="197" spans="2:35" x14ac:dyDescent="0.2">
      <c r="B197" s="304" t="s">
        <v>172</v>
      </c>
      <c r="C197" s="304"/>
      <c r="D197" s="304">
        <v>6493</v>
      </c>
      <c r="E197" s="306">
        <v>61.3</v>
      </c>
      <c r="F197" s="306">
        <v>51.6</v>
      </c>
      <c r="G197" s="306">
        <v>92.3</v>
      </c>
      <c r="H197" s="306">
        <v>90.9</v>
      </c>
      <c r="I197" s="306">
        <v>97.5</v>
      </c>
      <c r="J197" s="306">
        <v>299.3</v>
      </c>
      <c r="K197" s="306">
        <v>348.9</v>
      </c>
      <c r="L197" s="306">
        <v>95.5</v>
      </c>
      <c r="M197" s="306">
        <v>53.9</v>
      </c>
      <c r="N197" s="304"/>
      <c r="O197" s="304">
        <v>6195</v>
      </c>
      <c r="P197" s="306">
        <v>73.5</v>
      </c>
      <c r="Q197" s="306">
        <v>62.2</v>
      </c>
      <c r="R197" s="306">
        <v>94.8</v>
      </c>
      <c r="S197" s="306">
        <v>92.9</v>
      </c>
      <c r="T197" s="306">
        <v>98.5</v>
      </c>
      <c r="U197" s="306">
        <v>326.8</v>
      </c>
      <c r="V197" s="306">
        <v>387.5</v>
      </c>
      <c r="W197" s="306">
        <v>97.1</v>
      </c>
      <c r="X197" s="306">
        <v>63.7</v>
      </c>
      <c r="Y197" s="304"/>
      <c r="Z197" s="304">
        <v>12688</v>
      </c>
      <c r="AA197" s="306">
        <v>67.3</v>
      </c>
      <c r="AB197" s="306">
        <v>56.8</v>
      </c>
      <c r="AC197" s="306">
        <v>93.5</v>
      </c>
      <c r="AD197" s="306">
        <v>91.9</v>
      </c>
      <c r="AE197" s="306">
        <v>98</v>
      </c>
      <c r="AF197" s="306">
        <v>312.7</v>
      </c>
      <c r="AG197" s="306">
        <v>367.7</v>
      </c>
      <c r="AH197" s="306">
        <v>96.3</v>
      </c>
      <c r="AI197" s="306">
        <v>58.7</v>
      </c>
    </row>
    <row r="198" spans="2:35" x14ac:dyDescent="0.2">
      <c r="B198" s="304" t="s">
        <v>174</v>
      </c>
      <c r="C198" s="304"/>
      <c r="D198" s="304">
        <v>2366</v>
      </c>
      <c r="E198" s="306">
        <v>53.1</v>
      </c>
      <c r="F198" s="306">
        <v>43.9</v>
      </c>
      <c r="G198" s="306">
        <v>89.1</v>
      </c>
      <c r="H198" s="306">
        <v>86.6</v>
      </c>
      <c r="I198" s="306">
        <v>97.4</v>
      </c>
      <c r="J198" s="306">
        <v>280.39999999999998</v>
      </c>
      <c r="K198" s="306">
        <v>321.7</v>
      </c>
      <c r="L198" s="306">
        <v>93.1</v>
      </c>
      <c r="M198" s="306">
        <v>47</v>
      </c>
      <c r="N198" s="304"/>
      <c r="O198" s="304">
        <v>2396</v>
      </c>
      <c r="P198" s="306">
        <v>65.400000000000006</v>
      </c>
      <c r="Q198" s="306">
        <v>55.8</v>
      </c>
      <c r="R198" s="306">
        <v>93.8</v>
      </c>
      <c r="S198" s="306">
        <v>91.6</v>
      </c>
      <c r="T198" s="306">
        <v>99</v>
      </c>
      <c r="U198" s="306">
        <v>309.2</v>
      </c>
      <c r="V198" s="306">
        <v>359.8</v>
      </c>
      <c r="W198" s="306">
        <v>96.5</v>
      </c>
      <c r="X198" s="306">
        <v>57.6</v>
      </c>
      <c r="Y198" s="304"/>
      <c r="Z198" s="304">
        <v>4762</v>
      </c>
      <c r="AA198" s="306">
        <v>59.3</v>
      </c>
      <c r="AB198" s="306">
        <v>49.9</v>
      </c>
      <c r="AC198" s="306">
        <v>91.5</v>
      </c>
      <c r="AD198" s="306">
        <v>89.1</v>
      </c>
      <c r="AE198" s="306">
        <v>98.2</v>
      </c>
      <c r="AF198" s="306">
        <v>294.89999999999998</v>
      </c>
      <c r="AG198" s="306">
        <v>340.9</v>
      </c>
      <c r="AH198" s="306">
        <v>94.8</v>
      </c>
      <c r="AI198" s="306">
        <v>52.4</v>
      </c>
    </row>
    <row r="199" spans="2:35" x14ac:dyDescent="0.2">
      <c r="B199" s="304" t="s">
        <v>176</v>
      </c>
      <c r="C199" s="304"/>
      <c r="D199" s="304">
        <v>2248</v>
      </c>
      <c r="E199" s="306">
        <v>54.7</v>
      </c>
      <c r="F199" s="306">
        <v>47.4</v>
      </c>
      <c r="G199" s="306">
        <v>87.1</v>
      </c>
      <c r="H199" s="306">
        <v>84.3</v>
      </c>
      <c r="I199" s="306">
        <v>95.4</v>
      </c>
      <c r="J199" s="306">
        <v>276.60000000000002</v>
      </c>
      <c r="K199" s="306">
        <v>316.5</v>
      </c>
      <c r="L199" s="306">
        <v>94.1</v>
      </c>
      <c r="M199" s="306">
        <v>50.4</v>
      </c>
      <c r="N199" s="304"/>
      <c r="O199" s="304">
        <v>2238</v>
      </c>
      <c r="P199" s="306">
        <v>65.8</v>
      </c>
      <c r="Q199" s="306">
        <v>55.5</v>
      </c>
      <c r="R199" s="306">
        <v>91.7</v>
      </c>
      <c r="S199" s="306">
        <v>87.9</v>
      </c>
      <c r="T199" s="306">
        <v>98.1</v>
      </c>
      <c r="U199" s="306">
        <v>307.10000000000002</v>
      </c>
      <c r="V199" s="306">
        <v>363.1</v>
      </c>
      <c r="W199" s="306">
        <v>96.3</v>
      </c>
      <c r="X199" s="306">
        <v>56.7</v>
      </c>
      <c r="Y199" s="304"/>
      <c r="Z199" s="304">
        <v>4486</v>
      </c>
      <c r="AA199" s="306">
        <v>60.2</v>
      </c>
      <c r="AB199" s="306">
        <v>51.4</v>
      </c>
      <c r="AC199" s="306">
        <v>89.4</v>
      </c>
      <c r="AD199" s="306">
        <v>86.1</v>
      </c>
      <c r="AE199" s="306">
        <v>96.7</v>
      </c>
      <c r="AF199" s="306">
        <v>291.89999999999998</v>
      </c>
      <c r="AG199" s="306">
        <v>339.7</v>
      </c>
      <c r="AH199" s="306">
        <v>95.2</v>
      </c>
      <c r="AI199" s="306">
        <v>53.5</v>
      </c>
    </row>
    <row r="200" spans="2:35" x14ac:dyDescent="0.2">
      <c r="B200" s="304" t="s">
        <v>178</v>
      </c>
      <c r="C200" s="304"/>
      <c r="D200" s="304">
        <v>1544</v>
      </c>
      <c r="E200" s="306">
        <v>52.8</v>
      </c>
      <c r="F200" s="306">
        <v>46.9</v>
      </c>
      <c r="G200" s="306">
        <v>88.1</v>
      </c>
      <c r="H200" s="306">
        <v>85.9</v>
      </c>
      <c r="I200" s="306">
        <v>96.6</v>
      </c>
      <c r="J200" s="306">
        <v>276.3</v>
      </c>
      <c r="K200" s="306">
        <v>315.60000000000002</v>
      </c>
      <c r="L200" s="306">
        <v>92.6</v>
      </c>
      <c r="M200" s="306">
        <v>50.8</v>
      </c>
      <c r="N200" s="304"/>
      <c r="O200" s="304">
        <v>1436</v>
      </c>
      <c r="P200" s="306">
        <v>65.5</v>
      </c>
      <c r="Q200" s="306">
        <v>58.3</v>
      </c>
      <c r="R200" s="306">
        <v>93.1</v>
      </c>
      <c r="S200" s="306">
        <v>90.7</v>
      </c>
      <c r="T200" s="306">
        <v>99</v>
      </c>
      <c r="U200" s="306">
        <v>311.10000000000002</v>
      </c>
      <c r="V200" s="306">
        <v>361.8</v>
      </c>
      <c r="W200" s="306">
        <v>96.5</v>
      </c>
      <c r="X200" s="306">
        <v>59.7</v>
      </c>
      <c r="Y200" s="304"/>
      <c r="Z200" s="304">
        <v>2980</v>
      </c>
      <c r="AA200" s="306">
        <v>59</v>
      </c>
      <c r="AB200" s="306">
        <v>52.4</v>
      </c>
      <c r="AC200" s="306">
        <v>90.5</v>
      </c>
      <c r="AD200" s="306">
        <v>88.2</v>
      </c>
      <c r="AE200" s="306">
        <v>97.8</v>
      </c>
      <c r="AF200" s="306">
        <v>293.10000000000002</v>
      </c>
      <c r="AG200" s="306">
        <v>337.9</v>
      </c>
      <c r="AH200" s="306">
        <v>94.5</v>
      </c>
      <c r="AI200" s="306">
        <v>55.1</v>
      </c>
    </row>
    <row r="201" spans="2:35" x14ac:dyDescent="0.2">
      <c r="B201" s="304" t="s">
        <v>180</v>
      </c>
      <c r="C201" s="304"/>
      <c r="D201" s="304">
        <v>1201</v>
      </c>
      <c r="E201" s="306">
        <v>58.6</v>
      </c>
      <c r="F201" s="306">
        <v>50.5</v>
      </c>
      <c r="G201" s="306">
        <v>90.3</v>
      </c>
      <c r="H201" s="306">
        <v>88.1</v>
      </c>
      <c r="I201" s="306">
        <v>96.5</v>
      </c>
      <c r="J201" s="306">
        <v>287.5</v>
      </c>
      <c r="K201" s="306">
        <v>329.9</v>
      </c>
      <c r="L201" s="306">
        <v>95</v>
      </c>
      <c r="M201" s="306">
        <v>53.6</v>
      </c>
      <c r="N201" s="304"/>
      <c r="O201" s="304">
        <v>1213</v>
      </c>
      <c r="P201" s="306">
        <v>67.8</v>
      </c>
      <c r="Q201" s="306">
        <v>57.5</v>
      </c>
      <c r="R201" s="306">
        <v>95.1</v>
      </c>
      <c r="S201" s="306">
        <v>91.1</v>
      </c>
      <c r="T201" s="306">
        <v>98.4</v>
      </c>
      <c r="U201" s="306">
        <v>313</v>
      </c>
      <c r="V201" s="306">
        <v>365.2</v>
      </c>
      <c r="W201" s="306">
        <v>97.8</v>
      </c>
      <c r="X201" s="306">
        <v>58.9</v>
      </c>
      <c r="Y201" s="304"/>
      <c r="Z201" s="304">
        <v>2414</v>
      </c>
      <c r="AA201" s="306">
        <v>63.2</v>
      </c>
      <c r="AB201" s="306">
        <v>54</v>
      </c>
      <c r="AC201" s="306">
        <v>92.7</v>
      </c>
      <c r="AD201" s="306">
        <v>89.6</v>
      </c>
      <c r="AE201" s="306">
        <v>97.5</v>
      </c>
      <c r="AF201" s="306">
        <v>300.3</v>
      </c>
      <c r="AG201" s="306">
        <v>347.6</v>
      </c>
      <c r="AH201" s="306">
        <v>96.4</v>
      </c>
      <c r="AI201" s="306">
        <v>56.3</v>
      </c>
    </row>
    <row r="202" spans="2:35" x14ac:dyDescent="0.2">
      <c r="B202" s="304" t="s">
        <v>182</v>
      </c>
      <c r="C202" s="304"/>
      <c r="D202" s="304">
        <v>1076</v>
      </c>
      <c r="E202" s="306">
        <v>48.4</v>
      </c>
      <c r="F202" s="306">
        <v>41.4</v>
      </c>
      <c r="G202" s="306">
        <v>89.3</v>
      </c>
      <c r="H202" s="306">
        <v>85.7</v>
      </c>
      <c r="I202" s="306">
        <v>97.2</v>
      </c>
      <c r="J202" s="306">
        <v>266.8</v>
      </c>
      <c r="K202" s="306">
        <v>295.2</v>
      </c>
      <c r="L202" s="306">
        <v>91.6</v>
      </c>
      <c r="M202" s="306">
        <v>45.2</v>
      </c>
      <c r="N202" s="304"/>
      <c r="O202" s="304">
        <v>1113</v>
      </c>
      <c r="P202" s="306">
        <v>60.8</v>
      </c>
      <c r="Q202" s="306">
        <v>52.9</v>
      </c>
      <c r="R202" s="306">
        <v>93.8</v>
      </c>
      <c r="S202" s="306">
        <v>88.9</v>
      </c>
      <c r="T202" s="306">
        <v>98.8</v>
      </c>
      <c r="U202" s="306">
        <v>299</v>
      </c>
      <c r="V202" s="306">
        <v>335.5</v>
      </c>
      <c r="W202" s="306">
        <v>94</v>
      </c>
      <c r="X202" s="306">
        <v>55.8</v>
      </c>
      <c r="Y202" s="304"/>
      <c r="Z202" s="304">
        <v>2189</v>
      </c>
      <c r="AA202" s="306">
        <v>54.7</v>
      </c>
      <c r="AB202" s="306">
        <v>47.3</v>
      </c>
      <c r="AC202" s="306">
        <v>91.6</v>
      </c>
      <c r="AD202" s="306">
        <v>87.3</v>
      </c>
      <c r="AE202" s="306">
        <v>98</v>
      </c>
      <c r="AF202" s="306">
        <v>283.2</v>
      </c>
      <c r="AG202" s="306">
        <v>315.7</v>
      </c>
      <c r="AH202" s="306">
        <v>92.8</v>
      </c>
      <c r="AI202" s="306">
        <v>50.6</v>
      </c>
    </row>
    <row r="203" spans="2:35" x14ac:dyDescent="0.2">
      <c r="B203" s="304" t="s">
        <v>184</v>
      </c>
      <c r="C203" s="304"/>
      <c r="D203" s="304">
        <v>1708</v>
      </c>
      <c r="E203" s="306">
        <v>62.2</v>
      </c>
      <c r="F203" s="306">
        <v>49.5</v>
      </c>
      <c r="G203" s="306">
        <v>92.2</v>
      </c>
      <c r="H203" s="306">
        <v>89.9</v>
      </c>
      <c r="I203" s="306">
        <v>97.4</v>
      </c>
      <c r="J203" s="306">
        <v>297.8</v>
      </c>
      <c r="K203" s="306">
        <v>340.8</v>
      </c>
      <c r="L203" s="306">
        <v>94.1</v>
      </c>
      <c r="M203" s="306">
        <v>51.1</v>
      </c>
      <c r="N203" s="304"/>
      <c r="O203" s="304">
        <v>1608</v>
      </c>
      <c r="P203" s="306">
        <v>75.7</v>
      </c>
      <c r="Q203" s="306">
        <v>60.9</v>
      </c>
      <c r="R203" s="306">
        <v>96.6</v>
      </c>
      <c r="S203" s="306">
        <v>94.6</v>
      </c>
      <c r="T203" s="306">
        <v>99.5</v>
      </c>
      <c r="U203" s="306">
        <v>331.7</v>
      </c>
      <c r="V203" s="306">
        <v>385</v>
      </c>
      <c r="W203" s="306">
        <v>97.6</v>
      </c>
      <c r="X203" s="306">
        <v>61.4</v>
      </c>
      <c r="Y203" s="304"/>
      <c r="Z203" s="304">
        <v>3316</v>
      </c>
      <c r="AA203" s="306">
        <v>68.8</v>
      </c>
      <c r="AB203" s="306">
        <v>55</v>
      </c>
      <c r="AC203" s="306">
        <v>94.3</v>
      </c>
      <c r="AD203" s="306">
        <v>92.2</v>
      </c>
      <c r="AE203" s="306">
        <v>98.4</v>
      </c>
      <c r="AF203" s="306">
        <v>314.2</v>
      </c>
      <c r="AG203" s="306">
        <v>362.2</v>
      </c>
      <c r="AH203" s="306">
        <v>95.8</v>
      </c>
      <c r="AI203" s="306">
        <v>56.1</v>
      </c>
    </row>
    <row r="204" spans="2:35" x14ac:dyDescent="0.2">
      <c r="B204" s="304" t="s">
        <v>186</v>
      </c>
      <c r="C204" s="304"/>
      <c r="D204" s="304">
        <v>935</v>
      </c>
      <c r="E204" s="306">
        <v>59.8</v>
      </c>
      <c r="F204" s="306">
        <v>49.7</v>
      </c>
      <c r="G204" s="306">
        <v>90.7</v>
      </c>
      <c r="H204" s="306">
        <v>89.1</v>
      </c>
      <c r="I204" s="306">
        <v>98.4</v>
      </c>
      <c r="J204" s="306">
        <v>291.39999999999998</v>
      </c>
      <c r="K204" s="306">
        <v>330.6</v>
      </c>
      <c r="L204" s="306">
        <v>96.7</v>
      </c>
      <c r="M204" s="306">
        <v>52</v>
      </c>
      <c r="N204" s="304"/>
      <c r="O204" s="304">
        <v>882</v>
      </c>
      <c r="P204" s="306">
        <v>71.8</v>
      </c>
      <c r="Q204" s="306">
        <v>61</v>
      </c>
      <c r="R204" s="306">
        <v>94</v>
      </c>
      <c r="S204" s="306">
        <v>91.6</v>
      </c>
      <c r="T204" s="306">
        <v>97.7</v>
      </c>
      <c r="U204" s="306">
        <v>319</v>
      </c>
      <c r="V204" s="306">
        <v>369.3</v>
      </c>
      <c r="W204" s="306">
        <v>97.1</v>
      </c>
      <c r="X204" s="306">
        <v>63.2</v>
      </c>
      <c r="Y204" s="304"/>
      <c r="Z204" s="304">
        <v>1817</v>
      </c>
      <c r="AA204" s="306">
        <v>65.599999999999994</v>
      </c>
      <c r="AB204" s="306">
        <v>55.2</v>
      </c>
      <c r="AC204" s="306">
        <v>92.3</v>
      </c>
      <c r="AD204" s="306">
        <v>90.3</v>
      </c>
      <c r="AE204" s="306">
        <v>98.1</v>
      </c>
      <c r="AF204" s="306">
        <v>304.8</v>
      </c>
      <c r="AG204" s="306">
        <v>349.4</v>
      </c>
      <c r="AH204" s="306">
        <v>96.9</v>
      </c>
      <c r="AI204" s="306">
        <v>57.4</v>
      </c>
    </row>
    <row r="205" spans="2:35" x14ac:dyDescent="0.2">
      <c r="B205" s="304" t="s">
        <v>188</v>
      </c>
      <c r="C205" s="304"/>
      <c r="D205" s="304">
        <v>1447</v>
      </c>
      <c r="E205" s="306">
        <v>62.3</v>
      </c>
      <c r="F205" s="306">
        <v>51.7</v>
      </c>
      <c r="G205" s="306">
        <v>91.1</v>
      </c>
      <c r="H205" s="306">
        <v>88.5</v>
      </c>
      <c r="I205" s="306">
        <v>97.5</v>
      </c>
      <c r="J205" s="306">
        <v>300.8</v>
      </c>
      <c r="K205" s="306">
        <v>353.5</v>
      </c>
      <c r="L205" s="306">
        <v>94.5</v>
      </c>
      <c r="M205" s="306">
        <v>53.4</v>
      </c>
      <c r="N205" s="304"/>
      <c r="O205" s="304">
        <v>1415</v>
      </c>
      <c r="P205" s="306">
        <v>76.7</v>
      </c>
      <c r="Q205" s="306">
        <v>65.099999999999994</v>
      </c>
      <c r="R205" s="306">
        <v>94.2</v>
      </c>
      <c r="S205" s="306">
        <v>90.2</v>
      </c>
      <c r="T205" s="306">
        <v>98.9</v>
      </c>
      <c r="U205" s="306">
        <v>332.3</v>
      </c>
      <c r="V205" s="306">
        <v>399.7</v>
      </c>
      <c r="W205" s="306">
        <v>95</v>
      </c>
      <c r="X205" s="306">
        <v>65.7</v>
      </c>
      <c r="Y205" s="304"/>
      <c r="Z205" s="304">
        <v>2862</v>
      </c>
      <c r="AA205" s="306">
        <v>69.400000000000006</v>
      </c>
      <c r="AB205" s="306">
        <v>58.3</v>
      </c>
      <c r="AC205" s="306">
        <v>92.6</v>
      </c>
      <c r="AD205" s="306">
        <v>89.3</v>
      </c>
      <c r="AE205" s="306">
        <v>98.2</v>
      </c>
      <c r="AF205" s="306">
        <v>316.3</v>
      </c>
      <c r="AG205" s="306">
        <v>376.3</v>
      </c>
      <c r="AH205" s="306">
        <v>94.7</v>
      </c>
      <c r="AI205" s="306">
        <v>59.5</v>
      </c>
    </row>
    <row r="206" spans="2:35" x14ac:dyDescent="0.2">
      <c r="B206" s="304" t="s">
        <v>190</v>
      </c>
      <c r="C206" s="304"/>
      <c r="D206" s="304">
        <v>1340</v>
      </c>
      <c r="E206" s="306">
        <v>57.7</v>
      </c>
      <c r="F206" s="306">
        <v>49.1</v>
      </c>
      <c r="G206" s="306">
        <v>93.3</v>
      </c>
      <c r="H206" s="306">
        <v>91.9</v>
      </c>
      <c r="I206" s="306">
        <v>98</v>
      </c>
      <c r="J206" s="306">
        <v>291.3</v>
      </c>
      <c r="K206" s="306">
        <v>336.2</v>
      </c>
      <c r="L206" s="306">
        <v>95.1</v>
      </c>
      <c r="M206" s="306">
        <v>52</v>
      </c>
      <c r="N206" s="304"/>
      <c r="O206" s="304">
        <v>1352</v>
      </c>
      <c r="P206" s="306">
        <v>67.5</v>
      </c>
      <c r="Q206" s="306">
        <v>58.3</v>
      </c>
      <c r="R206" s="306">
        <v>95</v>
      </c>
      <c r="S206" s="306">
        <v>94</v>
      </c>
      <c r="T206" s="306">
        <v>98.6</v>
      </c>
      <c r="U206" s="306">
        <v>313.60000000000002</v>
      </c>
      <c r="V206" s="306">
        <v>367.4</v>
      </c>
      <c r="W206" s="306">
        <v>97.6</v>
      </c>
      <c r="X206" s="306">
        <v>60.7</v>
      </c>
      <c r="Y206" s="304"/>
      <c r="Z206" s="304">
        <v>2692</v>
      </c>
      <c r="AA206" s="306">
        <v>62.6</v>
      </c>
      <c r="AB206" s="306">
        <v>53.7</v>
      </c>
      <c r="AC206" s="306">
        <v>94.2</v>
      </c>
      <c r="AD206" s="306">
        <v>92.9</v>
      </c>
      <c r="AE206" s="306">
        <v>98.3</v>
      </c>
      <c r="AF206" s="306">
        <v>302.5</v>
      </c>
      <c r="AG206" s="306">
        <v>351.9</v>
      </c>
      <c r="AH206" s="306">
        <v>96.3</v>
      </c>
      <c r="AI206" s="306">
        <v>56.4</v>
      </c>
    </row>
    <row r="207" spans="2:35" x14ac:dyDescent="0.2">
      <c r="B207" s="304" t="s">
        <v>192</v>
      </c>
      <c r="C207" s="304"/>
      <c r="D207" s="304">
        <v>1531</v>
      </c>
      <c r="E207" s="306">
        <v>75.099999999999994</v>
      </c>
      <c r="F207" s="306">
        <v>67.7</v>
      </c>
      <c r="G207" s="306">
        <v>96</v>
      </c>
      <c r="H207" s="306">
        <v>95</v>
      </c>
      <c r="I207" s="306">
        <v>99.1</v>
      </c>
      <c r="J207" s="306">
        <v>337.4</v>
      </c>
      <c r="K207" s="306">
        <v>415.1</v>
      </c>
      <c r="L207" s="306">
        <v>98</v>
      </c>
      <c r="M207" s="306">
        <v>69.400000000000006</v>
      </c>
      <c r="N207" s="304"/>
      <c r="O207" s="304">
        <v>1392</v>
      </c>
      <c r="P207" s="306">
        <v>84.4</v>
      </c>
      <c r="Q207" s="306">
        <v>77.099999999999994</v>
      </c>
      <c r="R207" s="306">
        <v>97.6</v>
      </c>
      <c r="S207" s="306">
        <v>96.3</v>
      </c>
      <c r="T207" s="306">
        <v>99.1</v>
      </c>
      <c r="U207" s="306">
        <v>364.4</v>
      </c>
      <c r="V207" s="306">
        <v>437.5</v>
      </c>
      <c r="W207" s="306">
        <v>98.3</v>
      </c>
      <c r="X207" s="306">
        <v>77.900000000000006</v>
      </c>
      <c r="Y207" s="304"/>
      <c r="Z207" s="304">
        <v>2923</v>
      </c>
      <c r="AA207" s="306">
        <v>79.5</v>
      </c>
      <c r="AB207" s="306">
        <v>72.2</v>
      </c>
      <c r="AC207" s="306">
        <v>96.7</v>
      </c>
      <c r="AD207" s="306">
        <v>95.6</v>
      </c>
      <c r="AE207" s="306">
        <v>99.1</v>
      </c>
      <c r="AF207" s="306">
        <v>350.3</v>
      </c>
      <c r="AG207" s="306">
        <v>425.8</v>
      </c>
      <c r="AH207" s="306">
        <v>98.1</v>
      </c>
      <c r="AI207" s="306">
        <v>73.400000000000006</v>
      </c>
    </row>
    <row r="208" spans="2:35" x14ac:dyDescent="0.2">
      <c r="B208" s="304" t="s">
        <v>194</v>
      </c>
      <c r="C208" s="304"/>
      <c r="D208" s="304">
        <v>1205</v>
      </c>
      <c r="E208" s="306">
        <v>59.4</v>
      </c>
      <c r="F208" s="306">
        <v>48.5</v>
      </c>
      <c r="G208" s="306">
        <v>92.4</v>
      </c>
      <c r="H208" s="306">
        <v>90.7</v>
      </c>
      <c r="I208" s="306">
        <v>98.7</v>
      </c>
      <c r="J208" s="306">
        <v>298.60000000000002</v>
      </c>
      <c r="K208" s="306">
        <v>339.8</v>
      </c>
      <c r="L208" s="306">
        <v>96.2</v>
      </c>
      <c r="M208" s="306">
        <v>51.1</v>
      </c>
      <c r="N208" s="304"/>
      <c r="O208" s="304">
        <v>1199</v>
      </c>
      <c r="P208" s="306">
        <v>72.8</v>
      </c>
      <c r="Q208" s="306">
        <v>63.2</v>
      </c>
      <c r="R208" s="306">
        <v>95.7</v>
      </c>
      <c r="S208" s="306">
        <v>93.7</v>
      </c>
      <c r="T208" s="306">
        <v>99.3</v>
      </c>
      <c r="U208" s="306">
        <v>330</v>
      </c>
      <c r="V208" s="306">
        <v>380.5</v>
      </c>
      <c r="W208" s="306">
        <v>97.7</v>
      </c>
      <c r="X208" s="306">
        <v>65.099999999999994</v>
      </c>
      <c r="Y208" s="304"/>
      <c r="Z208" s="304">
        <v>2404</v>
      </c>
      <c r="AA208" s="306">
        <v>66.099999999999994</v>
      </c>
      <c r="AB208" s="306">
        <v>55.9</v>
      </c>
      <c r="AC208" s="306">
        <v>94.1</v>
      </c>
      <c r="AD208" s="306">
        <v>92.2</v>
      </c>
      <c r="AE208" s="306">
        <v>99</v>
      </c>
      <c r="AF208" s="306">
        <v>314.3</v>
      </c>
      <c r="AG208" s="306">
        <v>360.1</v>
      </c>
      <c r="AH208" s="306">
        <v>96.9</v>
      </c>
      <c r="AI208" s="306">
        <v>58.1</v>
      </c>
    </row>
    <row r="209" spans="2:35" x14ac:dyDescent="0.2">
      <c r="B209" s="304" t="s">
        <v>196</v>
      </c>
      <c r="C209" s="304"/>
      <c r="D209" s="304">
        <v>1870</v>
      </c>
      <c r="E209" s="306">
        <v>61.4</v>
      </c>
      <c r="F209" s="306">
        <v>52.6</v>
      </c>
      <c r="G209" s="306">
        <v>93</v>
      </c>
      <c r="H209" s="306">
        <v>90.9</v>
      </c>
      <c r="I209" s="306">
        <v>98.6</v>
      </c>
      <c r="J209" s="306">
        <v>296</v>
      </c>
      <c r="K209" s="306">
        <v>343.6</v>
      </c>
      <c r="L209" s="306">
        <v>97.3</v>
      </c>
      <c r="M209" s="306">
        <v>55.2</v>
      </c>
      <c r="N209" s="304"/>
      <c r="O209" s="304">
        <v>1683</v>
      </c>
      <c r="P209" s="306">
        <v>73.099999999999994</v>
      </c>
      <c r="Q209" s="306">
        <v>64</v>
      </c>
      <c r="R209" s="306">
        <v>96.8</v>
      </c>
      <c r="S209" s="306">
        <v>94.8</v>
      </c>
      <c r="T209" s="306">
        <v>99.5</v>
      </c>
      <c r="U209" s="306">
        <v>327</v>
      </c>
      <c r="V209" s="306">
        <v>387.8</v>
      </c>
      <c r="W209" s="306">
        <v>98.6</v>
      </c>
      <c r="X209" s="306">
        <v>65.8</v>
      </c>
      <c r="Y209" s="304"/>
      <c r="Z209" s="304">
        <v>3553</v>
      </c>
      <c r="AA209" s="306">
        <v>67</v>
      </c>
      <c r="AB209" s="306">
        <v>58</v>
      </c>
      <c r="AC209" s="306">
        <v>94.8</v>
      </c>
      <c r="AD209" s="306">
        <v>92.7</v>
      </c>
      <c r="AE209" s="306">
        <v>99</v>
      </c>
      <c r="AF209" s="306">
        <v>310.7</v>
      </c>
      <c r="AG209" s="306">
        <v>364.5</v>
      </c>
      <c r="AH209" s="306">
        <v>97.9</v>
      </c>
      <c r="AI209" s="306">
        <v>60.3</v>
      </c>
    </row>
    <row r="210" spans="2:35" x14ac:dyDescent="0.2">
      <c r="B210" s="304" t="s">
        <v>198</v>
      </c>
      <c r="C210" s="304"/>
      <c r="D210" s="304">
        <v>1777</v>
      </c>
      <c r="E210" s="306">
        <v>60.3</v>
      </c>
      <c r="F210" s="306">
        <v>52.2</v>
      </c>
      <c r="G210" s="306">
        <v>90.9</v>
      </c>
      <c r="H210" s="306">
        <v>90.1</v>
      </c>
      <c r="I210" s="306">
        <v>98.5</v>
      </c>
      <c r="J210" s="306">
        <v>299.7</v>
      </c>
      <c r="K210" s="306">
        <v>346.3</v>
      </c>
      <c r="L210" s="306">
        <v>96.8</v>
      </c>
      <c r="M210" s="306">
        <v>55.1</v>
      </c>
      <c r="N210" s="304"/>
      <c r="O210" s="304">
        <v>1802</v>
      </c>
      <c r="P210" s="306">
        <v>78.5</v>
      </c>
      <c r="Q210" s="306">
        <v>67.8</v>
      </c>
      <c r="R210" s="306">
        <v>95.6</v>
      </c>
      <c r="S210" s="306">
        <v>94.7</v>
      </c>
      <c r="T210" s="306">
        <v>99.2</v>
      </c>
      <c r="U210" s="306">
        <v>341.4</v>
      </c>
      <c r="V210" s="306">
        <v>408.9</v>
      </c>
      <c r="W210" s="306">
        <v>98.2</v>
      </c>
      <c r="X210" s="306">
        <v>68.8</v>
      </c>
      <c r="Y210" s="304"/>
      <c r="Z210" s="304">
        <v>3579</v>
      </c>
      <c r="AA210" s="306">
        <v>69.5</v>
      </c>
      <c r="AB210" s="306">
        <v>60</v>
      </c>
      <c r="AC210" s="306">
        <v>93.3</v>
      </c>
      <c r="AD210" s="306">
        <v>92.4</v>
      </c>
      <c r="AE210" s="306">
        <v>98.9</v>
      </c>
      <c r="AF210" s="306">
        <v>320.7</v>
      </c>
      <c r="AG210" s="306">
        <v>377.8</v>
      </c>
      <c r="AH210" s="306">
        <v>97.5</v>
      </c>
      <c r="AI210" s="306">
        <v>62</v>
      </c>
    </row>
    <row r="211" spans="2:35" x14ac:dyDescent="0.2">
      <c r="B211" s="307" t="s">
        <v>564</v>
      </c>
      <c r="C211" s="304"/>
      <c r="D211" s="304">
        <v>28982</v>
      </c>
      <c r="E211" s="306">
        <v>57.1</v>
      </c>
      <c r="F211" s="306">
        <v>48.9</v>
      </c>
      <c r="G211" s="306">
        <v>91</v>
      </c>
      <c r="H211" s="306">
        <v>88.3</v>
      </c>
      <c r="I211" s="306">
        <v>97.8</v>
      </c>
      <c r="J211" s="306">
        <v>287.89999999999998</v>
      </c>
      <c r="K211" s="306">
        <v>333.8</v>
      </c>
      <c r="L211" s="306">
        <v>94.7</v>
      </c>
      <c r="M211" s="306">
        <v>51.9</v>
      </c>
      <c r="N211" s="304"/>
      <c r="O211" s="304">
        <v>28130</v>
      </c>
      <c r="P211" s="306">
        <v>68.7</v>
      </c>
      <c r="Q211" s="306">
        <v>59</v>
      </c>
      <c r="R211" s="306">
        <v>94.2</v>
      </c>
      <c r="S211" s="306">
        <v>91</v>
      </c>
      <c r="T211" s="306">
        <v>98.7</v>
      </c>
      <c r="U211" s="306">
        <v>316.3</v>
      </c>
      <c r="V211" s="306">
        <v>375.9</v>
      </c>
      <c r="W211" s="306">
        <v>96.1</v>
      </c>
      <c r="X211" s="306">
        <v>60.8</v>
      </c>
      <c r="Y211" s="304"/>
      <c r="Z211" s="304">
        <v>57112</v>
      </c>
      <c r="AA211" s="306">
        <v>62.8</v>
      </c>
      <c r="AB211" s="306">
        <v>53.9</v>
      </c>
      <c r="AC211" s="306">
        <v>92.6</v>
      </c>
      <c r="AD211" s="306">
        <v>89.6</v>
      </c>
      <c r="AE211" s="306">
        <v>98.3</v>
      </c>
      <c r="AF211" s="306">
        <v>301.89999999999998</v>
      </c>
      <c r="AG211" s="306">
        <v>354.5</v>
      </c>
      <c r="AH211" s="306">
        <v>95.4</v>
      </c>
      <c r="AI211" s="306">
        <v>56.2</v>
      </c>
    </row>
    <row r="212" spans="2:35" x14ac:dyDescent="0.2">
      <c r="B212" s="304" t="s">
        <v>201</v>
      </c>
      <c r="C212" s="304"/>
      <c r="D212" s="304">
        <v>1189</v>
      </c>
      <c r="E212" s="306">
        <v>50.5</v>
      </c>
      <c r="F212" s="306">
        <v>43.5</v>
      </c>
      <c r="G212" s="306">
        <v>89</v>
      </c>
      <c r="H212" s="306">
        <v>83.5</v>
      </c>
      <c r="I212" s="306">
        <v>97.6</v>
      </c>
      <c r="J212" s="306">
        <v>271.7</v>
      </c>
      <c r="K212" s="306">
        <v>313.7</v>
      </c>
      <c r="L212" s="306">
        <v>92.3</v>
      </c>
      <c r="M212" s="306">
        <v>45.3</v>
      </c>
      <c r="N212" s="304"/>
      <c r="O212" s="304">
        <v>1194</v>
      </c>
      <c r="P212" s="306">
        <v>61.2</v>
      </c>
      <c r="Q212" s="306">
        <v>50.7</v>
      </c>
      <c r="R212" s="306">
        <v>92.8</v>
      </c>
      <c r="S212" s="306">
        <v>87</v>
      </c>
      <c r="T212" s="306">
        <v>98.8</v>
      </c>
      <c r="U212" s="306">
        <v>299.10000000000002</v>
      </c>
      <c r="V212" s="306">
        <v>355.5</v>
      </c>
      <c r="W212" s="306">
        <v>94.7</v>
      </c>
      <c r="X212" s="306">
        <v>52</v>
      </c>
      <c r="Y212" s="304"/>
      <c r="Z212" s="304">
        <v>2383</v>
      </c>
      <c r="AA212" s="306">
        <v>55.9</v>
      </c>
      <c r="AB212" s="306">
        <v>47.1</v>
      </c>
      <c r="AC212" s="306">
        <v>90.9</v>
      </c>
      <c r="AD212" s="306">
        <v>85.3</v>
      </c>
      <c r="AE212" s="306">
        <v>98.2</v>
      </c>
      <c r="AF212" s="306">
        <v>285.39999999999998</v>
      </c>
      <c r="AG212" s="306">
        <v>334.6</v>
      </c>
      <c r="AH212" s="306">
        <v>93.5</v>
      </c>
      <c r="AI212" s="306">
        <v>48.7</v>
      </c>
    </row>
    <row r="213" spans="2:35" x14ac:dyDescent="0.2">
      <c r="B213" s="304" t="s">
        <v>203</v>
      </c>
      <c r="C213" s="304"/>
      <c r="D213" s="304">
        <v>2988</v>
      </c>
      <c r="E213" s="306">
        <v>48.2</v>
      </c>
      <c r="F213" s="306">
        <v>39.299999999999997</v>
      </c>
      <c r="G213" s="306">
        <v>87.8</v>
      </c>
      <c r="H213" s="306">
        <v>85.1</v>
      </c>
      <c r="I213" s="306">
        <v>97.6</v>
      </c>
      <c r="J213" s="306">
        <v>268.3</v>
      </c>
      <c r="K213" s="306">
        <v>302.39999999999998</v>
      </c>
      <c r="L213" s="306">
        <v>94.4</v>
      </c>
      <c r="M213" s="306">
        <v>42.8</v>
      </c>
      <c r="N213" s="304"/>
      <c r="O213" s="304">
        <v>2795</v>
      </c>
      <c r="P213" s="306">
        <v>61.9</v>
      </c>
      <c r="Q213" s="306">
        <v>49</v>
      </c>
      <c r="R213" s="306">
        <v>92.2</v>
      </c>
      <c r="S213" s="306">
        <v>86.4</v>
      </c>
      <c r="T213" s="306">
        <v>98.4</v>
      </c>
      <c r="U213" s="306">
        <v>304.2</v>
      </c>
      <c r="V213" s="306">
        <v>355.8</v>
      </c>
      <c r="W213" s="306">
        <v>93.2</v>
      </c>
      <c r="X213" s="306">
        <v>50.7</v>
      </c>
      <c r="Y213" s="304"/>
      <c r="Z213" s="304">
        <v>5783</v>
      </c>
      <c r="AA213" s="306">
        <v>54.8</v>
      </c>
      <c r="AB213" s="306">
        <v>44</v>
      </c>
      <c r="AC213" s="306">
        <v>89.9</v>
      </c>
      <c r="AD213" s="306">
        <v>85.7</v>
      </c>
      <c r="AE213" s="306">
        <v>98</v>
      </c>
      <c r="AF213" s="306">
        <v>285.60000000000002</v>
      </c>
      <c r="AG213" s="306">
        <v>328.2</v>
      </c>
      <c r="AH213" s="306">
        <v>93.8</v>
      </c>
      <c r="AI213" s="306">
        <v>46.6</v>
      </c>
    </row>
    <row r="214" spans="2:35" x14ac:dyDescent="0.2">
      <c r="B214" s="304" t="s">
        <v>205</v>
      </c>
      <c r="C214" s="304"/>
      <c r="D214" s="304">
        <v>1299</v>
      </c>
      <c r="E214" s="306">
        <v>66.3</v>
      </c>
      <c r="F214" s="306">
        <v>55.6</v>
      </c>
      <c r="G214" s="306">
        <v>95</v>
      </c>
      <c r="H214" s="306">
        <v>92.6</v>
      </c>
      <c r="I214" s="306">
        <v>98.5</v>
      </c>
      <c r="J214" s="306">
        <v>310.5</v>
      </c>
      <c r="K214" s="306">
        <v>369.6</v>
      </c>
      <c r="L214" s="306">
        <v>96.6</v>
      </c>
      <c r="M214" s="306">
        <v>57.4</v>
      </c>
      <c r="N214" s="304"/>
      <c r="O214" s="304">
        <v>1289</v>
      </c>
      <c r="P214" s="306">
        <v>75.5</v>
      </c>
      <c r="Q214" s="306">
        <v>64.5</v>
      </c>
      <c r="R214" s="306">
        <v>96.2</v>
      </c>
      <c r="S214" s="306">
        <v>93.7</v>
      </c>
      <c r="T214" s="306">
        <v>99.3</v>
      </c>
      <c r="U214" s="306">
        <v>336.9</v>
      </c>
      <c r="V214" s="306">
        <v>412.9</v>
      </c>
      <c r="W214" s="306">
        <v>98.1</v>
      </c>
      <c r="X214" s="306">
        <v>65.099999999999994</v>
      </c>
      <c r="Y214" s="304"/>
      <c r="Z214" s="304">
        <v>2588</v>
      </c>
      <c r="AA214" s="306">
        <v>70.900000000000006</v>
      </c>
      <c r="AB214" s="306">
        <v>60</v>
      </c>
      <c r="AC214" s="306">
        <v>95.6</v>
      </c>
      <c r="AD214" s="306">
        <v>93.2</v>
      </c>
      <c r="AE214" s="306">
        <v>98.9</v>
      </c>
      <c r="AF214" s="306">
        <v>323.7</v>
      </c>
      <c r="AG214" s="306">
        <v>391.2</v>
      </c>
      <c r="AH214" s="306">
        <v>97.4</v>
      </c>
      <c r="AI214" s="306">
        <v>61.2</v>
      </c>
    </row>
    <row r="215" spans="2:35" x14ac:dyDescent="0.2">
      <c r="B215" s="304" t="s">
        <v>207</v>
      </c>
      <c r="C215" s="304"/>
      <c r="D215" s="304">
        <v>1717</v>
      </c>
      <c r="E215" s="306">
        <v>50.8</v>
      </c>
      <c r="F215" s="306">
        <v>43.3</v>
      </c>
      <c r="G215" s="306">
        <v>89.6</v>
      </c>
      <c r="H215" s="306">
        <v>87.1</v>
      </c>
      <c r="I215" s="306">
        <v>97</v>
      </c>
      <c r="J215" s="306">
        <v>274.7</v>
      </c>
      <c r="K215" s="306">
        <v>313</v>
      </c>
      <c r="L215" s="306">
        <v>93.6</v>
      </c>
      <c r="M215" s="306">
        <v>48</v>
      </c>
      <c r="N215" s="304"/>
      <c r="O215" s="304">
        <v>1649</v>
      </c>
      <c r="P215" s="306">
        <v>66.3</v>
      </c>
      <c r="Q215" s="306">
        <v>55.7</v>
      </c>
      <c r="R215" s="306">
        <v>94.9</v>
      </c>
      <c r="S215" s="306">
        <v>90.8</v>
      </c>
      <c r="T215" s="306">
        <v>98.7</v>
      </c>
      <c r="U215" s="306">
        <v>307.89999999999998</v>
      </c>
      <c r="V215" s="306">
        <v>357.9</v>
      </c>
      <c r="W215" s="306">
        <v>94.5</v>
      </c>
      <c r="X215" s="306">
        <v>57.7</v>
      </c>
      <c r="Y215" s="304"/>
      <c r="Z215" s="304">
        <v>3366</v>
      </c>
      <c r="AA215" s="306">
        <v>58.4</v>
      </c>
      <c r="AB215" s="306">
        <v>49.4</v>
      </c>
      <c r="AC215" s="306">
        <v>92.2</v>
      </c>
      <c r="AD215" s="306">
        <v>88.9</v>
      </c>
      <c r="AE215" s="306">
        <v>97.8</v>
      </c>
      <c r="AF215" s="306">
        <v>291</v>
      </c>
      <c r="AG215" s="306">
        <v>335</v>
      </c>
      <c r="AH215" s="306">
        <v>94.1</v>
      </c>
      <c r="AI215" s="306">
        <v>52.8</v>
      </c>
    </row>
    <row r="216" spans="2:35" x14ac:dyDescent="0.2">
      <c r="B216" s="304" t="s">
        <v>209</v>
      </c>
      <c r="C216" s="304"/>
      <c r="D216" s="304">
        <v>1849</v>
      </c>
      <c r="E216" s="306">
        <v>60</v>
      </c>
      <c r="F216" s="306">
        <v>51.7</v>
      </c>
      <c r="G216" s="306">
        <v>92.4</v>
      </c>
      <c r="H216" s="306">
        <v>91.1</v>
      </c>
      <c r="I216" s="306">
        <v>99.2</v>
      </c>
      <c r="J216" s="306">
        <v>296.2</v>
      </c>
      <c r="K216" s="306">
        <v>339.9</v>
      </c>
      <c r="L216" s="306">
        <v>97</v>
      </c>
      <c r="M216" s="306">
        <v>55.1</v>
      </c>
      <c r="N216" s="304"/>
      <c r="O216" s="304">
        <v>1910</v>
      </c>
      <c r="P216" s="306">
        <v>73.3</v>
      </c>
      <c r="Q216" s="306">
        <v>63.7</v>
      </c>
      <c r="R216" s="306">
        <v>95.1</v>
      </c>
      <c r="S216" s="306">
        <v>94.1</v>
      </c>
      <c r="T216" s="306">
        <v>99</v>
      </c>
      <c r="U216" s="306">
        <v>327.10000000000002</v>
      </c>
      <c r="V216" s="306">
        <v>388.6</v>
      </c>
      <c r="W216" s="306">
        <v>97.5</v>
      </c>
      <c r="X216" s="306">
        <v>65.900000000000006</v>
      </c>
      <c r="Y216" s="304"/>
      <c r="Z216" s="304">
        <v>3759</v>
      </c>
      <c r="AA216" s="306">
        <v>66.7</v>
      </c>
      <c r="AB216" s="306">
        <v>57.8</v>
      </c>
      <c r="AC216" s="306">
        <v>93.8</v>
      </c>
      <c r="AD216" s="306">
        <v>92.6</v>
      </c>
      <c r="AE216" s="306">
        <v>99.1</v>
      </c>
      <c r="AF216" s="306">
        <v>311.89999999999998</v>
      </c>
      <c r="AG216" s="306">
        <v>364.6</v>
      </c>
      <c r="AH216" s="306">
        <v>97.3</v>
      </c>
      <c r="AI216" s="306">
        <v>60.6</v>
      </c>
    </row>
    <row r="217" spans="2:35" x14ac:dyDescent="0.2">
      <c r="B217" s="304" t="s">
        <v>211</v>
      </c>
      <c r="C217" s="304"/>
      <c r="D217" s="304">
        <v>1283</v>
      </c>
      <c r="E217" s="306">
        <v>48.9</v>
      </c>
      <c r="F217" s="306">
        <v>41.6</v>
      </c>
      <c r="G217" s="306">
        <v>89.4</v>
      </c>
      <c r="H217" s="306">
        <v>85.3</v>
      </c>
      <c r="I217" s="306">
        <v>96.8</v>
      </c>
      <c r="J217" s="306">
        <v>268.3</v>
      </c>
      <c r="K217" s="306">
        <v>302.5</v>
      </c>
      <c r="L217" s="306">
        <v>93</v>
      </c>
      <c r="M217" s="306">
        <v>45.7</v>
      </c>
      <c r="N217" s="304"/>
      <c r="O217" s="304">
        <v>1276</v>
      </c>
      <c r="P217" s="306">
        <v>56.5</v>
      </c>
      <c r="Q217" s="306">
        <v>47.8</v>
      </c>
      <c r="R217" s="306">
        <v>91.6</v>
      </c>
      <c r="S217" s="306">
        <v>87.5</v>
      </c>
      <c r="T217" s="306">
        <v>98</v>
      </c>
      <c r="U217" s="306">
        <v>289.5</v>
      </c>
      <c r="V217" s="306">
        <v>330.5</v>
      </c>
      <c r="W217" s="306">
        <v>94.9</v>
      </c>
      <c r="X217" s="306">
        <v>50.2</v>
      </c>
      <c r="Y217" s="304"/>
      <c r="Z217" s="304">
        <v>2559</v>
      </c>
      <c r="AA217" s="306">
        <v>52.7</v>
      </c>
      <c r="AB217" s="306">
        <v>44.7</v>
      </c>
      <c r="AC217" s="306">
        <v>90.5</v>
      </c>
      <c r="AD217" s="306">
        <v>86.4</v>
      </c>
      <c r="AE217" s="306">
        <v>97.4</v>
      </c>
      <c r="AF217" s="306">
        <v>278.8</v>
      </c>
      <c r="AG217" s="306">
        <v>316.5</v>
      </c>
      <c r="AH217" s="306">
        <v>93.9</v>
      </c>
      <c r="AI217" s="306">
        <v>47.9</v>
      </c>
    </row>
    <row r="218" spans="2:35" x14ac:dyDescent="0.2">
      <c r="B218" s="304" t="s">
        <v>213</v>
      </c>
      <c r="C218" s="304"/>
      <c r="D218" s="304">
        <v>2365</v>
      </c>
      <c r="E218" s="306">
        <v>60.4</v>
      </c>
      <c r="F218" s="306">
        <v>51.7</v>
      </c>
      <c r="G218" s="306">
        <v>95</v>
      </c>
      <c r="H218" s="306">
        <v>92.2</v>
      </c>
      <c r="I218" s="306">
        <v>98.9</v>
      </c>
      <c r="J218" s="306">
        <v>301.10000000000002</v>
      </c>
      <c r="K218" s="306">
        <v>357</v>
      </c>
      <c r="L218" s="306">
        <v>96.5</v>
      </c>
      <c r="M218" s="306">
        <v>54.4</v>
      </c>
      <c r="N218" s="304"/>
      <c r="O218" s="304">
        <v>2302</v>
      </c>
      <c r="P218" s="306">
        <v>71.400000000000006</v>
      </c>
      <c r="Q218" s="306">
        <v>60.4</v>
      </c>
      <c r="R218" s="306">
        <v>96.7</v>
      </c>
      <c r="S218" s="306">
        <v>93.1</v>
      </c>
      <c r="T218" s="306">
        <v>99.3</v>
      </c>
      <c r="U218" s="306">
        <v>324.5</v>
      </c>
      <c r="V218" s="306">
        <v>393.3</v>
      </c>
      <c r="W218" s="306">
        <v>97</v>
      </c>
      <c r="X218" s="306">
        <v>62.2</v>
      </c>
      <c r="Y218" s="304"/>
      <c r="Z218" s="304">
        <v>4667</v>
      </c>
      <c r="AA218" s="306">
        <v>65.8</v>
      </c>
      <c r="AB218" s="306">
        <v>56</v>
      </c>
      <c r="AC218" s="306">
        <v>95.8</v>
      </c>
      <c r="AD218" s="306">
        <v>92.7</v>
      </c>
      <c r="AE218" s="306">
        <v>99.1</v>
      </c>
      <c r="AF218" s="306">
        <v>312.60000000000002</v>
      </c>
      <c r="AG218" s="306">
        <v>374.9</v>
      </c>
      <c r="AH218" s="306">
        <v>96.8</v>
      </c>
      <c r="AI218" s="306">
        <v>58.2</v>
      </c>
    </row>
    <row r="219" spans="2:35" x14ac:dyDescent="0.2">
      <c r="B219" s="304" t="s">
        <v>215</v>
      </c>
      <c r="C219" s="304"/>
      <c r="D219" s="304">
        <v>3977</v>
      </c>
      <c r="E219" s="306">
        <v>55.8</v>
      </c>
      <c r="F219" s="306">
        <v>46.7</v>
      </c>
      <c r="G219" s="306">
        <v>89.3</v>
      </c>
      <c r="H219" s="306">
        <v>84.7</v>
      </c>
      <c r="I219" s="306">
        <v>97.5</v>
      </c>
      <c r="J219" s="306">
        <v>284</v>
      </c>
      <c r="K219" s="306">
        <v>326.10000000000002</v>
      </c>
      <c r="L219" s="306">
        <v>93</v>
      </c>
      <c r="M219" s="306">
        <v>49.6</v>
      </c>
      <c r="N219" s="304"/>
      <c r="O219" s="304">
        <v>3697</v>
      </c>
      <c r="P219" s="306">
        <v>66</v>
      </c>
      <c r="Q219" s="306">
        <v>55.6</v>
      </c>
      <c r="R219" s="306">
        <v>91.7</v>
      </c>
      <c r="S219" s="306">
        <v>87.2</v>
      </c>
      <c r="T219" s="306">
        <v>98</v>
      </c>
      <c r="U219" s="306">
        <v>309.8</v>
      </c>
      <c r="V219" s="306">
        <v>363.2</v>
      </c>
      <c r="W219" s="306">
        <v>93.8</v>
      </c>
      <c r="X219" s="306">
        <v>57.2</v>
      </c>
      <c r="Y219" s="304"/>
      <c r="Z219" s="304">
        <v>7674</v>
      </c>
      <c r="AA219" s="306">
        <v>60.7</v>
      </c>
      <c r="AB219" s="306">
        <v>51</v>
      </c>
      <c r="AC219" s="306">
        <v>90.4</v>
      </c>
      <c r="AD219" s="306">
        <v>85.9</v>
      </c>
      <c r="AE219" s="306">
        <v>97.7</v>
      </c>
      <c r="AF219" s="306">
        <v>296.39999999999998</v>
      </c>
      <c r="AG219" s="306">
        <v>344</v>
      </c>
      <c r="AH219" s="306">
        <v>93.3</v>
      </c>
      <c r="AI219" s="306">
        <v>53.3</v>
      </c>
    </row>
    <row r="220" spans="2:35" x14ac:dyDescent="0.2">
      <c r="B220" s="304" t="s">
        <v>217</v>
      </c>
      <c r="C220" s="304"/>
      <c r="D220" s="304">
        <v>898</v>
      </c>
      <c r="E220" s="306">
        <v>57.5</v>
      </c>
      <c r="F220" s="306">
        <v>51.7</v>
      </c>
      <c r="G220" s="306">
        <v>90</v>
      </c>
      <c r="H220" s="306">
        <v>88.5</v>
      </c>
      <c r="I220" s="306">
        <v>95.9</v>
      </c>
      <c r="J220" s="306">
        <v>279.3</v>
      </c>
      <c r="K220" s="306">
        <v>321.8</v>
      </c>
      <c r="L220" s="306">
        <v>93.7</v>
      </c>
      <c r="M220" s="306">
        <v>56.1</v>
      </c>
      <c r="N220" s="304"/>
      <c r="O220" s="304">
        <v>846</v>
      </c>
      <c r="P220" s="306">
        <v>66</v>
      </c>
      <c r="Q220" s="306">
        <v>59.3</v>
      </c>
      <c r="R220" s="306">
        <v>94.3</v>
      </c>
      <c r="S220" s="306">
        <v>92.7</v>
      </c>
      <c r="T220" s="306">
        <v>98.5</v>
      </c>
      <c r="U220" s="306">
        <v>302.39999999999998</v>
      </c>
      <c r="V220" s="306">
        <v>350.3</v>
      </c>
      <c r="W220" s="306">
        <v>96.7</v>
      </c>
      <c r="X220" s="306">
        <v>62.4</v>
      </c>
      <c r="Y220" s="304"/>
      <c r="Z220" s="304">
        <v>1744</v>
      </c>
      <c r="AA220" s="306">
        <v>61.6</v>
      </c>
      <c r="AB220" s="306">
        <v>55.4</v>
      </c>
      <c r="AC220" s="306">
        <v>92.1</v>
      </c>
      <c r="AD220" s="306">
        <v>90.5</v>
      </c>
      <c r="AE220" s="306">
        <v>97.1</v>
      </c>
      <c r="AF220" s="306">
        <v>290.5</v>
      </c>
      <c r="AG220" s="306">
        <v>335.7</v>
      </c>
      <c r="AH220" s="306">
        <v>95.1</v>
      </c>
      <c r="AI220" s="306">
        <v>59.2</v>
      </c>
    </row>
    <row r="221" spans="2:35" x14ac:dyDescent="0.2">
      <c r="B221" s="304" t="s">
        <v>219</v>
      </c>
      <c r="C221" s="304"/>
      <c r="D221" s="304">
        <v>947</v>
      </c>
      <c r="E221" s="306">
        <v>57.4</v>
      </c>
      <c r="F221" s="306">
        <v>50.4</v>
      </c>
      <c r="G221" s="306">
        <v>88.1</v>
      </c>
      <c r="H221" s="306">
        <v>87.1</v>
      </c>
      <c r="I221" s="306">
        <v>97.6</v>
      </c>
      <c r="J221" s="306">
        <v>283.10000000000002</v>
      </c>
      <c r="K221" s="306">
        <v>329.4</v>
      </c>
      <c r="L221" s="306">
        <v>95.9</v>
      </c>
      <c r="M221" s="306">
        <v>53.3</v>
      </c>
      <c r="N221" s="304"/>
      <c r="O221" s="304">
        <v>924</v>
      </c>
      <c r="P221" s="306">
        <v>66.099999999999994</v>
      </c>
      <c r="Q221" s="306">
        <v>59.1</v>
      </c>
      <c r="R221" s="306">
        <v>93.4</v>
      </c>
      <c r="S221" s="306">
        <v>91.9</v>
      </c>
      <c r="T221" s="306">
        <v>98.7</v>
      </c>
      <c r="U221" s="306">
        <v>306.2</v>
      </c>
      <c r="V221" s="306">
        <v>358.7</v>
      </c>
      <c r="W221" s="306">
        <v>97.6</v>
      </c>
      <c r="X221" s="306">
        <v>61.7</v>
      </c>
      <c r="Y221" s="304"/>
      <c r="Z221" s="304">
        <v>1871</v>
      </c>
      <c r="AA221" s="306">
        <v>61.7</v>
      </c>
      <c r="AB221" s="306">
        <v>54.7</v>
      </c>
      <c r="AC221" s="306">
        <v>90.7</v>
      </c>
      <c r="AD221" s="306">
        <v>89.5</v>
      </c>
      <c r="AE221" s="306">
        <v>98.1</v>
      </c>
      <c r="AF221" s="306">
        <v>294.5</v>
      </c>
      <c r="AG221" s="306">
        <v>343.8</v>
      </c>
      <c r="AH221" s="306">
        <v>96.7</v>
      </c>
      <c r="AI221" s="306">
        <v>57.5</v>
      </c>
    </row>
    <row r="222" spans="2:35" x14ac:dyDescent="0.2">
      <c r="B222" s="304" t="s">
        <v>221</v>
      </c>
      <c r="C222" s="304"/>
      <c r="D222" s="304">
        <v>3273</v>
      </c>
      <c r="E222" s="306">
        <v>63.4</v>
      </c>
      <c r="F222" s="306">
        <v>54.6</v>
      </c>
      <c r="G222" s="306">
        <v>94.6</v>
      </c>
      <c r="H222" s="306">
        <v>90.9</v>
      </c>
      <c r="I222" s="306">
        <v>98.1</v>
      </c>
      <c r="J222" s="306">
        <v>311.10000000000002</v>
      </c>
      <c r="K222" s="306">
        <v>372.6</v>
      </c>
      <c r="L222" s="306">
        <v>93.8</v>
      </c>
      <c r="M222" s="306">
        <v>56.9</v>
      </c>
      <c r="N222" s="304"/>
      <c r="O222" s="304">
        <v>3276</v>
      </c>
      <c r="P222" s="306">
        <v>75.5</v>
      </c>
      <c r="Q222" s="306">
        <v>67.5</v>
      </c>
      <c r="R222" s="306">
        <v>96.6</v>
      </c>
      <c r="S222" s="306">
        <v>94.3</v>
      </c>
      <c r="T222" s="306">
        <v>99.1</v>
      </c>
      <c r="U222" s="306">
        <v>338.1</v>
      </c>
      <c r="V222" s="306">
        <v>417.2</v>
      </c>
      <c r="W222" s="306">
        <v>96.8</v>
      </c>
      <c r="X222" s="306">
        <v>68.900000000000006</v>
      </c>
      <c r="Y222" s="304"/>
      <c r="Z222" s="304">
        <v>6549</v>
      </c>
      <c r="AA222" s="306">
        <v>69.5</v>
      </c>
      <c r="AB222" s="306">
        <v>61</v>
      </c>
      <c r="AC222" s="306">
        <v>95.6</v>
      </c>
      <c r="AD222" s="306">
        <v>92.6</v>
      </c>
      <c r="AE222" s="306">
        <v>98.6</v>
      </c>
      <c r="AF222" s="306">
        <v>324.60000000000002</v>
      </c>
      <c r="AG222" s="306">
        <v>394.9</v>
      </c>
      <c r="AH222" s="306">
        <v>95.3</v>
      </c>
      <c r="AI222" s="306">
        <v>62.9</v>
      </c>
    </row>
    <row r="223" spans="2:35" x14ac:dyDescent="0.2">
      <c r="B223" s="304" t="s">
        <v>223</v>
      </c>
      <c r="C223" s="304"/>
      <c r="D223" s="304">
        <v>1732</v>
      </c>
      <c r="E223" s="306">
        <v>59.1</v>
      </c>
      <c r="F223" s="306">
        <v>52.7</v>
      </c>
      <c r="G223" s="306">
        <v>90.5</v>
      </c>
      <c r="H223" s="306">
        <v>88.7</v>
      </c>
      <c r="I223" s="306">
        <v>98.6</v>
      </c>
      <c r="J223" s="306">
        <v>284.5</v>
      </c>
      <c r="K223" s="306">
        <v>325.89999999999998</v>
      </c>
      <c r="L223" s="306">
        <v>95.1</v>
      </c>
      <c r="M223" s="306">
        <v>56.8</v>
      </c>
      <c r="N223" s="304"/>
      <c r="O223" s="304">
        <v>1638</v>
      </c>
      <c r="P223" s="306">
        <v>71.099999999999994</v>
      </c>
      <c r="Q223" s="306">
        <v>62.1</v>
      </c>
      <c r="R223" s="306">
        <v>95.5</v>
      </c>
      <c r="S223" s="306">
        <v>93.2</v>
      </c>
      <c r="T223" s="306">
        <v>99.4</v>
      </c>
      <c r="U223" s="306">
        <v>314.7</v>
      </c>
      <c r="V223" s="306">
        <v>368.5</v>
      </c>
      <c r="W223" s="306">
        <v>97.7</v>
      </c>
      <c r="X223" s="306">
        <v>64.5</v>
      </c>
      <c r="Y223" s="304"/>
      <c r="Z223" s="304">
        <v>3370</v>
      </c>
      <c r="AA223" s="306">
        <v>64.900000000000006</v>
      </c>
      <c r="AB223" s="306">
        <v>57.3</v>
      </c>
      <c r="AC223" s="306">
        <v>92.9</v>
      </c>
      <c r="AD223" s="306">
        <v>90.9</v>
      </c>
      <c r="AE223" s="306">
        <v>99</v>
      </c>
      <c r="AF223" s="306">
        <v>299.2</v>
      </c>
      <c r="AG223" s="306">
        <v>346.6</v>
      </c>
      <c r="AH223" s="306">
        <v>96.4</v>
      </c>
      <c r="AI223" s="306">
        <v>60.5</v>
      </c>
    </row>
    <row r="224" spans="2:35" x14ac:dyDescent="0.2">
      <c r="B224" s="304" t="s">
        <v>225</v>
      </c>
      <c r="C224" s="304"/>
      <c r="D224" s="304">
        <v>2774</v>
      </c>
      <c r="E224" s="306">
        <v>56.5</v>
      </c>
      <c r="F224" s="306">
        <v>48.8</v>
      </c>
      <c r="G224" s="306">
        <v>89.6</v>
      </c>
      <c r="H224" s="306">
        <v>87.8</v>
      </c>
      <c r="I224" s="306">
        <v>97.2</v>
      </c>
      <c r="J224" s="306">
        <v>284.3</v>
      </c>
      <c r="K224" s="306">
        <v>328.5</v>
      </c>
      <c r="L224" s="306">
        <v>94.3</v>
      </c>
      <c r="M224" s="306">
        <v>51.3</v>
      </c>
      <c r="N224" s="304"/>
      <c r="O224" s="304">
        <v>2660</v>
      </c>
      <c r="P224" s="306">
        <v>67.400000000000006</v>
      </c>
      <c r="Q224" s="306">
        <v>59.2</v>
      </c>
      <c r="R224" s="306">
        <v>92</v>
      </c>
      <c r="S224" s="306">
        <v>89.8</v>
      </c>
      <c r="T224" s="306">
        <v>98.1</v>
      </c>
      <c r="U224" s="306">
        <v>310.7</v>
      </c>
      <c r="V224" s="306">
        <v>365.7</v>
      </c>
      <c r="W224" s="306">
        <v>97.1</v>
      </c>
      <c r="X224" s="306">
        <v>61.2</v>
      </c>
      <c r="Y224" s="304"/>
      <c r="Z224" s="304">
        <v>5434</v>
      </c>
      <c r="AA224" s="306">
        <v>61.8</v>
      </c>
      <c r="AB224" s="306">
        <v>53.9</v>
      </c>
      <c r="AC224" s="306">
        <v>90.8</v>
      </c>
      <c r="AD224" s="306">
        <v>88.8</v>
      </c>
      <c r="AE224" s="306">
        <v>97.6</v>
      </c>
      <c r="AF224" s="306">
        <v>297.2</v>
      </c>
      <c r="AG224" s="306">
        <v>346.7</v>
      </c>
      <c r="AH224" s="306">
        <v>95.7</v>
      </c>
      <c r="AI224" s="306">
        <v>56.2</v>
      </c>
    </row>
    <row r="225" spans="2:35" x14ac:dyDescent="0.2">
      <c r="B225" s="304" t="s">
        <v>227</v>
      </c>
      <c r="C225" s="304"/>
      <c r="D225" s="304">
        <v>1868</v>
      </c>
      <c r="E225" s="306">
        <v>58.7</v>
      </c>
      <c r="F225" s="306">
        <v>51.7</v>
      </c>
      <c r="G225" s="306">
        <v>91.5</v>
      </c>
      <c r="H225" s="306">
        <v>90.1</v>
      </c>
      <c r="I225" s="306">
        <v>98.1</v>
      </c>
      <c r="J225" s="306">
        <v>285.10000000000002</v>
      </c>
      <c r="K225" s="306">
        <v>328</v>
      </c>
      <c r="L225" s="306">
        <v>97.3</v>
      </c>
      <c r="M225" s="306">
        <v>54.8</v>
      </c>
      <c r="N225" s="304"/>
      <c r="O225" s="304">
        <v>1802</v>
      </c>
      <c r="P225" s="306">
        <v>72.3</v>
      </c>
      <c r="Q225" s="306">
        <v>64.900000000000006</v>
      </c>
      <c r="R225" s="306">
        <v>95.1</v>
      </c>
      <c r="S225" s="306">
        <v>94.4</v>
      </c>
      <c r="T225" s="306">
        <v>99.1</v>
      </c>
      <c r="U225" s="306">
        <v>319.89999999999998</v>
      </c>
      <c r="V225" s="306">
        <v>379.9</v>
      </c>
      <c r="W225" s="306">
        <v>98.8</v>
      </c>
      <c r="X225" s="306">
        <v>66.099999999999994</v>
      </c>
      <c r="Y225" s="304"/>
      <c r="Z225" s="304">
        <v>3670</v>
      </c>
      <c r="AA225" s="306">
        <v>65.400000000000006</v>
      </c>
      <c r="AB225" s="306">
        <v>58.2</v>
      </c>
      <c r="AC225" s="306">
        <v>93.3</v>
      </c>
      <c r="AD225" s="306">
        <v>92.2</v>
      </c>
      <c r="AE225" s="306">
        <v>98.6</v>
      </c>
      <c r="AF225" s="306">
        <v>302.2</v>
      </c>
      <c r="AG225" s="306">
        <v>353.5</v>
      </c>
      <c r="AH225" s="306">
        <v>98</v>
      </c>
      <c r="AI225" s="306">
        <v>60.4</v>
      </c>
    </row>
    <row r="226" spans="2:35" x14ac:dyDescent="0.2">
      <c r="B226" s="304" t="s">
        <v>229</v>
      </c>
      <c r="C226" s="304"/>
      <c r="D226" s="304">
        <v>823</v>
      </c>
      <c r="E226" s="306">
        <v>68.5</v>
      </c>
      <c r="F226" s="306">
        <v>57.1</v>
      </c>
      <c r="G226" s="306">
        <v>94</v>
      </c>
      <c r="H226" s="306">
        <v>93.7</v>
      </c>
      <c r="I226" s="306">
        <v>98.4</v>
      </c>
      <c r="J226" s="306">
        <v>313.8</v>
      </c>
      <c r="K226" s="306">
        <v>379.3</v>
      </c>
      <c r="L226" s="306">
        <v>97.3</v>
      </c>
      <c r="M226" s="306">
        <v>58.1</v>
      </c>
      <c r="N226" s="304"/>
      <c r="O226" s="304">
        <v>872</v>
      </c>
      <c r="P226" s="306">
        <v>78.2</v>
      </c>
      <c r="Q226" s="306">
        <v>67.2</v>
      </c>
      <c r="R226" s="306">
        <v>96.8</v>
      </c>
      <c r="S226" s="306">
        <v>95.1</v>
      </c>
      <c r="T226" s="306">
        <v>98.5</v>
      </c>
      <c r="U226" s="306">
        <v>341.1</v>
      </c>
      <c r="V226" s="306">
        <v>420.8</v>
      </c>
      <c r="W226" s="306">
        <v>97.7</v>
      </c>
      <c r="X226" s="306">
        <v>67.400000000000006</v>
      </c>
      <c r="Y226" s="304"/>
      <c r="Z226" s="304">
        <v>1695</v>
      </c>
      <c r="AA226" s="306">
        <v>73.5</v>
      </c>
      <c r="AB226" s="306">
        <v>62.3</v>
      </c>
      <c r="AC226" s="306">
        <v>95.5</v>
      </c>
      <c r="AD226" s="306">
        <v>94.4</v>
      </c>
      <c r="AE226" s="306">
        <v>98.5</v>
      </c>
      <c r="AF226" s="306">
        <v>327.8</v>
      </c>
      <c r="AG226" s="306">
        <v>400.6</v>
      </c>
      <c r="AH226" s="306">
        <v>97.5</v>
      </c>
      <c r="AI226" s="306">
        <v>62.9</v>
      </c>
    </row>
    <row r="227" spans="2:35" x14ac:dyDescent="0.2">
      <c r="B227" s="304" t="s">
        <v>565</v>
      </c>
      <c r="C227" s="304"/>
      <c r="D227" s="304">
        <v>25289</v>
      </c>
      <c r="E227" s="306">
        <v>57.2</v>
      </c>
      <c r="F227" s="306">
        <v>48.4</v>
      </c>
      <c r="G227" s="306">
        <v>92</v>
      </c>
      <c r="H227" s="306">
        <v>89.7</v>
      </c>
      <c r="I227" s="306">
        <v>97.8</v>
      </c>
      <c r="J227" s="306">
        <v>291.60000000000002</v>
      </c>
      <c r="K227" s="306">
        <v>336.1</v>
      </c>
      <c r="L227" s="306">
        <v>94.8</v>
      </c>
      <c r="M227" s="306">
        <v>51.1</v>
      </c>
      <c r="N227" s="304"/>
      <c r="O227" s="304">
        <v>24011</v>
      </c>
      <c r="P227" s="306">
        <v>69.2</v>
      </c>
      <c r="Q227" s="306">
        <v>59.9</v>
      </c>
      <c r="R227" s="306">
        <v>94.7</v>
      </c>
      <c r="S227" s="306">
        <v>92.5</v>
      </c>
      <c r="T227" s="306">
        <v>98.7</v>
      </c>
      <c r="U227" s="306">
        <v>319.3</v>
      </c>
      <c r="V227" s="306">
        <v>375.2</v>
      </c>
      <c r="W227" s="306">
        <v>96.5</v>
      </c>
      <c r="X227" s="306">
        <v>61.8</v>
      </c>
      <c r="Y227" s="304"/>
      <c r="Z227" s="304">
        <v>49300</v>
      </c>
      <c r="AA227" s="306">
        <v>63.1</v>
      </c>
      <c r="AB227" s="306">
        <v>54</v>
      </c>
      <c r="AC227" s="306">
        <v>93.3</v>
      </c>
      <c r="AD227" s="306">
        <v>91.1</v>
      </c>
      <c r="AE227" s="306">
        <v>98.2</v>
      </c>
      <c r="AF227" s="306">
        <v>305.10000000000002</v>
      </c>
      <c r="AG227" s="306">
        <v>355.1</v>
      </c>
      <c r="AH227" s="306">
        <v>95.6</v>
      </c>
      <c r="AI227" s="306">
        <v>56.3</v>
      </c>
    </row>
    <row r="228" spans="2:35" x14ac:dyDescent="0.2">
      <c r="B228" s="304" t="s">
        <v>232</v>
      </c>
      <c r="C228" s="304"/>
      <c r="D228" s="304">
        <v>1468</v>
      </c>
      <c r="E228" s="306">
        <v>53</v>
      </c>
      <c r="F228" s="306">
        <v>43.5</v>
      </c>
      <c r="G228" s="306">
        <v>91.4</v>
      </c>
      <c r="H228" s="306">
        <v>90.3</v>
      </c>
      <c r="I228" s="306">
        <v>97.4</v>
      </c>
      <c r="J228" s="306">
        <v>284.60000000000002</v>
      </c>
      <c r="K228" s="306">
        <v>319.7</v>
      </c>
      <c r="L228" s="306">
        <v>95.4</v>
      </c>
      <c r="M228" s="306">
        <v>46.9</v>
      </c>
      <c r="N228" s="304"/>
      <c r="O228" s="304">
        <v>1385</v>
      </c>
      <c r="P228" s="306">
        <v>64.900000000000006</v>
      </c>
      <c r="Q228" s="306">
        <v>56.9</v>
      </c>
      <c r="R228" s="306">
        <v>93.3</v>
      </c>
      <c r="S228" s="306">
        <v>91.6</v>
      </c>
      <c r="T228" s="306">
        <v>98.3</v>
      </c>
      <c r="U228" s="306">
        <v>307.3</v>
      </c>
      <c r="V228" s="306">
        <v>349.3</v>
      </c>
      <c r="W228" s="306">
        <v>96.6</v>
      </c>
      <c r="X228" s="306">
        <v>59.5</v>
      </c>
      <c r="Y228" s="304"/>
      <c r="Z228" s="304">
        <v>2853</v>
      </c>
      <c r="AA228" s="306">
        <v>58.8</v>
      </c>
      <c r="AB228" s="306">
        <v>50</v>
      </c>
      <c r="AC228" s="306">
        <v>92.3</v>
      </c>
      <c r="AD228" s="306">
        <v>90.9</v>
      </c>
      <c r="AE228" s="306">
        <v>97.8</v>
      </c>
      <c r="AF228" s="306">
        <v>295.60000000000002</v>
      </c>
      <c r="AG228" s="306">
        <v>334.1</v>
      </c>
      <c r="AH228" s="306">
        <v>96</v>
      </c>
      <c r="AI228" s="306">
        <v>53</v>
      </c>
    </row>
    <row r="229" spans="2:35" x14ac:dyDescent="0.2">
      <c r="B229" s="304" t="s">
        <v>234</v>
      </c>
      <c r="C229" s="304"/>
      <c r="D229" s="304">
        <v>4349</v>
      </c>
      <c r="E229" s="306">
        <v>57</v>
      </c>
      <c r="F229" s="306">
        <v>47.7</v>
      </c>
      <c r="G229" s="306">
        <v>93</v>
      </c>
      <c r="H229" s="306">
        <v>91</v>
      </c>
      <c r="I229" s="306">
        <v>98.4</v>
      </c>
      <c r="J229" s="306">
        <v>291.89999999999998</v>
      </c>
      <c r="K229" s="306">
        <v>331.8</v>
      </c>
      <c r="L229" s="306">
        <v>95.7</v>
      </c>
      <c r="M229" s="306">
        <v>50.3</v>
      </c>
      <c r="N229" s="304"/>
      <c r="O229" s="304">
        <v>3955</v>
      </c>
      <c r="P229" s="306">
        <v>69.5</v>
      </c>
      <c r="Q229" s="306">
        <v>60.4</v>
      </c>
      <c r="R229" s="306">
        <v>95.6</v>
      </c>
      <c r="S229" s="306">
        <v>94</v>
      </c>
      <c r="T229" s="306">
        <v>98.9</v>
      </c>
      <c r="U229" s="306">
        <v>321.2</v>
      </c>
      <c r="V229" s="306">
        <v>371.8</v>
      </c>
      <c r="W229" s="306">
        <v>97.4</v>
      </c>
      <c r="X229" s="306">
        <v>62.6</v>
      </c>
      <c r="Y229" s="304"/>
      <c r="Z229" s="304">
        <v>8304</v>
      </c>
      <c r="AA229" s="306">
        <v>62.9</v>
      </c>
      <c r="AB229" s="306">
        <v>53.7</v>
      </c>
      <c r="AC229" s="306">
        <v>94.2</v>
      </c>
      <c r="AD229" s="306">
        <v>92.4</v>
      </c>
      <c r="AE229" s="306">
        <v>98.6</v>
      </c>
      <c r="AF229" s="306">
        <v>305.89999999999998</v>
      </c>
      <c r="AG229" s="306">
        <v>350.8</v>
      </c>
      <c r="AH229" s="306">
        <v>96.6</v>
      </c>
      <c r="AI229" s="306">
        <v>56.1</v>
      </c>
    </row>
    <row r="230" spans="2:35" x14ac:dyDescent="0.2">
      <c r="B230" s="304" t="s">
        <v>236</v>
      </c>
      <c r="C230" s="304"/>
      <c r="D230" s="304">
        <v>1718</v>
      </c>
      <c r="E230" s="306">
        <v>54.7</v>
      </c>
      <c r="F230" s="306">
        <v>46</v>
      </c>
      <c r="G230" s="306">
        <v>88.7</v>
      </c>
      <c r="H230" s="306">
        <v>86.7</v>
      </c>
      <c r="I230" s="306">
        <v>95.9</v>
      </c>
      <c r="J230" s="306">
        <v>281.60000000000002</v>
      </c>
      <c r="K230" s="306">
        <v>325.7</v>
      </c>
      <c r="L230" s="306">
        <v>91.8</v>
      </c>
      <c r="M230" s="306">
        <v>48</v>
      </c>
      <c r="N230" s="304"/>
      <c r="O230" s="304">
        <v>1629</v>
      </c>
      <c r="P230" s="306">
        <v>69.099999999999994</v>
      </c>
      <c r="Q230" s="306">
        <v>58.1</v>
      </c>
      <c r="R230" s="306">
        <v>93.8</v>
      </c>
      <c r="S230" s="306">
        <v>90.5</v>
      </c>
      <c r="T230" s="306">
        <v>98.3</v>
      </c>
      <c r="U230" s="306">
        <v>313.3</v>
      </c>
      <c r="V230" s="306">
        <v>371.3</v>
      </c>
      <c r="W230" s="306">
        <v>95.2</v>
      </c>
      <c r="X230" s="306">
        <v>58.9</v>
      </c>
      <c r="Y230" s="304"/>
      <c r="Z230" s="304">
        <v>3347</v>
      </c>
      <c r="AA230" s="306">
        <v>61.7</v>
      </c>
      <c r="AB230" s="306">
        <v>51.9</v>
      </c>
      <c r="AC230" s="306">
        <v>91.2</v>
      </c>
      <c r="AD230" s="306">
        <v>88.5</v>
      </c>
      <c r="AE230" s="306">
        <v>97.1</v>
      </c>
      <c r="AF230" s="306">
        <v>297</v>
      </c>
      <c r="AG230" s="306">
        <v>347.9</v>
      </c>
      <c r="AH230" s="306">
        <v>93.4</v>
      </c>
      <c r="AI230" s="306">
        <v>53.3</v>
      </c>
    </row>
    <row r="231" spans="2:35" x14ac:dyDescent="0.2">
      <c r="B231" s="304" t="s">
        <v>238</v>
      </c>
      <c r="C231" s="304"/>
      <c r="D231" s="304">
        <v>3789</v>
      </c>
      <c r="E231" s="306">
        <v>60.6</v>
      </c>
      <c r="F231" s="306">
        <v>51.1</v>
      </c>
      <c r="G231" s="306">
        <v>92.1</v>
      </c>
      <c r="H231" s="306">
        <v>90.7</v>
      </c>
      <c r="I231" s="306">
        <v>98</v>
      </c>
      <c r="J231" s="306">
        <v>299.2</v>
      </c>
      <c r="K231" s="306">
        <v>346.8</v>
      </c>
      <c r="L231" s="306">
        <v>95.4</v>
      </c>
      <c r="M231" s="306">
        <v>53.1</v>
      </c>
      <c r="N231" s="304"/>
      <c r="O231" s="304">
        <v>3454</v>
      </c>
      <c r="P231" s="306">
        <v>72.400000000000006</v>
      </c>
      <c r="Q231" s="306">
        <v>62.5</v>
      </c>
      <c r="R231" s="306">
        <v>94.7</v>
      </c>
      <c r="S231" s="306">
        <v>93.2</v>
      </c>
      <c r="T231" s="306">
        <v>98.5</v>
      </c>
      <c r="U231" s="306">
        <v>325.8</v>
      </c>
      <c r="V231" s="306">
        <v>382.7</v>
      </c>
      <c r="W231" s="306">
        <v>96.8</v>
      </c>
      <c r="X231" s="306">
        <v>64</v>
      </c>
      <c r="Y231" s="304"/>
      <c r="Z231" s="304">
        <v>7243</v>
      </c>
      <c r="AA231" s="306">
        <v>66.3</v>
      </c>
      <c r="AB231" s="306">
        <v>56.5</v>
      </c>
      <c r="AC231" s="306">
        <v>93.4</v>
      </c>
      <c r="AD231" s="306">
        <v>91.9</v>
      </c>
      <c r="AE231" s="306">
        <v>98.2</v>
      </c>
      <c r="AF231" s="306">
        <v>311.89999999999998</v>
      </c>
      <c r="AG231" s="306">
        <v>363.9</v>
      </c>
      <c r="AH231" s="306">
        <v>96.1</v>
      </c>
      <c r="AI231" s="306">
        <v>58.3</v>
      </c>
    </row>
    <row r="232" spans="2:35" x14ac:dyDescent="0.2">
      <c r="B232" s="304" t="s">
        <v>240</v>
      </c>
      <c r="C232" s="304"/>
      <c r="D232" s="304">
        <v>4187</v>
      </c>
      <c r="E232" s="306">
        <v>59.8</v>
      </c>
      <c r="F232" s="306">
        <v>50.3</v>
      </c>
      <c r="G232" s="306">
        <v>92.4</v>
      </c>
      <c r="H232" s="306">
        <v>89.1</v>
      </c>
      <c r="I232" s="306">
        <v>97.7</v>
      </c>
      <c r="J232" s="306">
        <v>299</v>
      </c>
      <c r="K232" s="306">
        <v>350.3</v>
      </c>
      <c r="L232" s="306">
        <v>94.1</v>
      </c>
      <c r="M232" s="306">
        <v>52.8</v>
      </c>
      <c r="N232" s="304"/>
      <c r="O232" s="304">
        <v>4050</v>
      </c>
      <c r="P232" s="306">
        <v>70</v>
      </c>
      <c r="Q232" s="306">
        <v>59.3</v>
      </c>
      <c r="R232" s="306">
        <v>94.9</v>
      </c>
      <c r="S232" s="306">
        <v>92</v>
      </c>
      <c r="T232" s="306">
        <v>98.5</v>
      </c>
      <c r="U232" s="306">
        <v>324</v>
      </c>
      <c r="V232" s="306">
        <v>383.8</v>
      </c>
      <c r="W232" s="306">
        <v>95.8</v>
      </c>
      <c r="X232" s="306">
        <v>61.2</v>
      </c>
      <c r="Y232" s="304"/>
      <c r="Z232" s="304">
        <v>8237</v>
      </c>
      <c r="AA232" s="306">
        <v>64.8</v>
      </c>
      <c r="AB232" s="306">
        <v>54.8</v>
      </c>
      <c r="AC232" s="306">
        <v>93.6</v>
      </c>
      <c r="AD232" s="306">
        <v>90.5</v>
      </c>
      <c r="AE232" s="306">
        <v>98.1</v>
      </c>
      <c r="AF232" s="306">
        <v>311.3</v>
      </c>
      <c r="AG232" s="306">
        <v>366.8</v>
      </c>
      <c r="AH232" s="306">
        <v>95</v>
      </c>
      <c r="AI232" s="306">
        <v>56.9</v>
      </c>
    </row>
    <row r="233" spans="2:35" x14ac:dyDescent="0.2">
      <c r="B233" s="304" t="s">
        <v>242</v>
      </c>
      <c r="C233" s="304"/>
      <c r="D233" s="304">
        <v>3908</v>
      </c>
      <c r="E233" s="306">
        <v>55.2</v>
      </c>
      <c r="F233" s="306">
        <v>46.4</v>
      </c>
      <c r="G233" s="306">
        <v>93.2</v>
      </c>
      <c r="H233" s="306">
        <v>91</v>
      </c>
      <c r="I233" s="306">
        <v>97.9</v>
      </c>
      <c r="J233" s="306">
        <v>289.10000000000002</v>
      </c>
      <c r="K233" s="306">
        <v>332.8</v>
      </c>
      <c r="L233" s="306">
        <v>96.1</v>
      </c>
      <c r="M233" s="306">
        <v>49.2</v>
      </c>
      <c r="N233" s="304"/>
      <c r="O233" s="304">
        <v>3872</v>
      </c>
      <c r="P233" s="306">
        <v>67.400000000000006</v>
      </c>
      <c r="Q233" s="306">
        <v>57.3</v>
      </c>
      <c r="R233" s="306">
        <v>95</v>
      </c>
      <c r="S233" s="306">
        <v>93.3</v>
      </c>
      <c r="T233" s="306">
        <v>98.7</v>
      </c>
      <c r="U233" s="306">
        <v>318.89999999999998</v>
      </c>
      <c r="V233" s="306">
        <v>377.4</v>
      </c>
      <c r="W233" s="306">
        <v>97.1</v>
      </c>
      <c r="X233" s="306">
        <v>59.2</v>
      </c>
      <c r="Y233" s="304"/>
      <c r="Z233" s="304">
        <v>7780</v>
      </c>
      <c r="AA233" s="306">
        <v>61.3</v>
      </c>
      <c r="AB233" s="306">
        <v>51.8</v>
      </c>
      <c r="AC233" s="306">
        <v>94.1</v>
      </c>
      <c r="AD233" s="306">
        <v>92.2</v>
      </c>
      <c r="AE233" s="306">
        <v>98.3</v>
      </c>
      <c r="AF233" s="306">
        <v>303.89999999999998</v>
      </c>
      <c r="AG233" s="306">
        <v>355</v>
      </c>
      <c r="AH233" s="306">
        <v>96.6</v>
      </c>
      <c r="AI233" s="306">
        <v>54.2</v>
      </c>
    </row>
    <row r="234" spans="2:35" x14ac:dyDescent="0.2">
      <c r="B234" s="304" t="s">
        <v>244</v>
      </c>
      <c r="C234" s="304"/>
      <c r="D234" s="304">
        <v>1356</v>
      </c>
      <c r="E234" s="306">
        <v>45.3</v>
      </c>
      <c r="F234" s="306">
        <v>39</v>
      </c>
      <c r="G234" s="306">
        <v>84.6</v>
      </c>
      <c r="H234" s="306">
        <v>83</v>
      </c>
      <c r="I234" s="306">
        <v>95.8</v>
      </c>
      <c r="J234" s="306">
        <v>256.3</v>
      </c>
      <c r="K234" s="306">
        <v>293.10000000000002</v>
      </c>
      <c r="L234" s="306">
        <v>90.6</v>
      </c>
      <c r="M234" s="306">
        <v>43.4</v>
      </c>
      <c r="N234" s="304"/>
      <c r="O234" s="304">
        <v>1333</v>
      </c>
      <c r="P234" s="306">
        <v>56.6</v>
      </c>
      <c r="Q234" s="306">
        <v>50.2</v>
      </c>
      <c r="R234" s="306">
        <v>88.6</v>
      </c>
      <c r="S234" s="306">
        <v>85.3</v>
      </c>
      <c r="T234" s="306">
        <v>98</v>
      </c>
      <c r="U234" s="306">
        <v>286.10000000000002</v>
      </c>
      <c r="V234" s="306">
        <v>332</v>
      </c>
      <c r="W234" s="306">
        <v>93.1</v>
      </c>
      <c r="X234" s="306">
        <v>53.3</v>
      </c>
      <c r="Y234" s="304"/>
      <c r="Z234" s="304">
        <v>2689</v>
      </c>
      <c r="AA234" s="306">
        <v>50.9</v>
      </c>
      <c r="AB234" s="306">
        <v>44.6</v>
      </c>
      <c r="AC234" s="306">
        <v>86.6</v>
      </c>
      <c r="AD234" s="306">
        <v>84.1</v>
      </c>
      <c r="AE234" s="306">
        <v>96.9</v>
      </c>
      <c r="AF234" s="306">
        <v>271.10000000000002</v>
      </c>
      <c r="AG234" s="306">
        <v>312.39999999999998</v>
      </c>
      <c r="AH234" s="306">
        <v>91.9</v>
      </c>
      <c r="AI234" s="306">
        <v>48.3</v>
      </c>
    </row>
    <row r="235" spans="2:35" x14ac:dyDescent="0.2">
      <c r="B235" s="304" t="s">
        <v>246</v>
      </c>
      <c r="C235" s="304"/>
      <c r="D235" s="304">
        <v>4279</v>
      </c>
      <c r="E235" s="306">
        <v>59.9</v>
      </c>
      <c r="F235" s="306">
        <v>51.8</v>
      </c>
      <c r="G235" s="306">
        <v>92.9</v>
      </c>
      <c r="H235" s="306">
        <v>90</v>
      </c>
      <c r="I235" s="306">
        <v>98.4</v>
      </c>
      <c r="J235" s="306">
        <v>296.5</v>
      </c>
      <c r="K235" s="306">
        <v>343.6</v>
      </c>
      <c r="L235" s="306">
        <v>94.9</v>
      </c>
      <c r="M235" s="306">
        <v>54.6</v>
      </c>
      <c r="N235" s="304"/>
      <c r="O235" s="304">
        <v>4104</v>
      </c>
      <c r="P235" s="306">
        <v>72.5</v>
      </c>
      <c r="Q235" s="306">
        <v>64.3</v>
      </c>
      <c r="R235" s="306">
        <v>95.8</v>
      </c>
      <c r="S235" s="306">
        <v>93.5</v>
      </c>
      <c r="T235" s="306">
        <v>99.3</v>
      </c>
      <c r="U235" s="306">
        <v>324.7</v>
      </c>
      <c r="V235" s="306">
        <v>386.2</v>
      </c>
      <c r="W235" s="306">
        <v>96.9</v>
      </c>
      <c r="X235" s="306">
        <v>66.400000000000006</v>
      </c>
      <c r="Y235" s="304"/>
      <c r="Z235" s="304">
        <v>8383</v>
      </c>
      <c r="AA235" s="306">
        <v>66.099999999999994</v>
      </c>
      <c r="AB235" s="306">
        <v>58</v>
      </c>
      <c r="AC235" s="306">
        <v>94.3</v>
      </c>
      <c r="AD235" s="306">
        <v>91.7</v>
      </c>
      <c r="AE235" s="306">
        <v>98.8</v>
      </c>
      <c r="AF235" s="306">
        <v>310.3</v>
      </c>
      <c r="AG235" s="306">
        <v>364.4</v>
      </c>
      <c r="AH235" s="306">
        <v>95.9</v>
      </c>
      <c r="AI235" s="306">
        <v>60.4</v>
      </c>
    </row>
    <row r="236" spans="2:35" x14ac:dyDescent="0.2">
      <c r="B236" s="304" t="s">
        <v>248</v>
      </c>
      <c r="C236" s="304"/>
      <c r="D236" s="304">
        <v>235</v>
      </c>
      <c r="E236" s="306">
        <v>61.7</v>
      </c>
      <c r="F236" s="306">
        <v>55.3</v>
      </c>
      <c r="G236" s="306">
        <v>94</v>
      </c>
      <c r="H236" s="306">
        <v>93.2</v>
      </c>
      <c r="I236" s="306">
        <v>100</v>
      </c>
      <c r="J236" s="306">
        <v>305.3</v>
      </c>
      <c r="K236" s="306">
        <v>336.2</v>
      </c>
      <c r="L236" s="306">
        <v>98.7</v>
      </c>
      <c r="M236" s="306">
        <v>59.1</v>
      </c>
      <c r="N236" s="304"/>
      <c r="O236" s="304">
        <v>229</v>
      </c>
      <c r="P236" s="306">
        <v>73.8</v>
      </c>
      <c r="Q236" s="306">
        <v>70.3</v>
      </c>
      <c r="R236" s="306">
        <v>95.2</v>
      </c>
      <c r="S236" s="306">
        <v>93.9</v>
      </c>
      <c r="T236" s="306">
        <v>100</v>
      </c>
      <c r="U236" s="306">
        <v>330.5</v>
      </c>
      <c r="V236" s="306">
        <v>370.4</v>
      </c>
      <c r="W236" s="306">
        <v>98.3</v>
      </c>
      <c r="X236" s="306">
        <v>72.5</v>
      </c>
      <c r="Y236" s="304"/>
      <c r="Z236" s="304">
        <v>464</v>
      </c>
      <c r="AA236" s="306">
        <v>67.7</v>
      </c>
      <c r="AB236" s="306">
        <v>62.7</v>
      </c>
      <c r="AC236" s="306">
        <v>94.6</v>
      </c>
      <c r="AD236" s="306">
        <v>93.5</v>
      </c>
      <c r="AE236" s="306">
        <v>100</v>
      </c>
      <c r="AF236" s="306">
        <v>317.7</v>
      </c>
      <c r="AG236" s="306">
        <v>353.1</v>
      </c>
      <c r="AH236" s="306">
        <v>98.5</v>
      </c>
      <c r="AI236" s="306">
        <v>65.7</v>
      </c>
    </row>
    <row r="237" spans="2:35" x14ac:dyDescent="0.2">
      <c r="B237" s="304" t="s">
        <v>566</v>
      </c>
      <c r="C237" s="304"/>
      <c r="D237" s="304">
        <v>31759</v>
      </c>
      <c r="E237" s="306">
        <v>58.7</v>
      </c>
      <c r="F237" s="306">
        <v>50.3</v>
      </c>
      <c r="G237" s="306">
        <v>91.5</v>
      </c>
      <c r="H237" s="306">
        <v>88.7</v>
      </c>
      <c r="I237" s="306">
        <v>97.6</v>
      </c>
      <c r="J237" s="306">
        <v>292.60000000000002</v>
      </c>
      <c r="K237" s="306">
        <v>339.4</v>
      </c>
      <c r="L237" s="306">
        <v>94.5</v>
      </c>
      <c r="M237" s="306">
        <v>53</v>
      </c>
      <c r="N237" s="304"/>
      <c r="O237" s="304">
        <v>30564</v>
      </c>
      <c r="P237" s="306">
        <v>69.900000000000006</v>
      </c>
      <c r="Q237" s="306">
        <v>59.8</v>
      </c>
      <c r="R237" s="306">
        <v>94.9</v>
      </c>
      <c r="S237" s="306">
        <v>92</v>
      </c>
      <c r="T237" s="306">
        <v>98.8</v>
      </c>
      <c r="U237" s="306">
        <v>321</v>
      </c>
      <c r="V237" s="306">
        <v>380.1</v>
      </c>
      <c r="W237" s="306">
        <v>96.6</v>
      </c>
      <c r="X237" s="306">
        <v>61.4</v>
      </c>
      <c r="Y237" s="304"/>
      <c r="Z237" s="304">
        <v>62323</v>
      </c>
      <c r="AA237" s="306">
        <v>64.2</v>
      </c>
      <c r="AB237" s="306">
        <v>54.9</v>
      </c>
      <c r="AC237" s="306">
        <v>93.2</v>
      </c>
      <c r="AD237" s="306">
        <v>90.3</v>
      </c>
      <c r="AE237" s="306">
        <v>98.2</v>
      </c>
      <c r="AF237" s="306">
        <v>306.5</v>
      </c>
      <c r="AG237" s="306">
        <v>359.3</v>
      </c>
      <c r="AH237" s="306">
        <v>95.5</v>
      </c>
      <c r="AI237" s="306">
        <v>57.2</v>
      </c>
    </row>
    <row r="238" spans="2:35" x14ac:dyDescent="0.2">
      <c r="B238" s="304" t="s">
        <v>251</v>
      </c>
      <c r="C238" s="304"/>
      <c r="D238" s="304">
        <v>6063</v>
      </c>
      <c r="E238" s="306">
        <v>58.8</v>
      </c>
      <c r="F238" s="306">
        <v>51.1</v>
      </c>
      <c r="G238" s="306">
        <v>91.5</v>
      </c>
      <c r="H238" s="306">
        <v>88.6</v>
      </c>
      <c r="I238" s="306">
        <v>97</v>
      </c>
      <c r="J238" s="306">
        <v>292.8</v>
      </c>
      <c r="K238" s="306">
        <v>338.1</v>
      </c>
      <c r="L238" s="306">
        <v>94.1</v>
      </c>
      <c r="M238" s="306">
        <v>54</v>
      </c>
      <c r="N238" s="304"/>
      <c r="O238" s="304">
        <v>6074</v>
      </c>
      <c r="P238" s="306">
        <v>70</v>
      </c>
      <c r="Q238" s="306">
        <v>60.7</v>
      </c>
      <c r="R238" s="306">
        <v>95.6</v>
      </c>
      <c r="S238" s="306">
        <v>92.8</v>
      </c>
      <c r="T238" s="306">
        <v>98.7</v>
      </c>
      <c r="U238" s="306">
        <v>324.10000000000002</v>
      </c>
      <c r="V238" s="306">
        <v>388.6</v>
      </c>
      <c r="W238" s="306">
        <v>96.9</v>
      </c>
      <c r="X238" s="306">
        <v>62.3</v>
      </c>
      <c r="Y238" s="304"/>
      <c r="Z238" s="304">
        <v>12137</v>
      </c>
      <c r="AA238" s="306">
        <v>64.400000000000006</v>
      </c>
      <c r="AB238" s="306">
        <v>55.9</v>
      </c>
      <c r="AC238" s="306">
        <v>93.5</v>
      </c>
      <c r="AD238" s="306">
        <v>90.7</v>
      </c>
      <c r="AE238" s="306">
        <v>97.9</v>
      </c>
      <c r="AF238" s="306">
        <v>308.5</v>
      </c>
      <c r="AG238" s="306">
        <v>363.4</v>
      </c>
      <c r="AH238" s="306">
        <v>95.5</v>
      </c>
      <c r="AI238" s="306">
        <v>58.2</v>
      </c>
    </row>
    <row r="239" spans="2:35" x14ac:dyDescent="0.2">
      <c r="B239" s="304" t="s">
        <v>253</v>
      </c>
      <c r="C239" s="304"/>
      <c r="D239" s="304">
        <v>1744</v>
      </c>
      <c r="E239" s="306">
        <v>56.3</v>
      </c>
      <c r="F239" s="306">
        <v>47.9</v>
      </c>
      <c r="G239" s="306">
        <v>92.1</v>
      </c>
      <c r="H239" s="306">
        <v>89.8</v>
      </c>
      <c r="I239" s="306">
        <v>97.9</v>
      </c>
      <c r="J239" s="306">
        <v>289.3</v>
      </c>
      <c r="K239" s="306">
        <v>333.4</v>
      </c>
      <c r="L239" s="306">
        <v>94.6</v>
      </c>
      <c r="M239" s="306">
        <v>51</v>
      </c>
      <c r="N239" s="304"/>
      <c r="O239" s="304">
        <v>1692</v>
      </c>
      <c r="P239" s="306">
        <v>66.7</v>
      </c>
      <c r="Q239" s="306">
        <v>56.9</v>
      </c>
      <c r="R239" s="306">
        <v>95</v>
      </c>
      <c r="S239" s="306">
        <v>92</v>
      </c>
      <c r="T239" s="306">
        <v>98.4</v>
      </c>
      <c r="U239" s="306">
        <v>313.10000000000002</v>
      </c>
      <c r="V239" s="306">
        <v>363.4</v>
      </c>
      <c r="W239" s="306">
        <v>96.4</v>
      </c>
      <c r="X239" s="306">
        <v>58.8</v>
      </c>
      <c r="Y239" s="304"/>
      <c r="Z239" s="304">
        <v>3436</v>
      </c>
      <c r="AA239" s="306">
        <v>61.4</v>
      </c>
      <c r="AB239" s="306">
        <v>52.3</v>
      </c>
      <c r="AC239" s="306">
        <v>93.5</v>
      </c>
      <c r="AD239" s="306">
        <v>90.9</v>
      </c>
      <c r="AE239" s="306">
        <v>98.2</v>
      </c>
      <c r="AF239" s="306">
        <v>301</v>
      </c>
      <c r="AG239" s="306">
        <v>348.2</v>
      </c>
      <c r="AH239" s="306">
        <v>95.5</v>
      </c>
      <c r="AI239" s="306">
        <v>54.9</v>
      </c>
    </row>
    <row r="240" spans="2:35" x14ac:dyDescent="0.2">
      <c r="B240" s="304" t="s">
        <v>255</v>
      </c>
      <c r="C240" s="304"/>
      <c r="D240" s="304">
        <v>1876</v>
      </c>
      <c r="E240" s="306">
        <v>57.1</v>
      </c>
      <c r="F240" s="306">
        <v>49.4</v>
      </c>
      <c r="G240" s="306">
        <v>93</v>
      </c>
      <c r="H240" s="306">
        <v>90.7</v>
      </c>
      <c r="I240" s="306">
        <v>98.9</v>
      </c>
      <c r="J240" s="306">
        <v>292.89999999999998</v>
      </c>
      <c r="K240" s="306">
        <v>331.4</v>
      </c>
      <c r="L240" s="306">
        <v>96.6</v>
      </c>
      <c r="M240" s="306">
        <v>53.4</v>
      </c>
      <c r="N240" s="304"/>
      <c r="O240" s="304">
        <v>1860</v>
      </c>
      <c r="P240" s="306">
        <v>68.099999999999994</v>
      </c>
      <c r="Q240" s="306">
        <v>57.4</v>
      </c>
      <c r="R240" s="306">
        <v>95.6</v>
      </c>
      <c r="S240" s="306">
        <v>92.7</v>
      </c>
      <c r="T240" s="306">
        <v>99.4</v>
      </c>
      <c r="U240" s="306">
        <v>318.5</v>
      </c>
      <c r="V240" s="306">
        <v>368.7</v>
      </c>
      <c r="W240" s="306">
        <v>97.6</v>
      </c>
      <c r="X240" s="306">
        <v>59</v>
      </c>
      <c r="Y240" s="304"/>
      <c r="Z240" s="304">
        <v>3736</v>
      </c>
      <c r="AA240" s="306">
        <v>62.6</v>
      </c>
      <c r="AB240" s="306">
        <v>53.3</v>
      </c>
      <c r="AC240" s="306">
        <v>94.3</v>
      </c>
      <c r="AD240" s="306">
        <v>91.7</v>
      </c>
      <c r="AE240" s="306">
        <v>99.1</v>
      </c>
      <c r="AF240" s="306">
        <v>305.7</v>
      </c>
      <c r="AG240" s="306">
        <v>349.9</v>
      </c>
      <c r="AH240" s="306">
        <v>97.1</v>
      </c>
      <c r="AI240" s="306">
        <v>56.2</v>
      </c>
    </row>
    <row r="241" spans="2:35" x14ac:dyDescent="0.2">
      <c r="B241" s="304" t="s">
        <v>468</v>
      </c>
      <c r="C241" s="304"/>
      <c r="D241" s="304">
        <v>936</v>
      </c>
      <c r="E241" s="306">
        <v>61.6</v>
      </c>
      <c r="F241" s="306">
        <v>52.8</v>
      </c>
      <c r="G241" s="306">
        <v>93.6</v>
      </c>
      <c r="H241" s="306">
        <v>91.8</v>
      </c>
      <c r="I241" s="306">
        <v>98</v>
      </c>
      <c r="J241" s="306">
        <v>302.60000000000002</v>
      </c>
      <c r="K241" s="306">
        <v>348.4</v>
      </c>
      <c r="L241" s="306">
        <v>95.6</v>
      </c>
      <c r="M241" s="306">
        <v>54.5</v>
      </c>
      <c r="N241" s="304"/>
      <c r="O241" s="304">
        <v>893</v>
      </c>
      <c r="P241" s="306">
        <v>72.7</v>
      </c>
      <c r="Q241" s="306">
        <v>64.900000000000006</v>
      </c>
      <c r="R241" s="306">
        <v>95.5</v>
      </c>
      <c r="S241" s="306">
        <v>94.2</v>
      </c>
      <c r="T241" s="306">
        <v>98.9</v>
      </c>
      <c r="U241" s="306">
        <v>329.2</v>
      </c>
      <c r="V241" s="306">
        <v>389.8</v>
      </c>
      <c r="W241" s="306">
        <v>97.4</v>
      </c>
      <c r="X241" s="306">
        <v>67.3</v>
      </c>
      <c r="Y241" s="304"/>
      <c r="Z241" s="304">
        <v>1829</v>
      </c>
      <c r="AA241" s="306">
        <v>67</v>
      </c>
      <c r="AB241" s="306">
        <v>58.7</v>
      </c>
      <c r="AC241" s="306">
        <v>94.5</v>
      </c>
      <c r="AD241" s="306">
        <v>92.9</v>
      </c>
      <c r="AE241" s="306">
        <v>98.4</v>
      </c>
      <c r="AF241" s="306">
        <v>315.60000000000002</v>
      </c>
      <c r="AG241" s="306">
        <v>368.6</v>
      </c>
      <c r="AH241" s="306">
        <v>96.5</v>
      </c>
      <c r="AI241" s="306">
        <v>60.7</v>
      </c>
    </row>
    <row r="242" spans="2:35" x14ac:dyDescent="0.2">
      <c r="B242" s="304" t="s">
        <v>258</v>
      </c>
      <c r="C242" s="304"/>
      <c r="D242" s="304">
        <v>1875</v>
      </c>
      <c r="E242" s="306">
        <v>53.3</v>
      </c>
      <c r="F242" s="306">
        <v>46.5</v>
      </c>
      <c r="G242" s="306">
        <v>88.9</v>
      </c>
      <c r="H242" s="306">
        <v>86.2</v>
      </c>
      <c r="I242" s="306">
        <v>97.2</v>
      </c>
      <c r="J242" s="306">
        <v>271</v>
      </c>
      <c r="K242" s="306">
        <v>308.60000000000002</v>
      </c>
      <c r="L242" s="306">
        <v>95.4</v>
      </c>
      <c r="M242" s="306">
        <v>50.5</v>
      </c>
      <c r="N242" s="304"/>
      <c r="O242" s="304">
        <v>1697</v>
      </c>
      <c r="P242" s="306">
        <v>66</v>
      </c>
      <c r="Q242" s="306">
        <v>55.5</v>
      </c>
      <c r="R242" s="306">
        <v>95.2</v>
      </c>
      <c r="S242" s="306">
        <v>91.4</v>
      </c>
      <c r="T242" s="306">
        <v>98.8</v>
      </c>
      <c r="U242" s="306">
        <v>306.89999999999998</v>
      </c>
      <c r="V242" s="306">
        <v>360.9</v>
      </c>
      <c r="W242" s="306">
        <v>96.8</v>
      </c>
      <c r="X242" s="306">
        <v>57.6</v>
      </c>
      <c r="Y242" s="304"/>
      <c r="Z242" s="304">
        <v>3572</v>
      </c>
      <c r="AA242" s="306">
        <v>59.3</v>
      </c>
      <c r="AB242" s="306">
        <v>50.7</v>
      </c>
      <c r="AC242" s="306">
        <v>91.9</v>
      </c>
      <c r="AD242" s="306">
        <v>88.7</v>
      </c>
      <c r="AE242" s="306">
        <v>98</v>
      </c>
      <c r="AF242" s="306">
        <v>288.10000000000002</v>
      </c>
      <c r="AG242" s="306">
        <v>333.4</v>
      </c>
      <c r="AH242" s="306">
        <v>96.1</v>
      </c>
      <c r="AI242" s="306">
        <v>53.8</v>
      </c>
    </row>
    <row r="243" spans="2:35" x14ac:dyDescent="0.2">
      <c r="B243" s="304" t="s">
        <v>260</v>
      </c>
      <c r="C243" s="304"/>
      <c r="D243" s="304">
        <v>1557</v>
      </c>
      <c r="E243" s="306">
        <v>60.6</v>
      </c>
      <c r="F243" s="306">
        <v>51.3</v>
      </c>
      <c r="G243" s="306">
        <v>95.2</v>
      </c>
      <c r="H243" s="306">
        <v>92</v>
      </c>
      <c r="I243" s="306">
        <v>99</v>
      </c>
      <c r="J243" s="306">
        <v>301</v>
      </c>
      <c r="K243" s="306">
        <v>345.2</v>
      </c>
      <c r="L243" s="306">
        <v>95.7</v>
      </c>
      <c r="M243" s="306">
        <v>53.4</v>
      </c>
      <c r="N243" s="304"/>
      <c r="O243" s="304">
        <v>1532</v>
      </c>
      <c r="P243" s="306">
        <v>72.3</v>
      </c>
      <c r="Q243" s="306">
        <v>61</v>
      </c>
      <c r="R243" s="306">
        <v>96.6</v>
      </c>
      <c r="S243" s="306">
        <v>93.5</v>
      </c>
      <c r="T243" s="306">
        <v>99.5</v>
      </c>
      <c r="U243" s="306">
        <v>325.3</v>
      </c>
      <c r="V243" s="306">
        <v>383.1</v>
      </c>
      <c r="W243" s="306">
        <v>97.2</v>
      </c>
      <c r="X243" s="306">
        <v>62.4</v>
      </c>
      <c r="Y243" s="304"/>
      <c r="Z243" s="304">
        <v>3089</v>
      </c>
      <c r="AA243" s="306">
        <v>66.400000000000006</v>
      </c>
      <c r="AB243" s="306">
        <v>56.1</v>
      </c>
      <c r="AC243" s="306">
        <v>95.9</v>
      </c>
      <c r="AD243" s="306">
        <v>92.7</v>
      </c>
      <c r="AE243" s="306">
        <v>99.3</v>
      </c>
      <c r="AF243" s="306">
        <v>313.10000000000002</v>
      </c>
      <c r="AG243" s="306">
        <v>364</v>
      </c>
      <c r="AH243" s="306">
        <v>96.4</v>
      </c>
      <c r="AI243" s="306">
        <v>57.9</v>
      </c>
    </row>
    <row r="244" spans="2:35" x14ac:dyDescent="0.2">
      <c r="B244" s="304" t="s">
        <v>262</v>
      </c>
      <c r="C244" s="304"/>
      <c r="D244" s="304">
        <v>1510</v>
      </c>
      <c r="E244" s="306">
        <v>64.3</v>
      </c>
      <c r="F244" s="306">
        <v>57.3</v>
      </c>
      <c r="G244" s="306">
        <v>90.3</v>
      </c>
      <c r="H244" s="306">
        <v>85.7</v>
      </c>
      <c r="I244" s="306">
        <v>98.5</v>
      </c>
      <c r="J244" s="306">
        <v>304</v>
      </c>
      <c r="K244" s="306">
        <v>366.4</v>
      </c>
      <c r="L244" s="306">
        <v>92.8</v>
      </c>
      <c r="M244" s="306">
        <v>59.8</v>
      </c>
      <c r="N244" s="304"/>
      <c r="O244" s="304">
        <v>1475</v>
      </c>
      <c r="P244" s="306">
        <v>73.2</v>
      </c>
      <c r="Q244" s="306">
        <v>64.5</v>
      </c>
      <c r="R244" s="306">
        <v>92.3</v>
      </c>
      <c r="S244" s="306">
        <v>89.2</v>
      </c>
      <c r="T244" s="306">
        <v>99.1</v>
      </c>
      <c r="U244" s="306">
        <v>327</v>
      </c>
      <c r="V244" s="306">
        <v>399.3</v>
      </c>
      <c r="W244" s="306">
        <v>96.2</v>
      </c>
      <c r="X244" s="306">
        <v>65.599999999999994</v>
      </c>
      <c r="Y244" s="304"/>
      <c r="Z244" s="304">
        <v>2985</v>
      </c>
      <c r="AA244" s="306">
        <v>68.7</v>
      </c>
      <c r="AB244" s="306">
        <v>60.8</v>
      </c>
      <c r="AC244" s="306">
        <v>91.3</v>
      </c>
      <c r="AD244" s="306">
        <v>87.4</v>
      </c>
      <c r="AE244" s="306">
        <v>98.8</v>
      </c>
      <c r="AF244" s="306">
        <v>315.39999999999998</v>
      </c>
      <c r="AG244" s="306">
        <v>382.7</v>
      </c>
      <c r="AH244" s="306">
        <v>94.5</v>
      </c>
      <c r="AI244" s="306">
        <v>62.7</v>
      </c>
    </row>
    <row r="245" spans="2:35" x14ac:dyDescent="0.2">
      <c r="B245" s="304" t="s">
        <v>264</v>
      </c>
      <c r="C245" s="304"/>
      <c r="D245" s="304">
        <v>4842</v>
      </c>
      <c r="E245" s="306">
        <v>58.1</v>
      </c>
      <c r="F245" s="306">
        <v>48.9</v>
      </c>
      <c r="G245" s="306">
        <v>92.2</v>
      </c>
      <c r="H245" s="306">
        <v>90.6</v>
      </c>
      <c r="I245" s="306">
        <v>97.3</v>
      </c>
      <c r="J245" s="306">
        <v>292.89999999999998</v>
      </c>
      <c r="K245" s="306">
        <v>343.3</v>
      </c>
      <c r="L245" s="306">
        <v>95.1</v>
      </c>
      <c r="M245" s="306">
        <v>51.4</v>
      </c>
      <c r="N245" s="304"/>
      <c r="O245" s="304">
        <v>4472</v>
      </c>
      <c r="P245" s="306">
        <v>71.7</v>
      </c>
      <c r="Q245" s="306">
        <v>61.4</v>
      </c>
      <c r="R245" s="306">
        <v>96</v>
      </c>
      <c r="S245" s="306">
        <v>93.9</v>
      </c>
      <c r="T245" s="306">
        <v>98.6</v>
      </c>
      <c r="U245" s="306">
        <v>324.89999999999998</v>
      </c>
      <c r="V245" s="306">
        <v>391.5</v>
      </c>
      <c r="W245" s="306">
        <v>97.1</v>
      </c>
      <c r="X245" s="306">
        <v>62.7</v>
      </c>
      <c r="Y245" s="304"/>
      <c r="Z245" s="304">
        <v>9314</v>
      </c>
      <c r="AA245" s="306">
        <v>64.599999999999994</v>
      </c>
      <c r="AB245" s="306">
        <v>54.9</v>
      </c>
      <c r="AC245" s="306">
        <v>94.1</v>
      </c>
      <c r="AD245" s="306">
        <v>92.2</v>
      </c>
      <c r="AE245" s="306">
        <v>97.9</v>
      </c>
      <c r="AF245" s="306">
        <v>308.3</v>
      </c>
      <c r="AG245" s="306">
        <v>366.5</v>
      </c>
      <c r="AH245" s="306">
        <v>96.1</v>
      </c>
      <c r="AI245" s="306">
        <v>56.8</v>
      </c>
    </row>
    <row r="246" spans="2:35" x14ac:dyDescent="0.2">
      <c r="B246" s="304" t="s">
        <v>266</v>
      </c>
      <c r="C246" s="304"/>
      <c r="D246" s="304">
        <v>1242</v>
      </c>
      <c r="E246" s="306">
        <v>52.1</v>
      </c>
      <c r="F246" s="306">
        <v>45.7</v>
      </c>
      <c r="G246" s="306">
        <v>87.6</v>
      </c>
      <c r="H246" s="306">
        <v>85.6</v>
      </c>
      <c r="I246" s="306">
        <v>96.4</v>
      </c>
      <c r="J246" s="306">
        <v>267.5</v>
      </c>
      <c r="K246" s="306">
        <v>295</v>
      </c>
      <c r="L246" s="306">
        <v>95.2</v>
      </c>
      <c r="M246" s="306">
        <v>48.3</v>
      </c>
      <c r="N246" s="304"/>
      <c r="O246" s="304">
        <v>1195</v>
      </c>
      <c r="P246" s="306">
        <v>62.2</v>
      </c>
      <c r="Q246" s="306">
        <v>54.4</v>
      </c>
      <c r="R246" s="306">
        <v>93.9</v>
      </c>
      <c r="S246" s="306">
        <v>90.5</v>
      </c>
      <c r="T246" s="306">
        <v>98.9</v>
      </c>
      <c r="U246" s="306">
        <v>301.10000000000002</v>
      </c>
      <c r="V246" s="306">
        <v>339.4</v>
      </c>
      <c r="W246" s="306">
        <v>98.2</v>
      </c>
      <c r="X246" s="306">
        <v>57</v>
      </c>
      <c r="Y246" s="304"/>
      <c r="Z246" s="304">
        <v>2437</v>
      </c>
      <c r="AA246" s="306">
        <v>57</v>
      </c>
      <c r="AB246" s="306">
        <v>50</v>
      </c>
      <c r="AC246" s="306">
        <v>90.7</v>
      </c>
      <c r="AD246" s="306">
        <v>88</v>
      </c>
      <c r="AE246" s="306">
        <v>97.6</v>
      </c>
      <c r="AF246" s="306">
        <v>284</v>
      </c>
      <c r="AG246" s="306">
        <v>316.7</v>
      </c>
      <c r="AH246" s="306">
        <v>96.6</v>
      </c>
      <c r="AI246" s="306">
        <v>52.6</v>
      </c>
    </row>
    <row r="247" spans="2:35" x14ac:dyDescent="0.2">
      <c r="B247" s="304" t="s">
        <v>268</v>
      </c>
      <c r="C247" s="304"/>
      <c r="D247" s="304">
        <v>1103</v>
      </c>
      <c r="E247" s="306">
        <v>57.2</v>
      </c>
      <c r="F247" s="306">
        <v>49.9</v>
      </c>
      <c r="G247" s="306">
        <v>88.2</v>
      </c>
      <c r="H247" s="306">
        <v>86.4</v>
      </c>
      <c r="I247" s="306">
        <v>98.7</v>
      </c>
      <c r="J247" s="306">
        <v>291</v>
      </c>
      <c r="K247" s="306">
        <v>341.2</v>
      </c>
      <c r="L247" s="306">
        <v>96.6</v>
      </c>
      <c r="M247" s="306">
        <v>52</v>
      </c>
      <c r="N247" s="304"/>
      <c r="O247" s="304">
        <v>954</v>
      </c>
      <c r="P247" s="306">
        <v>63.6</v>
      </c>
      <c r="Q247" s="306">
        <v>53.8</v>
      </c>
      <c r="R247" s="306">
        <v>91.1</v>
      </c>
      <c r="S247" s="306">
        <v>89.3</v>
      </c>
      <c r="T247" s="306">
        <v>99.1</v>
      </c>
      <c r="U247" s="306">
        <v>305.89999999999998</v>
      </c>
      <c r="V247" s="306">
        <v>360.3</v>
      </c>
      <c r="W247" s="306">
        <v>97.4</v>
      </c>
      <c r="X247" s="306">
        <v>55.9</v>
      </c>
      <c r="Y247" s="304"/>
      <c r="Z247" s="304">
        <v>2057</v>
      </c>
      <c r="AA247" s="306">
        <v>60.2</v>
      </c>
      <c r="AB247" s="306">
        <v>51.7</v>
      </c>
      <c r="AC247" s="306">
        <v>89.5</v>
      </c>
      <c r="AD247" s="306">
        <v>87.7</v>
      </c>
      <c r="AE247" s="306">
        <v>98.9</v>
      </c>
      <c r="AF247" s="306">
        <v>297.89999999999998</v>
      </c>
      <c r="AG247" s="306">
        <v>350</v>
      </c>
      <c r="AH247" s="306">
        <v>96.9</v>
      </c>
      <c r="AI247" s="306">
        <v>53.8</v>
      </c>
    </row>
    <row r="248" spans="2:35" x14ac:dyDescent="0.2">
      <c r="B248" s="304" t="s">
        <v>270</v>
      </c>
      <c r="C248" s="304"/>
      <c r="D248" s="304">
        <v>1724</v>
      </c>
      <c r="E248" s="306">
        <v>53.5</v>
      </c>
      <c r="F248" s="306">
        <v>43.9</v>
      </c>
      <c r="G248" s="306">
        <v>89.3</v>
      </c>
      <c r="H248" s="306">
        <v>85.7</v>
      </c>
      <c r="I248" s="306">
        <v>97.4</v>
      </c>
      <c r="J248" s="306">
        <v>281</v>
      </c>
      <c r="K248" s="306">
        <v>324</v>
      </c>
      <c r="L248" s="306">
        <v>93.9</v>
      </c>
      <c r="M248" s="306">
        <v>46.8</v>
      </c>
      <c r="N248" s="304"/>
      <c r="O248" s="304">
        <v>1673</v>
      </c>
      <c r="P248" s="306">
        <v>64.900000000000006</v>
      </c>
      <c r="Q248" s="306">
        <v>53.8</v>
      </c>
      <c r="R248" s="306">
        <v>93.2</v>
      </c>
      <c r="S248" s="306">
        <v>89.7</v>
      </c>
      <c r="T248" s="306">
        <v>99</v>
      </c>
      <c r="U248" s="306">
        <v>307</v>
      </c>
      <c r="V248" s="306">
        <v>358.1</v>
      </c>
      <c r="W248" s="306">
        <v>97.1</v>
      </c>
      <c r="X248" s="306">
        <v>55.3</v>
      </c>
      <c r="Y248" s="304"/>
      <c r="Z248" s="304">
        <v>3397</v>
      </c>
      <c r="AA248" s="306">
        <v>59.1</v>
      </c>
      <c r="AB248" s="306">
        <v>48.7</v>
      </c>
      <c r="AC248" s="306">
        <v>91.2</v>
      </c>
      <c r="AD248" s="306">
        <v>87.7</v>
      </c>
      <c r="AE248" s="306">
        <v>98.2</v>
      </c>
      <c r="AF248" s="306">
        <v>293.8</v>
      </c>
      <c r="AG248" s="306">
        <v>340.8</v>
      </c>
      <c r="AH248" s="306">
        <v>95.4</v>
      </c>
      <c r="AI248" s="306">
        <v>51</v>
      </c>
    </row>
    <row r="249" spans="2:35" x14ac:dyDescent="0.2">
      <c r="B249" s="304" t="s">
        <v>272</v>
      </c>
      <c r="C249" s="304"/>
      <c r="D249" s="304">
        <v>2983</v>
      </c>
      <c r="E249" s="306">
        <v>66.8</v>
      </c>
      <c r="F249" s="306">
        <v>57.3</v>
      </c>
      <c r="G249" s="306">
        <v>94.9</v>
      </c>
      <c r="H249" s="306">
        <v>91.5</v>
      </c>
      <c r="I249" s="306">
        <v>98.2</v>
      </c>
      <c r="J249" s="306">
        <v>316</v>
      </c>
      <c r="K249" s="306">
        <v>380.4</v>
      </c>
      <c r="L249" s="306">
        <v>94.3</v>
      </c>
      <c r="M249" s="306">
        <v>59.7</v>
      </c>
      <c r="N249" s="304"/>
      <c r="O249" s="304">
        <v>2864</v>
      </c>
      <c r="P249" s="306">
        <v>75.400000000000006</v>
      </c>
      <c r="Q249" s="306">
        <v>63.6</v>
      </c>
      <c r="R249" s="306">
        <v>96.9</v>
      </c>
      <c r="S249" s="306">
        <v>92.9</v>
      </c>
      <c r="T249" s="306">
        <v>99.1</v>
      </c>
      <c r="U249" s="306">
        <v>338</v>
      </c>
      <c r="V249" s="306">
        <v>404.3</v>
      </c>
      <c r="W249" s="306">
        <v>95</v>
      </c>
      <c r="X249" s="306">
        <v>64.8</v>
      </c>
      <c r="Y249" s="304"/>
      <c r="Z249" s="304">
        <v>5847</v>
      </c>
      <c r="AA249" s="306">
        <v>71</v>
      </c>
      <c r="AB249" s="306">
        <v>60.4</v>
      </c>
      <c r="AC249" s="306">
        <v>95.8</v>
      </c>
      <c r="AD249" s="306">
        <v>92.2</v>
      </c>
      <c r="AE249" s="306">
        <v>98.6</v>
      </c>
      <c r="AF249" s="306">
        <v>326.8</v>
      </c>
      <c r="AG249" s="306">
        <v>392.1</v>
      </c>
      <c r="AH249" s="306">
        <v>94.7</v>
      </c>
      <c r="AI249" s="306">
        <v>62.2</v>
      </c>
    </row>
    <row r="250" spans="2:35" x14ac:dyDescent="0.2">
      <c r="B250" s="304" t="s">
        <v>274</v>
      </c>
      <c r="C250" s="304"/>
      <c r="D250" s="304">
        <v>1264</v>
      </c>
      <c r="E250" s="306">
        <v>51</v>
      </c>
      <c r="F250" s="306">
        <v>39.5</v>
      </c>
      <c r="G250" s="306">
        <v>86.1</v>
      </c>
      <c r="H250" s="306">
        <v>76.7</v>
      </c>
      <c r="I250" s="306">
        <v>95.3</v>
      </c>
      <c r="J250" s="306">
        <v>264.89999999999998</v>
      </c>
      <c r="K250" s="306">
        <v>295</v>
      </c>
      <c r="L250" s="306">
        <v>84.4</v>
      </c>
      <c r="M250" s="306">
        <v>42.8</v>
      </c>
      <c r="N250" s="304"/>
      <c r="O250" s="304">
        <v>1337</v>
      </c>
      <c r="P250" s="306">
        <v>64.8</v>
      </c>
      <c r="Q250" s="306">
        <v>53</v>
      </c>
      <c r="R250" s="306">
        <v>90.1</v>
      </c>
      <c r="S250" s="306">
        <v>83</v>
      </c>
      <c r="T250" s="306">
        <v>97.3</v>
      </c>
      <c r="U250" s="306">
        <v>304.7</v>
      </c>
      <c r="V250" s="306">
        <v>350.8</v>
      </c>
      <c r="W250" s="306">
        <v>89.5</v>
      </c>
      <c r="X250" s="306">
        <v>55</v>
      </c>
      <c r="Y250" s="304"/>
      <c r="Z250" s="304">
        <v>2601</v>
      </c>
      <c r="AA250" s="306">
        <v>58.1</v>
      </c>
      <c r="AB250" s="306">
        <v>46.4</v>
      </c>
      <c r="AC250" s="306">
        <v>88.1</v>
      </c>
      <c r="AD250" s="306">
        <v>80</v>
      </c>
      <c r="AE250" s="306">
        <v>96.3</v>
      </c>
      <c r="AF250" s="306">
        <v>285.3</v>
      </c>
      <c r="AG250" s="306">
        <v>323.7</v>
      </c>
      <c r="AH250" s="306">
        <v>87</v>
      </c>
      <c r="AI250" s="306">
        <v>49.1</v>
      </c>
    </row>
    <row r="251" spans="2:35" x14ac:dyDescent="0.2">
      <c r="B251" s="304" t="s">
        <v>276</v>
      </c>
      <c r="C251" s="304"/>
      <c r="D251" s="304">
        <v>3040</v>
      </c>
      <c r="E251" s="306">
        <v>62.3</v>
      </c>
      <c r="F251" s="306">
        <v>53.4</v>
      </c>
      <c r="G251" s="306">
        <v>92</v>
      </c>
      <c r="H251" s="306">
        <v>90.7</v>
      </c>
      <c r="I251" s="306">
        <v>97.7</v>
      </c>
      <c r="J251" s="306">
        <v>299.39999999999998</v>
      </c>
      <c r="K251" s="306">
        <v>348</v>
      </c>
      <c r="L251" s="306">
        <v>96.1</v>
      </c>
      <c r="M251" s="306">
        <v>56</v>
      </c>
      <c r="N251" s="304"/>
      <c r="O251" s="304">
        <v>2846</v>
      </c>
      <c r="P251" s="306">
        <v>73.900000000000006</v>
      </c>
      <c r="Q251" s="306">
        <v>63.8</v>
      </c>
      <c r="R251" s="306">
        <v>94.8</v>
      </c>
      <c r="S251" s="306">
        <v>93.5</v>
      </c>
      <c r="T251" s="306">
        <v>98.9</v>
      </c>
      <c r="U251" s="306">
        <v>326.8</v>
      </c>
      <c r="V251" s="306">
        <v>384.4</v>
      </c>
      <c r="W251" s="306">
        <v>97.7</v>
      </c>
      <c r="X251" s="306">
        <v>65.5</v>
      </c>
      <c r="Y251" s="304"/>
      <c r="Z251" s="304">
        <v>5886</v>
      </c>
      <c r="AA251" s="306">
        <v>67.900000000000006</v>
      </c>
      <c r="AB251" s="306">
        <v>58.5</v>
      </c>
      <c r="AC251" s="306">
        <v>93.3</v>
      </c>
      <c r="AD251" s="306">
        <v>92</v>
      </c>
      <c r="AE251" s="306">
        <v>98.3</v>
      </c>
      <c r="AF251" s="306">
        <v>312.60000000000002</v>
      </c>
      <c r="AG251" s="306">
        <v>365.6</v>
      </c>
      <c r="AH251" s="306">
        <v>96.8</v>
      </c>
      <c r="AI251" s="306">
        <v>60.6</v>
      </c>
    </row>
    <row r="252" spans="2:35" x14ac:dyDescent="0.2">
      <c r="B252" s="304" t="s">
        <v>567</v>
      </c>
      <c r="C252" s="304"/>
      <c r="D252" s="304">
        <v>32420</v>
      </c>
      <c r="E252" s="306">
        <v>59.8</v>
      </c>
      <c r="F252" s="306">
        <v>52</v>
      </c>
      <c r="G252" s="306">
        <v>92.3</v>
      </c>
      <c r="H252" s="306">
        <v>90.5</v>
      </c>
      <c r="I252" s="306">
        <v>97.8</v>
      </c>
      <c r="J252" s="306">
        <v>298.10000000000002</v>
      </c>
      <c r="K252" s="306">
        <v>348.9</v>
      </c>
      <c r="L252" s="306">
        <v>95.8</v>
      </c>
      <c r="M252" s="306">
        <v>55.1</v>
      </c>
      <c r="N252" s="304"/>
      <c r="O252" s="304">
        <v>31281</v>
      </c>
      <c r="P252" s="306">
        <v>71.5</v>
      </c>
      <c r="Q252" s="306">
        <v>62.5</v>
      </c>
      <c r="R252" s="306">
        <v>95.3</v>
      </c>
      <c r="S252" s="306">
        <v>93.6</v>
      </c>
      <c r="T252" s="306">
        <v>98.8</v>
      </c>
      <c r="U252" s="306">
        <v>325.60000000000002</v>
      </c>
      <c r="V252" s="306">
        <v>386.7</v>
      </c>
      <c r="W252" s="306">
        <v>97.2</v>
      </c>
      <c r="X252" s="306">
        <v>64.400000000000006</v>
      </c>
      <c r="Y252" s="304"/>
      <c r="Z252" s="304">
        <v>63701</v>
      </c>
      <c r="AA252" s="306">
        <v>65.5</v>
      </c>
      <c r="AB252" s="306">
        <v>57.2</v>
      </c>
      <c r="AC252" s="306">
        <v>93.8</v>
      </c>
      <c r="AD252" s="306">
        <v>92</v>
      </c>
      <c r="AE252" s="306">
        <v>98.3</v>
      </c>
      <c r="AF252" s="306">
        <v>311.60000000000002</v>
      </c>
      <c r="AG252" s="306">
        <v>367.4</v>
      </c>
      <c r="AH252" s="306">
        <v>96.5</v>
      </c>
      <c r="AI252" s="306">
        <v>59.7</v>
      </c>
    </row>
    <row r="253" spans="2:35" x14ac:dyDescent="0.2">
      <c r="B253" s="304" t="s">
        <v>279</v>
      </c>
      <c r="C253" s="304"/>
      <c r="D253" s="304">
        <v>960</v>
      </c>
      <c r="E253" s="306">
        <v>57.2</v>
      </c>
      <c r="F253" s="306">
        <v>46.7</v>
      </c>
      <c r="G253" s="306">
        <v>90.3</v>
      </c>
      <c r="H253" s="306">
        <v>89.5</v>
      </c>
      <c r="I253" s="306">
        <v>98.4</v>
      </c>
      <c r="J253" s="306">
        <v>288.39999999999998</v>
      </c>
      <c r="K253" s="306">
        <v>340.9</v>
      </c>
      <c r="L253" s="306">
        <v>96.5</v>
      </c>
      <c r="M253" s="306">
        <v>48.3</v>
      </c>
      <c r="N253" s="304"/>
      <c r="O253" s="304">
        <v>918</v>
      </c>
      <c r="P253" s="306">
        <v>66.900000000000006</v>
      </c>
      <c r="Q253" s="306">
        <v>57.6</v>
      </c>
      <c r="R253" s="306">
        <v>95.3</v>
      </c>
      <c r="S253" s="306">
        <v>94.1</v>
      </c>
      <c r="T253" s="306">
        <v>99</v>
      </c>
      <c r="U253" s="306">
        <v>319.2</v>
      </c>
      <c r="V253" s="306">
        <v>380.4</v>
      </c>
      <c r="W253" s="306">
        <v>98.4</v>
      </c>
      <c r="X253" s="306">
        <v>58.8</v>
      </c>
      <c r="Y253" s="304"/>
      <c r="Z253" s="304">
        <v>1878</v>
      </c>
      <c r="AA253" s="306">
        <v>61.9</v>
      </c>
      <c r="AB253" s="306">
        <v>52</v>
      </c>
      <c r="AC253" s="306">
        <v>92.8</v>
      </c>
      <c r="AD253" s="306">
        <v>91.7</v>
      </c>
      <c r="AE253" s="306">
        <v>98.7</v>
      </c>
      <c r="AF253" s="306">
        <v>303.5</v>
      </c>
      <c r="AG253" s="306">
        <v>360.2</v>
      </c>
      <c r="AH253" s="306">
        <v>97.4</v>
      </c>
      <c r="AI253" s="306">
        <v>53.5</v>
      </c>
    </row>
    <row r="254" spans="2:35" x14ac:dyDescent="0.2">
      <c r="B254" s="304" t="s">
        <v>281</v>
      </c>
      <c r="C254" s="304"/>
      <c r="D254" s="304">
        <v>3059</v>
      </c>
      <c r="E254" s="306">
        <v>58.5</v>
      </c>
      <c r="F254" s="306">
        <v>50.6</v>
      </c>
      <c r="G254" s="306">
        <v>90.2</v>
      </c>
      <c r="H254" s="306">
        <v>88.6</v>
      </c>
      <c r="I254" s="306">
        <v>97.5</v>
      </c>
      <c r="J254" s="306">
        <v>293.10000000000002</v>
      </c>
      <c r="K254" s="306">
        <v>338.7</v>
      </c>
      <c r="L254" s="306">
        <v>95</v>
      </c>
      <c r="M254" s="306">
        <v>54</v>
      </c>
      <c r="N254" s="304"/>
      <c r="O254" s="304">
        <v>2842</v>
      </c>
      <c r="P254" s="306">
        <v>70.7</v>
      </c>
      <c r="Q254" s="306">
        <v>61.6</v>
      </c>
      <c r="R254" s="306">
        <v>94.1</v>
      </c>
      <c r="S254" s="306">
        <v>92.6</v>
      </c>
      <c r="T254" s="306">
        <v>98.8</v>
      </c>
      <c r="U254" s="306">
        <v>323</v>
      </c>
      <c r="V254" s="306">
        <v>381</v>
      </c>
      <c r="W254" s="306">
        <v>97.3</v>
      </c>
      <c r="X254" s="306">
        <v>63.6</v>
      </c>
      <c r="Y254" s="304"/>
      <c r="Z254" s="304">
        <v>5901</v>
      </c>
      <c r="AA254" s="306">
        <v>64.400000000000006</v>
      </c>
      <c r="AB254" s="306">
        <v>55.9</v>
      </c>
      <c r="AC254" s="306">
        <v>92.1</v>
      </c>
      <c r="AD254" s="306">
        <v>90.5</v>
      </c>
      <c r="AE254" s="306">
        <v>98.1</v>
      </c>
      <c r="AF254" s="306">
        <v>307.5</v>
      </c>
      <c r="AG254" s="306">
        <v>359.1</v>
      </c>
      <c r="AH254" s="306">
        <v>96.1</v>
      </c>
      <c r="AI254" s="306">
        <v>58.6</v>
      </c>
    </row>
    <row r="255" spans="2:35" x14ac:dyDescent="0.2">
      <c r="B255" s="304" t="s">
        <v>283</v>
      </c>
      <c r="C255" s="304"/>
      <c r="D255" s="304">
        <v>1380</v>
      </c>
      <c r="E255" s="306">
        <v>60.3</v>
      </c>
      <c r="F255" s="306">
        <v>50.2</v>
      </c>
      <c r="G255" s="306">
        <v>91.7</v>
      </c>
      <c r="H255" s="306">
        <v>90.4</v>
      </c>
      <c r="I255" s="306">
        <v>98</v>
      </c>
      <c r="J255" s="306">
        <v>296.5</v>
      </c>
      <c r="K255" s="306">
        <v>346.8</v>
      </c>
      <c r="L255" s="306">
        <v>96.2</v>
      </c>
      <c r="M255" s="306">
        <v>52.8</v>
      </c>
      <c r="N255" s="304"/>
      <c r="O255" s="304">
        <v>1327</v>
      </c>
      <c r="P255" s="306">
        <v>72.599999999999994</v>
      </c>
      <c r="Q255" s="306">
        <v>64.2</v>
      </c>
      <c r="R255" s="306">
        <v>95</v>
      </c>
      <c r="S255" s="306">
        <v>92.8</v>
      </c>
      <c r="T255" s="306">
        <v>98.6</v>
      </c>
      <c r="U255" s="306">
        <v>325.39999999999998</v>
      </c>
      <c r="V255" s="306">
        <v>390.5</v>
      </c>
      <c r="W255" s="306">
        <v>96.9</v>
      </c>
      <c r="X255" s="306">
        <v>66</v>
      </c>
      <c r="Y255" s="304"/>
      <c r="Z255" s="304">
        <v>2707</v>
      </c>
      <c r="AA255" s="306">
        <v>66.3</v>
      </c>
      <c r="AB255" s="306">
        <v>57.1</v>
      </c>
      <c r="AC255" s="306">
        <v>93.3</v>
      </c>
      <c r="AD255" s="306">
        <v>91.5</v>
      </c>
      <c r="AE255" s="306">
        <v>98.3</v>
      </c>
      <c r="AF255" s="306">
        <v>310.7</v>
      </c>
      <c r="AG255" s="306">
        <v>368.2</v>
      </c>
      <c r="AH255" s="306">
        <v>96.5</v>
      </c>
      <c r="AI255" s="306">
        <v>59.3</v>
      </c>
    </row>
    <row r="256" spans="2:35" x14ac:dyDescent="0.2">
      <c r="B256" s="304" t="s">
        <v>285</v>
      </c>
      <c r="C256" s="304"/>
      <c r="D256" s="304">
        <v>7897</v>
      </c>
      <c r="E256" s="306">
        <v>58.8</v>
      </c>
      <c r="F256" s="306">
        <v>51.6</v>
      </c>
      <c r="G256" s="306">
        <v>91.8</v>
      </c>
      <c r="H256" s="306">
        <v>90.1</v>
      </c>
      <c r="I256" s="306">
        <v>97.8</v>
      </c>
      <c r="J256" s="306">
        <v>293.89999999999998</v>
      </c>
      <c r="K256" s="306">
        <v>338.6</v>
      </c>
      <c r="L256" s="306">
        <v>95.8</v>
      </c>
      <c r="M256" s="306">
        <v>55.2</v>
      </c>
      <c r="N256" s="304"/>
      <c r="O256" s="304">
        <v>7539</v>
      </c>
      <c r="P256" s="306">
        <v>70.900000000000006</v>
      </c>
      <c r="Q256" s="306">
        <v>61.6</v>
      </c>
      <c r="R256" s="306">
        <v>94.9</v>
      </c>
      <c r="S256" s="306">
        <v>93.3</v>
      </c>
      <c r="T256" s="306">
        <v>98.7</v>
      </c>
      <c r="U256" s="306">
        <v>321.89999999999998</v>
      </c>
      <c r="V256" s="306">
        <v>376.9</v>
      </c>
      <c r="W256" s="306">
        <v>97.1</v>
      </c>
      <c r="X256" s="306">
        <v>63.4</v>
      </c>
      <c r="Y256" s="304"/>
      <c r="Z256" s="304">
        <v>15436</v>
      </c>
      <c r="AA256" s="306">
        <v>64.7</v>
      </c>
      <c r="AB256" s="306">
        <v>56.5</v>
      </c>
      <c r="AC256" s="306">
        <v>93.4</v>
      </c>
      <c r="AD256" s="306">
        <v>91.7</v>
      </c>
      <c r="AE256" s="306">
        <v>98.2</v>
      </c>
      <c r="AF256" s="306">
        <v>307.60000000000002</v>
      </c>
      <c r="AG256" s="306">
        <v>357.3</v>
      </c>
      <c r="AH256" s="306">
        <v>96.4</v>
      </c>
      <c r="AI256" s="306">
        <v>59.2</v>
      </c>
    </row>
    <row r="257" spans="2:35" x14ac:dyDescent="0.2">
      <c r="B257" s="304" t="s">
        <v>287</v>
      </c>
      <c r="C257" s="304"/>
      <c r="D257" s="304">
        <v>6578</v>
      </c>
      <c r="E257" s="306">
        <v>67.7</v>
      </c>
      <c r="F257" s="306">
        <v>61.5</v>
      </c>
      <c r="G257" s="306">
        <v>94</v>
      </c>
      <c r="H257" s="306">
        <v>92.8</v>
      </c>
      <c r="I257" s="306">
        <v>97.9</v>
      </c>
      <c r="J257" s="306">
        <v>317.2</v>
      </c>
      <c r="K257" s="306">
        <v>374.4</v>
      </c>
      <c r="L257" s="306">
        <v>96.2</v>
      </c>
      <c r="M257" s="306">
        <v>64</v>
      </c>
      <c r="N257" s="304"/>
      <c r="O257" s="304">
        <v>6438</v>
      </c>
      <c r="P257" s="306">
        <v>78.8</v>
      </c>
      <c r="Q257" s="306">
        <v>71.5</v>
      </c>
      <c r="R257" s="306">
        <v>96.8</v>
      </c>
      <c r="S257" s="306">
        <v>95.6</v>
      </c>
      <c r="T257" s="306">
        <v>98.9</v>
      </c>
      <c r="U257" s="306">
        <v>344.3</v>
      </c>
      <c r="V257" s="306">
        <v>408.6</v>
      </c>
      <c r="W257" s="306">
        <v>97.9</v>
      </c>
      <c r="X257" s="306">
        <v>73</v>
      </c>
      <c r="Y257" s="304"/>
      <c r="Z257" s="304">
        <v>13016</v>
      </c>
      <c r="AA257" s="306">
        <v>73.2</v>
      </c>
      <c r="AB257" s="306">
        <v>66.400000000000006</v>
      </c>
      <c r="AC257" s="306">
        <v>95.4</v>
      </c>
      <c r="AD257" s="306">
        <v>94.2</v>
      </c>
      <c r="AE257" s="306">
        <v>98.4</v>
      </c>
      <c r="AF257" s="306">
        <v>330.6</v>
      </c>
      <c r="AG257" s="306">
        <v>391.3</v>
      </c>
      <c r="AH257" s="306">
        <v>97.1</v>
      </c>
      <c r="AI257" s="306">
        <v>68.5</v>
      </c>
    </row>
    <row r="258" spans="2:35" x14ac:dyDescent="0.2">
      <c r="B258" s="304" t="s">
        <v>289</v>
      </c>
      <c r="C258" s="304"/>
      <c r="D258" s="304">
        <v>1264</v>
      </c>
      <c r="E258" s="306">
        <v>57.1</v>
      </c>
      <c r="F258" s="306">
        <v>48.4</v>
      </c>
      <c r="G258" s="306">
        <v>93.1</v>
      </c>
      <c r="H258" s="306">
        <v>91.2</v>
      </c>
      <c r="I258" s="306">
        <v>98.7</v>
      </c>
      <c r="J258" s="306">
        <v>294</v>
      </c>
      <c r="K258" s="306">
        <v>344.5</v>
      </c>
      <c r="L258" s="306">
        <v>96.3</v>
      </c>
      <c r="M258" s="306">
        <v>53.2</v>
      </c>
      <c r="N258" s="304"/>
      <c r="O258" s="304">
        <v>1226</v>
      </c>
      <c r="P258" s="306">
        <v>68.400000000000006</v>
      </c>
      <c r="Q258" s="306">
        <v>59.9</v>
      </c>
      <c r="R258" s="306">
        <v>96.4</v>
      </c>
      <c r="S258" s="306">
        <v>94.2</v>
      </c>
      <c r="T258" s="306">
        <v>99</v>
      </c>
      <c r="U258" s="306">
        <v>321</v>
      </c>
      <c r="V258" s="306">
        <v>382.9</v>
      </c>
      <c r="W258" s="306">
        <v>97.6</v>
      </c>
      <c r="X258" s="306">
        <v>62.7</v>
      </c>
      <c r="Y258" s="304"/>
      <c r="Z258" s="304">
        <v>2490</v>
      </c>
      <c r="AA258" s="306">
        <v>62.7</v>
      </c>
      <c r="AB258" s="306">
        <v>54.1</v>
      </c>
      <c r="AC258" s="306">
        <v>94.7</v>
      </c>
      <c r="AD258" s="306">
        <v>92.7</v>
      </c>
      <c r="AE258" s="306">
        <v>98.8</v>
      </c>
      <c r="AF258" s="306">
        <v>307.3</v>
      </c>
      <c r="AG258" s="306">
        <v>363.4</v>
      </c>
      <c r="AH258" s="306">
        <v>96.9</v>
      </c>
      <c r="AI258" s="306">
        <v>57.9</v>
      </c>
    </row>
    <row r="259" spans="2:35" x14ac:dyDescent="0.2">
      <c r="B259" s="304" t="s">
        <v>291</v>
      </c>
      <c r="C259" s="304"/>
      <c r="D259" s="304">
        <v>4383</v>
      </c>
      <c r="E259" s="306">
        <v>55.8</v>
      </c>
      <c r="F259" s="306">
        <v>47.3</v>
      </c>
      <c r="G259" s="306">
        <v>93.4</v>
      </c>
      <c r="H259" s="306">
        <v>91.5</v>
      </c>
      <c r="I259" s="306">
        <v>97.8</v>
      </c>
      <c r="J259" s="306">
        <v>291.5</v>
      </c>
      <c r="K259" s="306">
        <v>340.8</v>
      </c>
      <c r="L259" s="306">
        <v>96.3</v>
      </c>
      <c r="M259" s="306">
        <v>50.6</v>
      </c>
      <c r="N259" s="304"/>
      <c r="O259" s="304">
        <v>4294</v>
      </c>
      <c r="P259" s="306">
        <v>67.900000000000006</v>
      </c>
      <c r="Q259" s="306">
        <v>58.2</v>
      </c>
      <c r="R259" s="306">
        <v>95.6</v>
      </c>
      <c r="S259" s="306">
        <v>93.8</v>
      </c>
      <c r="T259" s="306">
        <v>98.8</v>
      </c>
      <c r="U259" s="306">
        <v>319.3</v>
      </c>
      <c r="V259" s="306">
        <v>379.1</v>
      </c>
      <c r="W259" s="306">
        <v>97.1</v>
      </c>
      <c r="X259" s="306">
        <v>60.7</v>
      </c>
      <c r="Y259" s="304"/>
      <c r="Z259" s="304">
        <v>8677</v>
      </c>
      <c r="AA259" s="306">
        <v>61.8</v>
      </c>
      <c r="AB259" s="306">
        <v>52.7</v>
      </c>
      <c r="AC259" s="306">
        <v>94.5</v>
      </c>
      <c r="AD259" s="306">
        <v>92.6</v>
      </c>
      <c r="AE259" s="306">
        <v>98.3</v>
      </c>
      <c r="AF259" s="306">
        <v>305.2</v>
      </c>
      <c r="AG259" s="306">
        <v>359.7</v>
      </c>
      <c r="AH259" s="306">
        <v>96.7</v>
      </c>
      <c r="AI259" s="306">
        <v>55.6</v>
      </c>
    </row>
    <row r="260" spans="2:35" x14ac:dyDescent="0.2">
      <c r="B260" s="304" t="s">
        <v>293</v>
      </c>
      <c r="C260" s="304"/>
      <c r="D260" s="304">
        <v>1140</v>
      </c>
      <c r="E260" s="306">
        <v>54.6</v>
      </c>
      <c r="F260" s="306">
        <v>47.2</v>
      </c>
      <c r="G260" s="306">
        <v>90.9</v>
      </c>
      <c r="H260" s="306">
        <v>87.5</v>
      </c>
      <c r="I260" s="306">
        <v>97.7</v>
      </c>
      <c r="J260" s="306">
        <v>284.89999999999998</v>
      </c>
      <c r="K260" s="306">
        <v>332.7</v>
      </c>
      <c r="L260" s="306">
        <v>94.7</v>
      </c>
      <c r="M260" s="306">
        <v>51.5</v>
      </c>
      <c r="N260" s="304"/>
      <c r="O260" s="304">
        <v>1090</v>
      </c>
      <c r="P260" s="306">
        <v>64.099999999999994</v>
      </c>
      <c r="Q260" s="306">
        <v>52.8</v>
      </c>
      <c r="R260" s="306">
        <v>94.7</v>
      </c>
      <c r="S260" s="306">
        <v>90.9</v>
      </c>
      <c r="T260" s="306">
        <v>98.4</v>
      </c>
      <c r="U260" s="306">
        <v>311.5</v>
      </c>
      <c r="V260" s="306">
        <v>365.7</v>
      </c>
      <c r="W260" s="306">
        <v>96.2</v>
      </c>
      <c r="X260" s="306">
        <v>55.3</v>
      </c>
      <c r="Y260" s="304"/>
      <c r="Z260" s="304">
        <v>2230</v>
      </c>
      <c r="AA260" s="306">
        <v>59.2</v>
      </c>
      <c r="AB260" s="306">
        <v>50</v>
      </c>
      <c r="AC260" s="306">
        <v>92.7</v>
      </c>
      <c r="AD260" s="306">
        <v>89.1</v>
      </c>
      <c r="AE260" s="306">
        <v>98.1</v>
      </c>
      <c r="AF260" s="306">
        <v>297.89999999999998</v>
      </c>
      <c r="AG260" s="306">
        <v>348.8</v>
      </c>
      <c r="AH260" s="306">
        <v>95.5</v>
      </c>
      <c r="AI260" s="306">
        <v>53.4</v>
      </c>
    </row>
    <row r="261" spans="2:35" x14ac:dyDescent="0.2">
      <c r="B261" s="304" t="s">
        <v>295</v>
      </c>
      <c r="C261" s="304"/>
      <c r="D261" s="304">
        <v>1118</v>
      </c>
      <c r="E261" s="306">
        <v>62.3</v>
      </c>
      <c r="F261" s="306">
        <v>56.3</v>
      </c>
      <c r="G261" s="306">
        <v>90.4</v>
      </c>
      <c r="H261" s="306">
        <v>88.9</v>
      </c>
      <c r="I261" s="306">
        <v>97.3</v>
      </c>
      <c r="J261" s="306">
        <v>312.89999999999998</v>
      </c>
      <c r="K261" s="306">
        <v>386.1</v>
      </c>
      <c r="L261" s="306">
        <v>95.3</v>
      </c>
      <c r="M261" s="306">
        <v>58.5</v>
      </c>
      <c r="N261" s="304"/>
      <c r="O261" s="304">
        <v>1062</v>
      </c>
      <c r="P261" s="306">
        <v>73.900000000000006</v>
      </c>
      <c r="Q261" s="306">
        <v>68.5</v>
      </c>
      <c r="R261" s="306">
        <v>93.5</v>
      </c>
      <c r="S261" s="306">
        <v>90.8</v>
      </c>
      <c r="T261" s="306">
        <v>98.5</v>
      </c>
      <c r="U261" s="306">
        <v>335</v>
      </c>
      <c r="V261" s="306">
        <v>430.2</v>
      </c>
      <c r="W261" s="306">
        <v>96.5</v>
      </c>
      <c r="X261" s="306">
        <v>69.8</v>
      </c>
      <c r="Y261" s="304"/>
      <c r="Z261" s="304">
        <v>2180</v>
      </c>
      <c r="AA261" s="306">
        <v>68</v>
      </c>
      <c r="AB261" s="306">
        <v>62.2</v>
      </c>
      <c r="AC261" s="306">
        <v>91.9</v>
      </c>
      <c r="AD261" s="306">
        <v>89.8</v>
      </c>
      <c r="AE261" s="306">
        <v>97.9</v>
      </c>
      <c r="AF261" s="306">
        <v>323.7</v>
      </c>
      <c r="AG261" s="306">
        <v>407.6</v>
      </c>
      <c r="AH261" s="306">
        <v>95.9</v>
      </c>
      <c r="AI261" s="306">
        <v>64</v>
      </c>
    </row>
    <row r="262" spans="2:35" x14ac:dyDescent="0.2">
      <c r="B262" s="304" t="s">
        <v>297</v>
      </c>
      <c r="C262" s="304"/>
      <c r="D262" s="304">
        <v>3763</v>
      </c>
      <c r="E262" s="306">
        <v>55.6</v>
      </c>
      <c r="F262" s="306">
        <v>46.6</v>
      </c>
      <c r="G262" s="306">
        <v>92.3</v>
      </c>
      <c r="H262" s="306">
        <v>89.5</v>
      </c>
      <c r="I262" s="306">
        <v>97.7</v>
      </c>
      <c r="J262" s="306">
        <v>290.10000000000002</v>
      </c>
      <c r="K262" s="306">
        <v>341</v>
      </c>
      <c r="L262" s="306">
        <v>95.1</v>
      </c>
      <c r="M262" s="306">
        <v>49.1</v>
      </c>
      <c r="N262" s="304"/>
      <c r="O262" s="304">
        <v>3675</v>
      </c>
      <c r="P262" s="306">
        <v>68</v>
      </c>
      <c r="Q262" s="306">
        <v>56.9</v>
      </c>
      <c r="R262" s="306">
        <v>94.3</v>
      </c>
      <c r="S262" s="306">
        <v>92.3</v>
      </c>
      <c r="T262" s="306">
        <v>98.7</v>
      </c>
      <c r="U262" s="306">
        <v>316</v>
      </c>
      <c r="V262" s="306">
        <v>375.5</v>
      </c>
      <c r="W262" s="306">
        <v>96.2</v>
      </c>
      <c r="X262" s="306">
        <v>58.2</v>
      </c>
      <c r="Y262" s="304"/>
      <c r="Z262" s="304">
        <v>7438</v>
      </c>
      <c r="AA262" s="306">
        <v>61.7</v>
      </c>
      <c r="AB262" s="306">
        <v>51.7</v>
      </c>
      <c r="AC262" s="306">
        <v>93.3</v>
      </c>
      <c r="AD262" s="306">
        <v>90.9</v>
      </c>
      <c r="AE262" s="306">
        <v>98.2</v>
      </c>
      <c r="AF262" s="306">
        <v>302.89999999999998</v>
      </c>
      <c r="AG262" s="306">
        <v>358</v>
      </c>
      <c r="AH262" s="306">
        <v>95.7</v>
      </c>
      <c r="AI262" s="306">
        <v>53.6</v>
      </c>
    </row>
    <row r="263" spans="2:35" x14ac:dyDescent="0.2">
      <c r="B263" s="304" t="s">
        <v>299</v>
      </c>
      <c r="C263" s="304"/>
      <c r="D263" s="304">
        <v>878</v>
      </c>
      <c r="E263" s="306">
        <v>61.4</v>
      </c>
      <c r="F263" s="306">
        <v>52.2</v>
      </c>
      <c r="G263" s="306">
        <v>91.5</v>
      </c>
      <c r="H263" s="306">
        <v>89</v>
      </c>
      <c r="I263" s="306">
        <v>98.5</v>
      </c>
      <c r="J263" s="306">
        <v>295.60000000000002</v>
      </c>
      <c r="K263" s="306">
        <v>351.8</v>
      </c>
      <c r="L263" s="306">
        <v>96.8</v>
      </c>
      <c r="M263" s="306">
        <v>54.8</v>
      </c>
      <c r="N263" s="304"/>
      <c r="O263" s="304">
        <v>870</v>
      </c>
      <c r="P263" s="306">
        <v>70.7</v>
      </c>
      <c r="Q263" s="306">
        <v>63.7</v>
      </c>
      <c r="R263" s="306">
        <v>95.5</v>
      </c>
      <c r="S263" s="306">
        <v>94.3</v>
      </c>
      <c r="T263" s="306">
        <v>99.5</v>
      </c>
      <c r="U263" s="306">
        <v>321.3</v>
      </c>
      <c r="V263" s="306">
        <v>390.9</v>
      </c>
      <c r="W263" s="306">
        <v>98.6</v>
      </c>
      <c r="X263" s="306">
        <v>65.7</v>
      </c>
      <c r="Y263" s="304"/>
      <c r="Z263" s="304">
        <v>1748</v>
      </c>
      <c r="AA263" s="306">
        <v>66</v>
      </c>
      <c r="AB263" s="306">
        <v>57.9</v>
      </c>
      <c r="AC263" s="306">
        <v>93.5</v>
      </c>
      <c r="AD263" s="306">
        <v>91.6</v>
      </c>
      <c r="AE263" s="306">
        <v>99</v>
      </c>
      <c r="AF263" s="306">
        <v>308.39999999999998</v>
      </c>
      <c r="AG263" s="306">
        <v>371.3</v>
      </c>
      <c r="AH263" s="306">
        <v>97.7</v>
      </c>
      <c r="AI263" s="306">
        <v>60.2</v>
      </c>
    </row>
    <row r="264" spans="2:35" x14ac:dyDescent="0.2">
      <c r="B264" s="304" t="s">
        <v>302</v>
      </c>
      <c r="C264" s="304"/>
      <c r="D264" s="304">
        <v>11865</v>
      </c>
      <c r="E264" s="306">
        <v>63.5</v>
      </c>
      <c r="F264" s="306">
        <v>55.3</v>
      </c>
      <c r="G264" s="306">
        <v>92.5</v>
      </c>
      <c r="H264" s="306">
        <v>89.8</v>
      </c>
      <c r="I264" s="306">
        <v>97.5</v>
      </c>
      <c r="J264" s="306">
        <v>303.3</v>
      </c>
      <c r="K264" s="306">
        <v>356.6</v>
      </c>
      <c r="L264" s="306">
        <v>95</v>
      </c>
      <c r="M264" s="306">
        <v>58.5</v>
      </c>
      <c r="N264" s="304"/>
      <c r="O264" s="304">
        <v>12190</v>
      </c>
      <c r="P264" s="306">
        <v>74.099999999999994</v>
      </c>
      <c r="Q264" s="306">
        <v>63.5</v>
      </c>
      <c r="R264" s="306">
        <v>95.7</v>
      </c>
      <c r="S264" s="306">
        <v>92.7</v>
      </c>
      <c r="T264" s="306">
        <v>98.6</v>
      </c>
      <c r="U264" s="306">
        <v>330.1</v>
      </c>
      <c r="V264" s="306">
        <v>396.8</v>
      </c>
      <c r="W264" s="306">
        <v>96.6</v>
      </c>
      <c r="X264" s="306">
        <v>65</v>
      </c>
      <c r="Y264" s="304"/>
      <c r="Z264" s="304">
        <v>24055</v>
      </c>
      <c r="AA264" s="306">
        <v>68.900000000000006</v>
      </c>
      <c r="AB264" s="306">
        <v>59.5</v>
      </c>
      <c r="AC264" s="306">
        <v>94.1</v>
      </c>
      <c r="AD264" s="306">
        <v>91.3</v>
      </c>
      <c r="AE264" s="306">
        <v>98</v>
      </c>
      <c r="AF264" s="306">
        <v>316.89999999999998</v>
      </c>
      <c r="AG264" s="306">
        <v>377</v>
      </c>
      <c r="AH264" s="306">
        <v>95.8</v>
      </c>
      <c r="AI264" s="306">
        <v>61.8</v>
      </c>
    </row>
    <row r="265" spans="2:35" x14ac:dyDescent="0.2">
      <c r="B265" s="304" t="s">
        <v>304</v>
      </c>
      <c r="C265" s="304"/>
      <c r="D265" s="304">
        <v>557</v>
      </c>
      <c r="E265" s="306">
        <v>57.3</v>
      </c>
      <c r="F265" s="306">
        <v>49.2</v>
      </c>
      <c r="G265" s="306">
        <v>89</v>
      </c>
      <c r="H265" s="306">
        <v>85.3</v>
      </c>
      <c r="I265" s="306">
        <v>95.7</v>
      </c>
      <c r="J265" s="306">
        <v>282.2</v>
      </c>
      <c r="K265" s="306">
        <v>328.1</v>
      </c>
      <c r="L265" s="306">
        <v>89.8</v>
      </c>
      <c r="M265" s="306">
        <v>52.4</v>
      </c>
      <c r="N265" s="304"/>
      <c r="O265" s="304">
        <v>853</v>
      </c>
      <c r="P265" s="306">
        <v>75.3</v>
      </c>
      <c r="Q265" s="306">
        <v>67.900000000000006</v>
      </c>
      <c r="R265" s="306">
        <v>94.8</v>
      </c>
      <c r="S265" s="306">
        <v>93.1</v>
      </c>
      <c r="T265" s="306">
        <v>98.6</v>
      </c>
      <c r="U265" s="306">
        <v>334.5</v>
      </c>
      <c r="V265" s="306">
        <v>401.3</v>
      </c>
      <c r="W265" s="306">
        <v>97.3</v>
      </c>
      <c r="X265" s="306">
        <v>68.8</v>
      </c>
      <c r="Y265" s="304"/>
      <c r="Z265" s="304">
        <v>1410</v>
      </c>
      <c r="AA265" s="306">
        <v>68.2</v>
      </c>
      <c r="AB265" s="306">
        <v>60.5</v>
      </c>
      <c r="AC265" s="306">
        <v>92.6</v>
      </c>
      <c r="AD265" s="306">
        <v>90</v>
      </c>
      <c r="AE265" s="306">
        <v>97.4</v>
      </c>
      <c r="AF265" s="306">
        <v>313.8</v>
      </c>
      <c r="AG265" s="306">
        <v>372.4</v>
      </c>
      <c r="AH265" s="306">
        <v>94.3</v>
      </c>
      <c r="AI265" s="306">
        <v>62.3</v>
      </c>
    </row>
    <row r="266" spans="2:35" x14ac:dyDescent="0.2">
      <c r="B266" s="304" t="s">
        <v>309</v>
      </c>
      <c r="C266" s="304"/>
      <c r="D266" s="304">
        <v>782</v>
      </c>
      <c r="E266" s="306">
        <v>69.2</v>
      </c>
      <c r="F266" s="306">
        <v>55.6</v>
      </c>
      <c r="G266" s="306">
        <v>91.7</v>
      </c>
      <c r="H266" s="306">
        <v>87.6</v>
      </c>
      <c r="I266" s="306">
        <v>97.1</v>
      </c>
      <c r="J266" s="306">
        <v>313.39999999999998</v>
      </c>
      <c r="K266" s="306">
        <v>367.8</v>
      </c>
      <c r="L266" s="306">
        <v>93.2</v>
      </c>
      <c r="M266" s="306">
        <v>57.5</v>
      </c>
      <c r="N266" s="304"/>
      <c r="O266" s="304">
        <v>1037</v>
      </c>
      <c r="P266" s="306">
        <v>72.599999999999994</v>
      </c>
      <c r="Q266" s="306">
        <v>61.1</v>
      </c>
      <c r="R266" s="306">
        <v>94.1</v>
      </c>
      <c r="S266" s="306">
        <v>88.4</v>
      </c>
      <c r="T266" s="306">
        <v>98.5</v>
      </c>
      <c r="U266" s="306">
        <v>324.39999999999998</v>
      </c>
      <c r="V266" s="306">
        <v>385.9</v>
      </c>
      <c r="W266" s="306">
        <v>92.4</v>
      </c>
      <c r="X266" s="306">
        <v>62.1</v>
      </c>
      <c r="Y266" s="304"/>
      <c r="Z266" s="304">
        <v>1819</v>
      </c>
      <c r="AA266" s="306">
        <v>71.099999999999994</v>
      </c>
      <c r="AB266" s="306">
        <v>58.8</v>
      </c>
      <c r="AC266" s="306">
        <v>93.1</v>
      </c>
      <c r="AD266" s="306">
        <v>88.1</v>
      </c>
      <c r="AE266" s="306">
        <v>97.9</v>
      </c>
      <c r="AF266" s="306">
        <v>319.7</v>
      </c>
      <c r="AG266" s="306">
        <v>378.2</v>
      </c>
      <c r="AH266" s="306">
        <v>92.7</v>
      </c>
      <c r="AI266" s="306">
        <v>60.1</v>
      </c>
    </row>
    <row r="267" spans="2:35" x14ac:dyDescent="0.2">
      <c r="B267" s="304" t="s">
        <v>311</v>
      </c>
      <c r="C267" s="304"/>
      <c r="D267" s="304">
        <v>533</v>
      </c>
      <c r="E267" s="306">
        <v>67.900000000000006</v>
      </c>
      <c r="F267" s="306">
        <v>59.5</v>
      </c>
      <c r="G267" s="306">
        <v>91.7</v>
      </c>
      <c r="H267" s="306">
        <v>89.9</v>
      </c>
      <c r="I267" s="306">
        <v>99.1</v>
      </c>
      <c r="J267" s="306">
        <v>316.5</v>
      </c>
      <c r="K267" s="306">
        <v>373.9</v>
      </c>
      <c r="L267" s="306">
        <v>95.7</v>
      </c>
      <c r="M267" s="306">
        <v>60.8</v>
      </c>
      <c r="N267" s="304"/>
      <c r="O267" s="304">
        <v>565</v>
      </c>
      <c r="P267" s="306">
        <v>78.900000000000006</v>
      </c>
      <c r="Q267" s="306">
        <v>71.3</v>
      </c>
      <c r="R267" s="306">
        <v>95</v>
      </c>
      <c r="S267" s="306">
        <v>92.4</v>
      </c>
      <c r="T267" s="306">
        <v>98.4</v>
      </c>
      <c r="U267" s="306">
        <v>342.2</v>
      </c>
      <c r="V267" s="306">
        <v>413</v>
      </c>
      <c r="W267" s="306">
        <v>95.8</v>
      </c>
      <c r="X267" s="306">
        <v>72.400000000000006</v>
      </c>
      <c r="Y267" s="304"/>
      <c r="Z267" s="304">
        <v>1098</v>
      </c>
      <c r="AA267" s="306">
        <v>73.599999999999994</v>
      </c>
      <c r="AB267" s="306">
        <v>65.599999999999994</v>
      </c>
      <c r="AC267" s="306">
        <v>93.4</v>
      </c>
      <c r="AD267" s="306">
        <v>91.2</v>
      </c>
      <c r="AE267" s="306">
        <v>98.7</v>
      </c>
      <c r="AF267" s="306">
        <v>329.8</v>
      </c>
      <c r="AG267" s="306">
        <v>394</v>
      </c>
      <c r="AH267" s="306">
        <v>95.7</v>
      </c>
      <c r="AI267" s="306">
        <v>66.8</v>
      </c>
    </row>
    <row r="268" spans="2:35" x14ac:dyDescent="0.2">
      <c r="B268" s="304" t="s">
        <v>313</v>
      </c>
      <c r="C268" s="304"/>
      <c r="D268" s="304">
        <v>1076</v>
      </c>
      <c r="E268" s="306">
        <v>63.5</v>
      </c>
      <c r="F268" s="306">
        <v>53.9</v>
      </c>
      <c r="G268" s="306">
        <v>90.7</v>
      </c>
      <c r="H268" s="306">
        <v>88.1</v>
      </c>
      <c r="I268" s="306">
        <v>96.9</v>
      </c>
      <c r="J268" s="306">
        <v>298.60000000000002</v>
      </c>
      <c r="K268" s="306">
        <v>338.6</v>
      </c>
      <c r="L268" s="306">
        <v>94.1</v>
      </c>
      <c r="M268" s="306">
        <v>56.4</v>
      </c>
      <c r="N268" s="304"/>
      <c r="O268" s="304">
        <v>1026</v>
      </c>
      <c r="P268" s="306">
        <v>76.400000000000006</v>
      </c>
      <c r="Q268" s="306">
        <v>64.5</v>
      </c>
      <c r="R268" s="306">
        <v>95.3</v>
      </c>
      <c r="S268" s="306">
        <v>93.3</v>
      </c>
      <c r="T268" s="306">
        <v>97.7</v>
      </c>
      <c r="U268" s="306">
        <v>333.2</v>
      </c>
      <c r="V268" s="306">
        <v>393.6</v>
      </c>
      <c r="W268" s="306">
        <v>96.1</v>
      </c>
      <c r="X268" s="306">
        <v>66.099999999999994</v>
      </c>
      <c r="Y268" s="304"/>
      <c r="Z268" s="304">
        <v>2102</v>
      </c>
      <c r="AA268" s="306">
        <v>69.8</v>
      </c>
      <c r="AB268" s="306">
        <v>59.1</v>
      </c>
      <c r="AC268" s="306">
        <v>93</v>
      </c>
      <c r="AD268" s="306">
        <v>90.6</v>
      </c>
      <c r="AE268" s="306">
        <v>97.3</v>
      </c>
      <c r="AF268" s="306">
        <v>315.5</v>
      </c>
      <c r="AG268" s="306">
        <v>365.5</v>
      </c>
      <c r="AH268" s="306">
        <v>95.1</v>
      </c>
      <c r="AI268" s="306">
        <v>61.1</v>
      </c>
    </row>
    <row r="269" spans="2:35" x14ac:dyDescent="0.2">
      <c r="B269" s="304" t="s">
        <v>315</v>
      </c>
      <c r="C269" s="304"/>
      <c r="D269" s="304">
        <v>722</v>
      </c>
      <c r="E269" s="306">
        <v>68.3</v>
      </c>
      <c r="F269" s="306">
        <v>59</v>
      </c>
      <c r="G269" s="306">
        <v>95</v>
      </c>
      <c r="H269" s="306">
        <v>93.1</v>
      </c>
      <c r="I269" s="306">
        <v>97.2</v>
      </c>
      <c r="J269" s="306">
        <v>312.60000000000002</v>
      </c>
      <c r="K269" s="306">
        <v>357.5</v>
      </c>
      <c r="L269" s="306">
        <v>96.7</v>
      </c>
      <c r="M269" s="306">
        <v>62.6</v>
      </c>
      <c r="N269" s="304"/>
      <c r="O269" s="304">
        <v>686</v>
      </c>
      <c r="P269" s="306">
        <v>70.7</v>
      </c>
      <c r="Q269" s="306">
        <v>60.9</v>
      </c>
      <c r="R269" s="306">
        <v>97.7</v>
      </c>
      <c r="S269" s="306">
        <v>95</v>
      </c>
      <c r="T269" s="306">
        <v>98.4</v>
      </c>
      <c r="U269" s="306">
        <v>324</v>
      </c>
      <c r="V269" s="306">
        <v>363.2</v>
      </c>
      <c r="W269" s="306">
        <v>98</v>
      </c>
      <c r="X269" s="306">
        <v>62</v>
      </c>
      <c r="Y269" s="304"/>
      <c r="Z269" s="304">
        <v>1408</v>
      </c>
      <c r="AA269" s="306">
        <v>69.5</v>
      </c>
      <c r="AB269" s="306">
        <v>59.9</v>
      </c>
      <c r="AC269" s="306">
        <v>96.3</v>
      </c>
      <c r="AD269" s="306">
        <v>94</v>
      </c>
      <c r="AE269" s="306">
        <v>97.8</v>
      </c>
      <c r="AF269" s="306">
        <v>318.2</v>
      </c>
      <c r="AG269" s="306">
        <v>360.3</v>
      </c>
      <c r="AH269" s="306">
        <v>97.3</v>
      </c>
      <c r="AI269" s="306">
        <v>62.3</v>
      </c>
    </row>
    <row r="270" spans="2:35" x14ac:dyDescent="0.2">
      <c r="B270" s="304" t="s">
        <v>317</v>
      </c>
      <c r="C270" s="304"/>
      <c r="D270" s="304">
        <v>405</v>
      </c>
      <c r="E270" s="306">
        <v>81.2</v>
      </c>
      <c r="F270" s="306">
        <v>77.3</v>
      </c>
      <c r="G270" s="306">
        <v>95.6</v>
      </c>
      <c r="H270" s="306">
        <v>95.6</v>
      </c>
      <c r="I270" s="306">
        <v>97.8</v>
      </c>
      <c r="J270" s="306">
        <v>350.9</v>
      </c>
      <c r="K270" s="306">
        <v>443.6</v>
      </c>
      <c r="L270" s="306">
        <v>97</v>
      </c>
      <c r="M270" s="306">
        <v>78.8</v>
      </c>
      <c r="N270" s="304"/>
      <c r="O270" s="304">
        <v>343</v>
      </c>
      <c r="P270" s="306">
        <v>77.3</v>
      </c>
      <c r="Q270" s="306">
        <v>69.7</v>
      </c>
      <c r="R270" s="306">
        <v>97.1</v>
      </c>
      <c r="S270" s="306">
        <v>95.3</v>
      </c>
      <c r="T270" s="306">
        <v>99.7</v>
      </c>
      <c r="U270" s="306">
        <v>339.7</v>
      </c>
      <c r="V270" s="306">
        <v>421</v>
      </c>
      <c r="W270" s="306">
        <v>99.1</v>
      </c>
      <c r="X270" s="306">
        <v>73.2</v>
      </c>
      <c r="Y270" s="304"/>
      <c r="Z270" s="304">
        <v>748</v>
      </c>
      <c r="AA270" s="306">
        <v>79.400000000000006</v>
      </c>
      <c r="AB270" s="306">
        <v>73.8</v>
      </c>
      <c r="AC270" s="306">
        <v>96.3</v>
      </c>
      <c r="AD270" s="306">
        <v>95.5</v>
      </c>
      <c r="AE270" s="306">
        <v>98.7</v>
      </c>
      <c r="AF270" s="306">
        <v>345.8</v>
      </c>
      <c r="AG270" s="306">
        <v>433.2</v>
      </c>
      <c r="AH270" s="306">
        <v>98</v>
      </c>
      <c r="AI270" s="306">
        <v>76.2</v>
      </c>
    </row>
    <row r="271" spans="2:35" x14ac:dyDescent="0.2">
      <c r="B271" s="304" t="s">
        <v>319</v>
      </c>
      <c r="C271" s="304"/>
      <c r="D271" s="304">
        <v>898</v>
      </c>
      <c r="E271" s="306">
        <v>60.5</v>
      </c>
      <c r="F271" s="306">
        <v>52.2</v>
      </c>
      <c r="G271" s="306">
        <v>93</v>
      </c>
      <c r="H271" s="306">
        <v>90.2</v>
      </c>
      <c r="I271" s="306">
        <v>97.8</v>
      </c>
      <c r="J271" s="306">
        <v>297.89999999999998</v>
      </c>
      <c r="K271" s="306">
        <v>352.9</v>
      </c>
      <c r="L271" s="306">
        <v>95</v>
      </c>
      <c r="M271" s="306">
        <v>56.2</v>
      </c>
      <c r="N271" s="304"/>
      <c r="O271" s="304">
        <v>946</v>
      </c>
      <c r="P271" s="306">
        <v>75.5</v>
      </c>
      <c r="Q271" s="306">
        <v>61.6</v>
      </c>
      <c r="R271" s="306">
        <v>95.3</v>
      </c>
      <c r="S271" s="306">
        <v>92.4</v>
      </c>
      <c r="T271" s="306">
        <v>98.9</v>
      </c>
      <c r="U271" s="306">
        <v>326</v>
      </c>
      <c r="V271" s="306">
        <v>391.4</v>
      </c>
      <c r="W271" s="306">
        <v>97.4</v>
      </c>
      <c r="X271" s="306">
        <v>63.1</v>
      </c>
      <c r="Y271" s="304"/>
      <c r="Z271" s="304">
        <v>1844</v>
      </c>
      <c r="AA271" s="306">
        <v>68.2</v>
      </c>
      <c r="AB271" s="306">
        <v>57</v>
      </c>
      <c r="AC271" s="306">
        <v>94.2</v>
      </c>
      <c r="AD271" s="306">
        <v>91.3</v>
      </c>
      <c r="AE271" s="306">
        <v>98.4</v>
      </c>
      <c r="AF271" s="306">
        <v>312.3</v>
      </c>
      <c r="AG271" s="306">
        <v>372.6</v>
      </c>
      <c r="AH271" s="306">
        <v>96.2</v>
      </c>
      <c r="AI271" s="306">
        <v>59.8</v>
      </c>
    </row>
    <row r="272" spans="2:35" x14ac:dyDescent="0.2">
      <c r="B272" s="304" t="s">
        <v>321</v>
      </c>
      <c r="C272" s="304"/>
      <c r="D272" s="304">
        <v>1104</v>
      </c>
      <c r="E272" s="306">
        <v>52.3</v>
      </c>
      <c r="F272" s="306">
        <v>47.2</v>
      </c>
      <c r="G272" s="306">
        <v>91.4</v>
      </c>
      <c r="H272" s="306">
        <v>88</v>
      </c>
      <c r="I272" s="306">
        <v>97.4</v>
      </c>
      <c r="J272" s="306">
        <v>281.89999999999998</v>
      </c>
      <c r="K272" s="306">
        <v>322</v>
      </c>
      <c r="L272" s="306">
        <v>95.7</v>
      </c>
      <c r="M272" s="306">
        <v>53.1</v>
      </c>
      <c r="N272" s="304"/>
      <c r="O272" s="304">
        <v>1109</v>
      </c>
      <c r="P272" s="306">
        <v>65.7</v>
      </c>
      <c r="Q272" s="306">
        <v>55.5</v>
      </c>
      <c r="R272" s="306">
        <v>94</v>
      </c>
      <c r="S272" s="306">
        <v>90.4</v>
      </c>
      <c r="T272" s="306">
        <v>97.8</v>
      </c>
      <c r="U272" s="306">
        <v>309.60000000000002</v>
      </c>
      <c r="V272" s="306">
        <v>360</v>
      </c>
      <c r="W272" s="306">
        <v>96</v>
      </c>
      <c r="X272" s="306">
        <v>57.4</v>
      </c>
      <c r="Y272" s="304"/>
      <c r="Z272" s="304">
        <v>2213</v>
      </c>
      <c r="AA272" s="306">
        <v>59</v>
      </c>
      <c r="AB272" s="306">
        <v>51.3</v>
      </c>
      <c r="AC272" s="306">
        <v>92.7</v>
      </c>
      <c r="AD272" s="306">
        <v>89.2</v>
      </c>
      <c r="AE272" s="306">
        <v>97.6</v>
      </c>
      <c r="AF272" s="306">
        <v>295.8</v>
      </c>
      <c r="AG272" s="306">
        <v>341</v>
      </c>
      <c r="AH272" s="306">
        <v>95.8</v>
      </c>
      <c r="AI272" s="306">
        <v>55.3</v>
      </c>
    </row>
    <row r="273" spans="2:35" x14ac:dyDescent="0.2">
      <c r="B273" s="304" t="s">
        <v>323</v>
      </c>
      <c r="C273" s="304"/>
      <c r="D273" s="304">
        <v>1702</v>
      </c>
      <c r="E273" s="306">
        <v>60</v>
      </c>
      <c r="F273" s="306">
        <v>50.5</v>
      </c>
      <c r="G273" s="306">
        <v>93.1</v>
      </c>
      <c r="H273" s="306">
        <v>89.5</v>
      </c>
      <c r="I273" s="306">
        <v>98.3</v>
      </c>
      <c r="J273" s="306">
        <v>299.5</v>
      </c>
      <c r="K273" s="306">
        <v>357</v>
      </c>
      <c r="L273" s="306">
        <v>94.9</v>
      </c>
      <c r="M273" s="306">
        <v>52.5</v>
      </c>
      <c r="N273" s="304"/>
      <c r="O273" s="304">
        <v>1712</v>
      </c>
      <c r="P273" s="306">
        <v>72</v>
      </c>
      <c r="Q273" s="306">
        <v>60.2</v>
      </c>
      <c r="R273" s="306">
        <v>96</v>
      </c>
      <c r="S273" s="306">
        <v>91.4</v>
      </c>
      <c r="T273" s="306">
        <v>98.9</v>
      </c>
      <c r="U273" s="306">
        <v>325.8</v>
      </c>
      <c r="V273" s="306">
        <v>395.8</v>
      </c>
      <c r="W273" s="306">
        <v>95.9</v>
      </c>
      <c r="X273" s="306">
        <v>61.6</v>
      </c>
      <c r="Y273" s="304"/>
      <c r="Z273" s="304">
        <v>3414</v>
      </c>
      <c r="AA273" s="306">
        <v>66</v>
      </c>
      <c r="AB273" s="306">
        <v>55.4</v>
      </c>
      <c r="AC273" s="306">
        <v>94.5</v>
      </c>
      <c r="AD273" s="306">
        <v>90.5</v>
      </c>
      <c r="AE273" s="306">
        <v>98.6</v>
      </c>
      <c r="AF273" s="306">
        <v>312.7</v>
      </c>
      <c r="AG273" s="306">
        <v>376.4</v>
      </c>
      <c r="AH273" s="306">
        <v>95.4</v>
      </c>
      <c r="AI273" s="306">
        <v>57.1</v>
      </c>
    </row>
    <row r="274" spans="2:35" x14ac:dyDescent="0.2">
      <c r="B274" s="304" t="s">
        <v>325</v>
      </c>
      <c r="C274" s="304"/>
      <c r="D274" s="304">
        <v>1168</v>
      </c>
      <c r="E274" s="306">
        <v>67.5</v>
      </c>
      <c r="F274" s="306">
        <v>60.9</v>
      </c>
      <c r="G274" s="306">
        <v>92.3</v>
      </c>
      <c r="H274" s="306">
        <v>90.1</v>
      </c>
      <c r="I274" s="306">
        <v>97.8</v>
      </c>
      <c r="J274" s="306">
        <v>305.2</v>
      </c>
      <c r="K274" s="306">
        <v>363.2</v>
      </c>
      <c r="L274" s="306">
        <v>95</v>
      </c>
      <c r="M274" s="306">
        <v>64.400000000000006</v>
      </c>
      <c r="N274" s="304"/>
      <c r="O274" s="304">
        <v>1120</v>
      </c>
      <c r="P274" s="306">
        <v>75.3</v>
      </c>
      <c r="Q274" s="306">
        <v>64</v>
      </c>
      <c r="R274" s="306">
        <v>97.2</v>
      </c>
      <c r="S274" s="306">
        <v>94.7</v>
      </c>
      <c r="T274" s="306">
        <v>99.5</v>
      </c>
      <c r="U274" s="306">
        <v>333.8</v>
      </c>
      <c r="V274" s="306">
        <v>404.2</v>
      </c>
      <c r="W274" s="306">
        <v>97.9</v>
      </c>
      <c r="X274" s="306">
        <v>65.400000000000006</v>
      </c>
      <c r="Y274" s="304"/>
      <c r="Z274" s="304">
        <v>2288</v>
      </c>
      <c r="AA274" s="306">
        <v>71.3</v>
      </c>
      <c r="AB274" s="306">
        <v>62.4</v>
      </c>
      <c r="AC274" s="306">
        <v>94.7</v>
      </c>
      <c r="AD274" s="306">
        <v>92.4</v>
      </c>
      <c r="AE274" s="306">
        <v>98.6</v>
      </c>
      <c r="AF274" s="306">
        <v>319.2</v>
      </c>
      <c r="AG274" s="306">
        <v>383.3</v>
      </c>
      <c r="AH274" s="306">
        <v>96.4</v>
      </c>
      <c r="AI274" s="306">
        <v>64.900000000000006</v>
      </c>
    </row>
    <row r="275" spans="2:35" x14ac:dyDescent="0.2">
      <c r="B275" s="304" t="s">
        <v>327</v>
      </c>
      <c r="C275" s="304"/>
      <c r="D275" s="304">
        <v>1242</v>
      </c>
      <c r="E275" s="306">
        <v>61</v>
      </c>
      <c r="F275" s="306">
        <v>53.6</v>
      </c>
      <c r="G275" s="306">
        <v>92.7</v>
      </c>
      <c r="H275" s="306">
        <v>90.6</v>
      </c>
      <c r="I275" s="306">
        <v>98</v>
      </c>
      <c r="J275" s="306">
        <v>295.8</v>
      </c>
      <c r="K275" s="306">
        <v>346.4</v>
      </c>
      <c r="L275" s="306">
        <v>96.5</v>
      </c>
      <c r="M275" s="306">
        <v>56.8</v>
      </c>
      <c r="N275" s="304"/>
      <c r="O275" s="304">
        <v>1239</v>
      </c>
      <c r="P275" s="306">
        <v>77.400000000000006</v>
      </c>
      <c r="Q275" s="306">
        <v>65.900000000000006</v>
      </c>
      <c r="R275" s="306">
        <v>97.1</v>
      </c>
      <c r="S275" s="306">
        <v>94.4</v>
      </c>
      <c r="T275" s="306">
        <v>98.5</v>
      </c>
      <c r="U275" s="306">
        <v>334.2</v>
      </c>
      <c r="V275" s="306">
        <v>403.4</v>
      </c>
      <c r="W275" s="306">
        <v>97.7</v>
      </c>
      <c r="X275" s="306">
        <v>67.2</v>
      </c>
      <c r="Y275" s="304"/>
      <c r="Z275" s="304">
        <v>2481</v>
      </c>
      <c r="AA275" s="306">
        <v>69.2</v>
      </c>
      <c r="AB275" s="306">
        <v>59.7</v>
      </c>
      <c r="AC275" s="306">
        <v>94.9</v>
      </c>
      <c r="AD275" s="306">
        <v>92.5</v>
      </c>
      <c r="AE275" s="306">
        <v>98.3</v>
      </c>
      <c r="AF275" s="306">
        <v>315</v>
      </c>
      <c r="AG275" s="306">
        <v>374.9</v>
      </c>
      <c r="AH275" s="306">
        <v>97.1</v>
      </c>
      <c r="AI275" s="306">
        <v>62</v>
      </c>
    </row>
    <row r="276" spans="2:35" x14ac:dyDescent="0.2">
      <c r="B276" s="304" t="s">
        <v>329</v>
      </c>
      <c r="C276" s="304"/>
      <c r="D276" s="304">
        <v>964</v>
      </c>
      <c r="E276" s="306">
        <v>62.4</v>
      </c>
      <c r="F276" s="306">
        <v>56.1</v>
      </c>
      <c r="G276" s="306">
        <v>90.7</v>
      </c>
      <c r="H276" s="306">
        <v>88.5</v>
      </c>
      <c r="I276" s="306">
        <v>95.4</v>
      </c>
      <c r="J276" s="306">
        <v>302.39999999999998</v>
      </c>
      <c r="K276" s="306">
        <v>362.5</v>
      </c>
      <c r="L276" s="306">
        <v>93.6</v>
      </c>
      <c r="M276" s="306">
        <v>60.5</v>
      </c>
      <c r="N276" s="304"/>
      <c r="O276" s="304">
        <v>788</v>
      </c>
      <c r="P276" s="306">
        <v>72.2</v>
      </c>
      <c r="Q276" s="306">
        <v>62.7</v>
      </c>
      <c r="R276" s="306">
        <v>94</v>
      </c>
      <c r="S276" s="306">
        <v>92.1</v>
      </c>
      <c r="T276" s="306">
        <v>97.6</v>
      </c>
      <c r="U276" s="306">
        <v>331.5</v>
      </c>
      <c r="V276" s="306">
        <v>428.7</v>
      </c>
      <c r="W276" s="306">
        <v>96.3</v>
      </c>
      <c r="X276" s="306">
        <v>64.5</v>
      </c>
      <c r="Y276" s="304"/>
      <c r="Z276" s="304">
        <v>1752</v>
      </c>
      <c r="AA276" s="306">
        <v>66.8</v>
      </c>
      <c r="AB276" s="306">
        <v>59.1</v>
      </c>
      <c r="AC276" s="306">
        <v>92.2</v>
      </c>
      <c r="AD276" s="306">
        <v>90.1</v>
      </c>
      <c r="AE276" s="306">
        <v>96.4</v>
      </c>
      <c r="AF276" s="306">
        <v>315.5</v>
      </c>
      <c r="AG276" s="306">
        <v>392.2</v>
      </c>
      <c r="AH276" s="306">
        <v>94.8</v>
      </c>
      <c r="AI276" s="306">
        <v>62.3</v>
      </c>
    </row>
    <row r="277" spans="2:35" x14ac:dyDescent="0.2">
      <c r="B277" s="304" t="s">
        <v>331</v>
      </c>
      <c r="C277" s="304"/>
      <c r="D277" s="304">
        <v>712</v>
      </c>
      <c r="E277" s="306">
        <v>73.5</v>
      </c>
      <c r="F277" s="306">
        <v>63.5</v>
      </c>
      <c r="G277" s="306">
        <v>96.6</v>
      </c>
      <c r="H277" s="306">
        <v>94.9</v>
      </c>
      <c r="I277" s="306">
        <v>98.7</v>
      </c>
      <c r="J277" s="306">
        <v>329</v>
      </c>
      <c r="K277" s="306">
        <v>386.9</v>
      </c>
      <c r="L277" s="306">
        <v>96.9</v>
      </c>
      <c r="M277" s="306">
        <v>66.2</v>
      </c>
      <c r="N277" s="304"/>
      <c r="O277" s="304">
        <v>766</v>
      </c>
      <c r="P277" s="306">
        <v>79.900000000000006</v>
      </c>
      <c r="Q277" s="306">
        <v>72.5</v>
      </c>
      <c r="R277" s="306">
        <v>97.3</v>
      </c>
      <c r="S277" s="306">
        <v>96</v>
      </c>
      <c r="T277" s="306">
        <v>99.1</v>
      </c>
      <c r="U277" s="306">
        <v>352.4</v>
      </c>
      <c r="V277" s="306">
        <v>426.4</v>
      </c>
      <c r="W277" s="306">
        <v>97.9</v>
      </c>
      <c r="X277" s="306">
        <v>73.599999999999994</v>
      </c>
      <c r="Y277" s="304"/>
      <c r="Z277" s="304">
        <v>1478</v>
      </c>
      <c r="AA277" s="306">
        <v>76.8</v>
      </c>
      <c r="AB277" s="306">
        <v>68.099999999999994</v>
      </c>
      <c r="AC277" s="306">
        <v>97</v>
      </c>
      <c r="AD277" s="306">
        <v>95.5</v>
      </c>
      <c r="AE277" s="306">
        <v>98.9</v>
      </c>
      <c r="AF277" s="306">
        <v>341.1</v>
      </c>
      <c r="AG277" s="306">
        <v>407.4</v>
      </c>
      <c r="AH277" s="306">
        <v>97.4</v>
      </c>
      <c r="AI277" s="306">
        <v>70</v>
      </c>
    </row>
    <row r="278" spans="2:35" x14ac:dyDescent="0.2">
      <c r="B278" s="304" t="s">
        <v>333</v>
      </c>
      <c r="C278" s="304"/>
      <c r="D278" s="304">
        <v>26294</v>
      </c>
      <c r="E278" s="306">
        <v>66.3</v>
      </c>
      <c r="F278" s="306">
        <v>58.5</v>
      </c>
      <c r="G278" s="306">
        <v>93.7</v>
      </c>
      <c r="H278" s="306">
        <v>91.4</v>
      </c>
      <c r="I278" s="306">
        <v>98</v>
      </c>
      <c r="J278" s="306">
        <v>313.2</v>
      </c>
      <c r="K278" s="306">
        <v>372.9</v>
      </c>
      <c r="L278" s="306">
        <v>95.4</v>
      </c>
      <c r="M278" s="306">
        <v>61.6</v>
      </c>
      <c r="N278" s="304"/>
      <c r="O278" s="304">
        <v>25231</v>
      </c>
      <c r="P278" s="306">
        <v>76.599999999999994</v>
      </c>
      <c r="Q278" s="306">
        <v>66.400000000000006</v>
      </c>
      <c r="R278" s="306">
        <v>96.1</v>
      </c>
      <c r="S278" s="306">
        <v>93.7</v>
      </c>
      <c r="T278" s="306">
        <v>98.8</v>
      </c>
      <c r="U278" s="306">
        <v>339</v>
      </c>
      <c r="V278" s="306">
        <v>409.8</v>
      </c>
      <c r="W278" s="306">
        <v>97.2</v>
      </c>
      <c r="X278" s="306">
        <v>67.7</v>
      </c>
      <c r="Y278" s="304"/>
      <c r="Z278" s="304">
        <v>51525</v>
      </c>
      <c r="AA278" s="306">
        <v>71.3</v>
      </c>
      <c r="AB278" s="306">
        <v>62.4</v>
      </c>
      <c r="AC278" s="306">
        <v>94.9</v>
      </c>
      <c r="AD278" s="306">
        <v>92.6</v>
      </c>
      <c r="AE278" s="306">
        <v>98.4</v>
      </c>
      <c r="AF278" s="306">
        <v>325.8</v>
      </c>
      <c r="AG278" s="306">
        <v>391</v>
      </c>
      <c r="AH278" s="306">
        <v>96.3</v>
      </c>
      <c r="AI278" s="306">
        <v>64.599999999999994</v>
      </c>
    </row>
    <row r="279" spans="2:35" x14ac:dyDescent="0.2">
      <c r="B279" s="304" t="s">
        <v>335</v>
      </c>
      <c r="C279" s="304"/>
      <c r="D279" s="304">
        <v>1092</v>
      </c>
      <c r="E279" s="306">
        <v>59.9</v>
      </c>
      <c r="F279" s="306">
        <v>54.7</v>
      </c>
      <c r="G279" s="306">
        <v>91.6</v>
      </c>
      <c r="H279" s="306">
        <v>89.4</v>
      </c>
      <c r="I279" s="306">
        <v>98.3</v>
      </c>
      <c r="J279" s="306">
        <v>291.89999999999998</v>
      </c>
      <c r="K279" s="306">
        <v>324.10000000000002</v>
      </c>
      <c r="L279" s="306">
        <v>95.1</v>
      </c>
      <c r="M279" s="306">
        <v>58.7</v>
      </c>
      <c r="N279" s="304"/>
      <c r="O279" s="304">
        <v>1027</v>
      </c>
      <c r="P279" s="306">
        <v>71.400000000000006</v>
      </c>
      <c r="Q279" s="306">
        <v>62</v>
      </c>
      <c r="R279" s="306">
        <v>94.7</v>
      </c>
      <c r="S279" s="306">
        <v>92.2</v>
      </c>
      <c r="T279" s="306">
        <v>98.7</v>
      </c>
      <c r="U279" s="306">
        <v>320</v>
      </c>
      <c r="V279" s="306">
        <v>361.6</v>
      </c>
      <c r="W279" s="306">
        <v>96.5</v>
      </c>
      <c r="X279" s="306">
        <v>64.8</v>
      </c>
      <c r="Y279" s="304"/>
      <c r="Z279" s="304">
        <v>2119</v>
      </c>
      <c r="AA279" s="306">
        <v>65.5</v>
      </c>
      <c r="AB279" s="306">
        <v>58.2</v>
      </c>
      <c r="AC279" s="306">
        <v>93.1</v>
      </c>
      <c r="AD279" s="306">
        <v>90.8</v>
      </c>
      <c r="AE279" s="306">
        <v>98.5</v>
      </c>
      <c r="AF279" s="306">
        <v>305.5</v>
      </c>
      <c r="AG279" s="306">
        <v>342.3</v>
      </c>
      <c r="AH279" s="306">
        <v>95.8</v>
      </c>
      <c r="AI279" s="306">
        <v>61.6</v>
      </c>
    </row>
    <row r="280" spans="2:35" x14ac:dyDescent="0.2">
      <c r="B280" s="304" t="s">
        <v>337</v>
      </c>
      <c r="C280" s="304"/>
      <c r="D280" s="304">
        <v>1807</v>
      </c>
      <c r="E280" s="306">
        <v>71.8</v>
      </c>
      <c r="F280" s="306">
        <v>64.7</v>
      </c>
      <c r="G280" s="306">
        <v>94.3</v>
      </c>
      <c r="H280" s="306">
        <v>92.8</v>
      </c>
      <c r="I280" s="306">
        <v>98.4</v>
      </c>
      <c r="J280" s="306">
        <v>333.8</v>
      </c>
      <c r="K280" s="306">
        <v>399.8</v>
      </c>
      <c r="L280" s="306">
        <v>95.9</v>
      </c>
      <c r="M280" s="306">
        <v>67.099999999999994</v>
      </c>
      <c r="N280" s="304"/>
      <c r="O280" s="304">
        <v>1616</v>
      </c>
      <c r="P280" s="306">
        <v>79.400000000000006</v>
      </c>
      <c r="Q280" s="306">
        <v>70.5</v>
      </c>
      <c r="R280" s="306">
        <v>95.4</v>
      </c>
      <c r="S280" s="306">
        <v>94</v>
      </c>
      <c r="T280" s="306">
        <v>98.9</v>
      </c>
      <c r="U280" s="306">
        <v>350</v>
      </c>
      <c r="V280" s="306">
        <v>415.9</v>
      </c>
      <c r="W280" s="306">
        <v>97.4</v>
      </c>
      <c r="X280" s="306">
        <v>71.8</v>
      </c>
      <c r="Y280" s="304"/>
      <c r="Z280" s="304">
        <v>3423</v>
      </c>
      <c r="AA280" s="306">
        <v>75.400000000000006</v>
      </c>
      <c r="AB280" s="306">
        <v>67.5</v>
      </c>
      <c r="AC280" s="306">
        <v>94.8</v>
      </c>
      <c r="AD280" s="306">
        <v>93.3</v>
      </c>
      <c r="AE280" s="306">
        <v>98.6</v>
      </c>
      <c r="AF280" s="306">
        <v>341.5</v>
      </c>
      <c r="AG280" s="306">
        <v>407.4</v>
      </c>
      <c r="AH280" s="306">
        <v>96.6</v>
      </c>
      <c r="AI280" s="306">
        <v>69.3</v>
      </c>
    </row>
    <row r="281" spans="2:35" x14ac:dyDescent="0.2">
      <c r="B281" s="304" t="s">
        <v>339</v>
      </c>
      <c r="C281" s="304"/>
      <c r="D281" s="304">
        <v>1634</v>
      </c>
      <c r="E281" s="306">
        <v>63.2</v>
      </c>
      <c r="F281" s="306">
        <v>55.5</v>
      </c>
      <c r="G281" s="306">
        <v>93.8</v>
      </c>
      <c r="H281" s="306">
        <v>91.8</v>
      </c>
      <c r="I281" s="306">
        <v>98.8</v>
      </c>
      <c r="J281" s="306">
        <v>307.8</v>
      </c>
      <c r="K281" s="306">
        <v>374.3</v>
      </c>
      <c r="L281" s="306">
        <v>95.8</v>
      </c>
      <c r="M281" s="306">
        <v>58.8</v>
      </c>
      <c r="N281" s="304"/>
      <c r="O281" s="304">
        <v>1555</v>
      </c>
      <c r="P281" s="306">
        <v>75.900000000000006</v>
      </c>
      <c r="Q281" s="306">
        <v>65.3</v>
      </c>
      <c r="R281" s="306">
        <v>96</v>
      </c>
      <c r="S281" s="306">
        <v>94.7</v>
      </c>
      <c r="T281" s="306">
        <v>99.4</v>
      </c>
      <c r="U281" s="306">
        <v>340.4</v>
      </c>
      <c r="V281" s="306">
        <v>422.1</v>
      </c>
      <c r="W281" s="306">
        <v>98.5</v>
      </c>
      <c r="X281" s="306">
        <v>66.7</v>
      </c>
      <c r="Y281" s="304"/>
      <c r="Z281" s="304">
        <v>3189</v>
      </c>
      <c r="AA281" s="306">
        <v>69.400000000000006</v>
      </c>
      <c r="AB281" s="306">
        <v>60.3</v>
      </c>
      <c r="AC281" s="306">
        <v>94.9</v>
      </c>
      <c r="AD281" s="306">
        <v>93.2</v>
      </c>
      <c r="AE281" s="306">
        <v>99.1</v>
      </c>
      <c r="AF281" s="306">
        <v>323.7</v>
      </c>
      <c r="AG281" s="306">
        <v>397.6</v>
      </c>
      <c r="AH281" s="306">
        <v>97.1</v>
      </c>
      <c r="AI281" s="306">
        <v>62.7</v>
      </c>
    </row>
    <row r="282" spans="2:35" x14ac:dyDescent="0.2">
      <c r="B282" s="304" t="s">
        <v>341</v>
      </c>
      <c r="C282" s="304"/>
      <c r="D282" s="304">
        <v>1488</v>
      </c>
      <c r="E282" s="306">
        <v>64.7</v>
      </c>
      <c r="F282" s="306">
        <v>56.5</v>
      </c>
      <c r="G282" s="306">
        <v>92.7</v>
      </c>
      <c r="H282" s="306">
        <v>90.3</v>
      </c>
      <c r="I282" s="306">
        <v>98.1</v>
      </c>
      <c r="J282" s="306">
        <v>307.89999999999998</v>
      </c>
      <c r="K282" s="306">
        <v>361.8</v>
      </c>
      <c r="L282" s="306">
        <v>96.3</v>
      </c>
      <c r="M282" s="306">
        <v>59.1</v>
      </c>
      <c r="N282" s="304"/>
      <c r="O282" s="304">
        <v>1423</v>
      </c>
      <c r="P282" s="306">
        <v>74</v>
      </c>
      <c r="Q282" s="306">
        <v>63.7</v>
      </c>
      <c r="R282" s="306">
        <v>95.6</v>
      </c>
      <c r="S282" s="306">
        <v>92.7</v>
      </c>
      <c r="T282" s="306">
        <v>98.7</v>
      </c>
      <c r="U282" s="306">
        <v>334.4</v>
      </c>
      <c r="V282" s="306">
        <v>399.8</v>
      </c>
      <c r="W282" s="306">
        <v>97.8</v>
      </c>
      <c r="X282" s="306">
        <v>64.400000000000006</v>
      </c>
      <c r="Y282" s="304"/>
      <c r="Z282" s="304">
        <v>2911</v>
      </c>
      <c r="AA282" s="306">
        <v>69.3</v>
      </c>
      <c r="AB282" s="306">
        <v>60</v>
      </c>
      <c r="AC282" s="306">
        <v>94.2</v>
      </c>
      <c r="AD282" s="306">
        <v>91.5</v>
      </c>
      <c r="AE282" s="306">
        <v>98.4</v>
      </c>
      <c r="AF282" s="306">
        <v>320.89999999999998</v>
      </c>
      <c r="AG282" s="306">
        <v>380.4</v>
      </c>
      <c r="AH282" s="306">
        <v>97</v>
      </c>
      <c r="AI282" s="306">
        <v>61.7</v>
      </c>
    </row>
    <row r="283" spans="2:35" x14ac:dyDescent="0.2">
      <c r="B283" s="304" t="s">
        <v>343</v>
      </c>
      <c r="C283" s="304"/>
      <c r="D283" s="304">
        <v>1637</v>
      </c>
      <c r="E283" s="306">
        <v>70.3</v>
      </c>
      <c r="F283" s="306">
        <v>62.1</v>
      </c>
      <c r="G283" s="306">
        <v>95.2</v>
      </c>
      <c r="H283" s="306">
        <v>93.7</v>
      </c>
      <c r="I283" s="306">
        <v>99</v>
      </c>
      <c r="J283" s="306">
        <v>323.60000000000002</v>
      </c>
      <c r="K283" s="306">
        <v>384.4</v>
      </c>
      <c r="L283" s="306">
        <v>96.3</v>
      </c>
      <c r="M283" s="306">
        <v>64.900000000000006</v>
      </c>
      <c r="N283" s="304"/>
      <c r="O283" s="304">
        <v>1694</v>
      </c>
      <c r="P283" s="306">
        <v>78.5</v>
      </c>
      <c r="Q283" s="306">
        <v>69</v>
      </c>
      <c r="R283" s="306">
        <v>96.1</v>
      </c>
      <c r="S283" s="306">
        <v>94</v>
      </c>
      <c r="T283" s="306">
        <v>99.2</v>
      </c>
      <c r="U283" s="306">
        <v>341.5</v>
      </c>
      <c r="V283" s="306">
        <v>415.4</v>
      </c>
      <c r="W283" s="306">
        <v>96.9</v>
      </c>
      <c r="X283" s="306">
        <v>70.400000000000006</v>
      </c>
      <c r="Y283" s="304"/>
      <c r="Z283" s="304">
        <v>3331</v>
      </c>
      <c r="AA283" s="306">
        <v>74.5</v>
      </c>
      <c r="AB283" s="306">
        <v>65.599999999999994</v>
      </c>
      <c r="AC283" s="306">
        <v>95.7</v>
      </c>
      <c r="AD283" s="306">
        <v>93.8</v>
      </c>
      <c r="AE283" s="306">
        <v>99.1</v>
      </c>
      <c r="AF283" s="306">
        <v>332.7</v>
      </c>
      <c r="AG283" s="306">
        <v>400.1</v>
      </c>
      <c r="AH283" s="306">
        <v>96.6</v>
      </c>
      <c r="AI283" s="306">
        <v>67.7</v>
      </c>
    </row>
    <row r="284" spans="2:35" x14ac:dyDescent="0.2">
      <c r="B284" s="304" t="s">
        <v>345</v>
      </c>
      <c r="C284" s="304"/>
      <c r="D284" s="304">
        <v>1837</v>
      </c>
      <c r="E284" s="306">
        <v>61.9</v>
      </c>
      <c r="F284" s="306">
        <v>51.6</v>
      </c>
      <c r="G284" s="306">
        <v>92.7</v>
      </c>
      <c r="H284" s="306">
        <v>86.7</v>
      </c>
      <c r="I284" s="306">
        <v>97.8</v>
      </c>
      <c r="J284" s="306">
        <v>299.39999999999998</v>
      </c>
      <c r="K284" s="306">
        <v>359.2</v>
      </c>
      <c r="L284" s="306">
        <v>92.1</v>
      </c>
      <c r="M284" s="306">
        <v>54.9</v>
      </c>
      <c r="N284" s="304"/>
      <c r="O284" s="304">
        <v>1881</v>
      </c>
      <c r="P284" s="306">
        <v>74.099999999999994</v>
      </c>
      <c r="Q284" s="306">
        <v>62</v>
      </c>
      <c r="R284" s="306">
        <v>95.5</v>
      </c>
      <c r="S284" s="306">
        <v>91.3</v>
      </c>
      <c r="T284" s="306">
        <v>98.9</v>
      </c>
      <c r="U284" s="306">
        <v>330.3</v>
      </c>
      <c r="V284" s="306">
        <v>404.5</v>
      </c>
      <c r="W284" s="306">
        <v>94.6</v>
      </c>
      <c r="X284" s="306">
        <v>63.4</v>
      </c>
      <c r="Y284" s="304"/>
      <c r="Z284" s="304">
        <v>3718</v>
      </c>
      <c r="AA284" s="306">
        <v>68.099999999999994</v>
      </c>
      <c r="AB284" s="306">
        <v>56.8</v>
      </c>
      <c r="AC284" s="306">
        <v>94.1</v>
      </c>
      <c r="AD284" s="306">
        <v>89</v>
      </c>
      <c r="AE284" s="306">
        <v>98.4</v>
      </c>
      <c r="AF284" s="306">
        <v>315.10000000000002</v>
      </c>
      <c r="AG284" s="306">
        <v>382.1</v>
      </c>
      <c r="AH284" s="306">
        <v>93.4</v>
      </c>
      <c r="AI284" s="306">
        <v>59.2</v>
      </c>
    </row>
    <row r="285" spans="2:35" x14ac:dyDescent="0.2">
      <c r="B285" s="304" t="s">
        <v>347</v>
      </c>
      <c r="C285" s="304"/>
      <c r="D285" s="304">
        <v>1514</v>
      </c>
      <c r="E285" s="306">
        <v>62.7</v>
      </c>
      <c r="F285" s="306">
        <v>55.9</v>
      </c>
      <c r="G285" s="306">
        <v>94</v>
      </c>
      <c r="H285" s="306">
        <v>91.9</v>
      </c>
      <c r="I285" s="306">
        <v>98</v>
      </c>
      <c r="J285" s="306">
        <v>303.60000000000002</v>
      </c>
      <c r="K285" s="306">
        <v>358.8</v>
      </c>
      <c r="L285" s="306">
        <v>96.6</v>
      </c>
      <c r="M285" s="306">
        <v>59.6</v>
      </c>
      <c r="N285" s="304"/>
      <c r="O285" s="304">
        <v>1410</v>
      </c>
      <c r="P285" s="306">
        <v>73.5</v>
      </c>
      <c r="Q285" s="306">
        <v>64</v>
      </c>
      <c r="R285" s="306">
        <v>96.4</v>
      </c>
      <c r="S285" s="306">
        <v>94</v>
      </c>
      <c r="T285" s="306">
        <v>98.7</v>
      </c>
      <c r="U285" s="306">
        <v>333.2</v>
      </c>
      <c r="V285" s="306">
        <v>410.7</v>
      </c>
      <c r="W285" s="306">
        <v>97.7</v>
      </c>
      <c r="X285" s="306">
        <v>65.2</v>
      </c>
      <c r="Y285" s="304"/>
      <c r="Z285" s="304">
        <v>2924</v>
      </c>
      <c r="AA285" s="306">
        <v>67.900000000000006</v>
      </c>
      <c r="AB285" s="306">
        <v>59.8</v>
      </c>
      <c r="AC285" s="306">
        <v>95.1</v>
      </c>
      <c r="AD285" s="306">
        <v>92.9</v>
      </c>
      <c r="AE285" s="306">
        <v>98.3</v>
      </c>
      <c r="AF285" s="306">
        <v>317.89999999999998</v>
      </c>
      <c r="AG285" s="306">
        <v>383.8</v>
      </c>
      <c r="AH285" s="306">
        <v>97.1</v>
      </c>
      <c r="AI285" s="306">
        <v>62.3</v>
      </c>
    </row>
    <row r="286" spans="2:35" x14ac:dyDescent="0.2">
      <c r="B286" s="304" t="s">
        <v>349</v>
      </c>
      <c r="C286" s="304"/>
      <c r="D286" s="304">
        <v>1952</v>
      </c>
      <c r="E286" s="306">
        <v>63.1</v>
      </c>
      <c r="F286" s="306">
        <v>56.5</v>
      </c>
      <c r="G286" s="306">
        <v>93.6</v>
      </c>
      <c r="H286" s="306">
        <v>91.3</v>
      </c>
      <c r="I286" s="306">
        <v>97.7</v>
      </c>
      <c r="J286" s="306">
        <v>309</v>
      </c>
      <c r="K286" s="306">
        <v>371.6</v>
      </c>
      <c r="L286" s="306">
        <v>94.7</v>
      </c>
      <c r="M286" s="306">
        <v>60</v>
      </c>
      <c r="N286" s="304"/>
      <c r="O286" s="304">
        <v>1763</v>
      </c>
      <c r="P286" s="306">
        <v>74.5</v>
      </c>
      <c r="Q286" s="306">
        <v>63.2</v>
      </c>
      <c r="R286" s="306">
        <v>96.5</v>
      </c>
      <c r="S286" s="306">
        <v>93.6</v>
      </c>
      <c r="T286" s="306">
        <v>98.4</v>
      </c>
      <c r="U286" s="306">
        <v>333.3</v>
      </c>
      <c r="V286" s="306">
        <v>399.7</v>
      </c>
      <c r="W286" s="306">
        <v>96.9</v>
      </c>
      <c r="X286" s="306">
        <v>64.7</v>
      </c>
      <c r="Y286" s="304"/>
      <c r="Z286" s="304">
        <v>3715</v>
      </c>
      <c r="AA286" s="306">
        <v>68.5</v>
      </c>
      <c r="AB286" s="306">
        <v>59.7</v>
      </c>
      <c r="AC286" s="306">
        <v>95</v>
      </c>
      <c r="AD286" s="306">
        <v>92.4</v>
      </c>
      <c r="AE286" s="306">
        <v>98</v>
      </c>
      <c r="AF286" s="306">
        <v>320.5</v>
      </c>
      <c r="AG286" s="306">
        <v>384.9</v>
      </c>
      <c r="AH286" s="306">
        <v>95.8</v>
      </c>
      <c r="AI286" s="306">
        <v>62.2</v>
      </c>
    </row>
    <row r="287" spans="2:35" x14ac:dyDescent="0.2">
      <c r="B287" s="304" t="s">
        <v>351</v>
      </c>
      <c r="C287" s="304"/>
      <c r="D287" s="304">
        <v>1048</v>
      </c>
      <c r="E287" s="306">
        <v>67.400000000000006</v>
      </c>
      <c r="F287" s="306">
        <v>59.2</v>
      </c>
      <c r="G287" s="306">
        <v>92.1</v>
      </c>
      <c r="H287" s="306">
        <v>89.9</v>
      </c>
      <c r="I287" s="306">
        <v>97.5</v>
      </c>
      <c r="J287" s="306">
        <v>304.5</v>
      </c>
      <c r="K287" s="306">
        <v>355</v>
      </c>
      <c r="L287" s="306">
        <v>94</v>
      </c>
      <c r="M287" s="306">
        <v>61.9</v>
      </c>
      <c r="N287" s="304"/>
      <c r="O287" s="304">
        <v>1098</v>
      </c>
      <c r="P287" s="306">
        <v>73.599999999999994</v>
      </c>
      <c r="Q287" s="306">
        <v>60.1</v>
      </c>
      <c r="R287" s="306">
        <v>95.8</v>
      </c>
      <c r="S287" s="306">
        <v>93.4</v>
      </c>
      <c r="T287" s="306">
        <v>99.2</v>
      </c>
      <c r="U287" s="306">
        <v>330.6</v>
      </c>
      <c r="V287" s="306">
        <v>401.5</v>
      </c>
      <c r="W287" s="306">
        <v>96.8</v>
      </c>
      <c r="X287" s="306">
        <v>61.7</v>
      </c>
      <c r="Y287" s="304"/>
      <c r="Z287" s="304">
        <v>2146</v>
      </c>
      <c r="AA287" s="306">
        <v>70.5</v>
      </c>
      <c r="AB287" s="306">
        <v>59.6</v>
      </c>
      <c r="AC287" s="306">
        <v>94</v>
      </c>
      <c r="AD287" s="306">
        <v>91.7</v>
      </c>
      <c r="AE287" s="306">
        <v>98.4</v>
      </c>
      <c r="AF287" s="306">
        <v>317.89999999999998</v>
      </c>
      <c r="AG287" s="306">
        <v>378.8</v>
      </c>
      <c r="AH287" s="306">
        <v>95.4</v>
      </c>
      <c r="AI287" s="306">
        <v>61.8</v>
      </c>
    </row>
    <row r="288" spans="2:35" x14ac:dyDescent="0.2">
      <c r="B288" s="304" t="s">
        <v>353</v>
      </c>
      <c r="C288" s="304"/>
      <c r="D288" s="304">
        <v>1081</v>
      </c>
      <c r="E288" s="306">
        <v>66.2</v>
      </c>
      <c r="F288" s="306">
        <v>57.2</v>
      </c>
      <c r="G288" s="306">
        <v>94.5</v>
      </c>
      <c r="H288" s="306">
        <v>92.3</v>
      </c>
      <c r="I288" s="306">
        <v>97.7</v>
      </c>
      <c r="J288" s="306">
        <v>314.10000000000002</v>
      </c>
      <c r="K288" s="306">
        <v>367</v>
      </c>
      <c r="L288" s="306">
        <v>95.9</v>
      </c>
      <c r="M288" s="306">
        <v>59.8</v>
      </c>
      <c r="N288" s="304"/>
      <c r="O288" s="304">
        <v>1049</v>
      </c>
      <c r="P288" s="306">
        <v>76.5</v>
      </c>
      <c r="Q288" s="306">
        <v>67.5</v>
      </c>
      <c r="R288" s="306">
        <v>96.1</v>
      </c>
      <c r="S288" s="306">
        <v>93.7</v>
      </c>
      <c r="T288" s="306">
        <v>97.8</v>
      </c>
      <c r="U288" s="306">
        <v>339.7</v>
      </c>
      <c r="V288" s="306">
        <v>408.3</v>
      </c>
      <c r="W288" s="306">
        <v>96.8</v>
      </c>
      <c r="X288" s="306">
        <v>68.7</v>
      </c>
      <c r="Y288" s="304"/>
      <c r="Z288" s="304">
        <v>2130</v>
      </c>
      <c r="AA288" s="306">
        <v>71.3</v>
      </c>
      <c r="AB288" s="306">
        <v>62.3</v>
      </c>
      <c r="AC288" s="306">
        <v>95.3</v>
      </c>
      <c r="AD288" s="306">
        <v>93</v>
      </c>
      <c r="AE288" s="306">
        <v>97.7</v>
      </c>
      <c r="AF288" s="306">
        <v>326.7</v>
      </c>
      <c r="AG288" s="306">
        <v>387.3</v>
      </c>
      <c r="AH288" s="306">
        <v>96.3</v>
      </c>
      <c r="AI288" s="306">
        <v>64.2</v>
      </c>
    </row>
    <row r="289" spans="2:35" x14ac:dyDescent="0.2">
      <c r="B289" s="304" t="s">
        <v>355</v>
      </c>
      <c r="C289" s="304"/>
      <c r="D289" s="304">
        <v>1591</v>
      </c>
      <c r="E289" s="306">
        <v>62.8</v>
      </c>
      <c r="F289" s="306">
        <v>55.3</v>
      </c>
      <c r="G289" s="306">
        <v>95.7</v>
      </c>
      <c r="H289" s="306">
        <v>93.8</v>
      </c>
      <c r="I289" s="306">
        <v>98.5</v>
      </c>
      <c r="J289" s="306">
        <v>306.89999999999998</v>
      </c>
      <c r="K289" s="306">
        <v>359.7</v>
      </c>
      <c r="L289" s="306">
        <v>97.2</v>
      </c>
      <c r="M289" s="306">
        <v>60.5</v>
      </c>
      <c r="N289" s="304"/>
      <c r="O289" s="304">
        <v>1463</v>
      </c>
      <c r="P289" s="306">
        <v>74.900000000000006</v>
      </c>
      <c r="Q289" s="306">
        <v>65.599999999999994</v>
      </c>
      <c r="R289" s="306">
        <v>96.9</v>
      </c>
      <c r="S289" s="306">
        <v>95.1</v>
      </c>
      <c r="T289" s="306">
        <v>99</v>
      </c>
      <c r="U289" s="306">
        <v>330</v>
      </c>
      <c r="V289" s="306">
        <v>396.7</v>
      </c>
      <c r="W289" s="306">
        <v>97.7</v>
      </c>
      <c r="X289" s="306">
        <v>67.599999999999994</v>
      </c>
      <c r="Y289" s="304"/>
      <c r="Z289" s="304">
        <v>3054</v>
      </c>
      <c r="AA289" s="306">
        <v>68.599999999999994</v>
      </c>
      <c r="AB289" s="306">
        <v>60.2</v>
      </c>
      <c r="AC289" s="306">
        <v>96.2</v>
      </c>
      <c r="AD289" s="306">
        <v>94.4</v>
      </c>
      <c r="AE289" s="306">
        <v>98.8</v>
      </c>
      <c r="AF289" s="306">
        <v>318</v>
      </c>
      <c r="AG289" s="306">
        <v>377.4</v>
      </c>
      <c r="AH289" s="306">
        <v>97.4</v>
      </c>
      <c r="AI289" s="306">
        <v>63.9</v>
      </c>
    </row>
    <row r="290" spans="2:35" x14ac:dyDescent="0.2">
      <c r="B290" s="304" t="s">
        <v>357</v>
      </c>
      <c r="C290" s="304"/>
      <c r="D290" s="304">
        <v>1628</v>
      </c>
      <c r="E290" s="306">
        <v>63.4</v>
      </c>
      <c r="F290" s="306">
        <v>55</v>
      </c>
      <c r="G290" s="306">
        <v>92.6</v>
      </c>
      <c r="H290" s="306">
        <v>89.8</v>
      </c>
      <c r="I290" s="306">
        <v>97.5</v>
      </c>
      <c r="J290" s="306">
        <v>303.2</v>
      </c>
      <c r="K290" s="306">
        <v>360.7</v>
      </c>
      <c r="L290" s="306">
        <v>95.3</v>
      </c>
      <c r="M290" s="306">
        <v>58.2</v>
      </c>
      <c r="N290" s="304"/>
      <c r="O290" s="304">
        <v>1492</v>
      </c>
      <c r="P290" s="306">
        <v>73.7</v>
      </c>
      <c r="Q290" s="306">
        <v>62.5</v>
      </c>
      <c r="R290" s="306">
        <v>95.5</v>
      </c>
      <c r="S290" s="306">
        <v>92.3</v>
      </c>
      <c r="T290" s="306">
        <v>98.9</v>
      </c>
      <c r="U290" s="306">
        <v>330.4</v>
      </c>
      <c r="V290" s="306">
        <v>405.4</v>
      </c>
      <c r="W290" s="306">
        <v>97</v>
      </c>
      <c r="X290" s="306">
        <v>63.6</v>
      </c>
      <c r="Y290" s="304"/>
      <c r="Z290" s="304">
        <v>3120</v>
      </c>
      <c r="AA290" s="306">
        <v>68.3</v>
      </c>
      <c r="AB290" s="306">
        <v>58.6</v>
      </c>
      <c r="AC290" s="306">
        <v>94</v>
      </c>
      <c r="AD290" s="306">
        <v>91</v>
      </c>
      <c r="AE290" s="306">
        <v>98.1</v>
      </c>
      <c r="AF290" s="306">
        <v>316.2</v>
      </c>
      <c r="AG290" s="306">
        <v>382</v>
      </c>
      <c r="AH290" s="306">
        <v>96.1</v>
      </c>
      <c r="AI290" s="306">
        <v>60.8</v>
      </c>
    </row>
    <row r="291" spans="2:35" x14ac:dyDescent="0.2">
      <c r="B291" s="304" t="s">
        <v>359</v>
      </c>
      <c r="C291" s="304"/>
      <c r="D291" s="304">
        <v>1347</v>
      </c>
      <c r="E291" s="306">
        <v>69.3</v>
      </c>
      <c r="F291" s="306">
        <v>62.6</v>
      </c>
      <c r="G291" s="306">
        <v>95.2</v>
      </c>
      <c r="H291" s="306">
        <v>93.5</v>
      </c>
      <c r="I291" s="306">
        <v>98.4</v>
      </c>
      <c r="J291" s="306">
        <v>319.10000000000002</v>
      </c>
      <c r="K291" s="306">
        <v>379.4</v>
      </c>
      <c r="L291" s="306">
        <v>96.7</v>
      </c>
      <c r="M291" s="306">
        <v>65.7</v>
      </c>
      <c r="N291" s="304"/>
      <c r="O291" s="304">
        <v>1310</v>
      </c>
      <c r="P291" s="306">
        <v>79.7</v>
      </c>
      <c r="Q291" s="306">
        <v>69.599999999999994</v>
      </c>
      <c r="R291" s="306">
        <v>96.6</v>
      </c>
      <c r="S291" s="306">
        <v>95.3</v>
      </c>
      <c r="T291" s="306">
        <v>99</v>
      </c>
      <c r="U291" s="306">
        <v>344.2</v>
      </c>
      <c r="V291" s="306">
        <v>414.4</v>
      </c>
      <c r="W291" s="306">
        <v>97.9</v>
      </c>
      <c r="X291" s="306">
        <v>70.900000000000006</v>
      </c>
      <c r="Y291" s="304"/>
      <c r="Z291" s="304">
        <v>2657</v>
      </c>
      <c r="AA291" s="306">
        <v>74.400000000000006</v>
      </c>
      <c r="AB291" s="306">
        <v>66.099999999999994</v>
      </c>
      <c r="AC291" s="306">
        <v>95.9</v>
      </c>
      <c r="AD291" s="306">
        <v>94.4</v>
      </c>
      <c r="AE291" s="306">
        <v>98.7</v>
      </c>
      <c r="AF291" s="306">
        <v>331.5</v>
      </c>
      <c r="AG291" s="306">
        <v>396.7</v>
      </c>
      <c r="AH291" s="306">
        <v>97.3</v>
      </c>
      <c r="AI291" s="306">
        <v>68.3</v>
      </c>
    </row>
    <row r="292" spans="2:35" x14ac:dyDescent="0.2">
      <c r="B292" s="304" t="s">
        <v>361</v>
      </c>
      <c r="C292" s="304"/>
      <c r="D292" s="304">
        <v>766</v>
      </c>
      <c r="E292" s="306">
        <v>73.5</v>
      </c>
      <c r="F292" s="306">
        <v>67.5</v>
      </c>
      <c r="G292" s="306">
        <v>93.3</v>
      </c>
      <c r="H292" s="306">
        <v>92.3</v>
      </c>
      <c r="I292" s="306">
        <v>96.2</v>
      </c>
      <c r="J292" s="306">
        <v>334.2</v>
      </c>
      <c r="K292" s="306">
        <v>413.8</v>
      </c>
      <c r="L292" s="306">
        <v>94</v>
      </c>
      <c r="M292" s="306">
        <v>71.099999999999994</v>
      </c>
      <c r="N292" s="304"/>
      <c r="O292" s="304">
        <v>830</v>
      </c>
      <c r="P292" s="306">
        <v>82.7</v>
      </c>
      <c r="Q292" s="306">
        <v>72.3</v>
      </c>
      <c r="R292" s="306">
        <v>96.1</v>
      </c>
      <c r="S292" s="306">
        <v>94.5</v>
      </c>
      <c r="T292" s="306">
        <v>98.3</v>
      </c>
      <c r="U292" s="306">
        <v>358.9</v>
      </c>
      <c r="V292" s="306">
        <v>445.9</v>
      </c>
      <c r="W292" s="306">
        <v>96.4</v>
      </c>
      <c r="X292" s="306">
        <v>72.8</v>
      </c>
      <c r="Y292" s="304"/>
      <c r="Z292" s="304">
        <v>1596</v>
      </c>
      <c r="AA292" s="306">
        <v>78.3</v>
      </c>
      <c r="AB292" s="306">
        <v>70</v>
      </c>
      <c r="AC292" s="306">
        <v>94.8</v>
      </c>
      <c r="AD292" s="306">
        <v>93.4</v>
      </c>
      <c r="AE292" s="306">
        <v>97.3</v>
      </c>
      <c r="AF292" s="306">
        <v>347</v>
      </c>
      <c r="AG292" s="306">
        <v>430.5</v>
      </c>
      <c r="AH292" s="306">
        <v>95.2</v>
      </c>
      <c r="AI292" s="306">
        <v>72</v>
      </c>
    </row>
    <row r="293" spans="2:35" x14ac:dyDescent="0.2">
      <c r="B293" s="304" t="s">
        <v>363</v>
      </c>
      <c r="C293" s="304"/>
      <c r="D293" s="304">
        <v>834</v>
      </c>
      <c r="E293" s="306">
        <v>65.7</v>
      </c>
      <c r="F293" s="306">
        <v>59.2</v>
      </c>
      <c r="G293" s="306">
        <v>92.3</v>
      </c>
      <c r="H293" s="306">
        <v>90.8</v>
      </c>
      <c r="I293" s="306">
        <v>96.3</v>
      </c>
      <c r="J293" s="306">
        <v>306.2</v>
      </c>
      <c r="K293" s="306">
        <v>357.8</v>
      </c>
      <c r="L293" s="306">
        <v>93.8</v>
      </c>
      <c r="M293" s="306">
        <v>62.8</v>
      </c>
      <c r="N293" s="304"/>
      <c r="O293" s="304">
        <v>734</v>
      </c>
      <c r="P293" s="306">
        <v>76.599999999999994</v>
      </c>
      <c r="Q293" s="306">
        <v>69.900000000000006</v>
      </c>
      <c r="R293" s="306">
        <v>91.8</v>
      </c>
      <c r="S293" s="306">
        <v>91</v>
      </c>
      <c r="T293" s="306">
        <v>97.4</v>
      </c>
      <c r="U293" s="306">
        <v>327.9</v>
      </c>
      <c r="V293" s="306">
        <v>385.1</v>
      </c>
      <c r="W293" s="306">
        <v>96.7</v>
      </c>
      <c r="X293" s="306">
        <v>70.7</v>
      </c>
      <c r="Y293" s="304"/>
      <c r="Z293" s="304">
        <v>1568</v>
      </c>
      <c r="AA293" s="306">
        <v>70.8</v>
      </c>
      <c r="AB293" s="306">
        <v>64.2</v>
      </c>
      <c r="AC293" s="306">
        <v>92.1</v>
      </c>
      <c r="AD293" s="306">
        <v>90.9</v>
      </c>
      <c r="AE293" s="306">
        <v>96.8</v>
      </c>
      <c r="AF293" s="306">
        <v>316.39999999999998</v>
      </c>
      <c r="AG293" s="306">
        <v>370.6</v>
      </c>
      <c r="AH293" s="306">
        <v>95.2</v>
      </c>
      <c r="AI293" s="306">
        <v>66.5</v>
      </c>
    </row>
    <row r="294" spans="2:35" x14ac:dyDescent="0.2">
      <c r="B294" s="304" t="s">
        <v>365</v>
      </c>
      <c r="C294" s="304"/>
      <c r="D294" s="304">
        <v>1688</v>
      </c>
      <c r="E294" s="306">
        <v>71.400000000000006</v>
      </c>
      <c r="F294" s="306">
        <v>62.9</v>
      </c>
      <c r="G294" s="306">
        <v>93.9</v>
      </c>
      <c r="H294" s="306">
        <v>91.3</v>
      </c>
      <c r="I294" s="306">
        <v>98.5</v>
      </c>
      <c r="J294" s="306">
        <v>323.5</v>
      </c>
      <c r="K294" s="306">
        <v>385.3</v>
      </c>
      <c r="L294" s="306">
        <v>95.1</v>
      </c>
      <c r="M294" s="306">
        <v>64.5</v>
      </c>
      <c r="N294" s="304"/>
      <c r="O294" s="304">
        <v>1618</v>
      </c>
      <c r="P294" s="306">
        <v>83</v>
      </c>
      <c r="Q294" s="306">
        <v>73.400000000000006</v>
      </c>
      <c r="R294" s="306">
        <v>97.7</v>
      </c>
      <c r="S294" s="306">
        <v>94.9</v>
      </c>
      <c r="T294" s="306">
        <v>99.3</v>
      </c>
      <c r="U294" s="306">
        <v>354.6</v>
      </c>
      <c r="V294" s="306">
        <v>427.6</v>
      </c>
      <c r="W294" s="306">
        <v>98</v>
      </c>
      <c r="X294" s="306">
        <v>73.900000000000006</v>
      </c>
      <c r="Y294" s="304"/>
      <c r="Z294" s="304">
        <v>3306</v>
      </c>
      <c r="AA294" s="306">
        <v>77.099999999999994</v>
      </c>
      <c r="AB294" s="306">
        <v>68.099999999999994</v>
      </c>
      <c r="AC294" s="306">
        <v>95.7</v>
      </c>
      <c r="AD294" s="306">
        <v>93</v>
      </c>
      <c r="AE294" s="306">
        <v>98.9</v>
      </c>
      <c r="AF294" s="306">
        <v>338.7</v>
      </c>
      <c r="AG294" s="306">
        <v>406</v>
      </c>
      <c r="AH294" s="306">
        <v>96.5</v>
      </c>
      <c r="AI294" s="306">
        <v>69.099999999999994</v>
      </c>
    </row>
    <row r="295" spans="2:35" x14ac:dyDescent="0.2">
      <c r="B295" s="304" t="s">
        <v>367</v>
      </c>
      <c r="C295" s="304"/>
      <c r="D295" s="304">
        <v>677</v>
      </c>
      <c r="E295" s="306">
        <v>69.400000000000006</v>
      </c>
      <c r="F295" s="306">
        <v>58.9</v>
      </c>
      <c r="G295" s="306">
        <v>94.5</v>
      </c>
      <c r="H295" s="306">
        <v>92.5</v>
      </c>
      <c r="I295" s="306">
        <v>98.8</v>
      </c>
      <c r="J295" s="306">
        <v>321.5</v>
      </c>
      <c r="K295" s="306">
        <v>390.6</v>
      </c>
      <c r="L295" s="306">
        <v>96.6</v>
      </c>
      <c r="M295" s="306">
        <v>61</v>
      </c>
      <c r="N295" s="304"/>
      <c r="O295" s="304">
        <v>699</v>
      </c>
      <c r="P295" s="306">
        <v>78.099999999999994</v>
      </c>
      <c r="Q295" s="306">
        <v>68</v>
      </c>
      <c r="R295" s="306">
        <v>95.6</v>
      </c>
      <c r="S295" s="306">
        <v>93.7</v>
      </c>
      <c r="T295" s="306">
        <v>98.7</v>
      </c>
      <c r="U295" s="306">
        <v>346</v>
      </c>
      <c r="V295" s="306">
        <v>431.7</v>
      </c>
      <c r="W295" s="306">
        <v>96.7</v>
      </c>
      <c r="X295" s="306">
        <v>68.400000000000006</v>
      </c>
      <c r="Y295" s="304"/>
      <c r="Z295" s="304">
        <v>1376</v>
      </c>
      <c r="AA295" s="306">
        <v>73.8</v>
      </c>
      <c r="AB295" s="306">
        <v>63.5</v>
      </c>
      <c r="AC295" s="306">
        <v>95.1</v>
      </c>
      <c r="AD295" s="306">
        <v>93.1</v>
      </c>
      <c r="AE295" s="306">
        <v>98.8</v>
      </c>
      <c r="AF295" s="306">
        <v>333.9</v>
      </c>
      <c r="AG295" s="306">
        <v>411.5</v>
      </c>
      <c r="AH295" s="306">
        <v>96.7</v>
      </c>
      <c r="AI295" s="306">
        <v>64.8</v>
      </c>
    </row>
    <row r="296" spans="2:35" x14ac:dyDescent="0.2">
      <c r="B296" s="304" t="s">
        <v>369</v>
      </c>
      <c r="C296" s="304"/>
      <c r="D296" s="304">
        <v>1369</v>
      </c>
      <c r="E296" s="306">
        <v>75.7</v>
      </c>
      <c r="F296" s="306">
        <v>70.099999999999994</v>
      </c>
      <c r="G296" s="306">
        <v>95</v>
      </c>
      <c r="H296" s="306">
        <v>93.9</v>
      </c>
      <c r="I296" s="306">
        <v>98.5</v>
      </c>
      <c r="J296" s="306">
        <v>348</v>
      </c>
      <c r="K296" s="306">
        <v>445</v>
      </c>
      <c r="L296" s="306">
        <v>97</v>
      </c>
      <c r="M296" s="306">
        <v>72.3</v>
      </c>
      <c r="N296" s="304"/>
      <c r="O296" s="304">
        <v>1349</v>
      </c>
      <c r="P296" s="306">
        <v>84.8</v>
      </c>
      <c r="Q296" s="306">
        <v>74.2</v>
      </c>
      <c r="R296" s="306">
        <v>98</v>
      </c>
      <c r="S296" s="306">
        <v>96.6</v>
      </c>
      <c r="T296" s="306">
        <v>99.6</v>
      </c>
      <c r="U296" s="306">
        <v>368.6</v>
      </c>
      <c r="V296" s="306">
        <v>459.3</v>
      </c>
      <c r="W296" s="306">
        <v>98.5</v>
      </c>
      <c r="X296" s="306">
        <v>75</v>
      </c>
      <c r="Y296" s="304"/>
      <c r="Z296" s="304">
        <v>2718</v>
      </c>
      <c r="AA296" s="306">
        <v>80.2</v>
      </c>
      <c r="AB296" s="306">
        <v>72.099999999999994</v>
      </c>
      <c r="AC296" s="306">
        <v>96.5</v>
      </c>
      <c r="AD296" s="306">
        <v>95.2</v>
      </c>
      <c r="AE296" s="306">
        <v>99.1</v>
      </c>
      <c r="AF296" s="306">
        <v>358.2</v>
      </c>
      <c r="AG296" s="306">
        <v>452.1</v>
      </c>
      <c r="AH296" s="306">
        <v>97.8</v>
      </c>
      <c r="AI296" s="306">
        <v>73.7</v>
      </c>
    </row>
    <row r="297" spans="2:35" x14ac:dyDescent="0.2">
      <c r="B297" s="304" t="s">
        <v>371</v>
      </c>
      <c r="C297" s="304"/>
      <c r="D297" s="304">
        <v>1304</v>
      </c>
      <c r="E297" s="306">
        <v>60.7</v>
      </c>
      <c r="F297" s="306">
        <v>51.2</v>
      </c>
      <c r="G297" s="306">
        <v>92.7</v>
      </c>
      <c r="H297" s="306">
        <v>90.3</v>
      </c>
      <c r="I297" s="306">
        <v>96.9</v>
      </c>
      <c r="J297" s="306">
        <v>296.7</v>
      </c>
      <c r="K297" s="306">
        <v>339.1</v>
      </c>
      <c r="L297" s="306">
        <v>93.7</v>
      </c>
      <c r="M297" s="306">
        <v>54.4</v>
      </c>
      <c r="N297" s="304"/>
      <c r="O297" s="304">
        <v>1220</v>
      </c>
      <c r="P297" s="306">
        <v>71.599999999999994</v>
      </c>
      <c r="Q297" s="306">
        <v>62.5</v>
      </c>
      <c r="R297" s="306">
        <v>96.4</v>
      </c>
      <c r="S297" s="306">
        <v>92.8</v>
      </c>
      <c r="T297" s="306">
        <v>98.7</v>
      </c>
      <c r="U297" s="306">
        <v>326.3</v>
      </c>
      <c r="V297" s="306">
        <v>376.3</v>
      </c>
      <c r="W297" s="306">
        <v>97.2</v>
      </c>
      <c r="X297" s="306">
        <v>63.9</v>
      </c>
      <c r="Y297" s="304"/>
      <c r="Z297" s="304">
        <v>2524</v>
      </c>
      <c r="AA297" s="306">
        <v>66</v>
      </c>
      <c r="AB297" s="306">
        <v>56.7</v>
      </c>
      <c r="AC297" s="306">
        <v>94.5</v>
      </c>
      <c r="AD297" s="306">
        <v>91.5</v>
      </c>
      <c r="AE297" s="306">
        <v>97.8</v>
      </c>
      <c r="AF297" s="306">
        <v>311</v>
      </c>
      <c r="AG297" s="306">
        <v>357</v>
      </c>
      <c r="AH297" s="306">
        <v>95.4</v>
      </c>
      <c r="AI297" s="306">
        <v>59</v>
      </c>
    </row>
    <row r="298" spans="2:35" x14ac:dyDescent="0.2">
      <c r="B298" s="304" t="s">
        <v>568</v>
      </c>
      <c r="C298" s="304"/>
      <c r="D298" s="304">
        <v>45326</v>
      </c>
      <c r="E298" s="306">
        <v>62</v>
      </c>
      <c r="F298" s="306">
        <v>54.3</v>
      </c>
      <c r="G298" s="306">
        <v>92.3</v>
      </c>
      <c r="H298" s="306">
        <v>90</v>
      </c>
      <c r="I298" s="306">
        <v>97.8</v>
      </c>
      <c r="J298" s="306">
        <v>303.60000000000002</v>
      </c>
      <c r="K298" s="306">
        <v>359.4</v>
      </c>
      <c r="L298" s="306">
        <v>94.9</v>
      </c>
      <c r="M298" s="306">
        <v>57.2</v>
      </c>
      <c r="N298" s="304"/>
      <c r="O298" s="304">
        <v>43203</v>
      </c>
      <c r="P298" s="306">
        <v>72.900000000000006</v>
      </c>
      <c r="Q298" s="306">
        <v>63.9</v>
      </c>
      <c r="R298" s="306">
        <v>95.4</v>
      </c>
      <c r="S298" s="306">
        <v>93.1</v>
      </c>
      <c r="T298" s="306">
        <v>98.8</v>
      </c>
      <c r="U298" s="306">
        <v>330.2</v>
      </c>
      <c r="V298" s="306">
        <v>397.1</v>
      </c>
      <c r="W298" s="306">
        <v>96.8</v>
      </c>
      <c r="X298" s="306">
        <v>65.5</v>
      </c>
      <c r="Y298" s="304"/>
      <c r="Z298" s="304">
        <v>88529</v>
      </c>
      <c r="AA298" s="306">
        <v>67.400000000000006</v>
      </c>
      <c r="AB298" s="306">
        <v>59</v>
      </c>
      <c r="AC298" s="306">
        <v>93.8</v>
      </c>
      <c r="AD298" s="306">
        <v>91.5</v>
      </c>
      <c r="AE298" s="306">
        <v>98.3</v>
      </c>
      <c r="AF298" s="306">
        <v>316.60000000000002</v>
      </c>
      <c r="AG298" s="306">
        <v>377.8</v>
      </c>
      <c r="AH298" s="306">
        <v>95.9</v>
      </c>
      <c r="AI298" s="306">
        <v>61.3</v>
      </c>
    </row>
    <row r="299" spans="2:35" x14ac:dyDescent="0.2">
      <c r="B299" s="304" t="s">
        <v>374</v>
      </c>
      <c r="C299" s="304"/>
      <c r="D299" s="304">
        <v>613</v>
      </c>
      <c r="E299" s="306">
        <v>63.1</v>
      </c>
      <c r="F299" s="306">
        <v>53.7</v>
      </c>
      <c r="G299" s="306">
        <v>92.8</v>
      </c>
      <c r="H299" s="306">
        <v>88.3</v>
      </c>
      <c r="I299" s="306">
        <v>97.4</v>
      </c>
      <c r="J299" s="306">
        <v>304.2</v>
      </c>
      <c r="K299" s="306">
        <v>352.5</v>
      </c>
      <c r="L299" s="306">
        <v>92.2</v>
      </c>
      <c r="M299" s="306">
        <v>56.3</v>
      </c>
      <c r="N299" s="304"/>
      <c r="O299" s="304">
        <v>565</v>
      </c>
      <c r="P299" s="306">
        <v>73.8</v>
      </c>
      <c r="Q299" s="306">
        <v>60.7</v>
      </c>
      <c r="R299" s="306">
        <v>95</v>
      </c>
      <c r="S299" s="306">
        <v>92.4</v>
      </c>
      <c r="T299" s="306">
        <v>98.6</v>
      </c>
      <c r="U299" s="306">
        <v>328.4</v>
      </c>
      <c r="V299" s="306">
        <v>381.9</v>
      </c>
      <c r="W299" s="306">
        <v>95.4</v>
      </c>
      <c r="X299" s="306">
        <v>61.6</v>
      </c>
      <c r="Y299" s="304"/>
      <c r="Z299" s="304">
        <v>1178</v>
      </c>
      <c r="AA299" s="306">
        <v>68.3</v>
      </c>
      <c r="AB299" s="306">
        <v>57</v>
      </c>
      <c r="AC299" s="306">
        <v>93.9</v>
      </c>
      <c r="AD299" s="306">
        <v>90.2</v>
      </c>
      <c r="AE299" s="306">
        <v>98</v>
      </c>
      <c r="AF299" s="306">
        <v>315.8</v>
      </c>
      <c r="AG299" s="306">
        <v>366.6</v>
      </c>
      <c r="AH299" s="306">
        <v>93.7</v>
      </c>
      <c r="AI299" s="306">
        <v>58.8</v>
      </c>
    </row>
    <row r="300" spans="2:35" x14ac:dyDescent="0.2">
      <c r="B300" s="304" t="s">
        <v>376</v>
      </c>
      <c r="C300" s="304"/>
      <c r="D300" s="304">
        <v>1164</v>
      </c>
      <c r="E300" s="306">
        <v>58.8</v>
      </c>
      <c r="F300" s="306">
        <v>48</v>
      </c>
      <c r="G300" s="306">
        <v>89.5</v>
      </c>
      <c r="H300" s="306">
        <v>87.2</v>
      </c>
      <c r="I300" s="306">
        <v>96.6</v>
      </c>
      <c r="J300" s="306">
        <v>291.5</v>
      </c>
      <c r="K300" s="306">
        <v>335.1</v>
      </c>
      <c r="L300" s="306">
        <v>94.7</v>
      </c>
      <c r="M300" s="306">
        <v>50.6</v>
      </c>
      <c r="N300" s="304"/>
      <c r="O300" s="304">
        <v>1138</v>
      </c>
      <c r="P300" s="306">
        <v>69.2</v>
      </c>
      <c r="Q300" s="306">
        <v>59.4</v>
      </c>
      <c r="R300" s="306">
        <v>94.2</v>
      </c>
      <c r="S300" s="306">
        <v>91.5</v>
      </c>
      <c r="T300" s="306">
        <v>98.6</v>
      </c>
      <c r="U300" s="306">
        <v>319.5</v>
      </c>
      <c r="V300" s="306">
        <v>372.5</v>
      </c>
      <c r="W300" s="306">
        <v>97</v>
      </c>
      <c r="X300" s="306">
        <v>61</v>
      </c>
      <c r="Y300" s="304"/>
      <c r="Z300" s="304">
        <v>2302</v>
      </c>
      <c r="AA300" s="306">
        <v>63.9</v>
      </c>
      <c r="AB300" s="306">
        <v>53.6</v>
      </c>
      <c r="AC300" s="306">
        <v>91.8</v>
      </c>
      <c r="AD300" s="306">
        <v>89.3</v>
      </c>
      <c r="AE300" s="306">
        <v>97.6</v>
      </c>
      <c r="AF300" s="306">
        <v>305.3</v>
      </c>
      <c r="AG300" s="306">
        <v>353.6</v>
      </c>
      <c r="AH300" s="306">
        <v>95.8</v>
      </c>
      <c r="AI300" s="306">
        <v>55.7</v>
      </c>
    </row>
    <row r="301" spans="2:35" x14ac:dyDescent="0.2">
      <c r="B301" s="304" t="s">
        <v>378</v>
      </c>
      <c r="C301" s="304"/>
      <c r="D301" s="304">
        <v>2960</v>
      </c>
      <c r="E301" s="306">
        <v>72.3</v>
      </c>
      <c r="F301" s="306">
        <v>66.7</v>
      </c>
      <c r="G301" s="306">
        <v>94.9</v>
      </c>
      <c r="H301" s="306">
        <v>93.5</v>
      </c>
      <c r="I301" s="306">
        <v>98.6</v>
      </c>
      <c r="J301" s="306">
        <v>332.6</v>
      </c>
      <c r="K301" s="306">
        <v>390.1</v>
      </c>
      <c r="L301" s="306">
        <v>96.9</v>
      </c>
      <c r="M301" s="306">
        <v>68.5</v>
      </c>
      <c r="N301" s="304"/>
      <c r="O301" s="304">
        <v>2710</v>
      </c>
      <c r="P301" s="306">
        <v>78.7</v>
      </c>
      <c r="Q301" s="306">
        <v>72.5</v>
      </c>
      <c r="R301" s="306">
        <v>96.6</v>
      </c>
      <c r="S301" s="306">
        <v>95.4</v>
      </c>
      <c r="T301" s="306">
        <v>99.2</v>
      </c>
      <c r="U301" s="306">
        <v>353.7</v>
      </c>
      <c r="V301" s="306">
        <v>425.8</v>
      </c>
      <c r="W301" s="306">
        <v>97.7</v>
      </c>
      <c r="X301" s="306">
        <v>73.900000000000006</v>
      </c>
      <c r="Y301" s="304"/>
      <c r="Z301" s="304">
        <v>5670</v>
      </c>
      <c r="AA301" s="306">
        <v>75.400000000000006</v>
      </c>
      <c r="AB301" s="306">
        <v>69.5</v>
      </c>
      <c r="AC301" s="306">
        <v>95.7</v>
      </c>
      <c r="AD301" s="306">
        <v>94.4</v>
      </c>
      <c r="AE301" s="306">
        <v>98.9</v>
      </c>
      <c r="AF301" s="306">
        <v>342.7</v>
      </c>
      <c r="AG301" s="306">
        <v>407.1</v>
      </c>
      <c r="AH301" s="306">
        <v>97.3</v>
      </c>
      <c r="AI301" s="306">
        <v>71.099999999999994</v>
      </c>
    </row>
    <row r="302" spans="2:35" x14ac:dyDescent="0.2">
      <c r="B302" s="304" t="s">
        <v>380</v>
      </c>
      <c r="C302" s="304"/>
      <c r="D302" s="304">
        <v>2667</v>
      </c>
      <c r="E302" s="306">
        <v>57.8</v>
      </c>
      <c r="F302" s="306">
        <v>48.6</v>
      </c>
      <c r="G302" s="306">
        <v>89.8</v>
      </c>
      <c r="H302" s="306">
        <v>87.1</v>
      </c>
      <c r="I302" s="306">
        <v>98.4</v>
      </c>
      <c r="J302" s="306">
        <v>289.5</v>
      </c>
      <c r="K302" s="306">
        <v>338.5</v>
      </c>
      <c r="L302" s="306">
        <v>95.5</v>
      </c>
      <c r="M302" s="306">
        <v>51.7</v>
      </c>
      <c r="N302" s="304"/>
      <c r="O302" s="304">
        <v>2581</v>
      </c>
      <c r="P302" s="306">
        <v>69.8</v>
      </c>
      <c r="Q302" s="306">
        <v>58.1</v>
      </c>
      <c r="R302" s="306">
        <v>93.1</v>
      </c>
      <c r="S302" s="306">
        <v>89.8</v>
      </c>
      <c r="T302" s="306">
        <v>99</v>
      </c>
      <c r="U302" s="306">
        <v>316.5</v>
      </c>
      <c r="V302" s="306">
        <v>373.5</v>
      </c>
      <c r="W302" s="306">
        <v>96.9</v>
      </c>
      <c r="X302" s="306">
        <v>59.5</v>
      </c>
      <c r="Y302" s="304"/>
      <c r="Z302" s="304">
        <v>5248</v>
      </c>
      <c r="AA302" s="306">
        <v>63.7</v>
      </c>
      <c r="AB302" s="306">
        <v>53.2</v>
      </c>
      <c r="AC302" s="306">
        <v>91.4</v>
      </c>
      <c r="AD302" s="306">
        <v>88.4</v>
      </c>
      <c r="AE302" s="306">
        <v>98.7</v>
      </c>
      <c r="AF302" s="306">
        <v>302.8</v>
      </c>
      <c r="AG302" s="306">
        <v>355.7</v>
      </c>
      <c r="AH302" s="306">
        <v>96.2</v>
      </c>
      <c r="AI302" s="306">
        <v>55.6</v>
      </c>
    </row>
    <row r="303" spans="2:35" x14ac:dyDescent="0.2">
      <c r="B303" s="304" t="s">
        <v>382</v>
      </c>
      <c r="C303" s="304"/>
      <c r="D303" s="304">
        <v>7087</v>
      </c>
      <c r="E303" s="306">
        <v>62.2</v>
      </c>
      <c r="F303" s="306">
        <v>53.8</v>
      </c>
      <c r="G303" s="306">
        <v>92.8</v>
      </c>
      <c r="H303" s="306">
        <v>90.2</v>
      </c>
      <c r="I303" s="306">
        <v>98.1</v>
      </c>
      <c r="J303" s="306">
        <v>301.8</v>
      </c>
      <c r="K303" s="306">
        <v>355</v>
      </c>
      <c r="L303" s="306">
        <v>94.6</v>
      </c>
      <c r="M303" s="306">
        <v>56.6</v>
      </c>
      <c r="N303" s="304"/>
      <c r="O303" s="304">
        <v>6548</v>
      </c>
      <c r="P303" s="306">
        <v>73.5</v>
      </c>
      <c r="Q303" s="306">
        <v>64.400000000000006</v>
      </c>
      <c r="R303" s="306">
        <v>96.2</v>
      </c>
      <c r="S303" s="306">
        <v>93.9</v>
      </c>
      <c r="T303" s="306">
        <v>99</v>
      </c>
      <c r="U303" s="306">
        <v>329.6</v>
      </c>
      <c r="V303" s="306">
        <v>392.8</v>
      </c>
      <c r="W303" s="306">
        <v>97.1</v>
      </c>
      <c r="X303" s="306">
        <v>65.8</v>
      </c>
      <c r="Y303" s="304"/>
      <c r="Z303" s="304">
        <v>13635</v>
      </c>
      <c r="AA303" s="306">
        <v>67.599999999999994</v>
      </c>
      <c r="AB303" s="306">
        <v>58.9</v>
      </c>
      <c r="AC303" s="306">
        <v>94.5</v>
      </c>
      <c r="AD303" s="306">
        <v>92</v>
      </c>
      <c r="AE303" s="306">
        <v>98.5</v>
      </c>
      <c r="AF303" s="306">
        <v>315.10000000000002</v>
      </c>
      <c r="AG303" s="306">
        <v>373.2</v>
      </c>
      <c r="AH303" s="306">
        <v>95.8</v>
      </c>
      <c r="AI303" s="306">
        <v>61</v>
      </c>
    </row>
    <row r="304" spans="2:35" x14ac:dyDescent="0.2">
      <c r="B304" s="304" t="s">
        <v>384</v>
      </c>
      <c r="C304" s="304"/>
      <c r="D304" s="304">
        <v>730</v>
      </c>
      <c r="E304" s="306">
        <v>49.5</v>
      </c>
      <c r="F304" s="306">
        <v>38.9</v>
      </c>
      <c r="G304" s="306">
        <v>89.6</v>
      </c>
      <c r="H304" s="306">
        <v>86.2</v>
      </c>
      <c r="I304" s="306">
        <v>96.4</v>
      </c>
      <c r="J304" s="306">
        <v>274.7</v>
      </c>
      <c r="K304" s="306">
        <v>322.8</v>
      </c>
      <c r="L304" s="306">
        <v>91.8</v>
      </c>
      <c r="M304" s="306">
        <v>41.8</v>
      </c>
      <c r="N304" s="304"/>
      <c r="O304" s="304">
        <v>686</v>
      </c>
      <c r="P304" s="306">
        <v>63.6</v>
      </c>
      <c r="Q304" s="306">
        <v>51.9</v>
      </c>
      <c r="R304" s="306">
        <v>92.6</v>
      </c>
      <c r="S304" s="306">
        <v>89.5</v>
      </c>
      <c r="T304" s="306">
        <v>97.7</v>
      </c>
      <c r="U304" s="306">
        <v>301.60000000000002</v>
      </c>
      <c r="V304" s="306">
        <v>362.3</v>
      </c>
      <c r="W304" s="306">
        <v>94.5</v>
      </c>
      <c r="X304" s="306">
        <v>53.9</v>
      </c>
      <c r="Y304" s="304"/>
      <c r="Z304" s="304">
        <v>1416</v>
      </c>
      <c r="AA304" s="306">
        <v>56.3</v>
      </c>
      <c r="AB304" s="306">
        <v>45.2</v>
      </c>
      <c r="AC304" s="306">
        <v>91</v>
      </c>
      <c r="AD304" s="306">
        <v>87.8</v>
      </c>
      <c r="AE304" s="306">
        <v>97</v>
      </c>
      <c r="AF304" s="306">
        <v>287.7</v>
      </c>
      <c r="AG304" s="306">
        <v>342</v>
      </c>
      <c r="AH304" s="306">
        <v>93.1</v>
      </c>
      <c r="AI304" s="306">
        <v>47.7</v>
      </c>
    </row>
    <row r="305" spans="2:35" x14ac:dyDescent="0.2">
      <c r="B305" s="304" t="s">
        <v>386</v>
      </c>
      <c r="C305" s="304"/>
      <c r="D305" s="304">
        <v>8274</v>
      </c>
      <c r="E305" s="306">
        <v>59.5</v>
      </c>
      <c r="F305" s="306">
        <v>53.6</v>
      </c>
      <c r="G305" s="306">
        <v>91.1</v>
      </c>
      <c r="H305" s="306">
        <v>89.6</v>
      </c>
      <c r="I305" s="306">
        <v>97.9</v>
      </c>
      <c r="J305" s="306">
        <v>297.7</v>
      </c>
      <c r="K305" s="306">
        <v>351.5</v>
      </c>
      <c r="L305" s="306">
        <v>95.7</v>
      </c>
      <c r="M305" s="306">
        <v>57</v>
      </c>
      <c r="N305" s="304"/>
      <c r="O305" s="304">
        <v>8049</v>
      </c>
      <c r="P305" s="306">
        <v>70</v>
      </c>
      <c r="Q305" s="306">
        <v>62.6</v>
      </c>
      <c r="R305" s="306">
        <v>95.3</v>
      </c>
      <c r="S305" s="306">
        <v>93.4</v>
      </c>
      <c r="T305" s="306">
        <v>98.9</v>
      </c>
      <c r="U305" s="306">
        <v>325.60000000000002</v>
      </c>
      <c r="V305" s="306">
        <v>390.7</v>
      </c>
      <c r="W305" s="306">
        <v>97.6</v>
      </c>
      <c r="X305" s="306">
        <v>65.2</v>
      </c>
      <c r="Y305" s="304"/>
      <c r="Z305" s="304">
        <v>16323</v>
      </c>
      <c r="AA305" s="306">
        <v>64.7</v>
      </c>
      <c r="AB305" s="306">
        <v>58</v>
      </c>
      <c r="AC305" s="306">
        <v>93.2</v>
      </c>
      <c r="AD305" s="306">
        <v>91.5</v>
      </c>
      <c r="AE305" s="306">
        <v>98.4</v>
      </c>
      <c r="AF305" s="306">
        <v>311.5</v>
      </c>
      <c r="AG305" s="306">
        <v>370.8</v>
      </c>
      <c r="AH305" s="306">
        <v>96.6</v>
      </c>
      <c r="AI305" s="306">
        <v>61</v>
      </c>
    </row>
    <row r="306" spans="2:35" x14ac:dyDescent="0.2">
      <c r="B306" s="304" t="s">
        <v>388</v>
      </c>
      <c r="C306" s="304"/>
      <c r="D306" s="304">
        <v>1562</v>
      </c>
      <c r="E306" s="306">
        <v>61.3</v>
      </c>
      <c r="F306" s="306">
        <v>56.9</v>
      </c>
      <c r="G306" s="306">
        <v>92.3</v>
      </c>
      <c r="H306" s="306">
        <v>90</v>
      </c>
      <c r="I306" s="306">
        <v>97.9</v>
      </c>
      <c r="J306" s="306">
        <v>301.7</v>
      </c>
      <c r="K306" s="306">
        <v>363.2</v>
      </c>
      <c r="L306" s="306">
        <v>96.7</v>
      </c>
      <c r="M306" s="306">
        <v>61</v>
      </c>
      <c r="N306" s="304"/>
      <c r="O306" s="304">
        <v>1508</v>
      </c>
      <c r="P306" s="306">
        <v>70.5</v>
      </c>
      <c r="Q306" s="306">
        <v>60.8</v>
      </c>
      <c r="R306" s="306">
        <v>94.7</v>
      </c>
      <c r="S306" s="306">
        <v>93</v>
      </c>
      <c r="T306" s="306">
        <v>98.9</v>
      </c>
      <c r="U306" s="306">
        <v>323.8</v>
      </c>
      <c r="V306" s="306">
        <v>402.7</v>
      </c>
      <c r="W306" s="306">
        <v>97.3</v>
      </c>
      <c r="X306" s="306">
        <v>63</v>
      </c>
      <c r="Y306" s="304"/>
      <c r="Z306" s="304">
        <v>3070</v>
      </c>
      <c r="AA306" s="306">
        <v>65.8</v>
      </c>
      <c r="AB306" s="306">
        <v>58.8</v>
      </c>
      <c r="AC306" s="306">
        <v>93.5</v>
      </c>
      <c r="AD306" s="306">
        <v>91.5</v>
      </c>
      <c r="AE306" s="306">
        <v>98.4</v>
      </c>
      <c r="AF306" s="306">
        <v>312.5</v>
      </c>
      <c r="AG306" s="306">
        <v>382.6</v>
      </c>
      <c r="AH306" s="306">
        <v>97</v>
      </c>
      <c r="AI306" s="306">
        <v>62</v>
      </c>
    </row>
    <row r="307" spans="2:35" x14ac:dyDescent="0.2">
      <c r="B307" s="304" t="s">
        <v>390</v>
      </c>
      <c r="C307" s="304"/>
      <c r="D307" s="304">
        <v>1441</v>
      </c>
      <c r="E307" s="306">
        <v>55.1</v>
      </c>
      <c r="F307" s="306">
        <v>43.3</v>
      </c>
      <c r="G307" s="306">
        <v>92.2</v>
      </c>
      <c r="H307" s="306">
        <v>88.3</v>
      </c>
      <c r="I307" s="306">
        <v>98.1</v>
      </c>
      <c r="J307" s="306">
        <v>290.89999999999998</v>
      </c>
      <c r="K307" s="306">
        <v>347.9</v>
      </c>
      <c r="L307" s="306">
        <v>94.9</v>
      </c>
      <c r="M307" s="306">
        <v>45.3</v>
      </c>
      <c r="N307" s="304"/>
      <c r="O307" s="304">
        <v>1377</v>
      </c>
      <c r="P307" s="306">
        <v>66.8</v>
      </c>
      <c r="Q307" s="306">
        <v>55.4</v>
      </c>
      <c r="R307" s="306">
        <v>94.9</v>
      </c>
      <c r="S307" s="306">
        <v>91.9</v>
      </c>
      <c r="T307" s="306">
        <v>98.6</v>
      </c>
      <c r="U307" s="306">
        <v>319.5</v>
      </c>
      <c r="V307" s="306">
        <v>392.8</v>
      </c>
      <c r="W307" s="306">
        <v>96.6</v>
      </c>
      <c r="X307" s="306">
        <v>56.6</v>
      </c>
      <c r="Y307" s="304"/>
      <c r="Z307" s="304">
        <v>2818</v>
      </c>
      <c r="AA307" s="306">
        <v>60.8</v>
      </c>
      <c r="AB307" s="306">
        <v>49.2</v>
      </c>
      <c r="AC307" s="306">
        <v>93.5</v>
      </c>
      <c r="AD307" s="306">
        <v>90.1</v>
      </c>
      <c r="AE307" s="306">
        <v>98.4</v>
      </c>
      <c r="AF307" s="306">
        <v>304.8</v>
      </c>
      <c r="AG307" s="306">
        <v>369.9</v>
      </c>
      <c r="AH307" s="306">
        <v>95.7</v>
      </c>
      <c r="AI307" s="306">
        <v>50.9</v>
      </c>
    </row>
    <row r="308" spans="2:35" x14ac:dyDescent="0.2">
      <c r="B308" s="304" t="s">
        <v>392</v>
      </c>
      <c r="C308" s="304"/>
      <c r="D308" s="304">
        <v>3169</v>
      </c>
      <c r="E308" s="306">
        <v>61.8</v>
      </c>
      <c r="F308" s="306">
        <v>53.9</v>
      </c>
      <c r="G308" s="306">
        <v>91.5</v>
      </c>
      <c r="H308" s="306">
        <v>89.3</v>
      </c>
      <c r="I308" s="306">
        <v>97.6</v>
      </c>
      <c r="J308" s="306">
        <v>300.8</v>
      </c>
      <c r="K308" s="306">
        <v>355.9</v>
      </c>
      <c r="L308" s="306">
        <v>94.7</v>
      </c>
      <c r="M308" s="306">
        <v>57.4</v>
      </c>
      <c r="N308" s="304"/>
      <c r="O308" s="304">
        <v>2975</v>
      </c>
      <c r="P308" s="306">
        <v>73.599999999999994</v>
      </c>
      <c r="Q308" s="306">
        <v>65.2</v>
      </c>
      <c r="R308" s="306">
        <v>94.6</v>
      </c>
      <c r="S308" s="306">
        <v>93.2</v>
      </c>
      <c r="T308" s="306">
        <v>98.8</v>
      </c>
      <c r="U308" s="306">
        <v>329.8</v>
      </c>
      <c r="V308" s="306">
        <v>393.4</v>
      </c>
      <c r="W308" s="306">
        <v>97</v>
      </c>
      <c r="X308" s="306">
        <v>67</v>
      </c>
      <c r="Y308" s="304"/>
      <c r="Z308" s="304">
        <v>6144</v>
      </c>
      <c r="AA308" s="306">
        <v>67.5</v>
      </c>
      <c r="AB308" s="306">
        <v>59.4</v>
      </c>
      <c r="AC308" s="306">
        <v>93</v>
      </c>
      <c r="AD308" s="306">
        <v>91.2</v>
      </c>
      <c r="AE308" s="306">
        <v>98.2</v>
      </c>
      <c r="AF308" s="306">
        <v>314.89999999999998</v>
      </c>
      <c r="AG308" s="306">
        <v>374</v>
      </c>
      <c r="AH308" s="306">
        <v>95.8</v>
      </c>
      <c r="AI308" s="306">
        <v>62</v>
      </c>
    </row>
    <row r="309" spans="2:35" x14ac:dyDescent="0.2">
      <c r="B309" s="304" t="s">
        <v>394</v>
      </c>
      <c r="C309" s="304"/>
      <c r="D309" s="304">
        <v>902</v>
      </c>
      <c r="E309" s="306">
        <v>54.7</v>
      </c>
      <c r="F309" s="306">
        <v>47.5</v>
      </c>
      <c r="G309" s="306">
        <v>88</v>
      </c>
      <c r="H309" s="306">
        <v>84.6</v>
      </c>
      <c r="I309" s="306">
        <v>96.1</v>
      </c>
      <c r="J309" s="306">
        <v>277.3</v>
      </c>
      <c r="K309" s="306">
        <v>322.89999999999998</v>
      </c>
      <c r="L309" s="306">
        <v>90.1</v>
      </c>
      <c r="M309" s="306">
        <v>49.4</v>
      </c>
      <c r="N309" s="304"/>
      <c r="O309" s="304">
        <v>884</v>
      </c>
      <c r="P309" s="306">
        <v>62.1</v>
      </c>
      <c r="Q309" s="306">
        <v>54.3</v>
      </c>
      <c r="R309" s="306">
        <v>91.7</v>
      </c>
      <c r="S309" s="306">
        <v>88.9</v>
      </c>
      <c r="T309" s="306">
        <v>97.7</v>
      </c>
      <c r="U309" s="306">
        <v>298.39999999999998</v>
      </c>
      <c r="V309" s="306">
        <v>348.3</v>
      </c>
      <c r="W309" s="306">
        <v>92.5</v>
      </c>
      <c r="X309" s="306">
        <v>56.4</v>
      </c>
      <c r="Y309" s="304"/>
      <c r="Z309" s="304">
        <v>1786</v>
      </c>
      <c r="AA309" s="306">
        <v>58.3</v>
      </c>
      <c r="AB309" s="306">
        <v>50.8</v>
      </c>
      <c r="AC309" s="306">
        <v>89.9</v>
      </c>
      <c r="AD309" s="306">
        <v>86.7</v>
      </c>
      <c r="AE309" s="306">
        <v>96.9</v>
      </c>
      <c r="AF309" s="306">
        <v>287.8</v>
      </c>
      <c r="AG309" s="306">
        <v>335.5</v>
      </c>
      <c r="AH309" s="306">
        <v>91.3</v>
      </c>
      <c r="AI309" s="306">
        <v>52.9</v>
      </c>
    </row>
    <row r="310" spans="2:35" x14ac:dyDescent="0.2">
      <c r="B310" s="304" t="s">
        <v>396</v>
      </c>
      <c r="C310" s="304"/>
      <c r="D310" s="304">
        <v>515</v>
      </c>
      <c r="E310" s="306">
        <v>65.2</v>
      </c>
      <c r="F310" s="306">
        <v>58.6</v>
      </c>
      <c r="G310" s="306">
        <v>91.7</v>
      </c>
      <c r="H310" s="306">
        <v>88.9</v>
      </c>
      <c r="I310" s="306">
        <v>95.9</v>
      </c>
      <c r="J310" s="306">
        <v>319.7</v>
      </c>
      <c r="K310" s="306">
        <v>399.2</v>
      </c>
      <c r="L310" s="306">
        <v>92.8</v>
      </c>
      <c r="M310" s="306">
        <v>60.4</v>
      </c>
      <c r="N310" s="304"/>
      <c r="O310" s="304">
        <v>558</v>
      </c>
      <c r="P310" s="306">
        <v>68.8</v>
      </c>
      <c r="Q310" s="306">
        <v>59.9</v>
      </c>
      <c r="R310" s="306">
        <v>93.2</v>
      </c>
      <c r="S310" s="306">
        <v>90.7</v>
      </c>
      <c r="T310" s="306">
        <v>98.7</v>
      </c>
      <c r="U310" s="306">
        <v>329</v>
      </c>
      <c r="V310" s="306">
        <v>423.8</v>
      </c>
      <c r="W310" s="306">
        <v>96.8</v>
      </c>
      <c r="X310" s="306">
        <v>61.1</v>
      </c>
      <c r="Y310" s="304"/>
      <c r="Z310" s="304">
        <v>1073</v>
      </c>
      <c r="AA310" s="306">
        <v>67.099999999999994</v>
      </c>
      <c r="AB310" s="306">
        <v>59.3</v>
      </c>
      <c r="AC310" s="306">
        <v>92.5</v>
      </c>
      <c r="AD310" s="306">
        <v>89.8</v>
      </c>
      <c r="AE310" s="306">
        <v>97.4</v>
      </c>
      <c r="AF310" s="306">
        <v>324.60000000000002</v>
      </c>
      <c r="AG310" s="306">
        <v>412</v>
      </c>
      <c r="AH310" s="306">
        <v>94.9</v>
      </c>
      <c r="AI310" s="306">
        <v>60.8</v>
      </c>
    </row>
    <row r="311" spans="2:35" x14ac:dyDescent="0.2">
      <c r="B311" s="304" t="s">
        <v>398</v>
      </c>
      <c r="C311" s="304"/>
      <c r="D311" s="304">
        <v>812</v>
      </c>
      <c r="E311" s="306">
        <v>70.599999999999994</v>
      </c>
      <c r="F311" s="306">
        <v>65.8</v>
      </c>
      <c r="G311" s="306">
        <v>96.6</v>
      </c>
      <c r="H311" s="306">
        <v>94.2</v>
      </c>
      <c r="I311" s="306">
        <v>98</v>
      </c>
      <c r="J311" s="306">
        <v>334.9</v>
      </c>
      <c r="K311" s="306">
        <v>424.1</v>
      </c>
      <c r="L311" s="306">
        <v>96.6</v>
      </c>
      <c r="M311" s="306">
        <v>68.7</v>
      </c>
      <c r="N311" s="304"/>
      <c r="O311" s="304">
        <v>805</v>
      </c>
      <c r="P311" s="306">
        <v>79.5</v>
      </c>
      <c r="Q311" s="306">
        <v>72.7</v>
      </c>
      <c r="R311" s="306">
        <v>98</v>
      </c>
      <c r="S311" s="306">
        <v>95.9</v>
      </c>
      <c r="T311" s="306">
        <v>98.9</v>
      </c>
      <c r="U311" s="306">
        <v>352.7</v>
      </c>
      <c r="V311" s="306">
        <v>443.3</v>
      </c>
      <c r="W311" s="306">
        <v>98.9</v>
      </c>
      <c r="X311" s="306">
        <v>73.900000000000006</v>
      </c>
      <c r="Y311" s="304"/>
      <c r="Z311" s="304">
        <v>1617</v>
      </c>
      <c r="AA311" s="306">
        <v>75</v>
      </c>
      <c r="AB311" s="306">
        <v>69.2</v>
      </c>
      <c r="AC311" s="306">
        <v>97.3</v>
      </c>
      <c r="AD311" s="306">
        <v>95.1</v>
      </c>
      <c r="AE311" s="306">
        <v>98.5</v>
      </c>
      <c r="AF311" s="306">
        <v>343.8</v>
      </c>
      <c r="AG311" s="306">
        <v>433.7</v>
      </c>
      <c r="AH311" s="306">
        <v>97.7</v>
      </c>
      <c r="AI311" s="306">
        <v>71.3</v>
      </c>
    </row>
    <row r="312" spans="2:35" x14ac:dyDescent="0.2">
      <c r="B312" s="304" t="s">
        <v>400</v>
      </c>
      <c r="C312" s="304"/>
      <c r="D312" s="304">
        <v>991</v>
      </c>
      <c r="E312" s="306">
        <v>48.8</v>
      </c>
      <c r="F312" s="306">
        <v>43.4</v>
      </c>
      <c r="G312" s="306">
        <v>90.7</v>
      </c>
      <c r="H312" s="306">
        <v>87.7</v>
      </c>
      <c r="I312" s="306">
        <v>97.3</v>
      </c>
      <c r="J312" s="306">
        <v>273.7</v>
      </c>
      <c r="K312" s="306">
        <v>309.60000000000002</v>
      </c>
      <c r="L312" s="306">
        <v>95.2</v>
      </c>
      <c r="M312" s="306">
        <v>48.6</v>
      </c>
      <c r="N312" s="304"/>
      <c r="O312" s="304">
        <v>950</v>
      </c>
      <c r="P312" s="306">
        <v>65.599999999999994</v>
      </c>
      <c r="Q312" s="306">
        <v>58.9</v>
      </c>
      <c r="R312" s="306">
        <v>95.7</v>
      </c>
      <c r="S312" s="306">
        <v>91.5</v>
      </c>
      <c r="T312" s="306">
        <v>98.5</v>
      </c>
      <c r="U312" s="306">
        <v>309.5</v>
      </c>
      <c r="V312" s="306">
        <v>359</v>
      </c>
      <c r="W312" s="306">
        <v>97.2</v>
      </c>
      <c r="X312" s="306">
        <v>61.7</v>
      </c>
      <c r="Y312" s="304"/>
      <c r="Z312" s="304">
        <v>1941</v>
      </c>
      <c r="AA312" s="306">
        <v>57</v>
      </c>
      <c r="AB312" s="306">
        <v>51</v>
      </c>
      <c r="AC312" s="306">
        <v>93.1</v>
      </c>
      <c r="AD312" s="306">
        <v>89.5</v>
      </c>
      <c r="AE312" s="306">
        <v>97.9</v>
      </c>
      <c r="AF312" s="306">
        <v>291.2</v>
      </c>
      <c r="AG312" s="306">
        <v>333.8</v>
      </c>
      <c r="AH312" s="306">
        <v>96.1</v>
      </c>
      <c r="AI312" s="306">
        <v>55</v>
      </c>
    </row>
    <row r="313" spans="2:35" x14ac:dyDescent="0.2">
      <c r="B313" s="304" t="s">
        <v>402</v>
      </c>
      <c r="C313" s="304"/>
      <c r="D313" s="304">
        <v>5551</v>
      </c>
      <c r="E313" s="306">
        <v>68.3</v>
      </c>
      <c r="F313" s="306">
        <v>59.4</v>
      </c>
      <c r="G313" s="306">
        <v>94</v>
      </c>
      <c r="H313" s="306">
        <v>91.2</v>
      </c>
      <c r="I313" s="306">
        <v>97.7</v>
      </c>
      <c r="J313" s="306">
        <v>317.8</v>
      </c>
      <c r="K313" s="306">
        <v>380.6</v>
      </c>
      <c r="L313" s="306">
        <v>94.2</v>
      </c>
      <c r="M313" s="306">
        <v>61.8</v>
      </c>
      <c r="N313" s="304"/>
      <c r="O313" s="304">
        <v>5229</v>
      </c>
      <c r="P313" s="306">
        <v>78.5</v>
      </c>
      <c r="Q313" s="306">
        <v>67.8</v>
      </c>
      <c r="R313" s="306">
        <v>96.5</v>
      </c>
      <c r="S313" s="306">
        <v>93.5</v>
      </c>
      <c r="T313" s="306">
        <v>98.8</v>
      </c>
      <c r="U313" s="306">
        <v>342.4</v>
      </c>
      <c r="V313" s="306">
        <v>413.6</v>
      </c>
      <c r="W313" s="306">
        <v>95.7</v>
      </c>
      <c r="X313" s="306">
        <v>69</v>
      </c>
      <c r="Y313" s="304"/>
      <c r="Z313" s="304">
        <v>10780</v>
      </c>
      <c r="AA313" s="306">
        <v>73.2</v>
      </c>
      <c r="AB313" s="306">
        <v>63.5</v>
      </c>
      <c r="AC313" s="306">
        <v>95.2</v>
      </c>
      <c r="AD313" s="306">
        <v>92.4</v>
      </c>
      <c r="AE313" s="306">
        <v>98.2</v>
      </c>
      <c r="AF313" s="306">
        <v>329.7</v>
      </c>
      <c r="AG313" s="306">
        <v>396.6</v>
      </c>
      <c r="AH313" s="306">
        <v>94.9</v>
      </c>
      <c r="AI313" s="306">
        <v>65.3</v>
      </c>
    </row>
    <row r="314" spans="2:35" x14ac:dyDescent="0.2">
      <c r="B314" s="304" t="s">
        <v>404</v>
      </c>
      <c r="C314" s="304"/>
      <c r="D314" s="304">
        <v>927</v>
      </c>
      <c r="E314" s="306">
        <v>64.2</v>
      </c>
      <c r="F314" s="306">
        <v>54.4</v>
      </c>
      <c r="G314" s="306">
        <v>96.4</v>
      </c>
      <c r="H314" s="306">
        <v>94.5</v>
      </c>
      <c r="I314" s="306">
        <v>98.1</v>
      </c>
      <c r="J314" s="306">
        <v>314.39999999999998</v>
      </c>
      <c r="K314" s="306">
        <v>384.4</v>
      </c>
      <c r="L314" s="306">
        <v>97.3</v>
      </c>
      <c r="M314" s="306">
        <v>56.6</v>
      </c>
      <c r="N314" s="304"/>
      <c r="O314" s="304">
        <v>989</v>
      </c>
      <c r="P314" s="306">
        <v>78.599999999999994</v>
      </c>
      <c r="Q314" s="306">
        <v>67.3</v>
      </c>
      <c r="R314" s="306">
        <v>97.7</v>
      </c>
      <c r="S314" s="306">
        <v>95.6</v>
      </c>
      <c r="T314" s="306">
        <v>98.6</v>
      </c>
      <c r="U314" s="306">
        <v>344.7</v>
      </c>
      <c r="V314" s="306">
        <v>432.4</v>
      </c>
      <c r="W314" s="306">
        <v>98.2</v>
      </c>
      <c r="X314" s="306">
        <v>68</v>
      </c>
      <c r="Y314" s="304"/>
      <c r="Z314" s="304">
        <v>1916</v>
      </c>
      <c r="AA314" s="306">
        <v>71.599999999999994</v>
      </c>
      <c r="AB314" s="306">
        <v>61.1</v>
      </c>
      <c r="AC314" s="306">
        <v>97.1</v>
      </c>
      <c r="AD314" s="306">
        <v>95</v>
      </c>
      <c r="AE314" s="306">
        <v>98.3</v>
      </c>
      <c r="AF314" s="306">
        <v>330.1</v>
      </c>
      <c r="AG314" s="306">
        <v>409.2</v>
      </c>
      <c r="AH314" s="306">
        <v>97.8</v>
      </c>
      <c r="AI314" s="306">
        <v>62.5</v>
      </c>
    </row>
    <row r="315" spans="2:35" x14ac:dyDescent="0.2">
      <c r="B315" s="304" t="s">
        <v>406</v>
      </c>
      <c r="C315" s="304"/>
      <c r="D315" s="304">
        <v>4266</v>
      </c>
      <c r="E315" s="306">
        <v>60.2</v>
      </c>
      <c r="F315" s="306">
        <v>52</v>
      </c>
      <c r="G315" s="306">
        <v>92.5</v>
      </c>
      <c r="H315" s="306">
        <v>89.7</v>
      </c>
      <c r="I315" s="306">
        <v>97.3</v>
      </c>
      <c r="J315" s="306">
        <v>301.5</v>
      </c>
      <c r="K315" s="306">
        <v>354.1</v>
      </c>
      <c r="L315" s="306">
        <v>93.6</v>
      </c>
      <c r="M315" s="306">
        <v>55</v>
      </c>
      <c r="N315" s="304"/>
      <c r="O315" s="304">
        <v>4143</v>
      </c>
      <c r="P315" s="306">
        <v>73</v>
      </c>
      <c r="Q315" s="306">
        <v>63.4</v>
      </c>
      <c r="R315" s="306">
        <v>95.1</v>
      </c>
      <c r="S315" s="306">
        <v>91.9</v>
      </c>
      <c r="T315" s="306">
        <v>98.9</v>
      </c>
      <c r="U315" s="306">
        <v>329.5</v>
      </c>
      <c r="V315" s="306">
        <v>394.5</v>
      </c>
      <c r="W315" s="306">
        <v>95.9</v>
      </c>
      <c r="X315" s="306">
        <v>64.900000000000006</v>
      </c>
      <c r="Y315" s="304"/>
      <c r="Z315" s="304">
        <v>8409</v>
      </c>
      <c r="AA315" s="306">
        <v>66.5</v>
      </c>
      <c r="AB315" s="306">
        <v>57.6</v>
      </c>
      <c r="AC315" s="306">
        <v>93.8</v>
      </c>
      <c r="AD315" s="306">
        <v>90.8</v>
      </c>
      <c r="AE315" s="306">
        <v>98.1</v>
      </c>
      <c r="AF315" s="306">
        <v>315.3</v>
      </c>
      <c r="AG315" s="306">
        <v>374</v>
      </c>
      <c r="AH315" s="306">
        <v>94.8</v>
      </c>
      <c r="AI315" s="306">
        <v>59.9</v>
      </c>
    </row>
    <row r="316" spans="2:35" x14ac:dyDescent="0.2">
      <c r="B316" s="304" t="s">
        <v>408</v>
      </c>
      <c r="C316" s="304"/>
      <c r="D316" s="304">
        <v>806</v>
      </c>
      <c r="E316" s="306">
        <v>64.400000000000006</v>
      </c>
      <c r="F316" s="306">
        <v>56.2</v>
      </c>
      <c r="G316" s="306">
        <v>93.8</v>
      </c>
      <c r="H316" s="306">
        <v>92.3</v>
      </c>
      <c r="I316" s="306">
        <v>98</v>
      </c>
      <c r="J316" s="306">
        <v>313.5</v>
      </c>
      <c r="K316" s="306">
        <v>375.2</v>
      </c>
      <c r="L316" s="306">
        <v>95.7</v>
      </c>
      <c r="M316" s="306">
        <v>58.9</v>
      </c>
      <c r="N316" s="304"/>
      <c r="O316" s="304">
        <v>721</v>
      </c>
      <c r="P316" s="306">
        <v>76</v>
      </c>
      <c r="Q316" s="306">
        <v>69.099999999999994</v>
      </c>
      <c r="R316" s="306">
        <v>96.5</v>
      </c>
      <c r="S316" s="306">
        <v>95.1</v>
      </c>
      <c r="T316" s="306">
        <v>99</v>
      </c>
      <c r="U316" s="306">
        <v>339</v>
      </c>
      <c r="V316" s="306">
        <v>414.1</v>
      </c>
      <c r="W316" s="306">
        <v>98.6</v>
      </c>
      <c r="X316" s="306">
        <v>71</v>
      </c>
      <c r="Y316" s="304"/>
      <c r="Z316" s="304">
        <v>1527</v>
      </c>
      <c r="AA316" s="306">
        <v>69.900000000000006</v>
      </c>
      <c r="AB316" s="306">
        <v>62.3</v>
      </c>
      <c r="AC316" s="306">
        <v>95.1</v>
      </c>
      <c r="AD316" s="306">
        <v>93.6</v>
      </c>
      <c r="AE316" s="306">
        <v>98.5</v>
      </c>
      <c r="AF316" s="306">
        <v>325.60000000000002</v>
      </c>
      <c r="AG316" s="306">
        <v>393.6</v>
      </c>
      <c r="AH316" s="306">
        <v>97.1</v>
      </c>
      <c r="AI316" s="306">
        <v>64.599999999999994</v>
      </c>
    </row>
    <row r="317" spans="2:35" x14ac:dyDescent="0.2">
      <c r="B317" s="304" t="s">
        <v>410</v>
      </c>
      <c r="C317" s="304"/>
      <c r="D317" s="304">
        <v>889</v>
      </c>
      <c r="E317" s="306">
        <v>68.3</v>
      </c>
      <c r="F317" s="306">
        <v>60</v>
      </c>
      <c r="G317" s="306">
        <v>93.8</v>
      </c>
      <c r="H317" s="306">
        <v>92.7</v>
      </c>
      <c r="I317" s="306">
        <v>97.3</v>
      </c>
      <c r="J317" s="306">
        <v>315.89999999999998</v>
      </c>
      <c r="K317" s="306">
        <v>383.6</v>
      </c>
      <c r="L317" s="306">
        <v>95.3</v>
      </c>
      <c r="M317" s="306">
        <v>62.3</v>
      </c>
      <c r="N317" s="304"/>
      <c r="O317" s="304">
        <v>787</v>
      </c>
      <c r="P317" s="306">
        <v>84</v>
      </c>
      <c r="Q317" s="306">
        <v>73.400000000000006</v>
      </c>
      <c r="R317" s="306">
        <v>97.8</v>
      </c>
      <c r="S317" s="306">
        <v>96.8</v>
      </c>
      <c r="T317" s="306">
        <v>99.2</v>
      </c>
      <c r="U317" s="306">
        <v>354.8</v>
      </c>
      <c r="V317" s="306">
        <v>440.6</v>
      </c>
      <c r="W317" s="306">
        <v>98.3</v>
      </c>
      <c r="X317" s="306">
        <v>74.2</v>
      </c>
      <c r="Y317" s="304"/>
      <c r="Z317" s="304">
        <v>1676</v>
      </c>
      <c r="AA317" s="306">
        <v>75.7</v>
      </c>
      <c r="AB317" s="306">
        <v>66.3</v>
      </c>
      <c r="AC317" s="306">
        <v>95.7</v>
      </c>
      <c r="AD317" s="306">
        <v>94.6</v>
      </c>
      <c r="AE317" s="306">
        <v>98.2</v>
      </c>
      <c r="AF317" s="306">
        <v>334.1</v>
      </c>
      <c r="AG317" s="306">
        <v>410.3</v>
      </c>
      <c r="AH317" s="306">
        <v>96.7</v>
      </c>
      <c r="AI317" s="306">
        <v>67.900000000000006</v>
      </c>
    </row>
    <row r="318" spans="2:35" x14ac:dyDescent="0.2">
      <c r="B318" s="304" t="s">
        <v>569</v>
      </c>
      <c r="C318" s="304"/>
      <c r="D318" s="304">
        <v>27950</v>
      </c>
      <c r="E318" s="306">
        <v>59.9</v>
      </c>
      <c r="F318" s="306">
        <v>51.4</v>
      </c>
      <c r="G318" s="306">
        <v>92.4</v>
      </c>
      <c r="H318" s="306">
        <v>90.3</v>
      </c>
      <c r="I318" s="306">
        <v>97.8</v>
      </c>
      <c r="J318" s="306">
        <v>298</v>
      </c>
      <c r="K318" s="306">
        <v>350.5</v>
      </c>
      <c r="L318" s="306">
        <v>95</v>
      </c>
      <c r="M318" s="306">
        <v>54.5</v>
      </c>
      <c r="N318" s="304"/>
      <c r="O318" s="304">
        <v>26851</v>
      </c>
      <c r="P318" s="306">
        <v>72.7</v>
      </c>
      <c r="Q318" s="306">
        <v>62.2</v>
      </c>
      <c r="R318" s="306">
        <v>95.5</v>
      </c>
      <c r="S318" s="306">
        <v>93.5</v>
      </c>
      <c r="T318" s="306">
        <v>98.9</v>
      </c>
      <c r="U318" s="306">
        <v>328.2</v>
      </c>
      <c r="V318" s="306">
        <v>393.8</v>
      </c>
      <c r="W318" s="306">
        <v>97.1</v>
      </c>
      <c r="X318" s="306">
        <v>63.8</v>
      </c>
      <c r="Y318" s="304"/>
      <c r="Z318" s="304">
        <v>54801</v>
      </c>
      <c r="AA318" s="306">
        <v>66.2</v>
      </c>
      <c r="AB318" s="306">
        <v>56.7</v>
      </c>
      <c r="AC318" s="306">
        <v>93.9</v>
      </c>
      <c r="AD318" s="306">
        <v>91.9</v>
      </c>
      <c r="AE318" s="306">
        <v>98.4</v>
      </c>
      <c r="AF318" s="306">
        <v>312.8</v>
      </c>
      <c r="AG318" s="306">
        <v>371.7</v>
      </c>
      <c r="AH318" s="306">
        <v>96</v>
      </c>
      <c r="AI318" s="306">
        <v>59.1</v>
      </c>
    </row>
    <row r="319" spans="2:35" x14ac:dyDescent="0.2">
      <c r="B319" s="304" t="s">
        <v>415</v>
      </c>
      <c r="C319" s="304"/>
      <c r="D319" s="304">
        <v>1025</v>
      </c>
      <c r="E319" s="306">
        <v>66</v>
      </c>
      <c r="F319" s="306">
        <v>58.2</v>
      </c>
      <c r="G319" s="306">
        <v>93.1</v>
      </c>
      <c r="H319" s="306">
        <v>91.1</v>
      </c>
      <c r="I319" s="306">
        <v>98.1</v>
      </c>
      <c r="J319" s="306">
        <v>306.10000000000002</v>
      </c>
      <c r="K319" s="306">
        <v>350.8</v>
      </c>
      <c r="L319" s="306">
        <v>94.5</v>
      </c>
      <c r="M319" s="306">
        <v>60</v>
      </c>
      <c r="N319" s="304"/>
      <c r="O319" s="304">
        <v>1068</v>
      </c>
      <c r="P319" s="306">
        <v>75.2</v>
      </c>
      <c r="Q319" s="306">
        <v>65.400000000000006</v>
      </c>
      <c r="R319" s="306">
        <v>95</v>
      </c>
      <c r="S319" s="306">
        <v>94.2</v>
      </c>
      <c r="T319" s="306">
        <v>98.7</v>
      </c>
      <c r="U319" s="306">
        <v>328.8</v>
      </c>
      <c r="V319" s="306">
        <v>379.9</v>
      </c>
      <c r="W319" s="306">
        <v>97.8</v>
      </c>
      <c r="X319" s="306">
        <v>67</v>
      </c>
      <c r="Y319" s="304"/>
      <c r="Z319" s="304">
        <v>2093</v>
      </c>
      <c r="AA319" s="306">
        <v>70.7</v>
      </c>
      <c r="AB319" s="306">
        <v>61.9</v>
      </c>
      <c r="AC319" s="306">
        <v>94.1</v>
      </c>
      <c r="AD319" s="306">
        <v>92.7</v>
      </c>
      <c r="AE319" s="306">
        <v>98.4</v>
      </c>
      <c r="AF319" s="306">
        <v>317.7</v>
      </c>
      <c r="AG319" s="306">
        <v>365.7</v>
      </c>
      <c r="AH319" s="306">
        <v>96.2</v>
      </c>
      <c r="AI319" s="306">
        <v>63.6</v>
      </c>
    </row>
    <row r="320" spans="2:35" x14ac:dyDescent="0.2">
      <c r="B320" s="304" t="s">
        <v>417</v>
      </c>
      <c r="C320" s="304"/>
      <c r="D320" s="304">
        <v>845</v>
      </c>
      <c r="E320" s="306">
        <v>60.7</v>
      </c>
      <c r="F320" s="306">
        <v>56.1</v>
      </c>
      <c r="G320" s="306">
        <v>90.8</v>
      </c>
      <c r="H320" s="306">
        <v>89</v>
      </c>
      <c r="I320" s="306">
        <v>97.2</v>
      </c>
      <c r="J320" s="306">
        <v>298.89999999999998</v>
      </c>
      <c r="K320" s="306">
        <v>369.1</v>
      </c>
      <c r="L320" s="306">
        <v>94.6</v>
      </c>
      <c r="M320" s="306">
        <v>60.5</v>
      </c>
      <c r="N320" s="304"/>
      <c r="O320" s="304">
        <v>896</v>
      </c>
      <c r="P320" s="306">
        <v>74.7</v>
      </c>
      <c r="Q320" s="306">
        <v>65.8</v>
      </c>
      <c r="R320" s="306">
        <v>95.3</v>
      </c>
      <c r="S320" s="306">
        <v>92.7</v>
      </c>
      <c r="T320" s="306">
        <v>99.1</v>
      </c>
      <c r="U320" s="306">
        <v>332.3</v>
      </c>
      <c r="V320" s="306">
        <v>414.9</v>
      </c>
      <c r="W320" s="306">
        <v>96.5</v>
      </c>
      <c r="X320" s="306">
        <v>67.3</v>
      </c>
      <c r="Y320" s="304"/>
      <c r="Z320" s="304">
        <v>1741</v>
      </c>
      <c r="AA320" s="306">
        <v>67.900000000000006</v>
      </c>
      <c r="AB320" s="306">
        <v>61.1</v>
      </c>
      <c r="AC320" s="306">
        <v>93.1</v>
      </c>
      <c r="AD320" s="306">
        <v>90.9</v>
      </c>
      <c r="AE320" s="306">
        <v>98.2</v>
      </c>
      <c r="AF320" s="306">
        <v>316.10000000000002</v>
      </c>
      <c r="AG320" s="306">
        <v>392.7</v>
      </c>
      <c r="AH320" s="306">
        <v>95.6</v>
      </c>
      <c r="AI320" s="306">
        <v>64</v>
      </c>
    </row>
    <row r="321" spans="2:35" x14ac:dyDescent="0.2">
      <c r="B321" s="304" t="s">
        <v>419</v>
      </c>
      <c r="C321" s="304"/>
      <c r="D321" s="304">
        <v>1569</v>
      </c>
      <c r="E321" s="306">
        <v>56.8</v>
      </c>
      <c r="F321" s="306">
        <v>50.4</v>
      </c>
      <c r="G321" s="306">
        <v>89.4</v>
      </c>
      <c r="H321" s="306">
        <v>85.5</v>
      </c>
      <c r="I321" s="306">
        <v>96.3</v>
      </c>
      <c r="J321" s="306">
        <v>285.2</v>
      </c>
      <c r="K321" s="306">
        <v>328.2</v>
      </c>
      <c r="L321" s="306">
        <v>92.9</v>
      </c>
      <c r="M321" s="306">
        <v>54.6</v>
      </c>
      <c r="N321" s="304"/>
      <c r="O321" s="304">
        <v>1580</v>
      </c>
      <c r="P321" s="306">
        <v>67.400000000000006</v>
      </c>
      <c r="Q321" s="306">
        <v>59.9</v>
      </c>
      <c r="R321" s="306">
        <v>93.9</v>
      </c>
      <c r="S321" s="306">
        <v>90.6</v>
      </c>
      <c r="T321" s="306">
        <v>98.4</v>
      </c>
      <c r="U321" s="306">
        <v>315.8</v>
      </c>
      <c r="V321" s="306">
        <v>366.9</v>
      </c>
      <c r="W321" s="306">
        <v>95.3</v>
      </c>
      <c r="X321" s="306">
        <v>61.8</v>
      </c>
      <c r="Y321" s="304"/>
      <c r="Z321" s="304">
        <v>3149</v>
      </c>
      <c r="AA321" s="306">
        <v>62.1</v>
      </c>
      <c r="AB321" s="306">
        <v>55.2</v>
      </c>
      <c r="AC321" s="306">
        <v>91.6</v>
      </c>
      <c r="AD321" s="306">
        <v>88.1</v>
      </c>
      <c r="AE321" s="306">
        <v>97.3</v>
      </c>
      <c r="AF321" s="306">
        <v>300.5</v>
      </c>
      <c r="AG321" s="306">
        <v>347.6</v>
      </c>
      <c r="AH321" s="306">
        <v>94.1</v>
      </c>
      <c r="AI321" s="306">
        <v>58.2</v>
      </c>
    </row>
    <row r="322" spans="2:35" x14ac:dyDescent="0.2">
      <c r="B322" s="304" t="s">
        <v>421</v>
      </c>
      <c r="C322" s="304"/>
      <c r="D322" s="304">
        <v>2937</v>
      </c>
      <c r="E322" s="306">
        <v>57</v>
      </c>
      <c r="F322" s="306">
        <v>48.5</v>
      </c>
      <c r="G322" s="306">
        <v>93.7</v>
      </c>
      <c r="H322" s="306">
        <v>91.2</v>
      </c>
      <c r="I322" s="306">
        <v>98.4</v>
      </c>
      <c r="J322" s="306">
        <v>292.60000000000002</v>
      </c>
      <c r="K322" s="306">
        <v>336.5</v>
      </c>
      <c r="L322" s="306">
        <v>95.1</v>
      </c>
      <c r="M322" s="306">
        <v>52.4</v>
      </c>
      <c r="N322" s="304"/>
      <c r="O322" s="304">
        <v>2747</v>
      </c>
      <c r="P322" s="306">
        <v>72.599999999999994</v>
      </c>
      <c r="Q322" s="306">
        <v>62.6</v>
      </c>
      <c r="R322" s="306">
        <v>95.9</v>
      </c>
      <c r="S322" s="306">
        <v>94</v>
      </c>
      <c r="T322" s="306">
        <v>99.2</v>
      </c>
      <c r="U322" s="306">
        <v>323.8</v>
      </c>
      <c r="V322" s="306">
        <v>382.2</v>
      </c>
      <c r="W322" s="306">
        <v>96.9</v>
      </c>
      <c r="X322" s="306">
        <v>64.5</v>
      </c>
      <c r="Y322" s="304"/>
      <c r="Z322" s="304">
        <v>5684</v>
      </c>
      <c r="AA322" s="306">
        <v>64.5</v>
      </c>
      <c r="AB322" s="306">
        <v>55.3</v>
      </c>
      <c r="AC322" s="306">
        <v>94.8</v>
      </c>
      <c r="AD322" s="306">
        <v>92.6</v>
      </c>
      <c r="AE322" s="306">
        <v>98.8</v>
      </c>
      <c r="AF322" s="306">
        <v>307.7</v>
      </c>
      <c r="AG322" s="306">
        <v>358.6</v>
      </c>
      <c r="AH322" s="306">
        <v>96</v>
      </c>
      <c r="AI322" s="306">
        <v>58.3</v>
      </c>
    </row>
    <row r="323" spans="2:35" x14ac:dyDescent="0.2">
      <c r="B323" s="304" t="s">
        <v>423</v>
      </c>
      <c r="C323" s="304"/>
      <c r="D323" s="304">
        <v>3710</v>
      </c>
      <c r="E323" s="306">
        <v>61.5</v>
      </c>
      <c r="F323" s="306">
        <v>50.6</v>
      </c>
      <c r="G323" s="306">
        <v>92.8</v>
      </c>
      <c r="H323" s="306">
        <v>91.4</v>
      </c>
      <c r="I323" s="306">
        <v>98.2</v>
      </c>
      <c r="J323" s="306">
        <v>301.60000000000002</v>
      </c>
      <c r="K323" s="306">
        <v>361.9</v>
      </c>
      <c r="L323" s="306">
        <v>96.5</v>
      </c>
      <c r="M323" s="306">
        <v>53.7</v>
      </c>
      <c r="N323" s="304"/>
      <c r="O323" s="304">
        <v>3549</v>
      </c>
      <c r="P323" s="306">
        <v>74.7</v>
      </c>
      <c r="Q323" s="306">
        <v>63</v>
      </c>
      <c r="R323" s="306">
        <v>96</v>
      </c>
      <c r="S323" s="306">
        <v>94.7</v>
      </c>
      <c r="T323" s="306">
        <v>98.8</v>
      </c>
      <c r="U323" s="306">
        <v>332.2</v>
      </c>
      <c r="V323" s="306">
        <v>408.4</v>
      </c>
      <c r="W323" s="306">
        <v>97.5</v>
      </c>
      <c r="X323" s="306">
        <v>64.099999999999994</v>
      </c>
      <c r="Y323" s="304"/>
      <c r="Z323" s="304">
        <v>7259</v>
      </c>
      <c r="AA323" s="306">
        <v>68</v>
      </c>
      <c r="AB323" s="306">
        <v>56.7</v>
      </c>
      <c r="AC323" s="306">
        <v>94.4</v>
      </c>
      <c r="AD323" s="306">
        <v>93</v>
      </c>
      <c r="AE323" s="306">
        <v>98.5</v>
      </c>
      <c r="AF323" s="306">
        <v>316.5</v>
      </c>
      <c r="AG323" s="306">
        <v>384.6</v>
      </c>
      <c r="AH323" s="306">
        <v>97</v>
      </c>
      <c r="AI323" s="306">
        <v>58.8</v>
      </c>
    </row>
    <row r="324" spans="2:35" x14ac:dyDescent="0.2">
      <c r="B324" s="304" t="s">
        <v>425</v>
      </c>
      <c r="C324" s="304"/>
      <c r="D324" s="304">
        <v>2199</v>
      </c>
      <c r="E324" s="306">
        <v>61.5</v>
      </c>
      <c r="F324" s="306">
        <v>53.2</v>
      </c>
      <c r="G324" s="306">
        <v>93.8</v>
      </c>
      <c r="H324" s="306">
        <v>92.3</v>
      </c>
      <c r="I324" s="306">
        <v>97.8</v>
      </c>
      <c r="J324" s="306">
        <v>299.89999999999998</v>
      </c>
      <c r="K324" s="306">
        <v>356.7</v>
      </c>
      <c r="L324" s="306">
        <v>95.8</v>
      </c>
      <c r="M324" s="306">
        <v>56.5</v>
      </c>
      <c r="N324" s="304"/>
      <c r="O324" s="304">
        <v>2160</v>
      </c>
      <c r="P324" s="306">
        <v>73.5</v>
      </c>
      <c r="Q324" s="306">
        <v>64.3</v>
      </c>
      <c r="R324" s="306">
        <v>96.8</v>
      </c>
      <c r="S324" s="306">
        <v>95</v>
      </c>
      <c r="T324" s="306">
        <v>99</v>
      </c>
      <c r="U324" s="306">
        <v>331.2</v>
      </c>
      <c r="V324" s="306">
        <v>404.9</v>
      </c>
      <c r="W324" s="306">
        <v>98.3</v>
      </c>
      <c r="X324" s="306">
        <v>66.599999999999994</v>
      </c>
      <c r="Y324" s="304"/>
      <c r="Z324" s="304">
        <v>4359</v>
      </c>
      <c r="AA324" s="306">
        <v>67.5</v>
      </c>
      <c r="AB324" s="306">
        <v>58.7</v>
      </c>
      <c r="AC324" s="306">
        <v>95.3</v>
      </c>
      <c r="AD324" s="306">
        <v>93.6</v>
      </c>
      <c r="AE324" s="306">
        <v>98.4</v>
      </c>
      <c r="AF324" s="306">
        <v>315.39999999999998</v>
      </c>
      <c r="AG324" s="306">
        <v>380.6</v>
      </c>
      <c r="AH324" s="306">
        <v>97</v>
      </c>
      <c r="AI324" s="306">
        <v>61.5</v>
      </c>
    </row>
    <row r="325" spans="2:35" x14ac:dyDescent="0.2">
      <c r="B325" s="304" t="s">
        <v>427</v>
      </c>
      <c r="C325" s="304"/>
      <c r="D325" s="304">
        <v>3415</v>
      </c>
      <c r="E325" s="306">
        <v>63.6</v>
      </c>
      <c r="F325" s="306">
        <v>55.8</v>
      </c>
      <c r="G325" s="306">
        <v>93.7</v>
      </c>
      <c r="H325" s="306">
        <v>91.9</v>
      </c>
      <c r="I325" s="306">
        <v>97.7</v>
      </c>
      <c r="J325" s="306">
        <v>312.10000000000002</v>
      </c>
      <c r="K325" s="306">
        <v>369.2</v>
      </c>
      <c r="L325" s="306">
        <v>94.9</v>
      </c>
      <c r="M325" s="306">
        <v>58</v>
      </c>
      <c r="N325" s="304"/>
      <c r="O325" s="304">
        <v>3163</v>
      </c>
      <c r="P325" s="306">
        <v>75.900000000000006</v>
      </c>
      <c r="Q325" s="306">
        <v>66.099999999999994</v>
      </c>
      <c r="R325" s="306">
        <v>96.5</v>
      </c>
      <c r="S325" s="306">
        <v>94</v>
      </c>
      <c r="T325" s="306">
        <v>99</v>
      </c>
      <c r="U325" s="306">
        <v>340.2</v>
      </c>
      <c r="V325" s="306">
        <v>406.2</v>
      </c>
      <c r="W325" s="306">
        <v>96.6</v>
      </c>
      <c r="X325" s="306">
        <v>67.3</v>
      </c>
      <c r="Y325" s="304"/>
      <c r="Z325" s="304">
        <v>6578</v>
      </c>
      <c r="AA325" s="306">
        <v>69.599999999999994</v>
      </c>
      <c r="AB325" s="306">
        <v>60.8</v>
      </c>
      <c r="AC325" s="306">
        <v>95.1</v>
      </c>
      <c r="AD325" s="306">
        <v>92.9</v>
      </c>
      <c r="AE325" s="306">
        <v>98.3</v>
      </c>
      <c r="AF325" s="306">
        <v>325.60000000000002</v>
      </c>
      <c r="AG325" s="306">
        <v>387</v>
      </c>
      <c r="AH325" s="306">
        <v>95.8</v>
      </c>
      <c r="AI325" s="306">
        <v>62.5</v>
      </c>
    </row>
    <row r="326" spans="2:35" x14ac:dyDescent="0.2">
      <c r="B326" s="304" t="s">
        <v>413</v>
      </c>
      <c r="C326" s="304"/>
      <c r="D326" s="304">
        <v>10</v>
      </c>
      <c r="E326" s="520" t="s">
        <v>635</v>
      </c>
      <c r="F326" s="520" t="s">
        <v>635</v>
      </c>
      <c r="G326" s="306">
        <v>100</v>
      </c>
      <c r="H326" s="306">
        <v>100</v>
      </c>
      <c r="I326" s="306">
        <v>100</v>
      </c>
      <c r="J326" s="306">
        <v>311.39999999999998</v>
      </c>
      <c r="K326" s="306">
        <v>353.2</v>
      </c>
      <c r="L326" s="306">
        <v>100</v>
      </c>
      <c r="M326" s="520" t="s">
        <v>635</v>
      </c>
      <c r="N326" s="304"/>
      <c r="O326" s="304">
        <v>12</v>
      </c>
      <c r="P326" s="520" t="s">
        <v>635</v>
      </c>
      <c r="Q326" s="520" t="s">
        <v>635</v>
      </c>
      <c r="R326" s="306">
        <v>100</v>
      </c>
      <c r="S326" s="306">
        <v>100</v>
      </c>
      <c r="T326" s="306">
        <v>100</v>
      </c>
      <c r="U326" s="306">
        <v>378</v>
      </c>
      <c r="V326" s="306">
        <v>448.5</v>
      </c>
      <c r="W326" s="306">
        <v>100</v>
      </c>
      <c r="X326" s="520" t="s">
        <v>635</v>
      </c>
      <c r="Y326" s="304"/>
      <c r="Z326" s="304">
        <v>22</v>
      </c>
      <c r="AA326" s="306">
        <v>72.7</v>
      </c>
      <c r="AB326" s="306">
        <v>72.7</v>
      </c>
      <c r="AC326" s="306">
        <v>100</v>
      </c>
      <c r="AD326" s="306">
        <v>100</v>
      </c>
      <c r="AE326" s="306">
        <v>100</v>
      </c>
      <c r="AF326" s="306">
        <v>347.7</v>
      </c>
      <c r="AG326" s="306">
        <v>405.2</v>
      </c>
      <c r="AH326" s="306">
        <v>100</v>
      </c>
      <c r="AI326" s="306">
        <v>86.4</v>
      </c>
    </row>
    <row r="327" spans="2:35" x14ac:dyDescent="0.2">
      <c r="B327" s="304" t="s">
        <v>429</v>
      </c>
      <c r="C327" s="304"/>
      <c r="D327" s="304">
        <v>1122</v>
      </c>
      <c r="E327" s="306">
        <v>64.099999999999994</v>
      </c>
      <c r="F327" s="306">
        <v>55</v>
      </c>
      <c r="G327" s="306">
        <v>93</v>
      </c>
      <c r="H327" s="306">
        <v>92.2</v>
      </c>
      <c r="I327" s="306">
        <v>97.2</v>
      </c>
      <c r="J327" s="306">
        <v>303.7</v>
      </c>
      <c r="K327" s="306">
        <v>363.2</v>
      </c>
      <c r="L327" s="306">
        <v>96</v>
      </c>
      <c r="M327" s="306">
        <v>56.7</v>
      </c>
      <c r="N327" s="304"/>
      <c r="O327" s="304">
        <v>1064</v>
      </c>
      <c r="P327" s="306">
        <v>72.599999999999994</v>
      </c>
      <c r="Q327" s="306">
        <v>60.7</v>
      </c>
      <c r="R327" s="306">
        <v>94.5</v>
      </c>
      <c r="S327" s="306">
        <v>93.1</v>
      </c>
      <c r="T327" s="306">
        <v>98.9</v>
      </c>
      <c r="U327" s="306">
        <v>326.89999999999998</v>
      </c>
      <c r="V327" s="306">
        <v>396.3</v>
      </c>
      <c r="W327" s="306">
        <v>97</v>
      </c>
      <c r="X327" s="306">
        <v>62</v>
      </c>
      <c r="Y327" s="304"/>
      <c r="Z327" s="304">
        <v>2186</v>
      </c>
      <c r="AA327" s="306">
        <v>68.2</v>
      </c>
      <c r="AB327" s="306">
        <v>57.8</v>
      </c>
      <c r="AC327" s="306">
        <v>93.7</v>
      </c>
      <c r="AD327" s="306">
        <v>92.7</v>
      </c>
      <c r="AE327" s="306">
        <v>98</v>
      </c>
      <c r="AF327" s="306">
        <v>315</v>
      </c>
      <c r="AG327" s="306">
        <v>379.3</v>
      </c>
      <c r="AH327" s="306">
        <v>96.5</v>
      </c>
      <c r="AI327" s="306">
        <v>59.3</v>
      </c>
    </row>
    <row r="328" spans="2:35" x14ac:dyDescent="0.2">
      <c r="B328" s="304" t="s">
        <v>431</v>
      </c>
      <c r="C328" s="304"/>
      <c r="D328" s="304">
        <v>1411</v>
      </c>
      <c r="E328" s="306">
        <v>54.6</v>
      </c>
      <c r="F328" s="306">
        <v>46.6</v>
      </c>
      <c r="G328" s="306">
        <v>89.3</v>
      </c>
      <c r="H328" s="306">
        <v>88.2</v>
      </c>
      <c r="I328" s="306">
        <v>97.4</v>
      </c>
      <c r="J328" s="306">
        <v>281</v>
      </c>
      <c r="K328" s="306">
        <v>327.3</v>
      </c>
      <c r="L328" s="306">
        <v>95.5</v>
      </c>
      <c r="M328" s="306">
        <v>49.3</v>
      </c>
      <c r="N328" s="304"/>
      <c r="O328" s="304">
        <v>1361</v>
      </c>
      <c r="P328" s="306">
        <v>68.8</v>
      </c>
      <c r="Q328" s="306">
        <v>59.8</v>
      </c>
      <c r="R328" s="306">
        <v>94.2</v>
      </c>
      <c r="S328" s="306">
        <v>92.2</v>
      </c>
      <c r="T328" s="306">
        <v>99.3</v>
      </c>
      <c r="U328" s="306">
        <v>320.89999999999998</v>
      </c>
      <c r="V328" s="306">
        <v>387.5</v>
      </c>
      <c r="W328" s="306">
        <v>98.2</v>
      </c>
      <c r="X328" s="306">
        <v>61.5</v>
      </c>
      <c r="Y328" s="304"/>
      <c r="Z328" s="304">
        <v>2772</v>
      </c>
      <c r="AA328" s="306">
        <v>61.5</v>
      </c>
      <c r="AB328" s="306">
        <v>53.1</v>
      </c>
      <c r="AC328" s="306">
        <v>91.7</v>
      </c>
      <c r="AD328" s="306">
        <v>90.2</v>
      </c>
      <c r="AE328" s="306">
        <v>98.3</v>
      </c>
      <c r="AF328" s="306">
        <v>300.60000000000002</v>
      </c>
      <c r="AG328" s="306">
        <v>356.9</v>
      </c>
      <c r="AH328" s="306">
        <v>96.8</v>
      </c>
      <c r="AI328" s="306">
        <v>55.3</v>
      </c>
    </row>
    <row r="329" spans="2:35" x14ac:dyDescent="0.2">
      <c r="B329" s="304" t="s">
        <v>433</v>
      </c>
      <c r="C329" s="304"/>
      <c r="D329" s="304">
        <v>782</v>
      </c>
      <c r="E329" s="306">
        <v>63.4</v>
      </c>
      <c r="F329" s="306">
        <v>52.7</v>
      </c>
      <c r="G329" s="306">
        <v>94.2</v>
      </c>
      <c r="H329" s="306">
        <v>93.2</v>
      </c>
      <c r="I329" s="306">
        <v>98.2</v>
      </c>
      <c r="J329" s="306">
        <v>313.10000000000002</v>
      </c>
      <c r="K329" s="306">
        <v>383.7</v>
      </c>
      <c r="L329" s="306">
        <v>97.4</v>
      </c>
      <c r="M329" s="306">
        <v>54.7</v>
      </c>
      <c r="N329" s="304"/>
      <c r="O329" s="304">
        <v>791</v>
      </c>
      <c r="P329" s="306">
        <v>71.400000000000006</v>
      </c>
      <c r="Q329" s="306">
        <v>60.8</v>
      </c>
      <c r="R329" s="306">
        <v>95.4</v>
      </c>
      <c r="S329" s="306">
        <v>93.9</v>
      </c>
      <c r="T329" s="306">
        <v>98.5</v>
      </c>
      <c r="U329" s="306">
        <v>333.8</v>
      </c>
      <c r="V329" s="306">
        <v>406</v>
      </c>
      <c r="W329" s="306">
        <v>97.2</v>
      </c>
      <c r="X329" s="306">
        <v>62.5</v>
      </c>
      <c r="Y329" s="304"/>
      <c r="Z329" s="304">
        <v>1573</v>
      </c>
      <c r="AA329" s="306">
        <v>67.5</v>
      </c>
      <c r="AB329" s="306">
        <v>56.8</v>
      </c>
      <c r="AC329" s="306">
        <v>94.9</v>
      </c>
      <c r="AD329" s="306">
        <v>93.6</v>
      </c>
      <c r="AE329" s="306">
        <v>98.3</v>
      </c>
      <c r="AF329" s="306">
        <v>323.5</v>
      </c>
      <c r="AG329" s="306">
        <v>394.9</v>
      </c>
      <c r="AH329" s="306">
        <v>97.3</v>
      </c>
      <c r="AI329" s="306">
        <v>58.6</v>
      </c>
    </row>
    <row r="330" spans="2:35" x14ac:dyDescent="0.2">
      <c r="B330" s="304" t="s">
        <v>435</v>
      </c>
      <c r="C330" s="304"/>
      <c r="D330" s="304">
        <v>2782</v>
      </c>
      <c r="E330" s="306">
        <v>57.7</v>
      </c>
      <c r="F330" s="306">
        <v>48.6</v>
      </c>
      <c r="G330" s="306">
        <v>92.8</v>
      </c>
      <c r="H330" s="306">
        <v>89.4</v>
      </c>
      <c r="I330" s="306">
        <v>98.1</v>
      </c>
      <c r="J330" s="306">
        <v>293</v>
      </c>
      <c r="K330" s="306">
        <v>337.9</v>
      </c>
      <c r="L330" s="306">
        <v>94</v>
      </c>
      <c r="M330" s="306">
        <v>52</v>
      </c>
      <c r="N330" s="304"/>
      <c r="O330" s="304">
        <v>2618</v>
      </c>
      <c r="P330" s="306">
        <v>71.2</v>
      </c>
      <c r="Q330" s="306">
        <v>59.3</v>
      </c>
      <c r="R330" s="306">
        <v>96.2</v>
      </c>
      <c r="S330" s="306">
        <v>93.5</v>
      </c>
      <c r="T330" s="306">
        <v>99.2</v>
      </c>
      <c r="U330" s="306">
        <v>325</v>
      </c>
      <c r="V330" s="306">
        <v>383.5</v>
      </c>
      <c r="W330" s="306">
        <v>97.3</v>
      </c>
      <c r="X330" s="306">
        <v>60.7</v>
      </c>
      <c r="Y330" s="304"/>
      <c r="Z330" s="304">
        <v>5400</v>
      </c>
      <c r="AA330" s="306">
        <v>64.3</v>
      </c>
      <c r="AB330" s="306">
        <v>53.8</v>
      </c>
      <c r="AC330" s="306">
        <v>94.4</v>
      </c>
      <c r="AD330" s="306">
        <v>91.4</v>
      </c>
      <c r="AE330" s="306">
        <v>98.6</v>
      </c>
      <c r="AF330" s="306">
        <v>308.5</v>
      </c>
      <c r="AG330" s="306">
        <v>360</v>
      </c>
      <c r="AH330" s="306">
        <v>95.6</v>
      </c>
      <c r="AI330" s="306">
        <v>56.2</v>
      </c>
    </row>
    <row r="331" spans="2:35" x14ac:dyDescent="0.2">
      <c r="B331" s="304" t="s">
        <v>437</v>
      </c>
      <c r="C331" s="304"/>
      <c r="D331" s="304">
        <v>1630</v>
      </c>
      <c r="E331" s="306">
        <v>59.3</v>
      </c>
      <c r="F331" s="306">
        <v>50.1</v>
      </c>
      <c r="G331" s="306">
        <v>92.1</v>
      </c>
      <c r="H331" s="306">
        <v>89.8</v>
      </c>
      <c r="I331" s="306">
        <v>98.5</v>
      </c>
      <c r="J331" s="306">
        <v>295.89999999999998</v>
      </c>
      <c r="K331" s="306">
        <v>341.9</v>
      </c>
      <c r="L331" s="306">
        <v>94.5</v>
      </c>
      <c r="M331" s="306">
        <v>52.7</v>
      </c>
      <c r="N331" s="304"/>
      <c r="O331" s="304">
        <v>1434</v>
      </c>
      <c r="P331" s="306">
        <v>70.8</v>
      </c>
      <c r="Q331" s="306">
        <v>58.4</v>
      </c>
      <c r="R331" s="306">
        <v>94.7</v>
      </c>
      <c r="S331" s="306">
        <v>92.1</v>
      </c>
      <c r="T331" s="306">
        <v>98.6</v>
      </c>
      <c r="U331" s="306">
        <v>319.10000000000002</v>
      </c>
      <c r="V331" s="306">
        <v>371.9</v>
      </c>
      <c r="W331" s="306">
        <v>96.1</v>
      </c>
      <c r="X331" s="306">
        <v>59.8</v>
      </c>
      <c r="Y331" s="304"/>
      <c r="Z331" s="304">
        <v>3064</v>
      </c>
      <c r="AA331" s="306">
        <v>64.7</v>
      </c>
      <c r="AB331" s="306">
        <v>54</v>
      </c>
      <c r="AC331" s="306">
        <v>93.3</v>
      </c>
      <c r="AD331" s="306">
        <v>90.9</v>
      </c>
      <c r="AE331" s="306">
        <v>98.5</v>
      </c>
      <c r="AF331" s="306">
        <v>306.7</v>
      </c>
      <c r="AG331" s="306">
        <v>355.9</v>
      </c>
      <c r="AH331" s="306">
        <v>95.3</v>
      </c>
      <c r="AI331" s="306">
        <v>56</v>
      </c>
    </row>
    <row r="332" spans="2:35" x14ac:dyDescent="0.2">
      <c r="B332" s="304" t="s">
        <v>439</v>
      </c>
      <c r="C332" s="304"/>
      <c r="D332" s="304">
        <v>1154</v>
      </c>
      <c r="E332" s="306">
        <v>54.7</v>
      </c>
      <c r="F332" s="306">
        <v>48.4</v>
      </c>
      <c r="G332" s="306">
        <v>90</v>
      </c>
      <c r="H332" s="306">
        <v>86</v>
      </c>
      <c r="I332" s="306">
        <v>98</v>
      </c>
      <c r="J332" s="306">
        <v>283.89999999999998</v>
      </c>
      <c r="K332" s="306">
        <v>338.2</v>
      </c>
      <c r="L332" s="306">
        <v>92.1</v>
      </c>
      <c r="M332" s="306">
        <v>53.6</v>
      </c>
      <c r="N332" s="304"/>
      <c r="O332" s="304">
        <v>1121</v>
      </c>
      <c r="P332" s="306">
        <v>68.2</v>
      </c>
      <c r="Q332" s="306">
        <v>57.9</v>
      </c>
      <c r="R332" s="306">
        <v>94.7</v>
      </c>
      <c r="S332" s="306">
        <v>92.7</v>
      </c>
      <c r="T332" s="306">
        <v>98.2</v>
      </c>
      <c r="U332" s="306">
        <v>316.39999999999998</v>
      </c>
      <c r="V332" s="306">
        <v>387.3</v>
      </c>
      <c r="W332" s="306">
        <v>95.6</v>
      </c>
      <c r="X332" s="306">
        <v>60.4</v>
      </c>
      <c r="Y332" s="304"/>
      <c r="Z332" s="304">
        <v>2275</v>
      </c>
      <c r="AA332" s="306">
        <v>61.3</v>
      </c>
      <c r="AB332" s="306">
        <v>53.1</v>
      </c>
      <c r="AC332" s="306">
        <v>92.4</v>
      </c>
      <c r="AD332" s="306">
        <v>89.3</v>
      </c>
      <c r="AE332" s="306">
        <v>98.1</v>
      </c>
      <c r="AF332" s="306">
        <v>299.89999999999998</v>
      </c>
      <c r="AG332" s="306">
        <v>362.4</v>
      </c>
      <c r="AH332" s="306">
        <v>93.8</v>
      </c>
      <c r="AI332" s="306">
        <v>56.9</v>
      </c>
    </row>
    <row r="333" spans="2:35" x14ac:dyDescent="0.2">
      <c r="B333" s="304" t="s">
        <v>441</v>
      </c>
      <c r="C333" s="304"/>
      <c r="D333" s="304">
        <v>754</v>
      </c>
      <c r="E333" s="520" t="s">
        <v>635</v>
      </c>
      <c r="F333" s="520" t="s">
        <v>635</v>
      </c>
      <c r="G333" s="306">
        <v>91.9</v>
      </c>
      <c r="H333" s="306">
        <v>89.4</v>
      </c>
      <c r="I333" s="306">
        <v>98.8</v>
      </c>
      <c r="J333" s="306">
        <v>302.5</v>
      </c>
      <c r="K333" s="306">
        <v>368.8</v>
      </c>
      <c r="L333" s="306">
        <v>95.1</v>
      </c>
      <c r="M333" s="520" t="s">
        <v>635</v>
      </c>
      <c r="N333" s="304"/>
      <c r="O333" s="304">
        <v>729</v>
      </c>
      <c r="P333" s="520" t="s">
        <v>635</v>
      </c>
      <c r="Q333" s="520" t="s">
        <v>635</v>
      </c>
      <c r="R333" s="306">
        <v>96</v>
      </c>
      <c r="S333" s="306">
        <v>92.7</v>
      </c>
      <c r="T333" s="306">
        <v>99.3</v>
      </c>
      <c r="U333" s="306">
        <v>331.5</v>
      </c>
      <c r="V333" s="306">
        <v>401.2</v>
      </c>
      <c r="W333" s="306">
        <v>97.3</v>
      </c>
      <c r="X333" s="520" t="s">
        <v>635</v>
      </c>
      <c r="Y333" s="304"/>
      <c r="Z333" s="304">
        <v>1483</v>
      </c>
      <c r="AA333" s="306">
        <v>64.099999999999994</v>
      </c>
      <c r="AB333" s="306">
        <v>56.6</v>
      </c>
      <c r="AC333" s="306">
        <v>93.9</v>
      </c>
      <c r="AD333" s="306">
        <v>91</v>
      </c>
      <c r="AE333" s="306">
        <v>99.1</v>
      </c>
      <c r="AF333" s="306">
        <v>316.8</v>
      </c>
      <c r="AG333" s="306">
        <v>384.7</v>
      </c>
      <c r="AH333" s="306">
        <v>96.2</v>
      </c>
      <c r="AI333" s="306">
        <v>60</v>
      </c>
    </row>
    <row r="334" spans="2:35" x14ac:dyDescent="0.2">
      <c r="B334" s="304" t="s">
        <v>443</v>
      </c>
      <c r="C334" s="304"/>
      <c r="D334" s="304">
        <v>2605</v>
      </c>
      <c r="E334" s="306">
        <v>59.8</v>
      </c>
      <c r="F334" s="306">
        <v>50.5</v>
      </c>
      <c r="G334" s="306">
        <v>91.7</v>
      </c>
      <c r="H334" s="306">
        <v>90.1</v>
      </c>
      <c r="I334" s="306">
        <v>97.4</v>
      </c>
      <c r="J334" s="306">
        <v>296.8</v>
      </c>
      <c r="K334" s="306">
        <v>344.2</v>
      </c>
      <c r="L334" s="306">
        <v>95.3</v>
      </c>
      <c r="M334" s="306">
        <v>52.5</v>
      </c>
      <c r="N334" s="304"/>
      <c r="O334" s="304">
        <v>2558</v>
      </c>
      <c r="P334" s="306">
        <v>74.7</v>
      </c>
      <c r="Q334" s="306">
        <v>63.1</v>
      </c>
      <c r="R334" s="306">
        <v>94.4</v>
      </c>
      <c r="S334" s="306">
        <v>93.1</v>
      </c>
      <c r="T334" s="306">
        <v>98.6</v>
      </c>
      <c r="U334" s="306">
        <v>331.3</v>
      </c>
      <c r="V334" s="306">
        <v>398.2</v>
      </c>
      <c r="W334" s="306">
        <v>97.3</v>
      </c>
      <c r="X334" s="306">
        <v>64.099999999999994</v>
      </c>
      <c r="Y334" s="304"/>
      <c r="Z334" s="304">
        <v>5163</v>
      </c>
      <c r="AA334" s="306">
        <v>67.2</v>
      </c>
      <c r="AB334" s="306">
        <v>56.7</v>
      </c>
      <c r="AC334" s="306">
        <v>93</v>
      </c>
      <c r="AD334" s="306">
        <v>91.6</v>
      </c>
      <c r="AE334" s="306">
        <v>98</v>
      </c>
      <c r="AF334" s="306">
        <v>313.89999999999998</v>
      </c>
      <c r="AG334" s="306">
        <v>371</v>
      </c>
      <c r="AH334" s="306">
        <v>96.3</v>
      </c>
      <c r="AI334" s="306">
        <v>58.3</v>
      </c>
    </row>
    <row r="335" spans="2:35" x14ac:dyDescent="0.2">
      <c r="B335" s="308" t="s">
        <v>576</v>
      </c>
      <c r="C335" s="304"/>
      <c r="D335" s="304">
        <v>283394</v>
      </c>
      <c r="E335" s="306">
        <v>60.1</v>
      </c>
      <c r="F335" s="306">
        <v>51.9</v>
      </c>
      <c r="G335" s="306">
        <v>92</v>
      </c>
      <c r="H335" s="306">
        <v>89.7</v>
      </c>
      <c r="I335" s="306">
        <v>97.8</v>
      </c>
      <c r="J335" s="306">
        <v>297.3</v>
      </c>
      <c r="K335" s="306">
        <v>347.6</v>
      </c>
      <c r="L335" s="306">
        <v>95</v>
      </c>
      <c r="M335" s="306">
        <v>54.8</v>
      </c>
      <c r="N335" s="304"/>
      <c r="O335" s="304">
        <v>272608</v>
      </c>
      <c r="P335" s="306">
        <v>71.7</v>
      </c>
      <c r="Q335" s="306">
        <v>62</v>
      </c>
      <c r="R335" s="306">
        <v>95.1</v>
      </c>
      <c r="S335" s="306">
        <v>92.7</v>
      </c>
      <c r="T335" s="306">
        <v>98.8</v>
      </c>
      <c r="U335" s="306">
        <v>325.39999999999998</v>
      </c>
      <c r="V335" s="306">
        <v>387.5</v>
      </c>
      <c r="W335" s="306">
        <v>96.8</v>
      </c>
      <c r="X335" s="306">
        <v>63.6</v>
      </c>
      <c r="Y335" s="304"/>
      <c r="Z335" s="304">
        <v>556002</v>
      </c>
      <c r="AA335" s="306">
        <v>65.8</v>
      </c>
      <c r="AB335" s="306">
        <v>56.8</v>
      </c>
      <c r="AC335" s="306">
        <v>93.5</v>
      </c>
      <c r="AD335" s="306">
        <v>91.2</v>
      </c>
      <c r="AE335" s="306">
        <v>98.3</v>
      </c>
      <c r="AF335" s="306">
        <v>311.10000000000002</v>
      </c>
      <c r="AG335" s="306">
        <v>367.2</v>
      </c>
      <c r="AH335" s="306">
        <v>95.9</v>
      </c>
      <c r="AI335" s="306">
        <v>59.1</v>
      </c>
    </row>
    <row r="336" spans="2:35" x14ac:dyDescent="0.2">
      <c r="B336" s="304" t="s">
        <v>476</v>
      </c>
      <c r="C336" s="304"/>
      <c r="D336" s="304">
        <v>38159</v>
      </c>
      <c r="E336" s="306">
        <v>65.400000000000006</v>
      </c>
      <c r="F336" s="306">
        <v>57.5</v>
      </c>
      <c r="G336" s="306">
        <v>93.3</v>
      </c>
      <c r="H336" s="306">
        <v>90.9</v>
      </c>
      <c r="I336" s="306">
        <v>97.9</v>
      </c>
      <c r="J336" s="306">
        <v>310.10000000000002</v>
      </c>
      <c r="K336" s="306">
        <v>367.8</v>
      </c>
      <c r="L336" s="306">
        <v>95.3</v>
      </c>
      <c r="M336" s="306">
        <v>60.6</v>
      </c>
      <c r="N336" s="304"/>
      <c r="O336" s="304">
        <v>37421</v>
      </c>
      <c r="P336" s="306">
        <v>75.8</v>
      </c>
      <c r="Q336" s="306">
        <v>65.5</v>
      </c>
      <c r="R336" s="306">
        <v>96</v>
      </c>
      <c r="S336" s="306">
        <v>93.4</v>
      </c>
      <c r="T336" s="306">
        <v>98.7</v>
      </c>
      <c r="U336" s="306">
        <v>336.1</v>
      </c>
      <c r="V336" s="306">
        <v>405.6</v>
      </c>
      <c r="W336" s="306">
        <v>97</v>
      </c>
      <c r="X336" s="306">
        <v>66.8</v>
      </c>
      <c r="Y336" s="304"/>
      <c r="Z336" s="304">
        <v>75580</v>
      </c>
      <c r="AA336" s="306">
        <v>70.5</v>
      </c>
      <c r="AB336" s="306">
        <v>61.5</v>
      </c>
      <c r="AC336" s="306">
        <v>94.6</v>
      </c>
      <c r="AD336" s="306">
        <v>92.2</v>
      </c>
      <c r="AE336" s="306">
        <v>98.3</v>
      </c>
      <c r="AF336" s="306">
        <v>323</v>
      </c>
      <c r="AG336" s="306">
        <v>386.5</v>
      </c>
      <c r="AH336" s="306">
        <v>96.1</v>
      </c>
      <c r="AI336" s="306">
        <v>63.7</v>
      </c>
    </row>
    <row r="337" spans="2:35" x14ac:dyDescent="0.2">
      <c r="B337" s="309" t="s">
        <v>540</v>
      </c>
      <c r="C337" s="304"/>
      <c r="D337" s="304">
        <v>317315</v>
      </c>
      <c r="E337" s="306">
        <v>57.7</v>
      </c>
      <c r="F337" s="306">
        <v>48.2</v>
      </c>
      <c r="G337" s="306">
        <v>87.3</v>
      </c>
      <c r="H337" s="306">
        <v>82.9</v>
      </c>
      <c r="I337" s="306">
        <v>96.9</v>
      </c>
      <c r="J337" s="306">
        <v>287.10000000000002</v>
      </c>
      <c r="K337" s="306">
        <v>333.2</v>
      </c>
      <c r="L337" s="306">
        <v>88.3</v>
      </c>
      <c r="M337" s="306">
        <v>50.8</v>
      </c>
      <c r="N337" s="304"/>
      <c r="O337" s="304">
        <v>301270</v>
      </c>
      <c r="P337" s="306">
        <v>70.2</v>
      </c>
      <c r="Q337" s="306">
        <v>58.9</v>
      </c>
      <c r="R337" s="306">
        <v>92.2</v>
      </c>
      <c r="S337" s="306">
        <v>87.5</v>
      </c>
      <c r="T337" s="306">
        <v>98.6</v>
      </c>
      <c r="U337" s="306">
        <v>319.5</v>
      </c>
      <c r="V337" s="306">
        <v>377.8</v>
      </c>
      <c r="W337" s="306">
        <v>91.6</v>
      </c>
      <c r="X337" s="306">
        <v>60.5</v>
      </c>
      <c r="Y337" s="304"/>
      <c r="Z337" s="304">
        <v>618585</v>
      </c>
      <c r="AA337" s="306">
        <v>63.8</v>
      </c>
      <c r="AB337" s="306">
        <v>53.4</v>
      </c>
      <c r="AC337" s="306">
        <v>89.7</v>
      </c>
      <c r="AD337" s="306">
        <v>85.1</v>
      </c>
      <c r="AE337" s="306">
        <v>97.7</v>
      </c>
      <c r="AF337" s="306">
        <v>302.89999999999998</v>
      </c>
      <c r="AG337" s="306">
        <v>354.9</v>
      </c>
      <c r="AH337" s="306">
        <v>89.9</v>
      </c>
      <c r="AI337" s="306">
        <v>55.5</v>
      </c>
    </row>
    <row r="338" spans="2:35" x14ac:dyDescent="0.2">
      <c r="B338" s="309" t="s">
        <v>767</v>
      </c>
      <c r="C338" s="304"/>
      <c r="D338" s="304">
        <v>317315</v>
      </c>
      <c r="E338" s="304">
        <v>57.7</v>
      </c>
      <c r="F338" s="304">
        <v>48.2</v>
      </c>
      <c r="G338" s="304">
        <v>87.3</v>
      </c>
      <c r="H338" s="304">
        <v>82.9</v>
      </c>
      <c r="I338" s="304">
        <v>96.9</v>
      </c>
      <c r="J338" s="304">
        <v>287.10000000000002</v>
      </c>
      <c r="K338" s="304">
        <v>333.2</v>
      </c>
      <c r="L338" s="304">
        <v>88.3</v>
      </c>
      <c r="M338" s="304">
        <v>50.8</v>
      </c>
      <c r="N338" s="304">
        <v>0</v>
      </c>
      <c r="O338" s="304">
        <v>301270</v>
      </c>
      <c r="P338" s="304">
        <v>70.2</v>
      </c>
      <c r="Q338" s="304">
        <v>58.9</v>
      </c>
      <c r="R338" s="304">
        <v>92.2</v>
      </c>
      <c r="S338" s="304">
        <v>87.5</v>
      </c>
      <c r="T338" s="304">
        <v>98.6</v>
      </c>
      <c r="U338" s="304">
        <v>319.5</v>
      </c>
      <c r="V338" s="304">
        <v>377.8</v>
      </c>
      <c r="W338" s="304">
        <v>91.6</v>
      </c>
      <c r="X338" s="304">
        <v>60.5</v>
      </c>
      <c r="Y338" s="304">
        <v>0</v>
      </c>
      <c r="Z338" s="304">
        <v>618585</v>
      </c>
      <c r="AA338" s="304">
        <v>63.8</v>
      </c>
      <c r="AB338" s="304">
        <v>53.4</v>
      </c>
      <c r="AC338" s="304">
        <v>89.7</v>
      </c>
      <c r="AD338" s="304">
        <v>85.1</v>
      </c>
      <c r="AE338" s="304">
        <v>97.7</v>
      </c>
      <c r="AF338" s="304">
        <v>302.89999999999998</v>
      </c>
      <c r="AG338" s="304">
        <v>354.9</v>
      </c>
      <c r="AH338" s="304">
        <v>89.9</v>
      </c>
      <c r="AI338" s="304">
        <v>55.5</v>
      </c>
    </row>
    <row r="341" spans="2:35" x14ac:dyDescent="0.2">
      <c r="B341" s="250" t="s">
        <v>53</v>
      </c>
    </row>
    <row r="342" spans="2:35" x14ac:dyDescent="0.2">
      <c r="B342" s="250" t="s">
        <v>54</v>
      </c>
    </row>
    <row r="343" spans="2:35" x14ac:dyDescent="0.2">
      <c r="B343" s="250" t="s">
        <v>575</v>
      </c>
    </row>
    <row r="344" spans="2:35" ht="13.5" x14ac:dyDescent="0.25">
      <c r="B344" s="164"/>
      <c r="C344" s="164"/>
      <c r="D344" s="70"/>
    </row>
    <row r="345" spans="2:35" ht="13.5" x14ac:dyDescent="0.25">
      <c r="B345" s="251" t="s">
        <v>577</v>
      </c>
      <c r="C345" s="251">
        <f>VLOOKUP('Table 16'!$J$3,'Table 15 data'!$B$346:$C$347,2,0)</f>
        <v>2</v>
      </c>
      <c r="D345" s="252">
        <f>IF(C345=1,3,13)</f>
        <v>13</v>
      </c>
      <c r="E345" s="253"/>
      <c r="F345" s="253"/>
      <c r="G345" s="253"/>
    </row>
    <row r="346" spans="2:35" x14ac:dyDescent="0.2">
      <c r="B346" s="254" t="s">
        <v>774</v>
      </c>
      <c r="C346" s="251">
        <v>2</v>
      </c>
      <c r="D346" s="254" t="s">
        <v>578</v>
      </c>
      <c r="E346" s="253"/>
      <c r="F346" s="253"/>
      <c r="G346" s="253"/>
    </row>
    <row r="347" spans="2:35" ht="13.5" x14ac:dyDescent="0.25">
      <c r="B347" s="254" t="s">
        <v>578</v>
      </c>
      <c r="C347" s="251">
        <v>1</v>
      </c>
      <c r="D347" s="255" t="s">
        <v>579</v>
      </c>
      <c r="E347" s="253"/>
      <c r="F347" s="253"/>
      <c r="G347" s="253"/>
    </row>
    <row r="348" spans="2:35" ht="13.5" x14ac:dyDescent="0.25">
      <c r="B348" s="164"/>
      <c r="C348" s="164"/>
      <c r="D348" s="70"/>
    </row>
    <row r="349" spans="2:35" x14ac:dyDescent="0.2">
      <c r="B349" s="254"/>
      <c r="C349" s="251"/>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S203"/>
  <sheetViews>
    <sheetView showGridLines="0" zoomScaleNormal="100" workbookViewId="0">
      <selection activeCell="K42" sqref="K42"/>
    </sheetView>
  </sheetViews>
  <sheetFormatPr defaultRowHeight="9.9499999999999993" customHeight="1" x14ac:dyDescent="0.2"/>
  <cols>
    <col min="1" max="1" width="25" style="40" customWidth="1"/>
    <col min="2" max="2" width="8.7109375" style="40" customWidth="1"/>
    <col min="3" max="3" width="9.7109375" style="40" customWidth="1"/>
    <col min="4" max="4" width="9.7109375" style="164" customWidth="1"/>
    <col min="5" max="8" width="9.7109375" style="165" customWidth="1"/>
    <col min="9" max="9" width="10.7109375" style="164" customWidth="1"/>
    <col min="10" max="10" width="10.7109375" style="165" customWidth="1"/>
    <col min="11" max="11" width="9.7109375" style="40" customWidth="1"/>
    <col min="12" max="12" width="9.85546875" style="40" customWidth="1"/>
    <col min="13" max="14" width="9.140625" style="40"/>
    <col min="15" max="15" width="0" style="40" hidden="1" customWidth="1"/>
    <col min="16" max="256" width="9.140625" style="40"/>
    <col min="257" max="257" width="25" style="40" customWidth="1"/>
    <col min="258" max="258" width="8.7109375" style="40" customWidth="1"/>
    <col min="259" max="264" width="9.7109375" style="40" customWidth="1"/>
    <col min="265" max="266" width="10.7109375" style="40" customWidth="1"/>
    <col min="267" max="268" width="9.7109375" style="40" customWidth="1"/>
    <col min="269" max="512" width="9.140625" style="40"/>
    <col min="513" max="513" width="25" style="40" customWidth="1"/>
    <col min="514" max="514" width="8.7109375" style="40" customWidth="1"/>
    <col min="515" max="520" width="9.7109375" style="40" customWidth="1"/>
    <col min="521" max="522" width="10.7109375" style="40" customWidth="1"/>
    <col min="523" max="524" width="9.7109375" style="40" customWidth="1"/>
    <col min="525" max="768" width="9.140625" style="40"/>
    <col min="769" max="769" width="25" style="40" customWidth="1"/>
    <col min="770" max="770" width="8.7109375" style="40" customWidth="1"/>
    <col min="771" max="776" width="9.7109375" style="40" customWidth="1"/>
    <col min="777" max="778" width="10.7109375" style="40" customWidth="1"/>
    <col min="779" max="780" width="9.7109375" style="40" customWidth="1"/>
    <col min="781" max="1024" width="9.140625" style="40"/>
    <col min="1025" max="1025" width="25" style="40" customWidth="1"/>
    <col min="1026" max="1026" width="8.7109375" style="40" customWidth="1"/>
    <col min="1027" max="1032" width="9.7109375" style="40" customWidth="1"/>
    <col min="1033" max="1034" width="10.7109375" style="40" customWidth="1"/>
    <col min="1035" max="1036" width="9.7109375" style="40" customWidth="1"/>
    <col min="1037" max="1280" width="9.140625" style="40"/>
    <col min="1281" max="1281" width="25" style="40" customWidth="1"/>
    <col min="1282" max="1282" width="8.7109375" style="40" customWidth="1"/>
    <col min="1283" max="1288" width="9.7109375" style="40" customWidth="1"/>
    <col min="1289" max="1290" width="10.7109375" style="40" customWidth="1"/>
    <col min="1291" max="1292" width="9.7109375" style="40" customWidth="1"/>
    <col min="1293" max="1536" width="9.140625" style="40"/>
    <col min="1537" max="1537" width="25" style="40" customWidth="1"/>
    <col min="1538" max="1538" width="8.7109375" style="40" customWidth="1"/>
    <col min="1539" max="1544" width="9.7109375" style="40" customWidth="1"/>
    <col min="1545" max="1546" width="10.7109375" style="40" customWidth="1"/>
    <col min="1547" max="1548" width="9.7109375" style="40" customWidth="1"/>
    <col min="1549" max="1792" width="9.140625" style="40"/>
    <col min="1793" max="1793" width="25" style="40" customWidth="1"/>
    <col min="1794" max="1794" width="8.7109375" style="40" customWidth="1"/>
    <col min="1795" max="1800" width="9.7109375" style="40" customWidth="1"/>
    <col min="1801" max="1802" width="10.7109375" style="40" customWidth="1"/>
    <col min="1803" max="1804" width="9.7109375" style="40" customWidth="1"/>
    <col min="1805" max="2048" width="9.140625" style="40"/>
    <col min="2049" max="2049" width="25" style="40" customWidth="1"/>
    <col min="2050" max="2050" width="8.7109375" style="40" customWidth="1"/>
    <col min="2051" max="2056" width="9.7109375" style="40" customWidth="1"/>
    <col min="2057" max="2058" width="10.7109375" style="40" customWidth="1"/>
    <col min="2059" max="2060" width="9.7109375" style="40" customWidth="1"/>
    <col min="2061" max="2304" width="9.140625" style="40"/>
    <col min="2305" max="2305" width="25" style="40" customWidth="1"/>
    <col min="2306" max="2306" width="8.7109375" style="40" customWidth="1"/>
    <col min="2307" max="2312" width="9.7109375" style="40" customWidth="1"/>
    <col min="2313" max="2314" width="10.7109375" style="40" customWidth="1"/>
    <col min="2315" max="2316" width="9.7109375" style="40" customWidth="1"/>
    <col min="2317" max="2560" width="9.140625" style="40"/>
    <col min="2561" max="2561" width="25" style="40" customWidth="1"/>
    <col min="2562" max="2562" width="8.7109375" style="40" customWidth="1"/>
    <col min="2563" max="2568" width="9.7109375" style="40" customWidth="1"/>
    <col min="2569" max="2570" width="10.7109375" style="40" customWidth="1"/>
    <col min="2571" max="2572" width="9.7109375" style="40" customWidth="1"/>
    <col min="2573" max="2816" width="9.140625" style="40"/>
    <col min="2817" max="2817" width="25" style="40" customWidth="1"/>
    <col min="2818" max="2818" width="8.7109375" style="40" customWidth="1"/>
    <col min="2819" max="2824" width="9.7109375" style="40" customWidth="1"/>
    <col min="2825" max="2826" width="10.7109375" style="40" customWidth="1"/>
    <col min="2827" max="2828" width="9.7109375" style="40" customWidth="1"/>
    <col min="2829" max="3072" width="9.140625" style="40"/>
    <col min="3073" max="3073" width="25" style="40" customWidth="1"/>
    <col min="3074" max="3074" width="8.7109375" style="40" customWidth="1"/>
    <col min="3075" max="3080" width="9.7109375" style="40" customWidth="1"/>
    <col min="3081" max="3082" width="10.7109375" style="40" customWidth="1"/>
    <col min="3083" max="3084" width="9.7109375" style="40" customWidth="1"/>
    <col min="3085" max="3328" width="9.140625" style="40"/>
    <col min="3329" max="3329" width="25" style="40" customWidth="1"/>
    <col min="3330" max="3330" width="8.7109375" style="40" customWidth="1"/>
    <col min="3331" max="3336" width="9.7109375" style="40" customWidth="1"/>
    <col min="3337" max="3338" width="10.7109375" style="40" customWidth="1"/>
    <col min="3339" max="3340" width="9.7109375" style="40" customWidth="1"/>
    <col min="3341" max="3584" width="9.140625" style="40"/>
    <col min="3585" max="3585" width="25" style="40" customWidth="1"/>
    <col min="3586" max="3586" width="8.7109375" style="40" customWidth="1"/>
    <col min="3587" max="3592" width="9.7109375" style="40" customWidth="1"/>
    <col min="3593" max="3594" width="10.7109375" style="40" customWidth="1"/>
    <col min="3595" max="3596" width="9.7109375" style="40" customWidth="1"/>
    <col min="3597" max="3840" width="9.140625" style="40"/>
    <col min="3841" max="3841" width="25" style="40" customWidth="1"/>
    <col min="3842" max="3842" width="8.7109375" style="40" customWidth="1"/>
    <col min="3843" max="3848" width="9.7109375" style="40" customWidth="1"/>
    <col min="3849" max="3850" width="10.7109375" style="40" customWidth="1"/>
    <col min="3851" max="3852" width="9.7109375" style="40" customWidth="1"/>
    <col min="3853" max="4096" width="9.140625" style="40"/>
    <col min="4097" max="4097" width="25" style="40" customWidth="1"/>
    <col min="4098" max="4098" width="8.7109375" style="40" customWidth="1"/>
    <col min="4099" max="4104" width="9.7109375" style="40" customWidth="1"/>
    <col min="4105" max="4106" width="10.7109375" style="40" customWidth="1"/>
    <col min="4107" max="4108" width="9.7109375" style="40" customWidth="1"/>
    <col min="4109" max="4352" width="9.140625" style="40"/>
    <col min="4353" max="4353" width="25" style="40" customWidth="1"/>
    <col min="4354" max="4354" width="8.7109375" style="40" customWidth="1"/>
    <col min="4355" max="4360" width="9.7109375" style="40" customWidth="1"/>
    <col min="4361" max="4362" width="10.7109375" style="40" customWidth="1"/>
    <col min="4363" max="4364" width="9.7109375" style="40" customWidth="1"/>
    <col min="4365" max="4608" width="9.140625" style="40"/>
    <col min="4609" max="4609" width="25" style="40" customWidth="1"/>
    <col min="4610" max="4610" width="8.7109375" style="40" customWidth="1"/>
    <col min="4611" max="4616" width="9.7109375" style="40" customWidth="1"/>
    <col min="4617" max="4618" width="10.7109375" style="40" customWidth="1"/>
    <col min="4619" max="4620" width="9.7109375" style="40" customWidth="1"/>
    <col min="4621" max="4864" width="9.140625" style="40"/>
    <col min="4865" max="4865" width="25" style="40" customWidth="1"/>
    <col min="4866" max="4866" width="8.7109375" style="40" customWidth="1"/>
    <col min="4867" max="4872" width="9.7109375" style="40" customWidth="1"/>
    <col min="4873" max="4874" width="10.7109375" style="40" customWidth="1"/>
    <col min="4875" max="4876" width="9.7109375" style="40" customWidth="1"/>
    <col min="4877" max="5120" width="9.140625" style="40"/>
    <col min="5121" max="5121" width="25" style="40" customWidth="1"/>
    <col min="5122" max="5122" width="8.7109375" style="40" customWidth="1"/>
    <col min="5123" max="5128" width="9.7109375" style="40" customWidth="1"/>
    <col min="5129" max="5130" width="10.7109375" style="40" customWidth="1"/>
    <col min="5131" max="5132" width="9.7109375" style="40" customWidth="1"/>
    <col min="5133" max="5376" width="9.140625" style="40"/>
    <col min="5377" max="5377" width="25" style="40" customWidth="1"/>
    <col min="5378" max="5378" width="8.7109375" style="40" customWidth="1"/>
    <col min="5379" max="5384" width="9.7109375" style="40" customWidth="1"/>
    <col min="5385" max="5386" width="10.7109375" style="40" customWidth="1"/>
    <col min="5387" max="5388" width="9.7109375" style="40" customWidth="1"/>
    <col min="5389" max="5632" width="9.140625" style="40"/>
    <col min="5633" max="5633" width="25" style="40" customWidth="1"/>
    <col min="5634" max="5634" width="8.7109375" style="40" customWidth="1"/>
    <col min="5635" max="5640" width="9.7109375" style="40" customWidth="1"/>
    <col min="5641" max="5642" width="10.7109375" style="40" customWidth="1"/>
    <col min="5643" max="5644" width="9.7109375" style="40" customWidth="1"/>
    <col min="5645" max="5888" width="9.140625" style="40"/>
    <col min="5889" max="5889" width="25" style="40" customWidth="1"/>
    <col min="5890" max="5890" width="8.7109375" style="40" customWidth="1"/>
    <col min="5891" max="5896" width="9.7109375" style="40" customWidth="1"/>
    <col min="5897" max="5898" width="10.7109375" style="40" customWidth="1"/>
    <col min="5899" max="5900" width="9.7109375" style="40" customWidth="1"/>
    <col min="5901" max="6144" width="9.140625" style="40"/>
    <col min="6145" max="6145" width="25" style="40" customWidth="1"/>
    <col min="6146" max="6146" width="8.7109375" style="40" customWidth="1"/>
    <col min="6147" max="6152" width="9.7109375" style="40" customWidth="1"/>
    <col min="6153" max="6154" width="10.7109375" style="40" customWidth="1"/>
    <col min="6155" max="6156" width="9.7109375" style="40" customWidth="1"/>
    <col min="6157" max="6400" width="9.140625" style="40"/>
    <col min="6401" max="6401" width="25" style="40" customWidth="1"/>
    <col min="6402" max="6402" width="8.7109375" style="40" customWidth="1"/>
    <col min="6403" max="6408" width="9.7109375" style="40" customWidth="1"/>
    <col min="6409" max="6410" width="10.7109375" style="40" customWidth="1"/>
    <col min="6411" max="6412" width="9.7109375" style="40" customWidth="1"/>
    <col min="6413" max="6656" width="9.140625" style="40"/>
    <col min="6657" max="6657" width="25" style="40" customWidth="1"/>
    <col min="6658" max="6658" width="8.7109375" style="40" customWidth="1"/>
    <col min="6659" max="6664" width="9.7109375" style="40" customWidth="1"/>
    <col min="6665" max="6666" width="10.7109375" style="40" customWidth="1"/>
    <col min="6667" max="6668" width="9.7109375" style="40" customWidth="1"/>
    <col min="6669" max="6912" width="9.140625" style="40"/>
    <col min="6913" max="6913" width="25" style="40" customWidth="1"/>
    <col min="6914" max="6914" width="8.7109375" style="40" customWidth="1"/>
    <col min="6915" max="6920" width="9.7109375" style="40" customWidth="1"/>
    <col min="6921" max="6922" width="10.7109375" style="40" customWidth="1"/>
    <col min="6923" max="6924" width="9.7109375" style="40" customWidth="1"/>
    <col min="6925" max="7168" width="9.140625" style="40"/>
    <col min="7169" max="7169" width="25" style="40" customWidth="1"/>
    <col min="7170" max="7170" width="8.7109375" style="40" customWidth="1"/>
    <col min="7171" max="7176" width="9.7109375" style="40" customWidth="1"/>
    <col min="7177" max="7178" width="10.7109375" style="40" customWidth="1"/>
    <col min="7179" max="7180" width="9.7109375" style="40" customWidth="1"/>
    <col min="7181" max="7424" width="9.140625" style="40"/>
    <col min="7425" max="7425" width="25" style="40" customWidth="1"/>
    <col min="7426" max="7426" width="8.7109375" style="40" customWidth="1"/>
    <col min="7427" max="7432" width="9.7109375" style="40" customWidth="1"/>
    <col min="7433" max="7434" width="10.7109375" style="40" customWidth="1"/>
    <col min="7435" max="7436" width="9.7109375" style="40" customWidth="1"/>
    <col min="7437" max="7680" width="9.140625" style="40"/>
    <col min="7681" max="7681" width="25" style="40" customWidth="1"/>
    <col min="7682" max="7682" width="8.7109375" style="40" customWidth="1"/>
    <col min="7683" max="7688" width="9.7109375" style="40" customWidth="1"/>
    <col min="7689" max="7690" width="10.7109375" style="40" customWidth="1"/>
    <col min="7691" max="7692" width="9.7109375" style="40" customWidth="1"/>
    <col min="7693" max="7936" width="9.140625" style="40"/>
    <col min="7937" max="7937" width="25" style="40" customWidth="1"/>
    <col min="7938" max="7938" width="8.7109375" style="40" customWidth="1"/>
    <col min="7939" max="7944" width="9.7109375" style="40" customWidth="1"/>
    <col min="7945" max="7946" width="10.7109375" style="40" customWidth="1"/>
    <col min="7947" max="7948" width="9.7109375" style="40" customWidth="1"/>
    <col min="7949" max="8192" width="9.140625" style="40"/>
    <col min="8193" max="8193" width="25" style="40" customWidth="1"/>
    <col min="8194" max="8194" width="8.7109375" style="40" customWidth="1"/>
    <col min="8195" max="8200" width="9.7109375" style="40" customWidth="1"/>
    <col min="8201" max="8202" width="10.7109375" style="40" customWidth="1"/>
    <col min="8203" max="8204" width="9.7109375" style="40" customWidth="1"/>
    <col min="8205" max="8448" width="9.140625" style="40"/>
    <col min="8449" max="8449" width="25" style="40" customWidth="1"/>
    <col min="8450" max="8450" width="8.7109375" style="40" customWidth="1"/>
    <col min="8451" max="8456" width="9.7109375" style="40" customWidth="1"/>
    <col min="8457" max="8458" width="10.7109375" style="40" customWidth="1"/>
    <col min="8459" max="8460" width="9.7109375" style="40" customWidth="1"/>
    <col min="8461" max="8704" width="9.140625" style="40"/>
    <col min="8705" max="8705" width="25" style="40" customWidth="1"/>
    <col min="8706" max="8706" width="8.7109375" style="40" customWidth="1"/>
    <col min="8707" max="8712" width="9.7109375" style="40" customWidth="1"/>
    <col min="8713" max="8714" width="10.7109375" style="40" customWidth="1"/>
    <col min="8715" max="8716" width="9.7109375" style="40" customWidth="1"/>
    <col min="8717" max="8960" width="9.140625" style="40"/>
    <col min="8961" max="8961" width="25" style="40" customWidth="1"/>
    <col min="8962" max="8962" width="8.7109375" style="40" customWidth="1"/>
    <col min="8963" max="8968" width="9.7109375" style="40" customWidth="1"/>
    <col min="8969" max="8970" width="10.7109375" style="40" customWidth="1"/>
    <col min="8971" max="8972" width="9.7109375" style="40" customWidth="1"/>
    <col min="8973" max="9216" width="9.140625" style="40"/>
    <col min="9217" max="9217" width="25" style="40" customWidth="1"/>
    <col min="9218" max="9218" width="8.7109375" style="40" customWidth="1"/>
    <col min="9219" max="9224" width="9.7109375" style="40" customWidth="1"/>
    <col min="9225" max="9226" width="10.7109375" style="40" customWidth="1"/>
    <col min="9227" max="9228" width="9.7109375" style="40" customWidth="1"/>
    <col min="9229" max="9472" width="9.140625" style="40"/>
    <col min="9473" max="9473" width="25" style="40" customWidth="1"/>
    <col min="9474" max="9474" width="8.7109375" style="40" customWidth="1"/>
    <col min="9475" max="9480" width="9.7109375" style="40" customWidth="1"/>
    <col min="9481" max="9482" width="10.7109375" style="40" customWidth="1"/>
    <col min="9483" max="9484" width="9.7109375" style="40" customWidth="1"/>
    <col min="9485" max="9728" width="9.140625" style="40"/>
    <col min="9729" max="9729" width="25" style="40" customWidth="1"/>
    <col min="9730" max="9730" width="8.7109375" style="40" customWidth="1"/>
    <col min="9731" max="9736" width="9.7109375" style="40" customWidth="1"/>
    <col min="9737" max="9738" width="10.7109375" style="40" customWidth="1"/>
    <col min="9739" max="9740" width="9.7109375" style="40" customWidth="1"/>
    <col min="9741" max="9984" width="9.140625" style="40"/>
    <col min="9985" max="9985" width="25" style="40" customWidth="1"/>
    <col min="9986" max="9986" width="8.7109375" style="40" customWidth="1"/>
    <col min="9987" max="9992" width="9.7109375" style="40" customWidth="1"/>
    <col min="9993" max="9994" width="10.7109375" style="40" customWidth="1"/>
    <col min="9995" max="9996" width="9.7109375" style="40" customWidth="1"/>
    <col min="9997" max="10240" width="9.140625" style="40"/>
    <col min="10241" max="10241" width="25" style="40" customWidth="1"/>
    <col min="10242" max="10242" width="8.7109375" style="40" customWidth="1"/>
    <col min="10243" max="10248" width="9.7109375" style="40" customWidth="1"/>
    <col min="10249" max="10250" width="10.7109375" style="40" customWidth="1"/>
    <col min="10251" max="10252" width="9.7109375" style="40" customWidth="1"/>
    <col min="10253" max="10496" width="9.140625" style="40"/>
    <col min="10497" max="10497" width="25" style="40" customWidth="1"/>
    <col min="10498" max="10498" width="8.7109375" style="40" customWidth="1"/>
    <col min="10499" max="10504" width="9.7109375" style="40" customWidth="1"/>
    <col min="10505" max="10506" width="10.7109375" style="40" customWidth="1"/>
    <col min="10507" max="10508" width="9.7109375" style="40" customWidth="1"/>
    <col min="10509" max="10752" width="9.140625" style="40"/>
    <col min="10753" max="10753" width="25" style="40" customWidth="1"/>
    <col min="10754" max="10754" width="8.7109375" style="40" customWidth="1"/>
    <col min="10755" max="10760" width="9.7109375" style="40" customWidth="1"/>
    <col min="10761" max="10762" width="10.7109375" style="40" customWidth="1"/>
    <col min="10763" max="10764" width="9.7109375" style="40" customWidth="1"/>
    <col min="10765" max="11008" width="9.140625" style="40"/>
    <col min="11009" max="11009" width="25" style="40" customWidth="1"/>
    <col min="11010" max="11010" width="8.7109375" style="40" customWidth="1"/>
    <col min="11011" max="11016" width="9.7109375" style="40" customWidth="1"/>
    <col min="11017" max="11018" width="10.7109375" style="40" customWidth="1"/>
    <col min="11019" max="11020" width="9.7109375" style="40" customWidth="1"/>
    <col min="11021" max="11264" width="9.140625" style="40"/>
    <col min="11265" max="11265" width="25" style="40" customWidth="1"/>
    <col min="11266" max="11266" width="8.7109375" style="40" customWidth="1"/>
    <col min="11267" max="11272" width="9.7109375" style="40" customWidth="1"/>
    <col min="11273" max="11274" width="10.7109375" style="40" customWidth="1"/>
    <col min="11275" max="11276" width="9.7109375" style="40" customWidth="1"/>
    <col min="11277" max="11520" width="9.140625" style="40"/>
    <col min="11521" max="11521" width="25" style="40" customWidth="1"/>
    <col min="11522" max="11522" width="8.7109375" style="40" customWidth="1"/>
    <col min="11523" max="11528" width="9.7109375" style="40" customWidth="1"/>
    <col min="11529" max="11530" width="10.7109375" style="40" customWidth="1"/>
    <col min="11531" max="11532" width="9.7109375" style="40" customWidth="1"/>
    <col min="11533" max="11776" width="9.140625" style="40"/>
    <col min="11777" max="11777" width="25" style="40" customWidth="1"/>
    <col min="11778" max="11778" width="8.7109375" style="40" customWidth="1"/>
    <col min="11779" max="11784" width="9.7109375" style="40" customWidth="1"/>
    <col min="11785" max="11786" width="10.7109375" style="40" customWidth="1"/>
    <col min="11787" max="11788" width="9.7109375" style="40" customWidth="1"/>
    <col min="11789" max="12032" width="9.140625" style="40"/>
    <col min="12033" max="12033" width="25" style="40" customWidth="1"/>
    <col min="12034" max="12034" width="8.7109375" style="40" customWidth="1"/>
    <col min="12035" max="12040" width="9.7109375" style="40" customWidth="1"/>
    <col min="12041" max="12042" width="10.7109375" style="40" customWidth="1"/>
    <col min="12043" max="12044" width="9.7109375" style="40" customWidth="1"/>
    <col min="12045" max="12288" width="9.140625" style="40"/>
    <col min="12289" max="12289" width="25" style="40" customWidth="1"/>
    <col min="12290" max="12290" width="8.7109375" style="40" customWidth="1"/>
    <col min="12291" max="12296" width="9.7109375" style="40" customWidth="1"/>
    <col min="12297" max="12298" width="10.7109375" style="40" customWidth="1"/>
    <col min="12299" max="12300" width="9.7109375" style="40" customWidth="1"/>
    <col min="12301" max="12544" width="9.140625" style="40"/>
    <col min="12545" max="12545" width="25" style="40" customWidth="1"/>
    <col min="12546" max="12546" width="8.7109375" style="40" customWidth="1"/>
    <col min="12547" max="12552" width="9.7109375" style="40" customWidth="1"/>
    <col min="12553" max="12554" width="10.7109375" style="40" customWidth="1"/>
    <col min="12555" max="12556" width="9.7109375" style="40" customWidth="1"/>
    <col min="12557" max="12800" width="9.140625" style="40"/>
    <col min="12801" max="12801" width="25" style="40" customWidth="1"/>
    <col min="12802" max="12802" width="8.7109375" style="40" customWidth="1"/>
    <col min="12803" max="12808" width="9.7109375" style="40" customWidth="1"/>
    <col min="12809" max="12810" width="10.7109375" style="40" customWidth="1"/>
    <col min="12811" max="12812" width="9.7109375" style="40" customWidth="1"/>
    <col min="12813" max="13056" width="9.140625" style="40"/>
    <col min="13057" max="13057" width="25" style="40" customWidth="1"/>
    <col min="13058" max="13058" width="8.7109375" style="40" customWidth="1"/>
    <col min="13059" max="13064" width="9.7109375" style="40" customWidth="1"/>
    <col min="13065" max="13066" width="10.7109375" style="40" customWidth="1"/>
    <col min="13067" max="13068" width="9.7109375" style="40" customWidth="1"/>
    <col min="13069" max="13312" width="9.140625" style="40"/>
    <col min="13313" max="13313" width="25" style="40" customWidth="1"/>
    <col min="13314" max="13314" width="8.7109375" style="40" customWidth="1"/>
    <col min="13315" max="13320" width="9.7109375" style="40" customWidth="1"/>
    <col min="13321" max="13322" width="10.7109375" style="40" customWidth="1"/>
    <col min="13323" max="13324" width="9.7109375" style="40" customWidth="1"/>
    <col min="13325" max="13568" width="9.140625" style="40"/>
    <col min="13569" max="13569" width="25" style="40" customWidth="1"/>
    <col min="13570" max="13570" width="8.7109375" style="40" customWidth="1"/>
    <col min="13571" max="13576" width="9.7109375" style="40" customWidth="1"/>
    <col min="13577" max="13578" width="10.7109375" style="40" customWidth="1"/>
    <col min="13579" max="13580" width="9.7109375" style="40" customWidth="1"/>
    <col min="13581" max="13824" width="9.140625" style="40"/>
    <col min="13825" max="13825" width="25" style="40" customWidth="1"/>
    <col min="13826" max="13826" width="8.7109375" style="40" customWidth="1"/>
    <col min="13827" max="13832" width="9.7109375" style="40" customWidth="1"/>
    <col min="13833" max="13834" width="10.7109375" style="40" customWidth="1"/>
    <col min="13835" max="13836" width="9.7109375" style="40" customWidth="1"/>
    <col min="13837" max="14080" width="9.140625" style="40"/>
    <col min="14081" max="14081" width="25" style="40" customWidth="1"/>
    <col min="14082" max="14082" width="8.7109375" style="40" customWidth="1"/>
    <col min="14083" max="14088" width="9.7109375" style="40" customWidth="1"/>
    <col min="14089" max="14090" width="10.7109375" style="40" customWidth="1"/>
    <col min="14091" max="14092" width="9.7109375" style="40" customWidth="1"/>
    <col min="14093" max="14336" width="9.140625" style="40"/>
    <col min="14337" max="14337" width="25" style="40" customWidth="1"/>
    <col min="14338" max="14338" width="8.7109375" style="40" customWidth="1"/>
    <col min="14339" max="14344" width="9.7109375" style="40" customWidth="1"/>
    <col min="14345" max="14346" width="10.7109375" style="40" customWidth="1"/>
    <col min="14347" max="14348" width="9.7109375" style="40" customWidth="1"/>
    <col min="14349" max="14592" width="9.140625" style="40"/>
    <col min="14593" max="14593" width="25" style="40" customWidth="1"/>
    <col min="14594" max="14594" width="8.7109375" style="40" customWidth="1"/>
    <col min="14595" max="14600" width="9.7109375" style="40" customWidth="1"/>
    <col min="14601" max="14602" width="10.7109375" style="40" customWidth="1"/>
    <col min="14603" max="14604" width="9.7109375" style="40" customWidth="1"/>
    <col min="14605" max="14848" width="9.140625" style="40"/>
    <col min="14849" max="14849" width="25" style="40" customWidth="1"/>
    <col min="14850" max="14850" width="8.7109375" style="40" customWidth="1"/>
    <col min="14851" max="14856" width="9.7109375" style="40" customWidth="1"/>
    <col min="14857" max="14858" width="10.7109375" style="40" customWidth="1"/>
    <col min="14859" max="14860" width="9.7109375" style="40" customWidth="1"/>
    <col min="14861" max="15104" width="9.140625" style="40"/>
    <col min="15105" max="15105" width="25" style="40" customWidth="1"/>
    <col min="15106" max="15106" width="8.7109375" style="40" customWidth="1"/>
    <col min="15107" max="15112" width="9.7109375" style="40" customWidth="1"/>
    <col min="15113" max="15114" width="10.7109375" style="40" customWidth="1"/>
    <col min="15115" max="15116" width="9.7109375" style="40" customWidth="1"/>
    <col min="15117" max="15360" width="9.140625" style="40"/>
    <col min="15361" max="15361" width="25" style="40" customWidth="1"/>
    <col min="15362" max="15362" width="8.7109375" style="40" customWidth="1"/>
    <col min="15363" max="15368" width="9.7109375" style="40" customWidth="1"/>
    <col min="15369" max="15370" width="10.7109375" style="40" customWidth="1"/>
    <col min="15371" max="15372" width="9.7109375" style="40" customWidth="1"/>
    <col min="15373" max="15616" width="9.140625" style="40"/>
    <col min="15617" max="15617" width="25" style="40" customWidth="1"/>
    <col min="15618" max="15618" width="8.7109375" style="40" customWidth="1"/>
    <col min="15619" max="15624" width="9.7109375" style="40" customWidth="1"/>
    <col min="15625" max="15626" width="10.7109375" style="40" customWidth="1"/>
    <col min="15627" max="15628" width="9.7109375" style="40" customWidth="1"/>
    <col min="15629" max="15872" width="9.140625" style="40"/>
    <col min="15873" max="15873" width="25" style="40" customWidth="1"/>
    <col min="15874" max="15874" width="8.7109375" style="40" customWidth="1"/>
    <col min="15875" max="15880" width="9.7109375" style="40" customWidth="1"/>
    <col min="15881" max="15882" width="10.7109375" style="40" customWidth="1"/>
    <col min="15883" max="15884" width="9.7109375" style="40" customWidth="1"/>
    <col min="15885" max="16128" width="9.140625" style="40"/>
    <col min="16129" max="16129" width="25" style="40" customWidth="1"/>
    <col min="16130" max="16130" width="8.7109375" style="40" customWidth="1"/>
    <col min="16131" max="16136" width="9.7109375" style="40" customWidth="1"/>
    <col min="16137" max="16138" width="10.7109375" style="40" customWidth="1"/>
    <col min="16139" max="16140" width="9.7109375" style="40" customWidth="1"/>
    <col min="16141" max="16384" width="9.140625" style="40"/>
  </cols>
  <sheetData>
    <row r="1" spans="1:19" ht="13.5" x14ac:dyDescent="0.2">
      <c r="A1" s="572" t="s">
        <v>757</v>
      </c>
      <c r="B1" s="572"/>
      <c r="C1" s="572"/>
      <c r="D1" s="572"/>
      <c r="E1" s="572"/>
      <c r="F1" s="572"/>
      <c r="G1" s="572"/>
      <c r="H1" s="572"/>
      <c r="I1" s="572"/>
      <c r="J1" s="233"/>
      <c r="O1" s="491">
        <f>IF(L3="Boys",0,IF(L3="Girls",11,22))</f>
        <v>22</v>
      </c>
    </row>
    <row r="2" spans="1:19" ht="13.5" customHeight="1" x14ac:dyDescent="0.2">
      <c r="A2" s="543" t="s">
        <v>674</v>
      </c>
      <c r="B2" s="543"/>
      <c r="C2" s="197"/>
      <c r="D2" s="27"/>
      <c r="E2" s="27"/>
      <c r="F2" s="27"/>
      <c r="G2" s="27"/>
      <c r="H2" s="27"/>
      <c r="I2" s="40"/>
      <c r="J2" s="40"/>
      <c r="K2" s="573" t="s">
        <v>580</v>
      </c>
      <c r="L2" s="574"/>
    </row>
    <row r="3" spans="1:19" ht="12.75" customHeight="1" x14ac:dyDescent="0.2">
      <c r="A3" s="1" t="s">
        <v>49</v>
      </c>
      <c r="B3" s="1"/>
      <c r="C3" s="233"/>
      <c r="D3" s="27"/>
      <c r="E3" s="28"/>
      <c r="F3" s="27"/>
      <c r="G3" s="27"/>
      <c r="H3" s="27"/>
      <c r="I3" s="40"/>
      <c r="J3" s="40"/>
      <c r="K3" s="256" t="s">
        <v>581</v>
      </c>
      <c r="L3" s="257" t="s">
        <v>575</v>
      </c>
    </row>
    <row r="4" spans="1:19" ht="11.25" customHeight="1" x14ac:dyDescent="0.2">
      <c r="A4" s="13"/>
      <c r="B4" s="13"/>
      <c r="J4" s="29"/>
      <c r="K4" s="30"/>
    </row>
    <row r="5" spans="1:19" s="8" customFormat="1" ht="39" customHeight="1" x14ac:dyDescent="0.2">
      <c r="A5" s="170"/>
      <c r="B5" s="170"/>
      <c r="C5" s="575" t="s">
        <v>532</v>
      </c>
      <c r="D5" s="577" t="s">
        <v>533</v>
      </c>
      <c r="E5" s="577"/>
      <c r="F5" s="577"/>
      <c r="G5" s="577"/>
      <c r="H5" s="577"/>
      <c r="I5" s="578" t="s">
        <v>582</v>
      </c>
      <c r="J5" s="575" t="s">
        <v>583</v>
      </c>
      <c r="K5" s="580" t="s">
        <v>669</v>
      </c>
      <c r="L5" s="580"/>
    </row>
    <row r="6" spans="1:19" s="259" customFormat="1" ht="56.25" x14ac:dyDescent="0.2">
      <c r="A6" s="258" t="s">
        <v>560</v>
      </c>
      <c r="B6" s="258" t="s">
        <v>561</v>
      </c>
      <c r="C6" s="576"/>
      <c r="D6" s="235" t="s">
        <v>124</v>
      </c>
      <c r="E6" s="234" t="s">
        <v>584</v>
      </c>
      <c r="F6" s="235" t="s">
        <v>125</v>
      </c>
      <c r="G6" s="234" t="s">
        <v>585</v>
      </c>
      <c r="H6" s="236" t="s">
        <v>126</v>
      </c>
      <c r="I6" s="579"/>
      <c r="J6" s="576"/>
      <c r="K6" s="240" t="s">
        <v>127</v>
      </c>
      <c r="L6" s="236" t="s">
        <v>128</v>
      </c>
    </row>
    <row r="7" spans="1:19" ht="11.25" customHeight="1" x14ac:dyDescent="0.2"/>
    <row r="8" spans="1:19" s="48" customFormat="1" ht="11.25" customHeight="1" x14ac:dyDescent="0.2">
      <c r="A8" s="49" t="s">
        <v>767</v>
      </c>
      <c r="B8" s="47" t="s">
        <v>445</v>
      </c>
      <c r="C8" s="521">
        <f>VLOOKUP($A8,T16Percentage,$O$1+'Table 15 data'!D$4,0)</f>
        <v>618585</v>
      </c>
      <c r="D8" s="522">
        <f>VLOOKUP($A8,T16Percentage,$O$1+'Table 15 data'!E$4,0)</f>
        <v>63.8</v>
      </c>
      <c r="E8" s="522">
        <f>VLOOKUP($A8,T16Percentage,$O$1+'Table 15 data'!F$4,0)</f>
        <v>53.4</v>
      </c>
      <c r="F8" s="522">
        <f>VLOOKUP($A8,T16Percentage,$O$1+'Table 15 data'!G$4,0)</f>
        <v>89.7</v>
      </c>
      <c r="G8" s="522">
        <f>VLOOKUP($A8,T16Percentage,$O$1+'Table 15 data'!H$4,0)</f>
        <v>85.1</v>
      </c>
      <c r="H8" s="522">
        <f>VLOOKUP($A8,T16Percentage,$O$1+'Table 15 data'!I$4,0)</f>
        <v>97.7</v>
      </c>
      <c r="I8" s="522">
        <f>VLOOKUP($A8,T16Percentage,$O$1+'Table 15 data'!J$4,0)</f>
        <v>302.89999999999998</v>
      </c>
      <c r="J8" s="522">
        <f>VLOOKUP($A8,T16Percentage,$O$1+'Table 15 data'!K$4,0)</f>
        <v>354.9</v>
      </c>
      <c r="K8" s="522">
        <f>VLOOKUP($A8,T16Percentage,$O$1+'Table 15 data'!L$4,0)</f>
        <v>89.9</v>
      </c>
      <c r="L8" s="522">
        <f>VLOOKUP($A8,T16Percentage,$O$1+'Table 15 data'!M$4,0)</f>
        <v>55.5</v>
      </c>
    </row>
    <row r="9" spans="1:19" s="200" customFormat="1" ht="11.25" customHeight="1" x14ac:dyDescent="0.2">
      <c r="C9" s="523"/>
      <c r="D9" s="523"/>
      <c r="E9" s="523"/>
      <c r="F9" s="523"/>
      <c r="G9" s="523"/>
      <c r="H9" s="523"/>
      <c r="I9" s="523"/>
      <c r="J9" s="523"/>
      <c r="K9" s="523"/>
      <c r="L9" s="523"/>
    </row>
    <row r="10" spans="1:19" s="48" customFormat="1" ht="11.25" x14ac:dyDescent="0.2">
      <c r="A10" s="46" t="s">
        <v>586</v>
      </c>
      <c r="B10" s="47"/>
      <c r="C10" s="521">
        <f>VLOOKUP($A10,T16Percentage,$O$1+'Table 15 data'!D$4,0)</f>
        <v>556002</v>
      </c>
      <c r="D10" s="522">
        <f>VLOOKUP($A10,T16Percentage,$O$1+'Table 15 data'!E$4,0)</f>
        <v>65.8</v>
      </c>
      <c r="E10" s="522">
        <f>VLOOKUP($A10,T16Percentage,$O$1+'Table 15 data'!F$4,0)</f>
        <v>56.8</v>
      </c>
      <c r="F10" s="522">
        <f>VLOOKUP($A10,T16Percentage,$O$1+'Table 15 data'!G$4,0)</f>
        <v>93.5</v>
      </c>
      <c r="G10" s="522">
        <f>VLOOKUP($A10,T16Percentage,$O$1+'Table 15 data'!H$4,0)</f>
        <v>91.2</v>
      </c>
      <c r="H10" s="522">
        <f>VLOOKUP($A10,T16Percentage,$O$1+'Table 15 data'!I$4,0)</f>
        <v>98.3</v>
      </c>
      <c r="I10" s="522">
        <f>VLOOKUP($A10,T16Percentage,$O$1+'Table 15 data'!J$4,0)</f>
        <v>311.10000000000002</v>
      </c>
      <c r="J10" s="522">
        <f>VLOOKUP($A10,T16Percentage,$O$1+'Table 15 data'!K$4,0)</f>
        <v>367.2</v>
      </c>
      <c r="K10" s="522">
        <f>VLOOKUP($A10,T16Percentage,$O$1+'Table 15 data'!L$4,0)</f>
        <v>95.9</v>
      </c>
      <c r="L10" s="522">
        <f>VLOOKUP($A10,T16Percentage,$O$1+'Table 15 data'!M$4,0)</f>
        <v>59.1</v>
      </c>
    </row>
    <row r="11" spans="1:19" s="259" customFormat="1" ht="11.25" customHeight="1" x14ac:dyDescent="0.2">
      <c r="A11" s="243"/>
      <c r="B11" s="260"/>
      <c r="C11" s="110"/>
      <c r="D11" s="524"/>
      <c r="E11" s="524"/>
      <c r="F11" s="524"/>
      <c r="G11" s="524"/>
      <c r="H11" s="524"/>
      <c r="I11" s="524"/>
      <c r="J11" s="524"/>
      <c r="K11" s="525"/>
      <c r="L11" s="525"/>
    </row>
    <row r="12" spans="1:19" s="32" customFormat="1" ht="11.25" customHeight="1" x14ac:dyDescent="0.2">
      <c r="A12" s="31" t="s">
        <v>562</v>
      </c>
      <c r="B12" s="32" t="s">
        <v>129</v>
      </c>
      <c r="C12" s="521">
        <f>VLOOKUP($A12,T16Percentage,$O$1+'Table 15 data'!D$4,0)</f>
        <v>27664</v>
      </c>
      <c r="D12" s="522">
        <f>VLOOKUP($A12,T16Percentage,$O$1+'Table 15 data'!E$4,0)</f>
        <v>63.3</v>
      </c>
      <c r="E12" s="522">
        <f>VLOOKUP($A12,T16Percentage,$O$1+'Table 15 data'!F$4,0)</f>
        <v>54.6</v>
      </c>
      <c r="F12" s="522">
        <f>VLOOKUP($A12,T16Percentage,$O$1+'Table 15 data'!G$4,0)</f>
        <v>92.4</v>
      </c>
      <c r="G12" s="522">
        <f>VLOOKUP($A12,T16Percentage,$O$1+'Table 15 data'!H$4,0)</f>
        <v>90.5</v>
      </c>
      <c r="H12" s="522">
        <f>VLOOKUP($A12,T16Percentage,$O$1+'Table 15 data'!I$4,0)</f>
        <v>97.9</v>
      </c>
      <c r="I12" s="522">
        <f>VLOOKUP($A12,T16Percentage,$O$1+'Table 15 data'!J$4,0)</f>
        <v>303</v>
      </c>
      <c r="J12" s="522">
        <f>VLOOKUP($A12,T16Percentage,$O$1+'Table 15 data'!K$4,0)</f>
        <v>356.3</v>
      </c>
      <c r="K12" s="522">
        <f>VLOOKUP($A12,T16Percentage,$O$1+'Table 15 data'!L$4,0)</f>
        <v>95.5</v>
      </c>
      <c r="L12" s="522">
        <f>VLOOKUP($A12,T16Percentage,$O$1+'Table 15 data'!M$4,0)</f>
        <v>57.3</v>
      </c>
      <c r="M12" s="34"/>
      <c r="N12" s="34"/>
      <c r="O12" s="34"/>
      <c r="P12" s="34"/>
      <c r="Q12" s="34"/>
      <c r="R12" s="34"/>
      <c r="S12" s="34"/>
    </row>
    <row r="13" spans="1:19" s="105" customFormat="1" ht="11.25" customHeight="1" x14ac:dyDescent="0.2">
      <c r="A13" s="103" t="s">
        <v>467</v>
      </c>
      <c r="B13" s="105" t="s">
        <v>132</v>
      </c>
      <c r="C13" s="261">
        <f>VLOOKUP($A13,T16Percentage,$O$1+'Table 15 data'!D$4,0)</f>
        <v>5257</v>
      </c>
      <c r="D13" s="208">
        <f>VLOOKUP($A13,T16Percentage,$O$1+'Table 15 data'!E$4,0)</f>
        <v>65</v>
      </c>
      <c r="E13" s="208">
        <f>VLOOKUP($A13,T16Percentage,$O$1+'Table 15 data'!F$4,0)</f>
        <v>57.6</v>
      </c>
      <c r="F13" s="208">
        <f>VLOOKUP($A13,T16Percentage,$O$1+'Table 15 data'!G$4,0)</f>
        <v>92.9</v>
      </c>
      <c r="G13" s="208">
        <f>VLOOKUP($A13,T16Percentage,$O$1+'Table 15 data'!H$4,0)</f>
        <v>91.4</v>
      </c>
      <c r="H13" s="208">
        <f>VLOOKUP($A13,T16Percentage,$O$1+'Table 15 data'!I$4,0)</f>
        <v>98.4</v>
      </c>
      <c r="I13" s="208">
        <f>VLOOKUP($A13,T16Percentage,$O$1+'Table 15 data'!J$4,0)</f>
        <v>306.10000000000002</v>
      </c>
      <c r="J13" s="208">
        <f>VLOOKUP($A13,T16Percentage,$O$1+'Table 15 data'!K$4,0)</f>
        <v>358.8</v>
      </c>
      <c r="K13" s="208">
        <f>VLOOKUP($A13,T16Percentage,$O$1+'Table 15 data'!L$4,0)</f>
        <v>95.8</v>
      </c>
      <c r="L13" s="208">
        <f>VLOOKUP($A13,T16Percentage,$O$1+'Table 15 data'!M$4,0)</f>
        <v>60.5</v>
      </c>
    </row>
    <row r="14" spans="1:19" s="105" customFormat="1" ht="11.25" customHeight="1" x14ac:dyDescent="0.2">
      <c r="A14" s="103" t="s">
        <v>130</v>
      </c>
      <c r="B14" s="105" t="s">
        <v>131</v>
      </c>
      <c r="C14" s="261">
        <f>VLOOKUP($A14,T16Percentage,$O$1+'Table 15 data'!D$4,0)</f>
        <v>1153</v>
      </c>
      <c r="D14" s="208">
        <f>VLOOKUP($A14,T16Percentage,$O$1+'Table 15 data'!E$4,0)</f>
        <v>66.099999999999994</v>
      </c>
      <c r="E14" s="208">
        <f>VLOOKUP($A14,T16Percentage,$O$1+'Table 15 data'!F$4,0)</f>
        <v>56.9</v>
      </c>
      <c r="F14" s="208">
        <f>VLOOKUP($A14,T16Percentage,$O$1+'Table 15 data'!G$4,0)</f>
        <v>92.6</v>
      </c>
      <c r="G14" s="208">
        <f>VLOOKUP($A14,T16Percentage,$O$1+'Table 15 data'!H$4,0)</f>
        <v>91.2</v>
      </c>
      <c r="H14" s="208">
        <f>VLOOKUP($A14,T16Percentage,$O$1+'Table 15 data'!I$4,0)</f>
        <v>98.8</v>
      </c>
      <c r="I14" s="208">
        <f>VLOOKUP($A14,T16Percentage,$O$1+'Table 15 data'!J$4,0)</f>
        <v>310.5</v>
      </c>
      <c r="J14" s="208">
        <f>VLOOKUP($A14,T16Percentage,$O$1+'Table 15 data'!K$4,0)</f>
        <v>371.2</v>
      </c>
      <c r="K14" s="208">
        <f>VLOOKUP($A14,T16Percentage,$O$1+'Table 15 data'!L$4,0)</f>
        <v>96.8</v>
      </c>
      <c r="L14" s="208">
        <f>VLOOKUP($A14,T16Percentage,$O$1+'Table 15 data'!M$4,0)</f>
        <v>61</v>
      </c>
    </row>
    <row r="15" spans="1:19" s="105" customFormat="1" ht="11.25" customHeight="1" x14ac:dyDescent="0.2">
      <c r="A15" s="103" t="s">
        <v>133</v>
      </c>
      <c r="B15" s="105" t="s">
        <v>134</v>
      </c>
      <c r="C15" s="261">
        <f>VLOOKUP($A15,T16Percentage,$O$1+'Table 15 data'!D$4,0)</f>
        <v>2097</v>
      </c>
      <c r="D15" s="208">
        <f>VLOOKUP($A15,T16Percentage,$O$1+'Table 15 data'!E$4,0)</f>
        <v>67</v>
      </c>
      <c r="E15" s="208">
        <f>VLOOKUP($A15,T16Percentage,$O$1+'Table 15 data'!F$4,0)</f>
        <v>58.5</v>
      </c>
      <c r="F15" s="208">
        <f>VLOOKUP($A15,T16Percentage,$O$1+'Table 15 data'!G$4,0)</f>
        <v>93.4</v>
      </c>
      <c r="G15" s="208">
        <f>VLOOKUP($A15,T16Percentage,$O$1+'Table 15 data'!H$4,0)</f>
        <v>92.3</v>
      </c>
      <c r="H15" s="208">
        <f>VLOOKUP($A15,T16Percentage,$O$1+'Table 15 data'!I$4,0)</f>
        <v>97.8</v>
      </c>
      <c r="I15" s="208">
        <f>VLOOKUP($A15,T16Percentage,$O$1+'Table 15 data'!J$4,0)</f>
        <v>311.2</v>
      </c>
      <c r="J15" s="208">
        <f>VLOOKUP($A15,T16Percentage,$O$1+'Table 15 data'!K$4,0)</f>
        <v>378.4</v>
      </c>
      <c r="K15" s="208">
        <f>VLOOKUP($A15,T16Percentage,$O$1+'Table 15 data'!L$4,0)</f>
        <v>96.3</v>
      </c>
      <c r="L15" s="208">
        <f>VLOOKUP($A15,T16Percentage,$O$1+'Table 15 data'!M$4,0)</f>
        <v>61</v>
      </c>
    </row>
    <row r="16" spans="1:19" s="105" customFormat="1" ht="11.25" customHeight="1" x14ac:dyDescent="0.2">
      <c r="A16" s="103" t="s">
        <v>135</v>
      </c>
      <c r="B16" s="105" t="s">
        <v>136</v>
      </c>
      <c r="C16" s="261">
        <f>VLOOKUP($A16,T16Percentage,$O$1+'Table 15 data'!D$4,0)</f>
        <v>1121</v>
      </c>
      <c r="D16" s="208">
        <f>VLOOKUP($A16,T16Percentage,$O$1+'Table 15 data'!E$4,0)</f>
        <v>63</v>
      </c>
      <c r="E16" s="208">
        <f>VLOOKUP($A16,T16Percentage,$O$1+'Table 15 data'!F$4,0)</f>
        <v>55.1</v>
      </c>
      <c r="F16" s="208">
        <f>VLOOKUP($A16,T16Percentage,$O$1+'Table 15 data'!G$4,0)</f>
        <v>91.5</v>
      </c>
      <c r="G16" s="208">
        <f>VLOOKUP($A16,T16Percentage,$O$1+'Table 15 data'!H$4,0)</f>
        <v>89.3</v>
      </c>
      <c r="H16" s="208">
        <f>VLOOKUP($A16,T16Percentage,$O$1+'Table 15 data'!I$4,0)</f>
        <v>97.3</v>
      </c>
      <c r="I16" s="208">
        <f>VLOOKUP($A16,T16Percentage,$O$1+'Table 15 data'!J$4,0)</f>
        <v>299.8</v>
      </c>
      <c r="J16" s="208">
        <f>VLOOKUP($A16,T16Percentage,$O$1+'Table 15 data'!K$4,0)</f>
        <v>340</v>
      </c>
      <c r="K16" s="208">
        <f>VLOOKUP($A16,T16Percentage,$O$1+'Table 15 data'!L$4,0)</f>
        <v>96.7</v>
      </c>
      <c r="L16" s="208">
        <f>VLOOKUP($A16,T16Percentage,$O$1+'Table 15 data'!M$4,0)</f>
        <v>57.7</v>
      </c>
    </row>
    <row r="17" spans="1:12" s="105" customFormat="1" ht="11.25" customHeight="1" x14ac:dyDescent="0.2">
      <c r="A17" s="103" t="s">
        <v>137</v>
      </c>
      <c r="B17" s="105" t="s">
        <v>138</v>
      </c>
      <c r="C17" s="261">
        <f>VLOOKUP($A17,T16Percentage,$O$1+'Table 15 data'!D$4,0)</f>
        <v>1444</v>
      </c>
      <c r="D17" s="208">
        <f>VLOOKUP($A17,T16Percentage,$O$1+'Table 15 data'!E$4,0)</f>
        <v>57.3</v>
      </c>
      <c r="E17" s="208">
        <f>VLOOKUP($A17,T16Percentage,$O$1+'Table 15 data'!F$4,0)</f>
        <v>47.2</v>
      </c>
      <c r="F17" s="208">
        <f>VLOOKUP($A17,T16Percentage,$O$1+'Table 15 data'!G$4,0)</f>
        <v>89.7</v>
      </c>
      <c r="G17" s="208">
        <f>VLOOKUP($A17,T16Percentage,$O$1+'Table 15 data'!H$4,0)</f>
        <v>87.7</v>
      </c>
      <c r="H17" s="208">
        <f>VLOOKUP($A17,T16Percentage,$O$1+'Table 15 data'!I$4,0)</f>
        <v>97.4</v>
      </c>
      <c r="I17" s="208">
        <f>VLOOKUP($A17,T16Percentage,$O$1+'Table 15 data'!J$4,0)</f>
        <v>286.10000000000002</v>
      </c>
      <c r="J17" s="208">
        <f>VLOOKUP($A17,T16Percentage,$O$1+'Table 15 data'!K$4,0)</f>
        <v>323.7</v>
      </c>
      <c r="K17" s="208">
        <f>VLOOKUP($A17,T16Percentage,$O$1+'Table 15 data'!L$4,0)</f>
        <v>95.1</v>
      </c>
      <c r="L17" s="208">
        <f>VLOOKUP($A17,T16Percentage,$O$1+'Table 15 data'!M$4,0)</f>
        <v>50.1</v>
      </c>
    </row>
    <row r="18" spans="1:12" s="105" customFormat="1" ht="11.25" customHeight="1" x14ac:dyDescent="0.2">
      <c r="A18" s="103" t="s">
        <v>139</v>
      </c>
      <c r="B18" s="105" t="s">
        <v>140</v>
      </c>
      <c r="C18" s="261">
        <f>VLOOKUP($A18,T16Percentage,$O$1+'Table 15 data'!D$4,0)</f>
        <v>2339</v>
      </c>
      <c r="D18" s="208">
        <f>VLOOKUP($A18,T16Percentage,$O$1+'Table 15 data'!E$4,0)</f>
        <v>64.099999999999994</v>
      </c>
      <c r="E18" s="208">
        <f>VLOOKUP($A18,T16Percentage,$O$1+'Table 15 data'!F$4,0)</f>
        <v>57.3</v>
      </c>
      <c r="F18" s="208">
        <f>VLOOKUP($A18,T16Percentage,$O$1+'Table 15 data'!G$4,0)</f>
        <v>91.5</v>
      </c>
      <c r="G18" s="208">
        <f>VLOOKUP($A18,T16Percentage,$O$1+'Table 15 data'!H$4,0)</f>
        <v>90.3</v>
      </c>
      <c r="H18" s="208">
        <f>VLOOKUP($A18,T16Percentage,$O$1+'Table 15 data'!I$4,0)</f>
        <v>97.9</v>
      </c>
      <c r="I18" s="208">
        <f>VLOOKUP($A18,T16Percentage,$O$1+'Table 15 data'!J$4,0)</f>
        <v>299.8</v>
      </c>
      <c r="J18" s="208">
        <f>VLOOKUP($A18,T16Percentage,$O$1+'Table 15 data'!K$4,0)</f>
        <v>356.9</v>
      </c>
      <c r="K18" s="208">
        <f>VLOOKUP($A18,T16Percentage,$O$1+'Table 15 data'!L$4,0)</f>
        <v>96.4</v>
      </c>
      <c r="L18" s="208">
        <f>VLOOKUP($A18,T16Percentage,$O$1+'Table 15 data'!M$4,0)</f>
        <v>61</v>
      </c>
    </row>
    <row r="19" spans="1:12" s="105" customFormat="1" ht="11.25" customHeight="1" x14ac:dyDescent="0.2">
      <c r="A19" s="103" t="s">
        <v>141</v>
      </c>
      <c r="B19" s="105" t="s">
        <v>142</v>
      </c>
      <c r="C19" s="261">
        <f>VLOOKUP($A19,T16Percentage,$O$1+'Table 15 data'!D$4,0)</f>
        <v>2196</v>
      </c>
      <c r="D19" s="208">
        <f>VLOOKUP($A19,T16Percentage,$O$1+'Table 15 data'!E$4,0)</f>
        <v>67.900000000000006</v>
      </c>
      <c r="E19" s="208">
        <f>VLOOKUP($A19,T16Percentage,$O$1+'Table 15 data'!F$4,0)</f>
        <v>56.1</v>
      </c>
      <c r="F19" s="208">
        <f>VLOOKUP($A19,T16Percentage,$O$1+'Table 15 data'!G$4,0)</f>
        <v>93.9</v>
      </c>
      <c r="G19" s="208">
        <f>VLOOKUP($A19,T16Percentage,$O$1+'Table 15 data'!H$4,0)</f>
        <v>90.3</v>
      </c>
      <c r="H19" s="208">
        <f>VLOOKUP($A19,T16Percentage,$O$1+'Table 15 data'!I$4,0)</f>
        <v>97.6</v>
      </c>
      <c r="I19" s="208">
        <f>VLOOKUP($A19,T16Percentage,$O$1+'Table 15 data'!J$4,0)</f>
        <v>309.8</v>
      </c>
      <c r="J19" s="208">
        <f>VLOOKUP($A19,T16Percentage,$O$1+'Table 15 data'!K$4,0)</f>
        <v>350.7</v>
      </c>
      <c r="K19" s="208">
        <f>VLOOKUP($A19,T16Percentage,$O$1+'Table 15 data'!L$4,0)</f>
        <v>92.5</v>
      </c>
      <c r="L19" s="208">
        <f>VLOOKUP($A19,T16Percentage,$O$1+'Table 15 data'!M$4,0)</f>
        <v>57.9</v>
      </c>
    </row>
    <row r="20" spans="1:12" s="105" customFormat="1" ht="11.25" customHeight="1" x14ac:dyDescent="0.2">
      <c r="A20" s="103" t="s">
        <v>143</v>
      </c>
      <c r="B20" s="105" t="s">
        <v>144</v>
      </c>
      <c r="C20" s="261">
        <f>VLOOKUP($A20,T16Percentage,$O$1+'Table 15 data'!D$4,0)</f>
        <v>3486</v>
      </c>
      <c r="D20" s="208">
        <f>VLOOKUP($A20,T16Percentage,$O$1+'Table 15 data'!E$4,0)</f>
        <v>60.9</v>
      </c>
      <c r="E20" s="208">
        <f>VLOOKUP($A20,T16Percentage,$O$1+'Table 15 data'!F$4,0)</f>
        <v>52.6</v>
      </c>
      <c r="F20" s="208">
        <f>VLOOKUP($A20,T16Percentage,$O$1+'Table 15 data'!G$4,0)</f>
        <v>92.7</v>
      </c>
      <c r="G20" s="208">
        <f>VLOOKUP($A20,T16Percentage,$O$1+'Table 15 data'!H$4,0)</f>
        <v>91</v>
      </c>
      <c r="H20" s="208">
        <f>VLOOKUP($A20,T16Percentage,$O$1+'Table 15 data'!I$4,0)</f>
        <v>97.9</v>
      </c>
      <c r="I20" s="208">
        <f>VLOOKUP($A20,T16Percentage,$O$1+'Table 15 data'!J$4,0)</f>
        <v>303.39999999999998</v>
      </c>
      <c r="J20" s="208">
        <f>VLOOKUP($A20,T16Percentage,$O$1+'Table 15 data'!K$4,0)</f>
        <v>349.1</v>
      </c>
      <c r="K20" s="208">
        <f>VLOOKUP($A20,T16Percentage,$O$1+'Table 15 data'!L$4,0)</f>
        <v>95.6</v>
      </c>
      <c r="L20" s="208">
        <f>VLOOKUP($A20,T16Percentage,$O$1+'Table 15 data'!M$4,0)</f>
        <v>55.5</v>
      </c>
    </row>
    <row r="21" spans="1:12" s="105" customFormat="1" ht="11.25" customHeight="1" x14ac:dyDescent="0.2">
      <c r="A21" s="103" t="s">
        <v>145</v>
      </c>
      <c r="B21" s="105" t="s">
        <v>146</v>
      </c>
      <c r="C21" s="261">
        <f>VLOOKUP($A21,T16Percentage,$O$1+'Table 15 data'!D$4,0)</f>
        <v>1723</v>
      </c>
      <c r="D21" s="208">
        <f>VLOOKUP($A21,T16Percentage,$O$1+'Table 15 data'!E$4,0)</f>
        <v>58.7</v>
      </c>
      <c r="E21" s="208">
        <f>VLOOKUP($A21,T16Percentage,$O$1+'Table 15 data'!F$4,0)</f>
        <v>50</v>
      </c>
      <c r="F21" s="208">
        <f>VLOOKUP($A21,T16Percentage,$O$1+'Table 15 data'!G$4,0)</f>
        <v>91.7</v>
      </c>
      <c r="G21" s="208">
        <f>VLOOKUP($A21,T16Percentage,$O$1+'Table 15 data'!H$4,0)</f>
        <v>89.8</v>
      </c>
      <c r="H21" s="208">
        <f>VLOOKUP($A21,T16Percentage,$O$1+'Table 15 data'!I$4,0)</f>
        <v>97.4</v>
      </c>
      <c r="I21" s="208">
        <f>VLOOKUP($A21,T16Percentage,$O$1+'Table 15 data'!J$4,0)</f>
        <v>292.39999999999998</v>
      </c>
      <c r="J21" s="208">
        <f>VLOOKUP($A21,T16Percentage,$O$1+'Table 15 data'!K$4,0)</f>
        <v>341.8</v>
      </c>
      <c r="K21" s="208">
        <f>VLOOKUP($A21,T16Percentage,$O$1+'Table 15 data'!L$4,0)</f>
        <v>95.6</v>
      </c>
      <c r="L21" s="208">
        <f>VLOOKUP($A21,T16Percentage,$O$1+'Table 15 data'!M$4,0)</f>
        <v>53.1</v>
      </c>
    </row>
    <row r="22" spans="1:12" ht="11.25" customHeight="1" x14ac:dyDescent="0.2">
      <c r="A22" s="103" t="s">
        <v>147</v>
      </c>
      <c r="B22" s="105" t="s">
        <v>148</v>
      </c>
      <c r="C22" s="261">
        <f>VLOOKUP($A22,T16Percentage,$O$1+'Table 15 data'!D$4,0)</f>
        <v>1688</v>
      </c>
      <c r="D22" s="208">
        <f>VLOOKUP($A22,T16Percentage,$O$1+'Table 15 data'!E$4,0)</f>
        <v>64.2</v>
      </c>
      <c r="E22" s="208">
        <f>VLOOKUP($A22,T16Percentage,$O$1+'Table 15 data'!F$4,0)</f>
        <v>54</v>
      </c>
      <c r="F22" s="208">
        <f>VLOOKUP($A22,T16Percentage,$O$1+'Table 15 data'!G$4,0)</f>
        <v>93.1</v>
      </c>
      <c r="G22" s="208">
        <f>VLOOKUP($A22,T16Percentage,$O$1+'Table 15 data'!H$4,0)</f>
        <v>89.3</v>
      </c>
      <c r="H22" s="208">
        <f>VLOOKUP($A22,T16Percentage,$O$1+'Table 15 data'!I$4,0)</f>
        <v>98</v>
      </c>
      <c r="I22" s="208">
        <f>VLOOKUP($A22,T16Percentage,$O$1+'Table 15 data'!J$4,0)</f>
        <v>307.2</v>
      </c>
      <c r="J22" s="208">
        <f>VLOOKUP($A22,T16Percentage,$O$1+'Table 15 data'!K$4,0)</f>
        <v>379.1</v>
      </c>
      <c r="K22" s="208">
        <f>VLOOKUP($A22,T16Percentage,$O$1+'Table 15 data'!L$4,0)</f>
        <v>93.1</v>
      </c>
      <c r="L22" s="208">
        <f>VLOOKUP($A22,T16Percentage,$O$1+'Table 15 data'!M$4,0)</f>
        <v>56.3</v>
      </c>
    </row>
    <row r="23" spans="1:12" ht="11.25" customHeight="1" x14ac:dyDescent="0.2">
      <c r="A23" s="103" t="s">
        <v>149</v>
      </c>
      <c r="B23" s="105" t="s">
        <v>150</v>
      </c>
      <c r="C23" s="261">
        <f>VLOOKUP($A23,T16Percentage,$O$1+'Table 15 data'!D$4,0)</f>
        <v>2062</v>
      </c>
      <c r="D23" s="208">
        <f>VLOOKUP($A23,T16Percentage,$O$1+'Table 15 data'!E$4,0)</f>
        <v>64.900000000000006</v>
      </c>
      <c r="E23" s="208">
        <f>VLOOKUP($A23,T16Percentage,$O$1+'Table 15 data'!F$4,0)</f>
        <v>55.1</v>
      </c>
      <c r="F23" s="208">
        <f>VLOOKUP($A23,T16Percentage,$O$1+'Table 15 data'!G$4,0)</f>
        <v>91.2</v>
      </c>
      <c r="G23" s="208">
        <f>VLOOKUP($A23,T16Percentage,$O$1+'Table 15 data'!H$4,0)</f>
        <v>89.9</v>
      </c>
      <c r="H23" s="208">
        <f>VLOOKUP($A23,T16Percentage,$O$1+'Table 15 data'!I$4,0)</f>
        <v>97.2</v>
      </c>
      <c r="I23" s="208">
        <f>VLOOKUP($A23,T16Percentage,$O$1+'Table 15 data'!J$4,0)</f>
        <v>307.89999999999998</v>
      </c>
      <c r="J23" s="208">
        <f>VLOOKUP($A23,T16Percentage,$O$1+'Table 15 data'!K$4,0)</f>
        <v>371.2</v>
      </c>
      <c r="K23" s="208">
        <f>VLOOKUP($A23,T16Percentage,$O$1+'Table 15 data'!L$4,0)</f>
        <v>94.7</v>
      </c>
      <c r="L23" s="208">
        <f>VLOOKUP($A23,T16Percentage,$O$1+'Table 15 data'!M$4,0)</f>
        <v>57.2</v>
      </c>
    </row>
    <row r="24" spans="1:12" ht="11.25" customHeight="1" x14ac:dyDescent="0.2">
      <c r="A24" s="103" t="s">
        <v>151</v>
      </c>
      <c r="B24" s="105" t="s">
        <v>152</v>
      </c>
      <c r="C24" s="261">
        <f>VLOOKUP($A24,T16Percentage,$O$1+'Table 15 data'!D$4,0)</f>
        <v>3098</v>
      </c>
      <c r="D24" s="208">
        <f>VLOOKUP($A24,T16Percentage,$O$1+'Table 15 data'!E$4,0)</f>
        <v>59.3</v>
      </c>
      <c r="E24" s="208">
        <f>VLOOKUP($A24,T16Percentage,$O$1+'Table 15 data'!F$4,0)</f>
        <v>51</v>
      </c>
      <c r="F24" s="208">
        <f>VLOOKUP($A24,T16Percentage,$O$1+'Table 15 data'!G$4,0)</f>
        <v>92.2</v>
      </c>
      <c r="G24" s="208">
        <f>VLOOKUP($A24,T16Percentage,$O$1+'Table 15 data'!H$4,0)</f>
        <v>90.2</v>
      </c>
      <c r="H24" s="208">
        <f>VLOOKUP($A24,T16Percentage,$O$1+'Table 15 data'!I$4,0)</f>
        <v>98.3</v>
      </c>
      <c r="I24" s="208">
        <f>VLOOKUP($A24,T16Percentage,$O$1+'Table 15 data'!J$4,0)</f>
        <v>296.10000000000002</v>
      </c>
      <c r="J24" s="208">
        <f>VLOOKUP($A24,T16Percentage,$O$1+'Table 15 data'!K$4,0)</f>
        <v>350.2</v>
      </c>
      <c r="K24" s="208">
        <f>VLOOKUP($A24,T16Percentage,$O$1+'Table 15 data'!L$4,0)</f>
        <v>96.6</v>
      </c>
      <c r="L24" s="208">
        <f>VLOOKUP($A24,T16Percentage,$O$1+'Table 15 data'!M$4,0)</f>
        <v>53.2</v>
      </c>
    </row>
    <row r="25" spans="1:12" s="8" customFormat="1" ht="11.25" customHeight="1" x14ac:dyDescent="0.2">
      <c r="C25" s="506"/>
      <c r="D25" s="506"/>
      <c r="E25" s="506"/>
      <c r="F25" s="506"/>
      <c r="G25" s="506"/>
      <c r="H25" s="506"/>
      <c r="I25" s="506"/>
      <c r="J25" s="506"/>
      <c r="K25" s="506"/>
      <c r="L25" s="506"/>
    </row>
    <row r="26" spans="1:12" s="37" customFormat="1" ht="11.25" customHeight="1" x14ac:dyDescent="0.2">
      <c r="A26" s="31" t="s">
        <v>563</v>
      </c>
      <c r="B26" s="32" t="s">
        <v>153</v>
      </c>
      <c r="C26" s="521">
        <f>VLOOKUP($A26,T16Percentage,$O$1+'Table 15 data'!D$4,0)</f>
        <v>76992</v>
      </c>
      <c r="D26" s="522">
        <f>VLOOKUP($A26,T16Percentage,$O$1+'Table 15 data'!E$4,0)</f>
        <v>65.400000000000006</v>
      </c>
      <c r="E26" s="522">
        <f>VLOOKUP($A26,T16Percentage,$O$1+'Table 15 data'!F$4,0)</f>
        <v>55.8</v>
      </c>
      <c r="F26" s="522">
        <f>VLOOKUP($A26,T16Percentage,$O$1+'Table 15 data'!G$4,0)</f>
        <v>93.2</v>
      </c>
      <c r="G26" s="522">
        <f>VLOOKUP($A26,T16Percentage,$O$1+'Table 15 data'!H$4,0)</f>
        <v>91.1</v>
      </c>
      <c r="H26" s="522">
        <f>VLOOKUP($A26,T16Percentage,$O$1+'Table 15 data'!I$4,0)</f>
        <v>98.2</v>
      </c>
      <c r="I26" s="522">
        <f>VLOOKUP($A26,T16Percentage,$O$1+'Table 15 data'!J$4,0)</f>
        <v>308.7</v>
      </c>
      <c r="J26" s="522">
        <f>VLOOKUP($A26,T16Percentage,$O$1+'Table 15 data'!K$4,0)</f>
        <v>360.1</v>
      </c>
      <c r="K26" s="522">
        <f>VLOOKUP($A26,T16Percentage,$O$1+'Table 15 data'!L$4,0)</f>
        <v>96.3</v>
      </c>
      <c r="L26" s="522">
        <f>VLOOKUP($A26,T16Percentage,$O$1+'Table 15 data'!M$4,0)</f>
        <v>57.8</v>
      </c>
    </row>
    <row r="27" spans="1:12" ht="11.25" customHeight="1" x14ac:dyDescent="0.2">
      <c r="A27" s="103" t="s">
        <v>154</v>
      </c>
      <c r="B27" s="105" t="s">
        <v>155</v>
      </c>
      <c r="C27" s="261">
        <f>VLOOKUP($A27,T16Percentage,$O$1+'Table 15 data'!D$4,0)</f>
        <v>1657</v>
      </c>
      <c r="D27" s="208">
        <f>VLOOKUP($A27,T16Percentage,$O$1+'Table 15 data'!E$4,0)</f>
        <v>64</v>
      </c>
      <c r="E27" s="208">
        <f>VLOOKUP($A27,T16Percentage,$O$1+'Table 15 data'!F$4,0)</f>
        <v>54.6</v>
      </c>
      <c r="F27" s="208">
        <f>VLOOKUP($A27,T16Percentage,$O$1+'Table 15 data'!G$4,0)</f>
        <v>93.1</v>
      </c>
      <c r="G27" s="208">
        <f>VLOOKUP($A27,T16Percentage,$O$1+'Table 15 data'!H$4,0)</f>
        <v>90.7</v>
      </c>
      <c r="H27" s="208">
        <f>VLOOKUP($A27,T16Percentage,$O$1+'Table 15 data'!I$4,0)</f>
        <v>98.6</v>
      </c>
      <c r="I27" s="208">
        <f>VLOOKUP($A27,T16Percentage,$O$1+'Table 15 data'!J$4,0)</f>
        <v>302.5</v>
      </c>
      <c r="J27" s="208">
        <f>VLOOKUP($A27,T16Percentage,$O$1+'Table 15 data'!K$4,0)</f>
        <v>344.6</v>
      </c>
      <c r="K27" s="208">
        <f>VLOOKUP($A27,T16Percentage,$O$1+'Table 15 data'!L$4,0)</f>
        <v>95.5</v>
      </c>
      <c r="L27" s="208">
        <f>VLOOKUP($A27,T16Percentage,$O$1+'Table 15 data'!M$4,0)</f>
        <v>56.7</v>
      </c>
    </row>
    <row r="28" spans="1:12" ht="11.25" customHeight="1" x14ac:dyDescent="0.2">
      <c r="A28" s="103" t="s">
        <v>156</v>
      </c>
      <c r="B28" s="105" t="s">
        <v>157</v>
      </c>
      <c r="C28" s="261">
        <f>VLOOKUP($A28,T16Percentage,$O$1+'Table 15 data'!D$4,0)</f>
        <v>1440</v>
      </c>
      <c r="D28" s="208">
        <f>VLOOKUP($A28,T16Percentage,$O$1+'Table 15 data'!E$4,0)</f>
        <v>53.2</v>
      </c>
      <c r="E28" s="208">
        <f>VLOOKUP($A28,T16Percentage,$O$1+'Table 15 data'!F$4,0)</f>
        <v>44</v>
      </c>
      <c r="F28" s="208">
        <f>VLOOKUP($A28,T16Percentage,$O$1+'Table 15 data'!G$4,0)</f>
        <v>90.8</v>
      </c>
      <c r="G28" s="208">
        <f>VLOOKUP($A28,T16Percentage,$O$1+'Table 15 data'!H$4,0)</f>
        <v>87.7</v>
      </c>
      <c r="H28" s="208">
        <f>VLOOKUP($A28,T16Percentage,$O$1+'Table 15 data'!I$4,0)</f>
        <v>98</v>
      </c>
      <c r="I28" s="208">
        <f>VLOOKUP($A28,T16Percentage,$O$1+'Table 15 data'!J$4,0)</f>
        <v>280.7</v>
      </c>
      <c r="J28" s="208">
        <f>VLOOKUP($A28,T16Percentage,$O$1+'Table 15 data'!K$4,0)</f>
        <v>307.60000000000002</v>
      </c>
      <c r="K28" s="208">
        <f>VLOOKUP($A28,T16Percentage,$O$1+'Table 15 data'!L$4,0)</f>
        <v>96.2</v>
      </c>
      <c r="L28" s="208">
        <f>VLOOKUP($A28,T16Percentage,$O$1+'Table 15 data'!M$4,0)</f>
        <v>48</v>
      </c>
    </row>
    <row r="29" spans="1:12" ht="11.25" customHeight="1" x14ac:dyDescent="0.2">
      <c r="A29" s="103" t="s">
        <v>158</v>
      </c>
      <c r="B29" s="105" t="s">
        <v>159</v>
      </c>
      <c r="C29" s="261">
        <f>VLOOKUP($A29,T16Percentage,$O$1+'Table 15 data'!D$4,0)</f>
        <v>3374</v>
      </c>
      <c r="D29" s="208">
        <f>VLOOKUP($A29,T16Percentage,$O$1+'Table 15 data'!E$4,0)</f>
        <v>65.599999999999994</v>
      </c>
      <c r="E29" s="208">
        <f>VLOOKUP($A29,T16Percentage,$O$1+'Table 15 data'!F$4,0)</f>
        <v>57.3</v>
      </c>
      <c r="F29" s="208">
        <f>VLOOKUP($A29,T16Percentage,$O$1+'Table 15 data'!G$4,0)</f>
        <v>92.5</v>
      </c>
      <c r="G29" s="208">
        <f>VLOOKUP($A29,T16Percentage,$O$1+'Table 15 data'!H$4,0)</f>
        <v>91</v>
      </c>
      <c r="H29" s="208">
        <f>VLOOKUP($A29,T16Percentage,$O$1+'Table 15 data'!I$4,0)</f>
        <v>98.8</v>
      </c>
      <c r="I29" s="208">
        <f>VLOOKUP($A29,T16Percentage,$O$1+'Table 15 data'!J$4,0)</f>
        <v>307</v>
      </c>
      <c r="J29" s="208">
        <f>VLOOKUP($A29,T16Percentage,$O$1+'Table 15 data'!K$4,0)</f>
        <v>357.3</v>
      </c>
      <c r="K29" s="208">
        <f>VLOOKUP($A29,T16Percentage,$O$1+'Table 15 data'!L$4,0)</f>
        <v>97.4</v>
      </c>
      <c r="L29" s="208">
        <f>VLOOKUP($A29,T16Percentage,$O$1+'Table 15 data'!M$4,0)</f>
        <v>59.7</v>
      </c>
    </row>
    <row r="30" spans="1:12" ht="11.25" customHeight="1" x14ac:dyDescent="0.2">
      <c r="A30" s="103" t="s">
        <v>160</v>
      </c>
      <c r="B30" s="105" t="s">
        <v>161</v>
      </c>
      <c r="C30" s="261">
        <f>VLOOKUP($A30,T16Percentage,$O$1+'Table 15 data'!D$4,0)</f>
        <v>2130</v>
      </c>
      <c r="D30" s="208">
        <f>VLOOKUP($A30,T16Percentage,$O$1+'Table 15 data'!E$4,0)</f>
        <v>70</v>
      </c>
      <c r="E30" s="208">
        <f>VLOOKUP($A30,T16Percentage,$O$1+'Table 15 data'!F$4,0)</f>
        <v>56.9</v>
      </c>
      <c r="F30" s="208">
        <f>VLOOKUP($A30,T16Percentage,$O$1+'Table 15 data'!G$4,0)</f>
        <v>96.7</v>
      </c>
      <c r="G30" s="208">
        <f>VLOOKUP($A30,T16Percentage,$O$1+'Table 15 data'!H$4,0)</f>
        <v>94.6</v>
      </c>
      <c r="H30" s="208">
        <f>VLOOKUP($A30,T16Percentage,$O$1+'Table 15 data'!I$4,0)</f>
        <v>98.8</v>
      </c>
      <c r="I30" s="208">
        <f>VLOOKUP($A30,T16Percentage,$O$1+'Table 15 data'!J$4,0)</f>
        <v>325.2</v>
      </c>
      <c r="J30" s="208">
        <f>VLOOKUP($A30,T16Percentage,$O$1+'Table 15 data'!K$4,0)</f>
        <v>383.4</v>
      </c>
      <c r="K30" s="208">
        <f>VLOOKUP($A30,T16Percentage,$O$1+'Table 15 data'!L$4,0)</f>
        <v>97.5</v>
      </c>
      <c r="L30" s="208">
        <f>VLOOKUP($A30,T16Percentage,$O$1+'Table 15 data'!M$4,0)</f>
        <v>57.9</v>
      </c>
    </row>
    <row r="31" spans="1:12" ht="11.25" customHeight="1" x14ac:dyDescent="0.2">
      <c r="A31" s="103" t="s">
        <v>162</v>
      </c>
      <c r="B31" s="105" t="s">
        <v>163</v>
      </c>
      <c r="C31" s="261">
        <f>VLOOKUP($A31,T16Percentage,$O$1+'Table 15 data'!D$4,0)</f>
        <v>3877</v>
      </c>
      <c r="D31" s="208">
        <f>VLOOKUP($A31,T16Percentage,$O$1+'Table 15 data'!E$4,0)</f>
        <v>71</v>
      </c>
      <c r="E31" s="208">
        <f>VLOOKUP($A31,T16Percentage,$O$1+'Table 15 data'!F$4,0)</f>
        <v>61.5</v>
      </c>
      <c r="F31" s="208">
        <f>VLOOKUP($A31,T16Percentage,$O$1+'Table 15 data'!G$4,0)</f>
        <v>96.2</v>
      </c>
      <c r="G31" s="208">
        <f>VLOOKUP($A31,T16Percentage,$O$1+'Table 15 data'!H$4,0)</f>
        <v>94.1</v>
      </c>
      <c r="H31" s="208">
        <f>VLOOKUP($A31,T16Percentage,$O$1+'Table 15 data'!I$4,0)</f>
        <v>99.2</v>
      </c>
      <c r="I31" s="208">
        <f>VLOOKUP($A31,T16Percentage,$O$1+'Table 15 data'!J$4,0)</f>
        <v>326.8</v>
      </c>
      <c r="J31" s="208">
        <f>VLOOKUP($A31,T16Percentage,$O$1+'Table 15 data'!K$4,0)</f>
        <v>385.4</v>
      </c>
      <c r="K31" s="208">
        <f>VLOOKUP($A31,T16Percentage,$O$1+'Table 15 data'!L$4,0)</f>
        <v>98.1</v>
      </c>
      <c r="L31" s="208">
        <f>VLOOKUP($A31,T16Percentage,$O$1+'Table 15 data'!M$4,0)</f>
        <v>62.9</v>
      </c>
    </row>
    <row r="32" spans="1:12" ht="11.25" customHeight="1" x14ac:dyDescent="0.2">
      <c r="A32" s="103" t="s">
        <v>164</v>
      </c>
      <c r="B32" s="105" t="s">
        <v>165</v>
      </c>
      <c r="C32" s="261">
        <f>VLOOKUP($A32,T16Percentage,$O$1+'Table 15 data'!D$4,0)</f>
        <v>3677</v>
      </c>
      <c r="D32" s="208">
        <f>VLOOKUP($A32,T16Percentage,$O$1+'Table 15 data'!E$4,0)</f>
        <v>69.400000000000006</v>
      </c>
      <c r="E32" s="208">
        <f>VLOOKUP($A32,T16Percentage,$O$1+'Table 15 data'!F$4,0)</f>
        <v>58.2</v>
      </c>
      <c r="F32" s="208">
        <f>VLOOKUP($A32,T16Percentage,$O$1+'Table 15 data'!G$4,0)</f>
        <v>94.5</v>
      </c>
      <c r="G32" s="208">
        <f>VLOOKUP($A32,T16Percentage,$O$1+'Table 15 data'!H$4,0)</f>
        <v>92.6</v>
      </c>
      <c r="H32" s="208">
        <f>VLOOKUP($A32,T16Percentage,$O$1+'Table 15 data'!I$4,0)</f>
        <v>98.6</v>
      </c>
      <c r="I32" s="208">
        <f>VLOOKUP($A32,T16Percentage,$O$1+'Table 15 data'!J$4,0)</f>
        <v>318</v>
      </c>
      <c r="J32" s="208">
        <f>VLOOKUP($A32,T16Percentage,$O$1+'Table 15 data'!K$4,0)</f>
        <v>369</v>
      </c>
      <c r="K32" s="208">
        <f>VLOOKUP($A32,T16Percentage,$O$1+'Table 15 data'!L$4,0)</f>
        <v>96.7</v>
      </c>
      <c r="L32" s="208">
        <f>VLOOKUP($A32,T16Percentage,$O$1+'Table 15 data'!M$4,0)</f>
        <v>59.2</v>
      </c>
    </row>
    <row r="33" spans="1:12" ht="11.25" customHeight="1" x14ac:dyDescent="0.2">
      <c r="A33" s="103" t="s">
        <v>166</v>
      </c>
      <c r="B33" s="105" t="s">
        <v>167</v>
      </c>
      <c r="C33" s="261">
        <f>VLOOKUP($A33,T16Percentage,$O$1+'Table 15 data'!D$4,0)</f>
        <v>5467</v>
      </c>
      <c r="D33" s="208">
        <f>VLOOKUP($A33,T16Percentage,$O$1+'Table 15 data'!E$4,0)</f>
        <v>65.5</v>
      </c>
      <c r="E33" s="208">
        <f>VLOOKUP($A33,T16Percentage,$O$1+'Table 15 data'!F$4,0)</f>
        <v>56.8</v>
      </c>
      <c r="F33" s="208">
        <f>VLOOKUP($A33,T16Percentage,$O$1+'Table 15 data'!G$4,0)</f>
        <v>93.7</v>
      </c>
      <c r="G33" s="208">
        <f>VLOOKUP($A33,T16Percentage,$O$1+'Table 15 data'!H$4,0)</f>
        <v>92.1</v>
      </c>
      <c r="H33" s="208">
        <f>VLOOKUP($A33,T16Percentage,$O$1+'Table 15 data'!I$4,0)</f>
        <v>98.2</v>
      </c>
      <c r="I33" s="208">
        <f>VLOOKUP($A33,T16Percentage,$O$1+'Table 15 data'!J$4,0)</f>
        <v>310.2</v>
      </c>
      <c r="J33" s="208">
        <f>VLOOKUP($A33,T16Percentage,$O$1+'Table 15 data'!K$4,0)</f>
        <v>365.6</v>
      </c>
      <c r="K33" s="208">
        <f>VLOOKUP($A33,T16Percentage,$O$1+'Table 15 data'!L$4,0)</f>
        <v>96.1</v>
      </c>
      <c r="L33" s="208">
        <f>VLOOKUP($A33,T16Percentage,$O$1+'Table 15 data'!M$4,0)</f>
        <v>58.7</v>
      </c>
    </row>
    <row r="34" spans="1:12" ht="11.25" customHeight="1" x14ac:dyDescent="0.2">
      <c r="A34" s="103" t="s">
        <v>168</v>
      </c>
      <c r="B34" s="105" t="s">
        <v>169</v>
      </c>
      <c r="C34" s="261">
        <f>VLOOKUP($A34,T16Percentage,$O$1+'Table 15 data'!D$4,0)</f>
        <v>1446</v>
      </c>
      <c r="D34" s="208">
        <f>VLOOKUP($A34,T16Percentage,$O$1+'Table 15 data'!E$4,0)</f>
        <v>64.900000000000006</v>
      </c>
      <c r="E34" s="208">
        <f>VLOOKUP($A34,T16Percentage,$O$1+'Table 15 data'!F$4,0)</f>
        <v>57.2</v>
      </c>
      <c r="F34" s="208">
        <f>VLOOKUP($A34,T16Percentage,$O$1+'Table 15 data'!G$4,0)</f>
        <v>93.4</v>
      </c>
      <c r="G34" s="208">
        <f>VLOOKUP($A34,T16Percentage,$O$1+'Table 15 data'!H$4,0)</f>
        <v>91.4</v>
      </c>
      <c r="H34" s="208">
        <f>VLOOKUP($A34,T16Percentage,$O$1+'Table 15 data'!I$4,0)</f>
        <v>98.4</v>
      </c>
      <c r="I34" s="208">
        <f>VLOOKUP($A34,T16Percentage,$O$1+'Table 15 data'!J$4,0)</f>
        <v>305.39999999999998</v>
      </c>
      <c r="J34" s="208">
        <f>VLOOKUP($A34,T16Percentage,$O$1+'Table 15 data'!K$4,0)</f>
        <v>365.5</v>
      </c>
      <c r="K34" s="208">
        <f>VLOOKUP($A34,T16Percentage,$O$1+'Table 15 data'!L$4,0)</f>
        <v>96.6</v>
      </c>
      <c r="L34" s="208">
        <f>VLOOKUP($A34,T16Percentage,$O$1+'Table 15 data'!M$4,0)</f>
        <v>59.5</v>
      </c>
    </row>
    <row r="35" spans="1:12" ht="11.25" customHeight="1" x14ac:dyDescent="0.2">
      <c r="A35" s="103" t="s">
        <v>170</v>
      </c>
      <c r="B35" s="105" t="s">
        <v>171</v>
      </c>
      <c r="C35" s="261">
        <f>VLOOKUP($A35,T16Percentage,$O$1+'Table 15 data'!D$4,0)</f>
        <v>1259</v>
      </c>
      <c r="D35" s="208">
        <f>VLOOKUP($A35,T16Percentage,$O$1+'Table 15 data'!E$4,0)</f>
        <v>44.3</v>
      </c>
      <c r="E35" s="208">
        <f>VLOOKUP($A35,T16Percentage,$O$1+'Table 15 data'!F$4,0)</f>
        <v>35.4</v>
      </c>
      <c r="F35" s="208">
        <f>VLOOKUP($A35,T16Percentage,$O$1+'Table 15 data'!G$4,0)</f>
        <v>85.1</v>
      </c>
      <c r="G35" s="208">
        <f>VLOOKUP($A35,T16Percentage,$O$1+'Table 15 data'!H$4,0)</f>
        <v>82</v>
      </c>
      <c r="H35" s="208">
        <f>VLOOKUP($A35,T16Percentage,$O$1+'Table 15 data'!I$4,0)</f>
        <v>94.8</v>
      </c>
      <c r="I35" s="208">
        <f>VLOOKUP($A35,T16Percentage,$O$1+'Table 15 data'!J$4,0)</f>
        <v>250.9</v>
      </c>
      <c r="J35" s="208">
        <f>VLOOKUP($A35,T16Percentage,$O$1+'Table 15 data'!K$4,0)</f>
        <v>271.89999999999998</v>
      </c>
      <c r="K35" s="208">
        <f>VLOOKUP($A35,T16Percentage,$O$1+'Table 15 data'!L$4,0)</f>
        <v>94</v>
      </c>
      <c r="L35" s="208">
        <f>VLOOKUP($A35,T16Percentage,$O$1+'Table 15 data'!M$4,0)</f>
        <v>38</v>
      </c>
    </row>
    <row r="36" spans="1:12" ht="11.25" customHeight="1" x14ac:dyDescent="0.2">
      <c r="A36" s="103" t="s">
        <v>172</v>
      </c>
      <c r="B36" s="105" t="s">
        <v>173</v>
      </c>
      <c r="C36" s="261">
        <f>VLOOKUP($A36,T16Percentage,$O$1+'Table 15 data'!D$4,0)</f>
        <v>12688</v>
      </c>
      <c r="D36" s="208">
        <f>VLOOKUP($A36,T16Percentage,$O$1+'Table 15 data'!E$4,0)</f>
        <v>67.3</v>
      </c>
      <c r="E36" s="208">
        <f>VLOOKUP($A36,T16Percentage,$O$1+'Table 15 data'!F$4,0)</f>
        <v>56.8</v>
      </c>
      <c r="F36" s="208">
        <f>VLOOKUP($A36,T16Percentage,$O$1+'Table 15 data'!G$4,0)</f>
        <v>93.5</v>
      </c>
      <c r="G36" s="208">
        <f>VLOOKUP($A36,T16Percentage,$O$1+'Table 15 data'!H$4,0)</f>
        <v>91.9</v>
      </c>
      <c r="H36" s="208">
        <f>VLOOKUP($A36,T16Percentage,$O$1+'Table 15 data'!I$4,0)</f>
        <v>98</v>
      </c>
      <c r="I36" s="208">
        <f>VLOOKUP($A36,T16Percentage,$O$1+'Table 15 data'!J$4,0)</f>
        <v>312.7</v>
      </c>
      <c r="J36" s="208">
        <f>VLOOKUP($A36,T16Percentage,$O$1+'Table 15 data'!K$4,0)</f>
        <v>367.7</v>
      </c>
      <c r="K36" s="208">
        <f>VLOOKUP($A36,T16Percentage,$O$1+'Table 15 data'!L$4,0)</f>
        <v>96.3</v>
      </c>
      <c r="L36" s="208">
        <f>VLOOKUP($A36,T16Percentage,$O$1+'Table 15 data'!M$4,0)</f>
        <v>58.7</v>
      </c>
    </row>
    <row r="37" spans="1:12" ht="11.25" customHeight="1" x14ac:dyDescent="0.2">
      <c r="A37" s="103" t="s">
        <v>174</v>
      </c>
      <c r="B37" s="105" t="s">
        <v>175</v>
      </c>
      <c r="C37" s="261">
        <f>VLOOKUP($A37,T16Percentage,$O$1+'Table 15 data'!D$4,0)</f>
        <v>4762</v>
      </c>
      <c r="D37" s="208">
        <f>VLOOKUP($A37,T16Percentage,$O$1+'Table 15 data'!E$4,0)</f>
        <v>59.3</v>
      </c>
      <c r="E37" s="208">
        <f>VLOOKUP($A37,T16Percentage,$O$1+'Table 15 data'!F$4,0)</f>
        <v>49.9</v>
      </c>
      <c r="F37" s="208">
        <f>VLOOKUP($A37,T16Percentage,$O$1+'Table 15 data'!G$4,0)</f>
        <v>91.5</v>
      </c>
      <c r="G37" s="208">
        <f>VLOOKUP($A37,T16Percentage,$O$1+'Table 15 data'!H$4,0)</f>
        <v>89.1</v>
      </c>
      <c r="H37" s="208">
        <f>VLOOKUP($A37,T16Percentage,$O$1+'Table 15 data'!I$4,0)</f>
        <v>98.2</v>
      </c>
      <c r="I37" s="208">
        <f>VLOOKUP($A37,T16Percentage,$O$1+'Table 15 data'!J$4,0)</f>
        <v>294.89999999999998</v>
      </c>
      <c r="J37" s="208">
        <f>VLOOKUP($A37,T16Percentage,$O$1+'Table 15 data'!K$4,0)</f>
        <v>340.9</v>
      </c>
      <c r="K37" s="208">
        <f>VLOOKUP($A37,T16Percentage,$O$1+'Table 15 data'!L$4,0)</f>
        <v>94.8</v>
      </c>
      <c r="L37" s="208">
        <f>VLOOKUP($A37,T16Percentage,$O$1+'Table 15 data'!M$4,0)</f>
        <v>52.4</v>
      </c>
    </row>
    <row r="38" spans="1:12" ht="11.25" customHeight="1" x14ac:dyDescent="0.2">
      <c r="A38" s="103" t="s">
        <v>176</v>
      </c>
      <c r="B38" s="105" t="s">
        <v>177</v>
      </c>
      <c r="C38" s="261">
        <f>VLOOKUP($A38,T16Percentage,$O$1+'Table 15 data'!D$4,0)</f>
        <v>4486</v>
      </c>
      <c r="D38" s="208">
        <f>VLOOKUP($A38,T16Percentage,$O$1+'Table 15 data'!E$4,0)</f>
        <v>60.2</v>
      </c>
      <c r="E38" s="208">
        <f>VLOOKUP($A38,T16Percentage,$O$1+'Table 15 data'!F$4,0)</f>
        <v>51.4</v>
      </c>
      <c r="F38" s="208">
        <f>VLOOKUP($A38,T16Percentage,$O$1+'Table 15 data'!G$4,0)</f>
        <v>89.4</v>
      </c>
      <c r="G38" s="208">
        <f>VLOOKUP($A38,T16Percentage,$O$1+'Table 15 data'!H$4,0)</f>
        <v>86.1</v>
      </c>
      <c r="H38" s="208">
        <f>VLOOKUP($A38,T16Percentage,$O$1+'Table 15 data'!I$4,0)</f>
        <v>96.7</v>
      </c>
      <c r="I38" s="208">
        <f>VLOOKUP($A38,T16Percentage,$O$1+'Table 15 data'!J$4,0)</f>
        <v>291.89999999999998</v>
      </c>
      <c r="J38" s="208">
        <f>VLOOKUP($A38,T16Percentage,$O$1+'Table 15 data'!K$4,0)</f>
        <v>339.7</v>
      </c>
      <c r="K38" s="208">
        <f>VLOOKUP($A38,T16Percentage,$O$1+'Table 15 data'!L$4,0)</f>
        <v>95.2</v>
      </c>
      <c r="L38" s="208">
        <f>VLOOKUP($A38,T16Percentage,$O$1+'Table 15 data'!M$4,0)</f>
        <v>53.5</v>
      </c>
    </row>
    <row r="39" spans="1:12" ht="11.25" customHeight="1" x14ac:dyDescent="0.2">
      <c r="A39" s="103" t="s">
        <v>178</v>
      </c>
      <c r="B39" s="105" t="s">
        <v>179</v>
      </c>
      <c r="C39" s="261">
        <f>VLOOKUP($A39,T16Percentage,$O$1+'Table 15 data'!D$4,0)</f>
        <v>2980</v>
      </c>
      <c r="D39" s="208">
        <f>VLOOKUP($A39,T16Percentage,$O$1+'Table 15 data'!E$4,0)</f>
        <v>59</v>
      </c>
      <c r="E39" s="208">
        <f>VLOOKUP($A39,T16Percentage,$O$1+'Table 15 data'!F$4,0)</f>
        <v>52.4</v>
      </c>
      <c r="F39" s="208">
        <f>VLOOKUP($A39,T16Percentage,$O$1+'Table 15 data'!G$4,0)</f>
        <v>90.5</v>
      </c>
      <c r="G39" s="208">
        <f>VLOOKUP($A39,T16Percentage,$O$1+'Table 15 data'!H$4,0)</f>
        <v>88.2</v>
      </c>
      <c r="H39" s="208">
        <f>VLOOKUP($A39,T16Percentage,$O$1+'Table 15 data'!I$4,0)</f>
        <v>97.8</v>
      </c>
      <c r="I39" s="208">
        <f>VLOOKUP($A39,T16Percentage,$O$1+'Table 15 data'!J$4,0)</f>
        <v>293.10000000000002</v>
      </c>
      <c r="J39" s="208">
        <f>VLOOKUP($A39,T16Percentage,$O$1+'Table 15 data'!K$4,0)</f>
        <v>337.9</v>
      </c>
      <c r="K39" s="208">
        <f>VLOOKUP($A39,T16Percentage,$O$1+'Table 15 data'!L$4,0)</f>
        <v>94.5</v>
      </c>
      <c r="L39" s="208">
        <f>VLOOKUP($A39,T16Percentage,$O$1+'Table 15 data'!M$4,0)</f>
        <v>55.1</v>
      </c>
    </row>
    <row r="40" spans="1:12" ht="11.25" customHeight="1" x14ac:dyDescent="0.2">
      <c r="A40" s="103" t="s">
        <v>180</v>
      </c>
      <c r="B40" s="105" t="s">
        <v>181</v>
      </c>
      <c r="C40" s="261">
        <f>VLOOKUP($A40,T16Percentage,$O$1+'Table 15 data'!D$4,0)</f>
        <v>2414</v>
      </c>
      <c r="D40" s="208">
        <f>VLOOKUP($A40,T16Percentage,$O$1+'Table 15 data'!E$4,0)</f>
        <v>63.2</v>
      </c>
      <c r="E40" s="208">
        <f>VLOOKUP($A40,T16Percentage,$O$1+'Table 15 data'!F$4,0)</f>
        <v>54</v>
      </c>
      <c r="F40" s="208">
        <f>VLOOKUP($A40,T16Percentage,$O$1+'Table 15 data'!G$4,0)</f>
        <v>92.7</v>
      </c>
      <c r="G40" s="208">
        <f>VLOOKUP($A40,T16Percentage,$O$1+'Table 15 data'!H$4,0)</f>
        <v>89.6</v>
      </c>
      <c r="H40" s="208">
        <f>VLOOKUP($A40,T16Percentage,$O$1+'Table 15 data'!I$4,0)</f>
        <v>97.5</v>
      </c>
      <c r="I40" s="208">
        <f>VLOOKUP($A40,T16Percentage,$O$1+'Table 15 data'!J$4,0)</f>
        <v>300.3</v>
      </c>
      <c r="J40" s="208">
        <f>VLOOKUP($A40,T16Percentage,$O$1+'Table 15 data'!K$4,0)</f>
        <v>347.6</v>
      </c>
      <c r="K40" s="208">
        <f>VLOOKUP($A40,T16Percentage,$O$1+'Table 15 data'!L$4,0)</f>
        <v>96.4</v>
      </c>
      <c r="L40" s="208">
        <f>VLOOKUP($A40,T16Percentage,$O$1+'Table 15 data'!M$4,0)</f>
        <v>56.3</v>
      </c>
    </row>
    <row r="41" spans="1:12" ht="11.25" customHeight="1" x14ac:dyDescent="0.2">
      <c r="A41" s="103" t="s">
        <v>182</v>
      </c>
      <c r="B41" s="105" t="s">
        <v>183</v>
      </c>
      <c r="C41" s="261">
        <f>VLOOKUP($A41,T16Percentage,$O$1+'Table 15 data'!D$4,0)</f>
        <v>2189</v>
      </c>
      <c r="D41" s="208">
        <f>VLOOKUP($A41,T16Percentage,$O$1+'Table 15 data'!E$4,0)</f>
        <v>54.7</v>
      </c>
      <c r="E41" s="208">
        <f>VLOOKUP($A41,T16Percentage,$O$1+'Table 15 data'!F$4,0)</f>
        <v>47.3</v>
      </c>
      <c r="F41" s="208">
        <f>VLOOKUP($A41,T16Percentage,$O$1+'Table 15 data'!G$4,0)</f>
        <v>91.6</v>
      </c>
      <c r="G41" s="208">
        <f>VLOOKUP($A41,T16Percentage,$O$1+'Table 15 data'!H$4,0)</f>
        <v>87.3</v>
      </c>
      <c r="H41" s="208">
        <f>VLOOKUP($A41,T16Percentage,$O$1+'Table 15 data'!I$4,0)</f>
        <v>98</v>
      </c>
      <c r="I41" s="208">
        <f>VLOOKUP($A41,T16Percentage,$O$1+'Table 15 data'!J$4,0)</f>
        <v>283.2</v>
      </c>
      <c r="J41" s="208">
        <f>VLOOKUP($A41,T16Percentage,$O$1+'Table 15 data'!K$4,0)</f>
        <v>315.7</v>
      </c>
      <c r="K41" s="208">
        <f>VLOOKUP($A41,T16Percentage,$O$1+'Table 15 data'!L$4,0)</f>
        <v>92.8</v>
      </c>
      <c r="L41" s="208">
        <f>VLOOKUP($A41,T16Percentage,$O$1+'Table 15 data'!M$4,0)</f>
        <v>50.6</v>
      </c>
    </row>
    <row r="42" spans="1:12" ht="11.25" customHeight="1" x14ac:dyDescent="0.2">
      <c r="A42" s="103" t="s">
        <v>184</v>
      </c>
      <c r="B42" s="105" t="s">
        <v>185</v>
      </c>
      <c r="C42" s="261">
        <f>VLOOKUP($A42,T16Percentage,$O$1+'Table 15 data'!D$4,0)</f>
        <v>3316</v>
      </c>
      <c r="D42" s="208">
        <f>VLOOKUP($A42,T16Percentage,$O$1+'Table 15 data'!E$4,0)</f>
        <v>68.8</v>
      </c>
      <c r="E42" s="208">
        <f>VLOOKUP($A42,T16Percentage,$O$1+'Table 15 data'!F$4,0)</f>
        <v>55</v>
      </c>
      <c r="F42" s="208">
        <f>VLOOKUP($A42,T16Percentage,$O$1+'Table 15 data'!G$4,0)</f>
        <v>94.3</v>
      </c>
      <c r="G42" s="208">
        <f>VLOOKUP($A42,T16Percentage,$O$1+'Table 15 data'!H$4,0)</f>
        <v>92.2</v>
      </c>
      <c r="H42" s="208">
        <f>VLOOKUP($A42,T16Percentage,$O$1+'Table 15 data'!I$4,0)</f>
        <v>98.4</v>
      </c>
      <c r="I42" s="208">
        <f>VLOOKUP($A42,T16Percentage,$O$1+'Table 15 data'!J$4,0)</f>
        <v>314.2</v>
      </c>
      <c r="J42" s="208">
        <f>VLOOKUP($A42,T16Percentage,$O$1+'Table 15 data'!K$4,0)</f>
        <v>362.2</v>
      </c>
      <c r="K42" s="208">
        <f>VLOOKUP($A42,T16Percentage,$O$1+'Table 15 data'!L$4,0)</f>
        <v>95.8</v>
      </c>
      <c r="L42" s="208">
        <f>VLOOKUP($A42,T16Percentage,$O$1+'Table 15 data'!M$4,0)</f>
        <v>56.1</v>
      </c>
    </row>
    <row r="43" spans="1:12" ht="11.25" customHeight="1" x14ac:dyDescent="0.2">
      <c r="A43" s="103" t="s">
        <v>186</v>
      </c>
      <c r="B43" s="105" t="s">
        <v>187</v>
      </c>
      <c r="C43" s="261">
        <f>VLOOKUP($A43,T16Percentage,$O$1+'Table 15 data'!D$4,0)</f>
        <v>1817</v>
      </c>
      <c r="D43" s="208">
        <f>VLOOKUP($A43,T16Percentage,$O$1+'Table 15 data'!E$4,0)</f>
        <v>65.599999999999994</v>
      </c>
      <c r="E43" s="208">
        <f>VLOOKUP($A43,T16Percentage,$O$1+'Table 15 data'!F$4,0)</f>
        <v>55.2</v>
      </c>
      <c r="F43" s="208">
        <f>VLOOKUP($A43,T16Percentage,$O$1+'Table 15 data'!G$4,0)</f>
        <v>92.3</v>
      </c>
      <c r="G43" s="208">
        <f>VLOOKUP($A43,T16Percentage,$O$1+'Table 15 data'!H$4,0)</f>
        <v>90.3</v>
      </c>
      <c r="H43" s="208">
        <f>VLOOKUP($A43,T16Percentage,$O$1+'Table 15 data'!I$4,0)</f>
        <v>98.1</v>
      </c>
      <c r="I43" s="208">
        <f>VLOOKUP($A43,T16Percentage,$O$1+'Table 15 data'!J$4,0)</f>
        <v>304.8</v>
      </c>
      <c r="J43" s="208">
        <f>VLOOKUP($A43,T16Percentage,$O$1+'Table 15 data'!K$4,0)</f>
        <v>349.4</v>
      </c>
      <c r="K43" s="208">
        <f>VLOOKUP($A43,T16Percentage,$O$1+'Table 15 data'!L$4,0)</f>
        <v>96.9</v>
      </c>
      <c r="L43" s="208">
        <f>VLOOKUP($A43,T16Percentage,$O$1+'Table 15 data'!M$4,0)</f>
        <v>57.4</v>
      </c>
    </row>
    <row r="44" spans="1:12" ht="11.25" customHeight="1" x14ac:dyDescent="0.2">
      <c r="A44" s="103" t="s">
        <v>188</v>
      </c>
      <c r="B44" s="105" t="s">
        <v>189</v>
      </c>
      <c r="C44" s="261">
        <f>VLOOKUP($A44,T16Percentage,$O$1+'Table 15 data'!D$4,0)</f>
        <v>2862</v>
      </c>
      <c r="D44" s="208">
        <f>VLOOKUP($A44,T16Percentage,$O$1+'Table 15 data'!E$4,0)</f>
        <v>69.400000000000006</v>
      </c>
      <c r="E44" s="208">
        <f>VLOOKUP($A44,T16Percentage,$O$1+'Table 15 data'!F$4,0)</f>
        <v>58.3</v>
      </c>
      <c r="F44" s="208">
        <f>VLOOKUP($A44,T16Percentage,$O$1+'Table 15 data'!G$4,0)</f>
        <v>92.6</v>
      </c>
      <c r="G44" s="208">
        <f>VLOOKUP($A44,T16Percentage,$O$1+'Table 15 data'!H$4,0)</f>
        <v>89.3</v>
      </c>
      <c r="H44" s="208">
        <f>VLOOKUP($A44,T16Percentage,$O$1+'Table 15 data'!I$4,0)</f>
        <v>98.2</v>
      </c>
      <c r="I44" s="208">
        <f>VLOOKUP($A44,T16Percentage,$O$1+'Table 15 data'!J$4,0)</f>
        <v>316.3</v>
      </c>
      <c r="J44" s="208">
        <f>VLOOKUP($A44,T16Percentage,$O$1+'Table 15 data'!K$4,0)</f>
        <v>376.3</v>
      </c>
      <c r="K44" s="208">
        <f>VLOOKUP($A44,T16Percentage,$O$1+'Table 15 data'!L$4,0)</f>
        <v>94.7</v>
      </c>
      <c r="L44" s="208">
        <f>VLOOKUP($A44,T16Percentage,$O$1+'Table 15 data'!M$4,0)</f>
        <v>59.5</v>
      </c>
    </row>
    <row r="45" spans="1:12" ht="11.25" customHeight="1" x14ac:dyDescent="0.2">
      <c r="A45" s="103" t="s">
        <v>190</v>
      </c>
      <c r="B45" s="105" t="s">
        <v>191</v>
      </c>
      <c r="C45" s="261">
        <f>VLOOKUP($A45,T16Percentage,$O$1+'Table 15 data'!D$4,0)</f>
        <v>2692</v>
      </c>
      <c r="D45" s="208">
        <f>VLOOKUP($A45,T16Percentage,$O$1+'Table 15 data'!E$4,0)</f>
        <v>62.6</v>
      </c>
      <c r="E45" s="208">
        <f>VLOOKUP($A45,T16Percentage,$O$1+'Table 15 data'!F$4,0)</f>
        <v>53.7</v>
      </c>
      <c r="F45" s="208">
        <f>VLOOKUP($A45,T16Percentage,$O$1+'Table 15 data'!G$4,0)</f>
        <v>94.2</v>
      </c>
      <c r="G45" s="208">
        <f>VLOOKUP($A45,T16Percentage,$O$1+'Table 15 data'!H$4,0)</f>
        <v>92.9</v>
      </c>
      <c r="H45" s="208">
        <f>VLOOKUP($A45,T16Percentage,$O$1+'Table 15 data'!I$4,0)</f>
        <v>98.3</v>
      </c>
      <c r="I45" s="208">
        <f>VLOOKUP($A45,T16Percentage,$O$1+'Table 15 data'!J$4,0)</f>
        <v>302.5</v>
      </c>
      <c r="J45" s="208">
        <f>VLOOKUP($A45,T16Percentage,$O$1+'Table 15 data'!K$4,0)</f>
        <v>351.9</v>
      </c>
      <c r="K45" s="208">
        <f>VLOOKUP($A45,T16Percentage,$O$1+'Table 15 data'!L$4,0)</f>
        <v>96.3</v>
      </c>
      <c r="L45" s="208">
        <f>VLOOKUP($A45,T16Percentage,$O$1+'Table 15 data'!M$4,0)</f>
        <v>56.4</v>
      </c>
    </row>
    <row r="46" spans="1:12" ht="11.25" customHeight="1" x14ac:dyDescent="0.2">
      <c r="A46" s="103" t="s">
        <v>192</v>
      </c>
      <c r="B46" s="105" t="s">
        <v>193</v>
      </c>
      <c r="C46" s="261">
        <f>VLOOKUP($A46,T16Percentage,$O$1+'Table 15 data'!D$4,0)</f>
        <v>2923</v>
      </c>
      <c r="D46" s="208">
        <f>VLOOKUP($A46,T16Percentage,$O$1+'Table 15 data'!E$4,0)</f>
        <v>79.5</v>
      </c>
      <c r="E46" s="208">
        <f>VLOOKUP($A46,T16Percentage,$O$1+'Table 15 data'!F$4,0)</f>
        <v>72.2</v>
      </c>
      <c r="F46" s="208">
        <f>VLOOKUP($A46,T16Percentage,$O$1+'Table 15 data'!G$4,0)</f>
        <v>96.7</v>
      </c>
      <c r="G46" s="208">
        <f>VLOOKUP($A46,T16Percentage,$O$1+'Table 15 data'!H$4,0)</f>
        <v>95.6</v>
      </c>
      <c r="H46" s="208">
        <f>VLOOKUP($A46,T16Percentage,$O$1+'Table 15 data'!I$4,0)</f>
        <v>99.1</v>
      </c>
      <c r="I46" s="208">
        <f>VLOOKUP($A46,T16Percentage,$O$1+'Table 15 data'!J$4,0)</f>
        <v>350.3</v>
      </c>
      <c r="J46" s="208">
        <f>VLOOKUP($A46,T16Percentage,$O$1+'Table 15 data'!K$4,0)</f>
        <v>425.8</v>
      </c>
      <c r="K46" s="208">
        <f>VLOOKUP($A46,T16Percentage,$O$1+'Table 15 data'!L$4,0)</f>
        <v>98.1</v>
      </c>
      <c r="L46" s="208">
        <f>VLOOKUP($A46,T16Percentage,$O$1+'Table 15 data'!M$4,0)</f>
        <v>73.400000000000006</v>
      </c>
    </row>
    <row r="47" spans="1:12" ht="11.25" customHeight="1" x14ac:dyDescent="0.2">
      <c r="A47" s="103" t="s">
        <v>194</v>
      </c>
      <c r="B47" s="105" t="s">
        <v>195</v>
      </c>
      <c r="C47" s="261">
        <f>VLOOKUP($A47,T16Percentage,$O$1+'Table 15 data'!D$4,0)</f>
        <v>2404</v>
      </c>
      <c r="D47" s="208">
        <f>VLOOKUP($A47,T16Percentage,$O$1+'Table 15 data'!E$4,0)</f>
        <v>66.099999999999994</v>
      </c>
      <c r="E47" s="208">
        <f>VLOOKUP($A47,T16Percentage,$O$1+'Table 15 data'!F$4,0)</f>
        <v>55.9</v>
      </c>
      <c r="F47" s="208">
        <f>VLOOKUP($A47,T16Percentage,$O$1+'Table 15 data'!G$4,0)</f>
        <v>94.1</v>
      </c>
      <c r="G47" s="208">
        <f>VLOOKUP($A47,T16Percentage,$O$1+'Table 15 data'!H$4,0)</f>
        <v>92.2</v>
      </c>
      <c r="H47" s="208">
        <f>VLOOKUP($A47,T16Percentage,$O$1+'Table 15 data'!I$4,0)</f>
        <v>99</v>
      </c>
      <c r="I47" s="208">
        <f>VLOOKUP($A47,T16Percentage,$O$1+'Table 15 data'!J$4,0)</f>
        <v>314.3</v>
      </c>
      <c r="J47" s="208">
        <f>VLOOKUP($A47,T16Percentage,$O$1+'Table 15 data'!K$4,0)</f>
        <v>360.1</v>
      </c>
      <c r="K47" s="208">
        <f>VLOOKUP($A47,T16Percentage,$O$1+'Table 15 data'!L$4,0)</f>
        <v>96.9</v>
      </c>
      <c r="L47" s="208">
        <f>VLOOKUP($A47,T16Percentage,$O$1+'Table 15 data'!M$4,0)</f>
        <v>58.1</v>
      </c>
    </row>
    <row r="48" spans="1:12" ht="11.25" customHeight="1" x14ac:dyDescent="0.2">
      <c r="A48" s="103" t="s">
        <v>196</v>
      </c>
      <c r="B48" s="105" t="s">
        <v>197</v>
      </c>
      <c r="C48" s="261">
        <f>VLOOKUP($A48,T16Percentage,$O$1+'Table 15 data'!D$4,0)</f>
        <v>3553</v>
      </c>
      <c r="D48" s="208">
        <f>VLOOKUP($A48,T16Percentage,$O$1+'Table 15 data'!E$4,0)</f>
        <v>67</v>
      </c>
      <c r="E48" s="208">
        <f>VLOOKUP($A48,T16Percentage,$O$1+'Table 15 data'!F$4,0)</f>
        <v>58</v>
      </c>
      <c r="F48" s="208">
        <f>VLOOKUP($A48,T16Percentage,$O$1+'Table 15 data'!G$4,0)</f>
        <v>94.8</v>
      </c>
      <c r="G48" s="208">
        <f>VLOOKUP($A48,T16Percentage,$O$1+'Table 15 data'!H$4,0)</f>
        <v>92.7</v>
      </c>
      <c r="H48" s="208">
        <f>VLOOKUP($A48,T16Percentage,$O$1+'Table 15 data'!I$4,0)</f>
        <v>99</v>
      </c>
      <c r="I48" s="208">
        <f>VLOOKUP($A48,T16Percentage,$O$1+'Table 15 data'!J$4,0)</f>
        <v>310.7</v>
      </c>
      <c r="J48" s="208">
        <f>VLOOKUP($A48,T16Percentage,$O$1+'Table 15 data'!K$4,0)</f>
        <v>364.5</v>
      </c>
      <c r="K48" s="208">
        <f>VLOOKUP($A48,T16Percentage,$O$1+'Table 15 data'!L$4,0)</f>
        <v>97.9</v>
      </c>
      <c r="L48" s="208">
        <f>VLOOKUP($A48,T16Percentage,$O$1+'Table 15 data'!M$4,0)</f>
        <v>60.3</v>
      </c>
    </row>
    <row r="49" spans="1:12" ht="11.25" customHeight="1" x14ac:dyDescent="0.2">
      <c r="A49" s="103" t="s">
        <v>198</v>
      </c>
      <c r="B49" s="105" t="s">
        <v>199</v>
      </c>
      <c r="C49" s="261">
        <f>VLOOKUP($A49,T16Percentage,$O$1+'Table 15 data'!D$4,0)</f>
        <v>3579</v>
      </c>
      <c r="D49" s="208">
        <f>VLOOKUP($A49,T16Percentage,$O$1+'Table 15 data'!E$4,0)</f>
        <v>69.5</v>
      </c>
      <c r="E49" s="208">
        <f>VLOOKUP($A49,T16Percentage,$O$1+'Table 15 data'!F$4,0)</f>
        <v>60</v>
      </c>
      <c r="F49" s="208">
        <f>VLOOKUP($A49,T16Percentage,$O$1+'Table 15 data'!G$4,0)</f>
        <v>93.3</v>
      </c>
      <c r="G49" s="208">
        <f>VLOOKUP($A49,T16Percentage,$O$1+'Table 15 data'!H$4,0)</f>
        <v>92.4</v>
      </c>
      <c r="H49" s="208">
        <f>VLOOKUP($A49,T16Percentage,$O$1+'Table 15 data'!I$4,0)</f>
        <v>98.9</v>
      </c>
      <c r="I49" s="208">
        <f>VLOOKUP($A49,T16Percentage,$O$1+'Table 15 data'!J$4,0)</f>
        <v>320.7</v>
      </c>
      <c r="J49" s="208">
        <f>VLOOKUP($A49,T16Percentage,$O$1+'Table 15 data'!K$4,0)</f>
        <v>377.8</v>
      </c>
      <c r="K49" s="208">
        <f>VLOOKUP($A49,T16Percentage,$O$1+'Table 15 data'!L$4,0)</f>
        <v>97.5</v>
      </c>
      <c r="L49" s="208">
        <f>VLOOKUP($A49,T16Percentage,$O$1+'Table 15 data'!M$4,0)</f>
        <v>62</v>
      </c>
    </row>
    <row r="50" spans="1:12" s="8" customFormat="1" ht="11.25" customHeight="1" x14ac:dyDescent="0.2">
      <c r="C50" s="506"/>
      <c r="D50" s="506"/>
      <c r="E50" s="506"/>
      <c r="F50" s="506"/>
      <c r="G50" s="506"/>
      <c r="H50" s="506"/>
      <c r="I50" s="506"/>
      <c r="J50" s="506"/>
      <c r="K50" s="506"/>
      <c r="L50" s="506"/>
    </row>
    <row r="51" spans="1:12" s="32" customFormat="1" ht="11.25" customHeight="1" x14ac:dyDescent="0.2">
      <c r="A51" s="31" t="s">
        <v>564</v>
      </c>
      <c r="B51" s="32" t="s">
        <v>200</v>
      </c>
      <c r="C51" s="521">
        <f>VLOOKUP($A51,T16Percentage,$O$1+'Table 15 data'!D$4,0)</f>
        <v>57112</v>
      </c>
      <c r="D51" s="522">
        <f>VLOOKUP($A51,T16Percentage,$O$1+'Table 15 data'!E$4,0)</f>
        <v>62.8</v>
      </c>
      <c r="E51" s="522">
        <f>VLOOKUP($A51,T16Percentage,$O$1+'Table 15 data'!F$4,0)</f>
        <v>53.9</v>
      </c>
      <c r="F51" s="522">
        <f>VLOOKUP($A51,T16Percentage,$O$1+'Table 15 data'!G$4,0)</f>
        <v>92.6</v>
      </c>
      <c r="G51" s="522">
        <f>VLOOKUP($A51,T16Percentage,$O$1+'Table 15 data'!H$4,0)</f>
        <v>89.6</v>
      </c>
      <c r="H51" s="522">
        <f>VLOOKUP($A51,T16Percentage,$O$1+'Table 15 data'!I$4,0)</f>
        <v>98.3</v>
      </c>
      <c r="I51" s="522">
        <f>VLOOKUP($A51,T16Percentage,$O$1+'Table 15 data'!J$4,0)</f>
        <v>301.89999999999998</v>
      </c>
      <c r="J51" s="522">
        <f>VLOOKUP($A51,T16Percentage,$O$1+'Table 15 data'!K$4,0)</f>
        <v>354.5</v>
      </c>
      <c r="K51" s="522">
        <f>VLOOKUP($A51,T16Percentage,$O$1+'Table 15 data'!L$4,0)</f>
        <v>95.4</v>
      </c>
      <c r="L51" s="522">
        <f>VLOOKUP($A51,T16Percentage,$O$1+'Table 15 data'!M$4,0)</f>
        <v>56.2</v>
      </c>
    </row>
    <row r="52" spans="1:12" ht="11.25" customHeight="1" x14ac:dyDescent="0.2">
      <c r="A52" s="103" t="s">
        <v>201</v>
      </c>
      <c r="B52" s="105" t="s">
        <v>202</v>
      </c>
      <c r="C52" s="261">
        <f>VLOOKUP($A52,T16Percentage,$O$1+'Table 15 data'!D$4,0)</f>
        <v>2383</v>
      </c>
      <c r="D52" s="208">
        <f>VLOOKUP($A52,T16Percentage,$O$1+'Table 15 data'!E$4,0)</f>
        <v>55.9</v>
      </c>
      <c r="E52" s="208">
        <f>VLOOKUP($A52,T16Percentage,$O$1+'Table 15 data'!F$4,0)</f>
        <v>47.1</v>
      </c>
      <c r="F52" s="208">
        <f>VLOOKUP($A52,T16Percentage,$O$1+'Table 15 data'!G$4,0)</f>
        <v>90.9</v>
      </c>
      <c r="G52" s="208">
        <f>VLOOKUP($A52,T16Percentage,$O$1+'Table 15 data'!H$4,0)</f>
        <v>85.3</v>
      </c>
      <c r="H52" s="208">
        <f>VLOOKUP($A52,T16Percentage,$O$1+'Table 15 data'!I$4,0)</f>
        <v>98.2</v>
      </c>
      <c r="I52" s="208">
        <f>VLOOKUP($A52,T16Percentage,$O$1+'Table 15 data'!J$4,0)</f>
        <v>285.39999999999998</v>
      </c>
      <c r="J52" s="208">
        <f>VLOOKUP($A52,T16Percentage,$O$1+'Table 15 data'!K$4,0)</f>
        <v>334.6</v>
      </c>
      <c r="K52" s="208">
        <f>VLOOKUP($A52,T16Percentage,$O$1+'Table 15 data'!L$4,0)</f>
        <v>93.5</v>
      </c>
      <c r="L52" s="208">
        <f>VLOOKUP($A52,T16Percentage,$O$1+'Table 15 data'!M$4,0)</f>
        <v>48.7</v>
      </c>
    </row>
    <row r="53" spans="1:12" ht="11.25" customHeight="1" x14ac:dyDescent="0.2">
      <c r="A53" s="103" t="s">
        <v>203</v>
      </c>
      <c r="B53" s="105" t="s">
        <v>204</v>
      </c>
      <c r="C53" s="261">
        <f>VLOOKUP($A53,T16Percentage,$O$1+'Table 15 data'!D$4,0)</f>
        <v>5783</v>
      </c>
      <c r="D53" s="208">
        <f>VLOOKUP($A53,T16Percentage,$O$1+'Table 15 data'!E$4,0)</f>
        <v>54.8</v>
      </c>
      <c r="E53" s="208">
        <f>VLOOKUP($A53,T16Percentage,$O$1+'Table 15 data'!F$4,0)</f>
        <v>44</v>
      </c>
      <c r="F53" s="208">
        <f>VLOOKUP($A53,T16Percentage,$O$1+'Table 15 data'!G$4,0)</f>
        <v>89.9</v>
      </c>
      <c r="G53" s="208">
        <f>VLOOKUP($A53,T16Percentage,$O$1+'Table 15 data'!H$4,0)</f>
        <v>85.7</v>
      </c>
      <c r="H53" s="208">
        <f>VLOOKUP($A53,T16Percentage,$O$1+'Table 15 data'!I$4,0)</f>
        <v>98</v>
      </c>
      <c r="I53" s="208">
        <f>VLOOKUP($A53,T16Percentage,$O$1+'Table 15 data'!J$4,0)</f>
        <v>285.60000000000002</v>
      </c>
      <c r="J53" s="208">
        <f>VLOOKUP($A53,T16Percentage,$O$1+'Table 15 data'!K$4,0)</f>
        <v>328.2</v>
      </c>
      <c r="K53" s="208">
        <f>VLOOKUP($A53,T16Percentage,$O$1+'Table 15 data'!L$4,0)</f>
        <v>93.8</v>
      </c>
      <c r="L53" s="208">
        <f>VLOOKUP($A53,T16Percentage,$O$1+'Table 15 data'!M$4,0)</f>
        <v>46.6</v>
      </c>
    </row>
    <row r="54" spans="1:12" ht="11.25" customHeight="1" x14ac:dyDescent="0.2">
      <c r="A54" s="103" t="s">
        <v>205</v>
      </c>
      <c r="B54" s="105" t="s">
        <v>206</v>
      </c>
      <c r="C54" s="261">
        <f>VLOOKUP($A54,T16Percentage,$O$1+'Table 15 data'!D$4,0)</f>
        <v>2588</v>
      </c>
      <c r="D54" s="208">
        <f>VLOOKUP($A54,T16Percentage,$O$1+'Table 15 data'!E$4,0)</f>
        <v>70.900000000000006</v>
      </c>
      <c r="E54" s="208">
        <f>VLOOKUP($A54,T16Percentage,$O$1+'Table 15 data'!F$4,0)</f>
        <v>60</v>
      </c>
      <c r="F54" s="208">
        <f>VLOOKUP($A54,T16Percentage,$O$1+'Table 15 data'!G$4,0)</f>
        <v>95.6</v>
      </c>
      <c r="G54" s="208">
        <f>VLOOKUP($A54,T16Percentage,$O$1+'Table 15 data'!H$4,0)</f>
        <v>93.2</v>
      </c>
      <c r="H54" s="208">
        <f>VLOOKUP($A54,T16Percentage,$O$1+'Table 15 data'!I$4,0)</f>
        <v>98.9</v>
      </c>
      <c r="I54" s="208">
        <f>VLOOKUP($A54,T16Percentage,$O$1+'Table 15 data'!J$4,0)</f>
        <v>323.7</v>
      </c>
      <c r="J54" s="208">
        <f>VLOOKUP($A54,T16Percentage,$O$1+'Table 15 data'!K$4,0)</f>
        <v>391.2</v>
      </c>
      <c r="K54" s="208">
        <f>VLOOKUP($A54,T16Percentage,$O$1+'Table 15 data'!L$4,0)</f>
        <v>97.4</v>
      </c>
      <c r="L54" s="208">
        <f>VLOOKUP($A54,T16Percentage,$O$1+'Table 15 data'!M$4,0)</f>
        <v>61.2</v>
      </c>
    </row>
    <row r="55" spans="1:12" ht="11.25" customHeight="1" x14ac:dyDescent="0.2">
      <c r="A55" s="103" t="s">
        <v>207</v>
      </c>
      <c r="B55" s="105" t="s">
        <v>208</v>
      </c>
      <c r="C55" s="261">
        <f>VLOOKUP($A55,T16Percentage,$O$1+'Table 15 data'!D$4,0)</f>
        <v>3366</v>
      </c>
      <c r="D55" s="208">
        <f>VLOOKUP($A55,T16Percentage,$O$1+'Table 15 data'!E$4,0)</f>
        <v>58.4</v>
      </c>
      <c r="E55" s="208">
        <f>VLOOKUP($A55,T16Percentage,$O$1+'Table 15 data'!F$4,0)</f>
        <v>49.4</v>
      </c>
      <c r="F55" s="208">
        <f>VLOOKUP($A55,T16Percentage,$O$1+'Table 15 data'!G$4,0)</f>
        <v>92.2</v>
      </c>
      <c r="G55" s="208">
        <f>VLOOKUP($A55,T16Percentage,$O$1+'Table 15 data'!H$4,0)</f>
        <v>88.9</v>
      </c>
      <c r="H55" s="208">
        <f>VLOOKUP($A55,T16Percentage,$O$1+'Table 15 data'!I$4,0)</f>
        <v>97.8</v>
      </c>
      <c r="I55" s="208">
        <f>VLOOKUP($A55,T16Percentage,$O$1+'Table 15 data'!J$4,0)</f>
        <v>291</v>
      </c>
      <c r="J55" s="208">
        <f>VLOOKUP($A55,T16Percentage,$O$1+'Table 15 data'!K$4,0)</f>
        <v>335</v>
      </c>
      <c r="K55" s="208">
        <f>VLOOKUP($A55,T16Percentage,$O$1+'Table 15 data'!L$4,0)</f>
        <v>94.1</v>
      </c>
      <c r="L55" s="208">
        <f>VLOOKUP($A55,T16Percentage,$O$1+'Table 15 data'!M$4,0)</f>
        <v>52.8</v>
      </c>
    </row>
    <row r="56" spans="1:12" ht="11.25" customHeight="1" x14ac:dyDescent="0.2">
      <c r="A56" s="103" t="s">
        <v>209</v>
      </c>
      <c r="B56" s="105" t="s">
        <v>210</v>
      </c>
      <c r="C56" s="261">
        <f>VLOOKUP($A56,T16Percentage,$O$1+'Table 15 data'!D$4,0)</f>
        <v>3759</v>
      </c>
      <c r="D56" s="208">
        <f>VLOOKUP($A56,T16Percentage,$O$1+'Table 15 data'!E$4,0)</f>
        <v>66.7</v>
      </c>
      <c r="E56" s="208">
        <f>VLOOKUP($A56,T16Percentage,$O$1+'Table 15 data'!F$4,0)</f>
        <v>57.8</v>
      </c>
      <c r="F56" s="208">
        <f>VLOOKUP($A56,T16Percentage,$O$1+'Table 15 data'!G$4,0)</f>
        <v>93.8</v>
      </c>
      <c r="G56" s="208">
        <f>VLOOKUP($A56,T16Percentage,$O$1+'Table 15 data'!H$4,0)</f>
        <v>92.6</v>
      </c>
      <c r="H56" s="208">
        <f>VLOOKUP($A56,T16Percentage,$O$1+'Table 15 data'!I$4,0)</f>
        <v>99.1</v>
      </c>
      <c r="I56" s="208">
        <f>VLOOKUP($A56,T16Percentage,$O$1+'Table 15 data'!J$4,0)</f>
        <v>311.89999999999998</v>
      </c>
      <c r="J56" s="208">
        <f>VLOOKUP($A56,T16Percentage,$O$1+'Table 15 data'!K$4,0)</f>
        <v>364.6</v>
      </c>
      <c r="K56" s="208">
        <f>VLOOKUP($A56,T16Percentage,$O$1+'Table 15 data'!L$4,0)</f>
        <v>97.3</v>
      </c>
      <c r="L56" s="208">
        <f>VLOOKUP($A56,T16Percentage,$O$1+'Table 15 data'!M$4,0)</f>
        <v>60.6</v>
      </c>
    </row>
    <row r="57" spans="1:12" ht="11.25" customHeight="1" x14ac:dyDescent="0.2">
      <c r="A57" s="103" t="s">
        <v>211</v>
      </c>
      <c r="B57" s="105" t="s">
        <v>212</v>
      </c>
      <c r="C57" s="261">
        <f>VLOOKUP($A57,T16Percentage,$O$1+'Table 15 data'!D$4,0)</f>
        <v>2559</v>
      </c>
      <c r="D57" s="208">
        <f>VLOOKUP($A57,T16Percentage,$O$1+'Table 15 data'!E$4,0)</f>
        <v>52.7</v>
      </c>
      <c r="E57" s="208">
        <f>VLOOKUP($A57,T16Percentage,$O$1+'Table 15 data'!F$4,0)</f>
        <v>44.7</v>
      </c>
      <c r="F57" s="208">
        <f>VLOOKUP($A57,T16Percentage,$O$1+'Table 15 data'!G$4,0)</f>
        <v>90.5</v>
      </c>
      <c r="G57" s="208">
        <f>VLOOKUP($A57,T16Percentage,$O$1+'Table 15 data'!H$4,0)</f>
        <v>86.4</v>
      </c>
      <c r="H57" s="208">
        <f>VLOOKUP($A57,T16Percentage,$O$1+'Table 15 data'!I$4,0)</f>
        <v>97.4</v>
      </c>
      <c r="I57" s="208">
        <f>VLOOKUP($A57,T16Percentage,$O$1+'Table 15 data'!J$4,0)</f>
        <v>278.8</v>
      </c>
      <c r="J57" s="208">
        <f>VLOOKUP($A57,T16Percentage,$O$1+'Table 15 data'!K$4,0)</f>
        <v>316.5</v>
      </c>
      <c r="K57" s="208">
        <f>VLOOKUP($A57,T16Percentage,$O$1+'Table 15 data'!L$4,0)</f>
        <v>93.9</v>
      </c>
      <c r="L57" s="208">
        <f>VLOOKUP($A57,T16Percentage,$O$1+'Table 15 data'!M$4,0)</f>
        <v>47.9</v>
      </c>
    </row>
    <row r="58" spans="1:12" ht="11.25" customHeight="1" x14ac:dyDescent="0.2">
      <c r="A58" s="103" t="s">
        <v>213</v>
      </c>
      <c r="B58" s="105" t="s">
        <v>214</v>
      </c>
      <c r="C58" s="261">
        <f>VLOOKUP($A58,T16Percentage,$O$1+'Table 15 data'!D$4,0)</f>
        <v>4667</v>
      </c>
      <c r="D58" s="208">
        <f>VLOOKUP($A58,T16Percentage,$O$1+'Table 15 data'!E$4,0)</f>
        <v>65.8</v>
      </c>
      <c r="E58" s="208">
        <f>VLOOKUP($A58,T16Percentage,$O$1+'Table 15 data'!F$4,0)</f>
        <v>56</v>
      </c>
      <c r="F58" s="208">
        <f>VLOOKUP($A58,T16Percentage,$O$1+'Table 15 data'!G$4,0)</f>
        <v>95.8</v>
      </c>
      <c r="G58" s="208">
        <f>VLOOKUP($A58,T16Percentage,$O$1+'Table 15 data'!H$4,0)</f>
        <v>92.7</v>
      </c>
      <c r="H58" s="208">
        <f>VLOOKUP($A58,T16Percentage,$O$1+'Table 15 data'!I$4,0)</f>
        <v>99.1</v>
      </c>
      <c r="I58" s="208">
        <f>VLOOKUP($A58,T16Percentage,$O$1+'Table 15 data'!J$4,0)</f>
        <v>312.60000000000002</v>
      </c>
      <c r="J58" s="208">
        <f>VLOOKUP($A58,T16Percentage,$O$1+'Table 15 data'!K$4,0)</f>
        <v>374.9</v>
      </c>
      <c r="K58" s="208">
        <f>VLOOKUP($A58,T16Percentage,$O$1+'Table 15 data'!L$4,0)</f>
        <v>96.8</v>
      </c>
      <c r="L58" s="208">
        <f>VLOOKUP($A58,T16Percentage,$O$1+'Table 15 data'!M$4,0)</f>
        <v>58.2</v>
      </c>
    </row>
    <row r="59" spans="1:12" ht="11.25" customHeight="1" x14ac:dyDescent="0.2">
      <c r="A59" s="103" t="s">
        <v>215</v>
      </c>
      <c r="B59" s="105" t="s">
        <v>216</v>
      </c>
      <c r="C59" s="261">
        <f>VLOOKUP($A59,T16Percentage,$O$1+'Table 15 data'!D$4,0)</f>
        <v>7674</v>
      </c>
      <c r="D59" s="208">
        <f>VLOOKUP($A59,T16Percentage,$O$1+'Table 15 data'!E$4,0)</f>
        <v>60.7</v>
      </c>
      <c r="E59" s="208">
        <f>VLOOKUP($A59,T16Percentage,$O$1+'Table 15 data'!F$4,0)</f>
        <v>51</v>
      </c>
      <c r="F59" s="208">
        <f>VLOOKUP($A59,T16Percentage,$O$1+'Table 15 data'!G$4,0)</f>
        <v>90.4</v>
      </c>
      <c r="G59" s="208">
        <f>VLOOKUP($A59,T16Percentage,$O$1+'Table 15 data'!H$4,0)</f>
        <v>85.9</v>
      </c>
      <c r="H59" s="208">
        <f>VLOOKUP($A59,T16Percentage,$O$1+'Table 15 data'!I$4,0)</f>
        <v>97.7</v>
      </c>
      <c r="I59" s="208">
        <f>VLOOKUP($A59,T16Percentage,$O$1+'Table 15 data'!J$4,0)</f>
        <v>296.39999999999998</v>
      </c>
      <c r="J59" s="208">
        <f>VLOOKUP($A59,T16Percentage,$O$1+'Table 15 data'!K$4,0)</f>
        <v>344</v>
      </c>
      <c r="K59" s="208">
        <f>VLOOKUP($A59,T16Percentage,$O$1+'Table 15 data'!L$4,0)</f>
        <v>93.3</v>
      </c>
      <c r="L59" s="208">
        <f>VLOOKUP($A59,T16Percentage,$O$1+'Table 15 data'!M$4,0)</f>
        <v>53.3</v>
      </c>
    </row>
    <row r="60" spans="1:12" ht="11.25" customHeight="1" x14ac:dyDescent="0.2">
      <c r="A60" s="103" t="s">
        <v>217</v>
      </c>
      <c r="B60" s="105" t="s">
        <v>218</v>
      </c>
      <c r="C60" s="261">
        <f>VLOOKUP($A60,T16Percentage,$O$1+'Table 15 data'!D$4,0)</f>
        <v>1744</v>
      </c>
      <c r="D60" s="208">
        <f>VLOOKUP($A60,T16Percentage,$O$1+'Table 15 data'!E$4,0)</f>
        <v>61.6</v>
      </c>
      <c r="E60" s="208">
        <f>VLOOKUP($A60,T16Percentage,$O$1+'Table 15 data'!F$4,0)</f>
        <v>55.4</v>
      </c>
      <c r="F60" s="208">
        <f>VLOOKUP($A60,T16Percentage,$O$1+'Table 15 data'!G$4,0)</f>
        <v>92.1</v>
      </c>
      <c r="G60" s="208">
        <f>VLOOKUP($A60,T16Percentage,$O$1+'Table 15 data'!H$4,0)</f>
        <v>90.5</v>
      </c>
      <c r="H60" s="208">
        <f>VLOOKUP($A60,T16Percentage,$O$1+'Table 15 data'!I$4,0)</f>
        <v>97.1</v>
      </c>
      <c r="I60" s="208">
        <f>VLOOKUP($A60,T16Percentage,$O$1+'Table 15 data'!J$4,0)</f>
        <v>290.5</v>
      </c>
      <c r="J60" s="208">
        <f>VLOOKUP($A60,T16Percentage,$O$1+'Table 15 data'!K$4,0)</f>
        <v>335.7</v>
      </c>
      <c r="K60" s="208">
        <f>VLOOKUP($A60,T16Percentage,$O$1+'Table 15 data'!L$4,0)</f>
        <v>95.1</v>
      </c>
      <c r="L60" s="208">
        <f>VLOOKUP($A60,T16Percentage,$O$1+'Table 15 data'!M$4,0)</f>
        <v>59.2</v>
      </c>
    </row>
    <row r="61" spans="1:12" ht="11.25" customHeight="1" x14ac:dyDescent="0.2">
      <c r="A61" s="103" t="s">
        <v>219</v>
      </c>
      <c r="B61" s="105" t="s">
        <v>220</v>
      </c>
      <c r="C61" s="261">
        <f>VLOOKUP($A61,T16Percentage,$O$1+'Table 15 data'!D$4,0)</f>
        <v>1871</v>
      </c>
      <c r="D61" s="208">
        <f>VLOOKUP($A61,T16Percentage,$O$1+'Table 15 data'!E$4,0)</f>
        <v>61.7</v>
      </c>
      <c r="E61" s="208">
        <f>VLOOKUP($A61,T16Percentage,$O$1+'Table 15 data'!F$4,0)</f>
        <v>54.7</v>
      </c>
      <c r="F61" s="208">
        <f>VLOOKUP($A61,T16Percentage,$O$1+'Table 15 data'!G$4,0)</f>
        <v>90.7</v>
      </c>
      <c r="G61" s="208">
        <f>VLOOKUP($A61,T16Percentage,$O$1+'Table 15 data'!H$4,0)</f>
        <v>89.5</v>
      </c>
      <c r="H61" s="208">
        <f>VLOOKUP($A61,T16Percentage,$O$1+'Table 15 data'!I$4,0)</f>
        <v>98.1</v>
      </c>
      <c r="I61" s="208">
        <f>VLOOKUP($A61,T16Percentage,$O$1+'Table 15 data'!J$4,0)</f>
        <v>294.5</v>
      </c>
      <c r="J61" s="208">
        <f>VLOOKUP($A61,T16Percentage,$O$1+'Table 15 data'!K$4,0)</f>
        <v>343.8</v>
      </c>
      <c r="K61" s="208">
        <f>VLOOKUP($A61,T16Percentage,$O$1+'Table 15 data'!L$4,0)</f>
        <v>96.7</v>
      </c>
      <c r="L61" s="208">
        <f>VLOOKUP($A61,T16Percentage,$O$1+'Table 15 data'!M$4,0)</f>
        <v>57.5</v>
      </c>
    </row>
    <row r="62" spans="1:12" ht="11.25" customHeight="1" x14ac:dyDescent="0.2">
      <c r="A62" s="103" t="s">
        <v>221</v>
      </c>
      <c r="B62" s="105" t="s">
        <v>222</v>
      </c>
      <c r="C62" s="261">
        <f>VLOOKUP($A62,T16Percentage,$O$1+'Table 15 data'!D$4,0)</f>
        <v>6549</v>
      </c>
      <c r="D62" s="208">
        <f>VLOOKUP($A62,T16Percentage,$O$1+'Table 15 data'!E$4,0)</f>
        <v>69.5</v>
      </c>
      <c r="E62" s="208">
        <f>VLOOKUP($A62,T16Percentage,$O$1+'Table 15 data'!F$4,0)</f>
        <v>61</v>
      </c>
      <c r="F62" s="208">
        <f>VLOOKUP($A62,T16Percentage,$O$1+'Table 15 data'!G$4,0)</f>
        <v>95.6</v>
      </c>
      <c r="G62" s="208">
        <f>VLOOKUP($A62,T16Percentage,$O$1+'Table 15 data'!H$4,0)</f>
        <v>92.6</v>
      </c>
      <c r="H62" s="208">
        <f>VLOOKUP($A62,T16Percentage,$O$1+'Table 15 data'!I$4,0)</f>
        <v>98.6</v>
      </c>
      <c r="I62" s="208">
        <f>VLOOKUP($A62,T16Percentage,$O$1+'Table 15 data'!J$4,0)</f>
        <v>324.60000000000002</v>
      </c>
      <c r="J62" s="208">
        <f>VLOOKUP($A62,T16Percentage,$O$1+'Table 15 data'!K$4,0)</f>
        <v>394.9</v>
      </c>
      <c r="K62" s="208">
        <f>VLOOKUP($A62,T16Percentage,$O$1+'Table 15 data'!L$4,0)</f>
        <v>95.3</v>
      </c>
      <c r="L62" s="208">
        <f>VLOOKUP($A62,T16Percentage,$O$1+'Table 15 data'!M$4,0)</f>
        <v>62.9</v>
      </c>
    </row>
    <row r="63" spans="1:12" ht="11.25" customHeight="1" x14ac:dyDescent="0.2">
      <c r="A63" s="103" t="s">
        <v>223</v>
      </c>
      <c r="B63" s="105" t="s">
        <v>224</v>
      </c>
      <c r="C63" s="261">
        <f>VLOOKUP($A63,T16Percentage,$O$1+'Table 15 data'!D$4,0)</f>
        <v>3370</v>
      </c>
      <c r="D63" s="208">
        <f>VLOOKUP($A63,T16Percentage,$O$1+'Table 15 data'!E$4,0)</f>
        <v>64.900000000000006</v>
      </c>
      <c r="E63" s="208">
        <f>VLOOKUP($A63,T16Percentage,$O$1+'Table 15 data'!F$4,0)</f>
        <v>57.3</v>
      </c>
      <c r="F63" s="208">
        <f>VLOOKUP($A63,T16Percentage,$O$1+'Table 15 data'!G$4,0)</f>
        <v>92.9</v>
      </c>
      <c r="G63" s="208">
        <f>VLOOKUP($A63,T16Percentage,$O$1+'Table 15 data'!H$4,0)</f>
        <v>90.9</v>
      </c>
      <c r="H63" s="208">
        <f>VLOOKUP($A63,T16Percentage,$O$1+'Table 15 data'!I$4,0)</f>
        <v>99</v>
      </c>
      <c r="I63" s="208">
        <f>VLOOKUP($A63,T16Percentage,$O$1+'Table 15 data'!J$4,0)</f>
        <v>299.2</v>
      </c>
      <c r="J63" s="208">
        <f>VLOOKUP($A63,T16Percentage,$O$1+'Table 15 data'!K$4,0)</f>
        <v>346.6</v>
      </c>
      <c r="K63" s="208">
        <f>VLOOKUP($A63,T16Percentage,$O$1+'Table 15 data'!L$4,0)</f>
        <v>96.4</v>
      </c>
      <c r="L63" s="208">
        <f>VLOOKUP($A63,T16Percentage,$O$1+'Table 15 data'!M$4,0)</f>
        <v>60.5</v>
      </c>
    </row>
    <row r="64" spans="1:12" ht="11.25" customHeight="1" x14ac:dyDescent="0.2">
      <c r="A64" s="103" t="s">
        <v>225</v>
      </c>
      <c r="B64" s="105" t="s">
        <v>226</v>
      </c>
      <c r="C64" s="261">
        <f>VLOOKUP($A64,T16Percentage,$O$1+'Table 15 data'!D$4,0)</f>
        <v>5434</v>
      </c>
      <c r="D64" s="208">
        <f>VLOOKUP($A64,T16Percentage,$O$1+'Table 15 data'!E$4,0)</f>
        <v>61.8</v>
      </c>
      <c r="E64" s="208">
        <f>VLOOKUP($A64,T16Percentage,$O$1+'Table 15 data'!F$4,0)</f>
        <v>53.9</v>
      </c>
      <c r="F64" s="208">
        <f>VLOOKUP($A64,T16Percentage,$O$1+'Table 15 data'!G$4,0)</f>
        <v>90.8</v>
      </c>
      <c r="G64" s="208">
        <f>VLOOKUP($A64,T16Percentage,$O$1+'Table 15 data'!H$4,0)</f>
        <v>88.8</v>
      </c>
      <c r="H64" s="208">
        <f>VLOOKUP($A64,T16Percentage,$O$1+'Table 15 data'!I$4,0)</f>
        <v>97.6</v>
      </c>
      <c r="I64" s="208">
        <f>VLOOKUP($A64,T16Percentage,$O$1+'Table 15 data'!J$4,0)</f>
        <v>297.2</v>
      </c>
      <c r="J64" s="208">
        <f>VLOOKUP($A64,T16Percentage,$O$1+'Table 15 data'!K$4,0)</f>
        <v>346.7</v>
      </c>
      <c r="K64" s="208">
        <f>VLOOKUP($A64,T16Percentage,$O$1+'Table 15 data'!L$4,0)</f>
        <v>95.7</v>
      </c>
      <c r="L64" s="208">
        <f>VLOOKUP($A64,T16Percentage,$O$1+'Table 15 data'!M$4,0)</f>
        <v>56.2</v>
      </c>
    </row>
    <row r="65" spans="1:12" ht="11.25" customHeight="1" x14ac:dyDescent="0.2">
      <c r="A65" s="103" t="s">
        <v>227</v>
      </c>
      <c r="B65" s="105" t="s">
        <v>228</v>
      </c>
      <c r="C65" s="261">
        <f>VLOOKUP($A65,T16Percentage,$O$1+'Table 15 data'!D$4,0)</f>
        <v>3670</v>
      </c>
      <c r="D65" s="208">
        <f>VLOOKUP($A65,T16Percentage,$O$1+'Table 15 data'!E$4,0)</f>
        <v>65.400000000000006</v>
      </c>
      <c r="E65" s="208">
        <f>VLOOKUP($A65,T16Percentage,$O$1+'Table 15 data'!F$4,0)</f>
        <v>58.2</v>
      </c>
      <c r="F65" s="208">
        <f>VLOOKUP($A65,T16Percentage,$O$1+'Table 15 data'!G$4,0)</f>
        <v>93.3</v>
      </c>
      <c r="G65" s="208">
        <f>VLOOKUP($A65,T16Percentage,$O$1+'Table 15 data'!H$4,0)</f>
        <v>92.2</v>
      </c>
      <c r="H65" s="208">
        <f>VLOOKUP($A65,T16Percentage,$O$1+'Table 15 data'!I$4,0)</f>
        <v>98.6</v>
      </c>
      <c r="I65" s="208">
        <f>VLOOKUP($A65,T16Percentage,$O$1+'Table 15 data'!J$4,0)</f>
        <v>302.2</v>
      </c>
      <c r="J65" s="208">
        <f>VLOOKUP($A65,T16Percentage,$O$1+'Table 15 data'!K$4,0)</f>
        <v>353.5</v>
      </c>
      <c r="K65" s="208">
        <f>VLOOKUP($A65,T16Percentage,$O$1+'Table 15 data'!L$4,0)</f>
        <v>98</v>
      </c>
      <c r="L65" s="208">
        <f>VLOOKUP($A65,T16Percentage,$O$1+'Table 15 data'!M$4,0)</f>
        <v>60.4</v>
      </c>
    </row>
    <row r="66" spans="1:12" ht="11.25" customHeight="1" x14ac:dyDescent="0.2">
      <c r="A66" s="103" t="s">
        <v>229</v>
      </c>
      <c r="B66" s="105" t="s">
        <v>230</v>
      </c>
      <c r="C66" s="261">
        <f>VLOOKUP($A66,T16Percentage,$O$1+'Table 15 data'!D$4,0)</f>
        <v>1695</v>
      </c>
      <c r="D66" s="208">
        <f>VLOOKUP($A66,T16Percentage,$O$1+'Table 15 data'!E$4,0)</f>
        <v>73.5</v>
      </c>
      <c r="E66" s="208">
        <f>VLOOKUP($A66,T16Percentage,$O$1+'Table 15 data'!F$4,0)</f>
        <v>62.3</v>
      </c>
      <c r="F66" s="208">
        <f>VLOOKUP($A66,T16Percentage,$O$1+'Table 15 data'!G$4,0)</f>
        <v>95.5</v>
      </c>
      <c r="G66" s="208">
        <f>VLOOKUP($A66,T16Percentage,$O$1+'Table 15 data'!H$4,0)</f>
        <v>94.4</v>
      </c>
      <c r="H66" s="208">
        <f>VLOOKUP($A66,T16Percentage,$O$1+'Table 15 data'!I$4,0)</f>
        <v>98.5</v>
      </c>
      <c r="I66" s="208">
        <f>VLOOKUP($A66,T16Percentage,$O$1+'Table 15 data'!J$4,0)</f>
        <v>327.8</v>
      </c>
      <c r="J66" s="208">
        <f>VLOOKUP($A66,T16Percentage,$O$1+'Table 15 data'!K$4,0)</f>
        <v>400.6</v>
      </c>
      <c r="K66" s="208">
        <f>VLOOKUP($A66,T16Percentage,$O$1+'Table 15 data'!L$4,0)</f>
        <v>97.5</v>
      </c>
      <c r="L66" s="208">
        <f>VLOOKUP($A66,T16Percentage,$O$1+'Table 15 data'!M$4,0)</f>
        <v>62.9</v>
      </c>
    </row>
    <row r="67" spans="1:12" s="8" customFormat="1" ht="11.25" customHeight="1" x14ac:dyDescent="0.2">
      <c r="C67" s="506"/>
      <c r="D67" s="506"/>
      <c r="E67" s="506"/>
      <c r="F67" s="506"/>
      <c r="G67" s="506"/>
      <c r="H67" s="506"/>
      <c r="I67" s="506"/>
      <c r="J67" s="506"/>
      <c r="K67" s="506"/>
      <c r="L67" s="506"/>
    </row>
    <row r="68" spans="1:12" s="32" customFormat="1" ht="11.25" customHeight="1" x14ac:dyDescent="0.2">
      <c r="A68" s="31" t="s">
        <v>565</v>
      </c>
      <c r="B68" s="32" t="s">
        <v>231</v>
      </c>
      <c r="C68" s="521">
        <f>VLOOKUP($A68,T16Percentage,$O$1+'Table 15 data'!D$4,0)</f>
        <v>49300</v>
      </c>
      <c r="D68" s="522">
        <f>VLOOKUP($A68,T16Percentage,$O$1+'Table 15 data'!E$4,0)</f>
        <v>63.1</v>
      </c>
      <c r="E68" s="522">
        <f>VLOOKUP($A68,T16Percentage,$O$1+'Table 15 data'!F$4,0)</f>
        <v>54</v>
      </c>
      <c r="F68" s="522">
        <f>VLOOKUP($A68,T16Percentage,$O$1+'Table 15 data'!G$4,0)</f>
        <v>93.3</v>
      </c>
      <c r="G68" s="522">
        <f>VLOOKUP($A68,T16Percentage,$O$1+'Table 15 data'!H$4,0)</f>
        <v>91.1</v>
      </c>
      <c r="H68" s="522">
        <f>VLOOKUP($A68,T16Percentage,$O$1+'Table 15 data'!I$4,0)</f>
        <v>98.2</v>
      </c>
      <c r="I68" s="522">
        <f>VLOOKUP($A68,T16Percentage,$O$1+'Table 15 data'!J$4,0)</f>
        <v>305.10000000000002</v>
      </c>
      <c r="J68" s="522">
        <f>VLOOKUP($A68,T16Percentage,$O$1+'Table 15 data'!K$4,0)</f>
        <v>355.1</v>
      </c>
      <c r="K68" s="522">
        <f>VLOOKUP($A68,T16Percentage,$O$1+'Table 15 data'!L$4,0)</f>
        <v>95.6</v>
      </c>
      <c r="L68" s="522">
        <f>VLOOKUP($A68,T16Percentage,$O$1+'Table 15 data'!M$4,0)</f>
        <v>56.3</v>
      </c>
    </row>
    <row r="69" spans="1:12" ht="11.25" customHeight="1" x14ac:dyDescent="0.2">
      <c r="A69" s="103" t="s">
        <v>232</v>
      </c>
      <c r="B69" s="105" t="s">
        <v>233</v>
      </c>
      <c r="C69" s="261">
        <f>VLOOKUP($A69,T16Percentage,$O$1+'Table 15 data'!D$4,0)</f>
        <v>2853</v>
      </c>
      <c r="D69" s="208">
        <f>VLOOKUP($A69,T16Percentage,$O$1+'Table 15 data'!E$4,0)</f>
        <v>58.8</v>
      </c>
      <c r="E69" s="208">
        <f>VLOOKUP($A69,T16Percentage,$O$1+'Table 15 data'!F$4,0)</f>
        <v>50</v>
      </c>
      <c r="F69" s="208">
        <f>VLOOKUP($A69,T16Percentage,$O$1+'Table 15 data'!G$4,0)</f>
        <v>92.3</v>
      </c>
      <c r="G69" s="208">
        <f>VLOOKUP($A69,T16Percentage,$O$1+'Table 15 data'!H$4,0)</f>
        <v>90.9</v>
      </c>
      <c r="H69" s="208">
        <f>VLOOKUP($A69,T16Percentage,$O$1+'Table 15 data'!I$4,0)</f>
        <v>97.8</v>
      </c>
      <c r="I69" s="208">
        <f>VLOOKUP($A69,T16Percentage,$O$1+'Table 15 data'!J$4,0)</f>
        <v>295.60000000000002</v>
      </c>
      <c r="J69" s="208">
        <f>VLOOKUP($A69,T16Percentage,$O$1+'Table 15 data'!K$4,0)</f>
        <v>334.1</v>
      </c>
      <c r="K69" s="208">
        <f>VLOOKUP($A69,T16Percentage,$O$1+'Table 15 data'!L$4,0)</f>
        <v>96</v>
      </c>
      <c r="L69" s="208">
        <f>VLOOKUP($A69,T16Percentage,$O$1+'Table 15 data'!M$4,0)</f>
        <v>53</v>
      </c>
    </row>
    <row r="70" spans="1:12" ht="11.25" customHeight="1" x14ac:dyDescent="0.2">
      <c r="A70" s="103" t="s">
        <v>234</v>
      </c>
      <c r="B70" s="105" t="s">
        <v>235</v>
      </c>
      <c r="C70" s="261">
        <f>VLOOKUP($A70,T16Percentage,$O$1+'Table 15 data'!D$4,0)</f>
        <v>8304</v>
      </c>
      <c r="D70" s="208">
        <f>VLOOKUP($A70,T16Percentage,$O$1+'Table 15 data'!E$4,0)</f>
        <v>62.9</v>
      </c>
      <c r="E70" s="208">
        <f>VLOOKUP($A70,T16Percentage,$O$1+'Table 15 data'!F$4,0)</f>
        <v>53.7</v>
      </c>
      <c r="F70" s="208">
        <f>VLOOKUP($A70,T16Percentage,$O$1+'Table 15 data'!G$4,0)</f>
        <v>94.2</v>
      </c>
      <c r="G70" s="208">
        <f>VLOOKUP($A70,T16Percentage,$O$1+'Table 15 data'!H$4,0)</f>
        <v>92.4</v>
      </c>
      <c r="H70" s="208">
        <f>VLOOKUP($A70,T16Percentage,$O$1+'Table 15 data'!I$4,0)</f>
        <v>98.6</v>
      </c>
      <c r="I70" s="208">
        <f>VLOOKUP($A70,T16Percentage,$O$1+'Table 15 data'!J$4,0)</f>
        <v>305.89999999999998</v>
      </c>
      <c r="J70" s="208">
        <f>VLOOKUP($A70,T16Percentage,$O$1+'Table 15 data'!K$4,0)</f>
        <v>350.8</v>
      </c>
      <c r="K70" s="208">
        <f>VLOOKUP($A70,T16Percentage,$O$1+'Table 15 data'!L$4,0)</f>
        <v>96.6</v>
      </c>
      <c r="L70" s="208">
        <f>VLOOKUP($A70,T16Percentage,$O$1+'Table 15 data'!M$4,0)</f>
        <v>56.1</v>
      </c>
    </row>
    <row r="71" spans="1:12" ht="11.25" customHeight="1" x14ac:dyDescent="0.2">
      <c r="A71" s="103" t="s">
        <v>236</v>
      </c>
      <c r="B71" s="105" t="s">
        <v>237</v>
      </c>
      <c r="C71" s="261">
        <f>VLOOKUP($A71,T16Percentage,$O$1+'Table 15 data'!D$4,0)</f>
        <v>3347</v>
      </c>
      <c r="D71" s="208">
        <f>VLOOKUP($A71,T16Percentage,$O$1+'Table 15 data'!E$4,0)</f>
        <v>61.7</v>
      </c>
      <c r="E71" s="208">
        <f>VLOOKUP($A71,T16Percentage,$O$1+'Table 15 data'!F$4,0)</f>
        <v>51.9</v>
      </c>
      <c r="F71" s="208">
        <f>VLOOKUP($A71,T16Percentage,$O$1+'Table 15 data'!G$4,0)</f>
        <v>91.2</v>
      </c>
      <c r="G71" s="208">
        <f>VLOOKUP($A71,T16Percentage,$O$1+'Table 15 data'!H$4,0)</f>
        <v>88.5</v>
      </c>
      <c r="H71" s="208">
        <f>VLOOKUP($A71,T16Percentage,$O$1+'Table 15 data'!I$4,0)</f>
        <v>97.1</v>
      </c>
      <c r="I71" s="208">
        <f>VLOOKUP($A71,T16Percentage,$O$1+'Table 15 data'!J$4,0)</f>
        <v>297</v>
      </c>
      <c r="J71" s="208">
        <f>VLOOKUP($A71,T16Percentage,$O$1+'Table 15 data'!K$4,0)</f>
        <v>347.9</v>
      </c>
      <c r="K71" s="208">
        <f>VLOOKUP($A71,T16Percentage,$O$1+'Table 15 data'!L$4,0)</f>
        <v>93.4</v>
      </c>
      <c r="L71" s="208">
        <f>VLOOKUP($A71,T16Percentage,$O$1+'Table 15 data'!M$4,0)</f>
        <v>53.3</v>
      </c>
    </row>
    <row r="72" spans="1:12" ht="11.25" customHeight="1" x14ac:dyDescent="0.2">
      <c r="A72" s="103" t="s">
        <v>238</v>
      </c>
      <c r="B72" s="105" t="s">
        <v>239</v>
      </c>
      <c r="C72" s="261">
        <f>VLOOKUP($A72,T16Percentage,$O$1+'Table 15 data'!D$4,0)</f>
        <v>7243</v>
      </c>
      <c r="D72" s="208">
        <f>VLOOKUP($A72,T16Percentage,$O$1+'Table 15 data'!E$4,0)</f>
        <v>66.3</v>
      </c>
      <c r="E72" s="208">
        <f>VLOOKUP($A72,T16Percentage,$O$1+'Table 15 data'!F$4,0)</f>
        <v>56.5</v>
      </c>
      <c r="F72" s="208">
        <f>VLOOKUP($A72,T16Percentage,$O$1+'Table 15 data'!G$4,0)</f>
        <v>93.4</v>
      </c>
      <c r="G72" s="208">
        <f>VLOOKUP($A72,T16Percentage,$O$1+'Table 15 data'!H$4,0)</f>
        <v>91.9</v>
      </c>
      <c r="H72" s="208">
        <f>VLOOKUP($A72,T16Percentage,$O$1+'Table 15 data'!I$4,0)</f>
        <v>98.2</v>
      </c>
      <c r="I72" s="208">
        <f>VLOOKUP($A72,T16Percentage,$O$1+'Table 15 data'!J$4,0)</f>
        <v>311.89999999999998</v>
      </c>
      <c r="J72" s="208">
        <f>VLOOKUP($A72,T16Percentage,$O$1+'Table 15 data'!K$4,0)</f>
        <v>363.9</v>
      </c>
      <c r="K72" s="208">
        <f>VLOOKUP($A72,T16Percentage,$O$1+'Table 15 data'!L$4,0)</f>
        <v>96.1</v>
      </c>
      <c r="L72" s="208">
        <f>VLOOKUP($A72,T16Percentage,$O$1+'Table 15 data'!M$4,0)</f>
        <v>58.3</v>
      </c>
    </row>
    <row r="73" spans="1:12" ht="11.25" customHeight="1" x14ac:dyDescent="0.2">
      <c r="A73" s="103" t="s">
        <v>240</v>
      </c>
      <c r="B73" s="105" t="s">
        <v>241</v>
      </c>
      <c r="C73" s="261">
        <f>VLOOKUP($A73,T16Percentage,$O$1+'Table 15 data'!D$4,0)</f>
        <v>8237</v>
      </c>
      <c r="D73" s="208">
        <f>VLOOKUP($A73,T16Percentage,$O$1+'Table 15 data'!E$4,0)</f>
        <v>64.8</v>
      </c>
      <c r="E73" s="208">
        <f>VLOOKUP($A73,T16Percentage,$O$1+'Table 15 data'!F$4,0)</f>
        <v>54.8</v>
      </c>
      <c r="F73" s="208">
        <f>VLOOKUP($A73,T16Percentage,$O$1+'Table 15 data'!G$4,0)</f>
        <v>93.6</v>
      </c>
      <c r="G73" s="208">
        <f>VLOOKUP($A73,T16Percentage,$O$1+'Table 15 data'!H$4,0)</f>
        <v>90.5</v>
      </c>
      <c r="H73" s="208">
        <f>VLOOKUP($A73,T16Percentage,$O$1+'Table 15 data'!I$4,0)</f>
        <v>98.1</v>
      </c>
      <c r="I73" s="208">
        <f>VLOOKUP($A73,T16Percentage,$O$1+'Table 15 data'!J$4,0)</f>
        <v>311.3</v>
      </c>
      <c r="J73" s="208">
        <f>VLOOKUP($A73,T16Percentage,$O$1+'Table 15 data'!K$4,0)</f>
        <v>366.8</v>
      </c>
      <c r="K73" s="208">
        <f>VLOOKUP($A73,T16Percentage,$O$1+'Table 15 data'!L$4,0)</f>
        <v>95</v>
      </c>
      <c r="L73" s="208">
        <f>VLOOKUP($A73,T16Percentage,$O$1+'Table 15 data'!M$4,0)</f>
        <v>56.9</v>
      </c>
    </row>
    <row r="74" spans="1:12" ht="11.25" customHeight="1" x14ac:dyDescent="0.2">
      <c r="A74" s="103" t="s">
        <v>242</v>
      </c>
      <c r="B74" s="105" t="s">
        <v>243</v>
      </c>
      <c r="C74" s="261">
        <f>VLOOKUP($A74,T16Percentage,$O$1+'Table 15 data'!D$4,0)</f>
        <v>7780</v>
      </c>
      <c r="D74" s="208">
        <f>VLOOKUP($A74,T16Percentage,$O$1+'Table 15 data'!E$4,0)</f>
        <v>61.3</v>
      </c>
      <c r="E74" s="208">
        <f>VLOOKUP($A74,T16Percentage,$O$1+'Table 15 data'!F$4,0)</f>
        <v>51.8</v>
      </c>
      <c r="F74" s="208">
        <f>VLOOKUP($A74,T16Percentage,$O$1+'Table 15 data'!G$4,0)</f>
        <v>94.1</v>
      </c>
      <c r="G74" s="208">
        <f>VLOOKUP($A74,T16Percentage,$O$1+'Table 15 data'!H$4,0)</f>
        <v>92.2</v>
      </c>
      <c r="H74" s="208">
        <f>VLOOKUP($A74,T16Percentage,$O$1+'Table 15 data'!I$4,0)</f>
        <v>98.3</v>
      </c>
      <c r="I74" s="208">
        <f>VLOOKUP($A74,T16Percentage,$O$1+'Table 15 data'!J$4,0)</f>
        <v>303.89999999999998</v>
      </c>
      <c r="J74" s="208">
        <f>VLOOKUP($A74,T16Percentage,$O$1+'Table 15 data'!K$4,0)</f>
        <v>355</v>
      </c>
      <c r="K74" s="208">
        <f>VLOOKUP($A74,T16Percentage,$O$1+'Table 15 data'!L$4,0)</f>
        <v>96.6</v>
      </c>
      <c r="L74" s="208">
        <f>VLOOKUP($A74,T16Percentage,$O$1+'Table 15 data'!M$4,0)</f>
        <v>54.2</v>
      </c>
    </row>
    <row r="75" spans="1:12" ht="11.25" customHeight="1" x14ac:dyDescent="0.2">
      <c r="A75" s="103" t="s">
        <v>244</v>
      </c>
      <c r="B75" s="105" t="s">
        <v>245</v>
      </c>
      <c r="C75" s="261">
        <f>VLOOKUP($A75,T16Percentage,$O$1+'Table 15 data'!D$4,0)</f>
        <v>2689</v>
      </c>
      <c r="D75" s="208">
        <f>VLOOKUP($A75,T16Percentage,$O$1+'Table 15 data'!E$4,0)</f>
        <v>50.9</v>
      </c>
      <c r="E75" s="208">
        <f>VLOOKUP($A75,T16Percentage,$O$1+'Table 15 data'!F$4,0)</f>
        <v>44.6</v>
      </c>
      <c r="F75" s="208">
        <f>VLOOKUP($A75,T16Percentage,$O$1+'Table 15 data'!G$4,0)</f>
        <v>86.6</v>
      </c>
      <c r="G75" s="208">
        <f>VLOOKUP($A75,T16Percentage,$O$1+'Table 15 data'!H$4,0)</f>
        <v>84.1</v>
      </c>
      <c r="H75" s="208">
        <f>VLOOKUP($A75,T16Percentage,$O$1+'Table 15 data'!I$4,0)</f>
        <v>96.9</v>
      </c>
      <c r="I75" s="208">
        <f>VLOOKUP($A75,T16Percentage,$O$1+'Table 15 data'!J$4,0)</f>
        <v>271.10000000000002</v>
      </c>
      <c r="J75" s="208">
        <f>VLOOKUP($A75,T16Percentage,$O$1+'Table 15 data'!K$4,0)</f>
        <v>312.39999999999998</v>
      </c>
      <c r="K75" s="208">
        <f>VLOOKUP($A75,T16Percentage,$O$1+'Table 15 data'!L$4,0)</f>
        <v>91.9</v>
      </c>
      <c r="L75" s="208">
        <f>VLOOKUP($A75,T16Percentage,$O$1+'Table 15 data'!M$4,0)</f>
        <v>48.3</v>
      </c>
    </row>
    <row r="76" spans="1:12" ht="11.25" customHeight="1" x14ac:dyDescent="0.2">
      <c r="A76" s="103" t="s">
        <v>246</v>
      </c>
      <c r="B76" s="105" t="s">
        <v>247</v>
      </c>
      <c r="C76" s="261">
        <f>VLOOKUP($A76,T16Percentage,$O$1+'Table 15 data'!D$4,0)</f>
        <v>8383</v>
      </c>
      <c r="D76" s="208">
        <f>VLOOKUP($A76,T16Percentage,$O$1+'Table 15 data'!E$4,0)</f>
        <v>66.099999999999994</v>
      </c>
      <c r="E76" s="208">
        <f>VLOOKUP($A76,T16Percentage,$O$1+'Table 15 data'!F$4,0)</f>
        <v>58</v>
      </c>
      <c r="F76" s="208">
        <f>VLOOKUP($A76,T16Percentage,$O$1+'Table 15 data'!G$4,0)</f>
        <v>94.3</v>
      </c>
      <c r="G76" s="208">
        <f>VLOOKUP($A76,T16Percentage,$O$1+'Table 15 data'!H$4,0)</f>
        <v>91.7</v>
      </c>
      <c r="H76" s="208">
        <f>VLOOKUP($A76,T16Percentage,$O$1+'Table 15 data'!I$4,0)</f>
        <v>98.8</v>
      </c>
      <c r="I76" s="208">
        <f>VLOOKUP($A76,T16Percentage,$O$1+'Table 15 data'!J$4,0)</f>
        <v>310.3</v>
      </c>
      <c r="J76" s="208">
        <f>VLOOKUP($A76,T16Percentage,$O$1+'Table 15 data'!K$4,0)</f>
        <v>364.4</v>
      </c>
      <c r="K76" s="208">
        <f>VLOOKUP($A76,T16Percentage,$O$1+'Table 15 data'!L$4,0)</f>
        <v>95.9</v>
      </c>
      <c r="L76" s="208">
        <f>VLOOKUP($A76,T16Percentage,$O$1+'Table 15 data'!M$4,0)</f>
        <v>60.4</v>
      </c>
    </row>
    <row r="77" spans="1:12" ht="11.25" customHeight="1" x14ac:dyDescent="0.2">
      <c r="A77" s="103" t="s">
        <v>248</v>
      </c>
      <c r="B77" s="105" t="s">
        <v>249</v>
      </c>
      <c r="C77" s="261">
        <f>VLOOKUP($A77,T16Percentage,$O$1+'Table 15 data'!D$4,0)</f>
        <v>464</v>
      </c>
      <c r="D77" s="208">
        <f>VLOOKUP($A77,T16Percentage,$O$1+'Table 15 data'!E$4,0)</f>
        <v>67.7</v>
      </c>
      <c r="E77" s="208">
        <f>VLOOKUP($A77,T16Percentage,$O$1+'Table 15 data'!F$4,0)</f>
        <v>62.7</v>
      </c>
      <c r="F77" s="208">
        <f>VLOOKUP($A77,T16Percentage,$O$1+'Table 15 data'!G$4,0)</f>
        <v>94.6</v>
      </c>
      <c r="G77" s="208">
        <f>VLOOKUP($A77,T16Percentage,$O$1+'Table 15 data'!H$4,0)</f>
        <v>93.5</v>
      </c>
      <c r="H77" s="208">
        <f>VLOOKUP($A77,T16Percentage,$O$1+'Table 15 data'!I$4,0)</f>
        <v>100</v>
      </c>
      <c r="I77" s="208">
        <f>VLOOKUP($A77,T16Percentage,$O$1+'Table 15 data'!J$4,0)</f>
        <v>317.7</v>
      </c>
      <c r="J77" s="208">
        <f>VLOOKUP($A77,T16Percentage,$O$1+'Table 15 data'!K$4,0)</f>
        <v>353.1</v>
      </c>
      <c r="K77" s="208">
        <f>VLOOKUP($A77,T16Percentage,$O$1+'Table 15 data'!L$4,0)</f>
        <v>98.5</v>
      </c>
      <c r="L77" s="208">
        <f>VLOOKUP($A77,T16Percentage,$O$1+'Table 15 data'!M$4,0)</f>
        <v>65.7</v>
      </c>
    </row>
    <row r="78" spans="1:12" s="8" customFormat="1" ht="11.25" customHeight="1" x14ac:dyDescent="0.2">
      <c r="C78" s="506"/>
      <c r="D78" s="506"/>
      <c r="E78" s="506"/>
      <c r="F78" s="506"/>
      <c r="G78" s="506"/>
      <c r="H78" s="506"/>
      <c r="I78" s="506"/>
      <c r="J78" s="506"/>
      <c r="K78" s="506"/>
      <c r="L78" s="506"/>
    </row>
    <row r="79" spans="1:12" s="32" customFormat="1" ht="11.25" customHeight="1" x14ac:dyDescent="0.2">
      <c r="A79" s="32" t="s">
        <v>566</v>
      </c>
      <c r="B79" s="32" t="s">
        <v>250</v>
      </c>
      <c r="C79" s="521">
        <f>VLOOKUP($A79,T16Percentage,$O$1+'Table 15 data'!D$4,0)</f>
        <v>62323</v>
      </c>
      <c r="D79" s="522">
        <f>VLOOKUP($A79,T16Percentage,$O$1+'Table 15 data'!E$4,0)</f>
        <v>64.2</v>
      </c>
      <c r="E79" s="522">
        <f>VLOOKUP($A79,T16Percentage,$O$1+'Table 15 data'!F$4,0)</f>
        <v>54.9</v>
      </c>
      <c r="F79" s="522">
        <f>VLOOKUP($A79,T16Percentage,$O$1+'Table 15 data'!G$4,0)</f>
        <v>93.2</v>
      </c>
      <c r="G79" s="522">
        <f>VLOOKUP($A79,T16Percentage,$O$1+'Table 15 data'!H$4,0)</f>
        <v>90.3</v>
      </c>
      <c r="H79" s="522">
        <f>VLOOKUP($A79,T16Percentage,$O$1+'Table 15 data'!I$4,0)</f>
        <v>98.2</v>
      </c>
      <c r="I79" s="522">
        <f>VLOOKUP($A79,T16Percentage,$O$1+'Table 15 data'!J$4,0)</f>
        <v>306.5</v>
      </c>
      <c r="J79" s="522">
        <f>VLOOKUP($A79,T16Percentage,$O$1+'Table 15 data'!K$4,0)</f>
        <v>359.3</v>
      </c>
      <c r="K79" s="522">
        <f>VLOOKUP($A79,T16Percentage,$O$1+'Table 15 data'!L$4,0)</f>
        <v>95.5</v>
      </c>
      <c r="L79" s="522">
        <f>VLOOKUP($A79,T16Percentage,$O$1+'Table 15 data'!M$4,0)</f>
        <v>57.2</v>
      </c>
    </row>
    <row r="80" spans="1:12" ht="11.25" customHeight="1" x14ac:dyDescent="0.2">
      <c r="A80" s="103" t="s">
        <v>251</v>
      </c>
      <c r="B80" s="105" t="s">
        <v>252</v>
      </c>
      <c r="C80" s="261">
        <f>VLOOKUP($A80,T16Percentage,$O$1+'Table 15 data'!D$4,0)</f>
        <v>12137</v>
      </c>
      <c r="D80" s="208">
        <f>VLOOKUP($A80,T16Percentage,$O$1+'Table 15 data'!E$4,0)</f>
        <v>64.400000000000006</v>
      </c>
      <c r="E80" s="208">
        <f>VLOOKUP($A80,T16Percentage,$O$1+'Table 15 data'!F$4,0)</f>
        <v>55.9</v>
      </c>
      <c r="F80" s="208">
        <f>VLOOKUP($A80,T16Percentage,$O$1+'Table 15 data'!G$4,0)</f>
        <v>93.5</v>
      </c>
      <c r="G80" s="208">
        <f>VLOOKUP($A80,T16Percentage,$O$1+'Table 15 data'!H$4,0)</f>
        <v>90.7</v>
      </c>
      <c r="H80" s="208">
        <f>VLOOKUP($A80,T16Percentage,$O$1+'Table 15 data'!I$4,0)</f>
        <v>97.9</v>
      </c>
      <c r="I80" s="208">
        <f>VLOOKUP($A80,T16Percentage,$O$1+'Table 15 data'!J$4,0)</f>
        <v>308.5</v>
      </c>
      <c r="J80" s="208">
        <f>VLOOKUP($A80,T16Percentage,$O$1+'Table 15 data'!K$4,0)</f>
        <v>363.4</v>
      </c>
      <c r="K80" s="208">
        <f>VLOOKUP($A80,T16Percentage,$O$1+'Table 15 data'!L$4,0)</f>
        <v>95.5</v>
      </c>
      <c r="L80" s="208">
        <f>VLOOKUP($A80,T16Percentage,$O$1+'Table 15 data'!M$4,0)</f>
        <v>58.2</v>
      </c>
    </row>
    <row r="81" spans="1:12" ht="11.25" customHeight="1" x14ac:dyDescent="0.2">
      <c r="A81" s="103" t="s">
        <v>253</v>
      </c>
      <c r="B81" s="105" t="s">
        <v>254</v>
      </c>
      <c r="C81" s="261">
        <f>VLOOKUP($A81,T16Percentage,$O$1+'Table 15 data'!D$4,0)</f>
        <v>3436</v>
      </c>
      <c r="D81" s="208">
        <f>VLOOKUP($A81,T16Percentage,$O$1+'Table 15 data'!E$4,0)</f>
        <v>61.4</v>
      </c>
      <c r="E81" s="208">
        <f>VLOOKUP($A81,T16Percentage,$O$1+'Table 15 data'!F$4,0)</f>
        <v>52.3</v>
      </c>
      <c r="F81" s="208">
        <f>VLOOKUP($A81,T16Percentage,$O$1+'Table 15 data'!G$4,0)</f>
        <v>93.5</v>
      </c>
      <c r="G81" s="208">
        <f>VLOOKUP($A81,T16Percentage,$O$1+'Table 15 data'!H$4,0)</f>
        <v>90.9</v>
      </c>
      <c r="H81" s="208">
        <f>VLOOKUP($A81,T16Percentage,$O$1+'Table 15 data'!I$4,0)</f>
        <v>98.2</v>
      </c>
      <c r="I81" s="208">
        <f>VLOOKUP($A81,T16Percentage,$O$1+'Table 15 data'!J$4,0)</f>
        <v>301</v>
      </c>
      <c r="J81" s="208">
        <f>VLOOKUP($A81,T16Percentage,$O$1+'Table 15 data'!K$4,0)</f>
        <v>348.2</v>
      </c>
      <c r="K81" s="208">
        <f>VLOOKUP($A81,T16Percentage,$O$1+'Table 15 data'!L$4,0)</f>
        <v>95.5</v>
      </c>
      <c r="L81" s="208">
        <f>VLOOKUP($A81,T16Percentage,$O$1+'Table 15 data'!M$4,0)</f>
        <v>54.9</v>
      </c>
    </row>
    <row r="82" spans="1:12" ht="11.25" customHeight="1" x14ac:dyDescent="0.2">
      <c r="A82" s="103" t="s">
        <v>255</v>
      </c>
      <c r="B82" s="105" t="s">
        <v>256</v>
      </c>
      <c r="C82" s="261">
        <f>VLOOKUP($A82,T16Percentage,$O$1+'Table 15 data'!D$4,0)</f>
        <v>3736</v>
      </c>
      <c r="D82" s="208">
        <f>VLOOKUP($A82,T16Percentage,$O$1+'Table 15 data'!E$4,0)</f>
        <v>62.6</v>
      </c>
      <c r="E82" s="208">
        <f>VLOOKUP($A82,T16Percentage,$O$1+'Table 15 data'!F$4,0)</f>
        <v>53.3</v>
      </c>
      <c r="F82" s="208">
        <f>VLOOKUP($A82,T16Percentage,$O$1+'Table 15 data'!G$4,0)</f>
        <v>94.3</v>
      </c>
      <c r="G82" s="208">
        <f>VLOOKUP($A82,T16Percentage,$O$1+'Table 15 data'!H$4,0)</f>
        <v>91.7</v>
      </c>
      <c r="H82" s="208">
        <f>VLOOKUP($A82,T16Percentage,$O$1+'Table 15 data'!I$4,0)</f>
        <v>99.1</v>
      </c>
      <c r="I82" s="208">
        <f>VLOOKUP($A82,T16Percentage,$O$1+'Table 15 data'!J$4,0)</f>
        <v>305.7</v>
      </c>
      <c r="J82" s="208">
        <f>VLOOKUP($A82,T16Percentage,$O$1+'Table 15 data'!K$4,0)</f>
        <v>349.9</v>
      </c>
      <c r="K82" s="208">
        <f>VLOOKUP($A82,T16Percentage,$O$1+'Table 15 data'!L$4,0)</f>
        <v>97.1</v>
      </c>
      <c r="L82" s="208">
        <f>VLOOKUP($A82,T16Percentage,$O$1+'Table 15 data'!M$4,0)</f>
        <v>56.2</v>
      </c>
    </row>
    <row r="83" spans="1:12" ht="11.25" customHeight="1" x14ac:dyDescent="0.2">
      <c r="A83" s="103" t="s">
        <v>468</v>
      </c>
      <c r="B83" s="105" t="s">
        <v>257</v>
      </c>
      <c r="C83" s="261">
        <f>VLOOKUP($A83,T16Percentage,$O$1+'Table 15 data'!D$4,0)</f>
        <v>1829</v>
      </c>
      <c r="D83" s="208">
        <f>VLOOKUP($A83,T16Percentage,$O$1+'Table 15 data'!E$4,0)</f>
        <v>67</v>
      </c>
      <c r="E83" s="208">
        <f>VLOOKUP($A83,T16Percentage,$O$1+'Table 15 data'!F$4,0)</f>
        <v>58.7</v>
      </c>
      <c r="F83" s="208">
        <f>VLOOKUP($A83,T16Percentage,$O$1+'Table 15 data'!G$4,0)</f>
        <v>94.5</v>
      </c>
      <c r="G83" s="208">
        <f>VLOOKUP($A83,T16Percentage,$O$1+'Table 15 data'!H$4,0)</f>
        <v>92.9</v>
      </c>
      <c r="H83" s="208">
        <f>VLOOKUP($A83,T16Percentage,$O$1+'Table 15 data'!I$4,0)</f>
        <v>98.4</v>
      </c>
      <c r="I83" s="208">
        <f>VLOOKUP($A83,T16Percentage,$O$1+'Table 15 data'!J$4,0)</f>
        <v>315.60000000000002</v>
      </c>
      <c r="J83" s="208">
        <f>VLOOKUP($A83,T16Percentage,$O$1+'Table 15 data'!K$4,0)</f>
        <v>368.6</v>
      </c>
      <c r="K83" s="208">
        <f>VLOOKUP($A83,T16Percentage,$O$1+'Table 15 data'!L$4,0)</f>
        <v>96.5</v>
      </c>
      <c r="L83" s="208">
        <f>VLOOKUP($A83,T16Percentage,$O$1+'Table 15 data'!M$4,0)</f>
        <v>60.7</v>
      </c>
    </row>
    <row r="84" spans="1:12" ht="11.25" customHeight="1" x14ac:dyDescent="0.2">
      <c r="A84" s="103" t="s">
        <v>258</v>
      </c>
      <c r="B84" s="105" t="s">
        <v>259</v>
      </c>
      <c r="C84" s="261">
        <f>VLOOKUP($A84,T16Percentage,$O$1+'Table 15 data'!D$4,0)</f>
        <v>3572</v>
      </c>
      <c r="D84" s="208">
        <f>VLOOKUP($A84,T16Percentage,$O$1+'Table 15 data'!E$4,0)</f>
        <v>59.3</v>
      </c>
      <c r="E84" s="208">
        <f>VLOOKUP($A84,T16Percentage,$O$1+'Table 15 data'!F$4,0)</f>
        <v>50.7</v>
      </c>
      <c r="F84" s="208">
        <f>VLOOKUP($A84,T16Percentage,$O$1+'Table 15 data'!G$4,0)</f>
        <v>91.9</v>
      </c>
      <c r="G84" s="208">
        <f>VLOOKUP($A84,T16Percentage,$O$1+'Table 15 data'!H$4,0)</f>
        <v>88.7</v>
      </c>
      <c r="H84" s="208">
        <f>VLOOKUP($A84,T16Percentage,$O$1+'Table 15 data'!I$4,0)</f>
        <v>98</v>
      </c>
      <c r="I84" s="208">
        <f>VLOOKUP($A84,T16Percentage,$O$1+'Table 15 data'!J$4,0)</f>
        <v>288.10000000000002</v>
      </c>
      <c r="J84" s="208">
        <f>VLOOKUP($A84,T16Percentage,$O$1+'Table 15 data'!K$4,0)</f>
        <v>333.4</v>
      </c>
      <c r="K84" s="208">
        <f>VLOOKUP($A84,T16Percentage,$O$1+'Table 15 data'!L$4,0)</f>
        <v>96.1</v>
      </c>
      <c r="L84" s="208">
        <f>VLOOKUP($A84,T16Percentage,$O$1+'Table 15 data'!M$4,0)</f>
        <v>53.8</v>
      </c>
    </row>
    <row r="85" spans="1:12" ht="11.25" customHeight="1" x14ac:dyDescent="0.2">
      <c r="A85" s="103" t="s">
        <v>260</v>
      </c>
      <c r="B85" s="105" t="s">
        <v>261</v>
      </c>
      <c r="C85" s="261">
        <f>VLOOKUP($A85,T16Percentage,$O$1+'Table 15 data'!D$4,0)</f>
        <v>3089</v>
      </c>
      <c r="D85" s="208">
        <f>VLOOKUP($A85,T16Percentage,$O$1+'Table 15 data'!E$4,0)</f>
        <v>66.400000000000006</v>
      </c>
      <c r="E85" s="208">
        <f>VLOOKUP($A85,T16Percentage,$O$1+'Table 15 data'!F$4,0)</f>
        <v>56.1</v>
      </c>
      <c r="F85" s="208">
        <f>VLOOKUP($A85,T16Percentage,$O$1+'Table 15 data'!G$4,0)</f>
        <v>95.9</v>
      </c>
      <c r="G85" s="208">
        <f>VLOOKUP($A85,T16Percentage,$O$1+'Table 15 data'!H$4,0)</f>
        <v>92.7</v>
      </c>
      <c r="H85" s="208">
        <f>VLOOKUP($A85,T16Percentage,$O$1+'Table 15 data'!I$4,0)</f>
        <v>99.3</v>
      </c>
      <c r="I85" s="208">
        <f>VLOOKUP($A85,T16Percentage,$O$1+'Table 15 data'!J$4,0)</f>
        <v>313.10000000000002</v>
      </c>
      <c r="J85" s="208">
        <f>VLOOKUP($A85,T16Percentage,$O$1+'Table 15 data'!K$4,0)</f>
        <v>364</v>
      </c>
      <c r="K85" s="208">
        <f>VLOOKUP($A85,T16Percentage,$O$1+'Table 15 data'!L$4,0)</f>
        <v>96.4</v>
      </c>
      <c r="L85" s="208">
        <f>VLOOKUP($A85,T16Percentage,$O$1+'Table 15 data'!M$4,0)</f>
        <v>57.9</v>
      </c>
    </row>
    <row r="86" spans="1:12" ht="11.25" customHeight="1" x14ac:dyDescent="0.2">
      <c r="A86" s="103" t="s">
        <v>262</v>
      </c>
      <c r="B86" s="105" t="s">
        <v>263</v>
      </c>
      <c r="C86" s="261">
        <f>VLOOKUP($A86,T16Percentage,$O$1+'Table 15 data'!D$4,0)</f>
        <v>2985</v>
      </c>
      <c r="D86" s="208">
        <f>VLOOKUP($A86,T16Percentage,$O$1+'Table 15 data'!E$4,0)</f>
        <v>68.7</v>
      </c>
      <c r="E86" s="208">
        <f>VLOOKUP($A86,T16Percentage,$O$1+'Table 15 data'!F$4,0)</f>
        <v>60.8</v>
      </c>
      <c r="F86" s="208">
        <f>VLOOKUP($A86,T16Percentage,$O$1+'Table 15 data'!G$4,0)</f>
        <v>91.3</v>
      </c>
      <c r="G86" s="208">
        <f>VLOOKUP($A86,T16Percentage,$O$1+'Table 15 data'!H$4,0)</f>
        <v>87.4</v>
      </c>
      <c r="H86" s="208">
        <f>VLOOKUP($A86,T16Percentage,$O$1+'Table 15 data'!I$4,0)</f>
        <v>98.8</v>
      </c>
      <c r="I86" s="208">
        <f>VLOOKUP($A86,T16Percentage,$O$1+'Table 15 data'!J$4,0)</f>
        <v>315.39999999999998</v>
      </c>
      <c r="J86" s="208">
        <f>VLOOKUP($A86,T16Percentage,$O$1+'Table 15 data'!K$4,0)</f>
        <v>382.7</v>
      </c>
      <c r="K86" s="208">
        <f>VLOOKUP($A86,T16Percentage,$O$1+'Table 15 data'!L$4,0)</f>
        <v>94.5</v>
      </c>
      <c r="L86" s="208">
        <f>VLOOKUP($A86,T16Percentage,$O$1+'Table 15 data'!M$4,0)</f>
        <v>62.7</v>
      </c>
    </row>
    <row r="87" spans="1:12" ht="11.25" customHeight="1" x14ac:dyDescent="0.2">
      <c r="A87" s="103" t="s">
        <v>264</v>
      </c>
      <c r="B87" s="105" t="s">
        <v>265</v>
      </c>
      <c r="C87" s="261">
        <f>VLOOKUP($A87,T16Percentage,$O$1+'Table 15 data'!D$4,0)</f>
        <v>9314</v>
      </c>
      <c r="D87" s="208">
        <f>VLOOKUP($A87,T16Percentage,$O$1+'Table 15 data'!E$4,0)</f>
        <v>64.599999999999994</v>
      </c>
      <c r="E87" s="208">
        <f>VLOOKUP($A87,T16Percentage,$O$1+'Table 15 data'!F$4,0)</f>
        <v>54.9</v>
      </c>
      <c r="F87" s="208">
        <f>VLOOKUP($A87,T16Percentage,$O$1+'Table 15 data'!G$4,0)</f>
        <v>94.1</v>
      </c>
      <c r="G87" s="208">
        <f>VLOOKUP($A87,T16Percentage,$O$1+'Table 15 data'!H$4,0)</f>
        <v>92.2</v>
      </c>
      <c r="H87" s="208">
        <f>VLOOKUP($A87,T16Percentage,$O$1+'Table 15 data'!I$4,0)</f>
        <v>97.9</v>
      </c>
      <c r="I87" s="208">
        <f>VLOOKUP($A87,T16Percentage,$O$1+'Table 15 data'!J$4,0)</f>
        <v>308.3</v>
      </c>
      <c r="J87" s="208">
        <f>VLOOKUP($A87,T16Percentage,$O$1+'Table 15 data'!K$4,0)</f>
        <v>366.5</v>
      </c>
      <c r="K87" s="208">
        <f>VLOOKUP($A87,T16Percentage,$O$1+'Table 15 data'!L$4,0)</f>
        <v>96.1</v>
      </c>
      <c r="L87" s="208">
        <f>VLOOKUP($A87,T16Percentage,$O$1+'Table 15 data'!M$4,0)</f>
        <v>56.8</v>
      </c>
    </row>
    <row r="88" spans="1:12" ht="11.25" customHeight="1" x14ac:dyDescent="0.2">
      <c r="A88" s="103" t="s">
        <v>266</v>
      </c>
      <c r="B88" s="105" t="s">
        <v>267</v>
      </c>
      <c r="C88" s="261">
        <f>VLOOKUP($A88,T16Percentage,$O$1+'Table 15 data'!D$4,0)</f>
        <v>2437</v>
      </c>
      <c r="D88" s="208">
        <f>VLOOKUP($A88,T16Percentage,$O$1+'Table 15 data'!E$4,0)</f>
        <v>57</v>
      </c>
      <c r="E88" s="208">
        <f>VLOOKUP($A88,T16Percentage,$O$1+'Table 15 data'!F$4,0)</f>
        <v>50</v>
      </c>
      <c r="F88" s="208">
        <f>VLOOKUP($A88,T16Percentage,$O$1+'Table 15 data'!G$4,0)</f>
        <v>90.7</v>
      </c>
      <c r="G88" s="208">
        <f>VLOOKUP($A88,T16Percentage,$O$1+'Table 15 data'!H$4,0)</f>
        <v>88</v>
      </c>
      <c r="H88" s="208">
        <f>VLOOKUP($A88,T16Percentage,$O$1+'Table 15 data'!I$4,0)</f>
        <v>97.6</v>
      </c>
      <c r="I88" s="208">
        <f>VLOOKUP($A88,T16Percentage,$O$1+'Table 15 data'!J$4,0)</f>
        <v>284</v>
      </c>
      <c r="J88" s="208">
        <f>VLOOKUP($A88,T16Percentage,$O$1+'Table 15 data'!K$4,0)</f>
        <v>316.7</v>
      </c>
      <c r="K88" s="208">
        <f>VLOOKUP($A88,T16Percentage,$O$1+'Table 15 data'!L$4,0)</f>
        <v>96.6</v>
      </c>
      <c r="L88" s="208">
        <f>VLOOKUP($A88,T16Percentage,$O$1+'Table 15 data'!M$4,0)</f>
        <v>52.6</v>
      </c>
    </row>
    <row r="89" spans="1:12" ht="11.25" customHeight="1" x14ac:dyDescent="0.2">
      <c r="A89" s="103" t="s">
        <v>268</v>
      </c>
      <c r="B89" s="105" t="s">
        <v>269</v>
      </c>
      <c r="C89" s="261">
        <f>VLOOKUP($A89,T16Percentage,$O$1+'Table 15 data'!D$4,0)</f>
        <v>2057</v>
      </c>
      <c r="D89" s="208">
        <f>VLOOKUP($A89,T16Percentage,$O$1+'Table 15 data'!E$4,0)</f>
        <v>60.2</v>
      </c>
      <c r="E89" s="208">
        <f>VLOOKUP($A89,T16Percentage,$O$1+'Table 15 data'!F$4,0)</f>
        <v>51.7</v>
      </c>
      <c r="F89" s="208">
        <f>VLOOKUP($A89,T16Percentage,$O$1+'Table 15 data'!G$4,0)</f>
        <v>89.5</v>
      </c>
      <c r="G89" s="208">
        <f>VLOOKUP($A89,T16Percentage,$O$1+'Table 15 data'!H$4,0)</f>
        <v>87.7</v>
      </c>
      <c r="H89" s="208">
        <f>VLOOKUP($A89,T16Percentage,$O$1+'Table 15 data'!I$4,0)</f>
        <v>98.9</v>
      </c>
      <c r="I89" s="208">
        <f>VLOOKUP($A89,T16Percentage,$O$1+'Table 15 data'!J$4,0)</f>
        <v>297.89999999999998</v>
      </c>
      <c r="J89" s="208">
        <f>VLOOKUP($A89,T16Percentage,$O$1+'Table 15 data'!K$4,0)</f>
        <v>350</v>
      </c>
      <c r="K89" s="208">
        <f>VLOOKUP($A89,T16Percentage,$O$1+'Table 15 data'!L$4,0)</f>
        <v>96.9</v>
      </c>
      <c r="L89" s="208">
        <f>VLOOKUP($A89,T16Percentage,$O$1+'Table 15 data'!M$4,0)</f>
        <v>53.8</v>
      </c>
    </row>
    <row r="90" spans="1:12" ht="11.25" customHeight="1" x14ac:dyDescent="0.2">
      <c r="A90" s="103" t="s">
        <v>270</v>
      </c>
      <c r="B90" s="105" t="s">
        <v>271</v>
      </c>
      <c r="C90" s="261">
        <f>VLOOKUP($A90,T16Percentage,$O$1+'Table 15 data'!D$4,0)</f>
        <v>3397</v>
      </c>
      <c r="D90" s="208">
        <f>VLOOKUP($A90,T16Percentage,$O$1+'Table 15 data'!E$4,0)</f>
        <v>59.1</v>
      </c>
      <c r="E90" s="208">
        <f>VLOOKUP($A90,T16Percentage,$O$1+'Table 15 data'!F$4,0)</f>
        <v>48.7</v>
      </c>
      <c r="F90" s="208">
        <f>VLOOKUP($A90,T16Percentage,$O$1+'Table 15 data'!G$4,0)</f>
        <v>91.2</v>
      </c>
      <c r="G90" s="208">
        <f>VLOOKUP($A90,T16Percentage,$O$1+'Table 15 data'!H$4,0)</f>
        <v>87.7</v>
      </c>
      <c r="H90" s="208">
        <f>VLOOKUP($A90,T16Percentage,$O$1+'Table 15 data'!I$4,0)</f>
        <v>98.2</v>
      </c>
      <c r="I90" s="208">
        <f>VLOOKUP($A90,T16Percentage,$O$1+'Table 15 data'!J$4,0)</f>
        <v>293.8</v>
      </c>
      <c r="J90" s="208">
        <f>VLOOKUP($A90,T16Percentage,$O$1+'Table 15 data'!K$4,0)</f>
        <v>340.8</v>
      </c>
      <c r="K90" s="208">
        <f>VLOOKUP($A90,T16Percentage,$O$1+'Table 15 data'!L$4,0)</f>
        <v>95.4</v>
      </c>
      <c r="L90" s="208">
        <f>VLOOKUP($A90,T16Percentage,$O$1+'Table 15 data'!M$4,0)</f>
        <v>51</v>
      </c>
    </row>
    <row r="91" spans="1:12" ht="11.25" customHeight="1" x14ac:dyDescent="0.2">
      <c r="A91" s="103" t="s">
        <v>272</v>
      </c>
      <c r="B91" s="105" t="s">
        <v>273</v>
      </c>
      <c r="C91" s="261">
        <f>VLOOKUP($A91,T16Percentage,$O$1+'Table 15 data'!D$4,0)</f>
        <v>5847</v>
      </c>
      <c r="D91" s="208">
        <f>VLOOKUP($A91,T16Percentage,$O$1+'Table 15 data'!E$4,0)</f>
        <v>71</v>
      </c>
      <c r="E91" s="208">
        <f>VLOOKUP($A91,T16Percentage,$O$1+'Table 15 data'!F$4,0)</f>
        <v>60.4</v>
      </c>
      <c r="F91" s="208">
        <f>VLOOKUP($A91,T16Percentage,$O$1+'Table 15 data'!G$4,0)</f>
        <v>95.8</v>
      </c>
      <c r="G91" s="208">
        <f>VLOOKUP($A91,T16Percentage,$O$1+'Table 15 data'!H$4,0)</f>
        <v>92.2</v>
      </c>
      <c r="H91" s="208">
        <f>VLOOKUP($A91,T16Percentage,$O$1+'Table 15 data'!I$4,0)</f>
        <v>98.6</v>
      </c>
      <c r="I91" s="208">
        <f>VLOOKUP($A91,T16Percentage,$O$1+'Table 15 data'!J$4,0)</f>
        <v>326.8</v>
      </c>
      <c r="J91" s="208">
        <f>VLOOKUP($A91,T16Percentage,$O$1+'Table 15 data'!K$4,0)</f>
        <v>392.1</v>
      </c>
      <c r="K91" s="208">
        <f>VLOOKUP($A91,T16Percentage,$O$1+'Table 15 data'!L$4,0)</f>
        <v>94.7</v>
      </c>
      <c r="L91" s="208">
        <f>VLOOKUP($A91,T16Percentage,$O$1+'Table 15 data'!M$4,0)</f>
        <v>62.2</v>
      </c>
    </row>
    <row r="92" spans="1:12" ht="11.25" customHeight="1" x14ac:dyDescent="0.2">
      <c r="A92" s="103" t="s">
        <v>274</v>
      </c>
      <c r="B92" s="105" t="s">
        <v>275</v>
      </c>
      <c r="C92" s="261">
        <f>VLOOKUP($A92,T16Percentage,$O$1+'Table 15 data'!D$4,0)</f>
        <v>2601</v>
      </c>
      <c r="D92" s="208">
        <f>VLOOKUP($A92,T16Percentage,$O$1+'Table 15 data'!E$4,0)</f>
        <v>58.1</v>
      </c>
      <c r="E92" s="208">
        <f>VLOOKUP($A92,T16Percentage,$O$1+'Table 15 data'!F$4,0)</f>
        <v>46.4</v>
      </c>
      <c r="F92" s="208">
        <f>VLOOKUP($A92,T16Percentage,$O$1+'Table 15 data'!G$4,0)</f>
        <v>88.1</v>
      </c>
      <c r="G92" s="208">
        <f>VLOOKUP($A92,T16Percentage,$O$1+'Table 15 data'!H$4,0)</f>
        <v>80</v>
      </c>
      <c r="H92" s="208">
        <f>VLOOKUP($A92,T16Percentage,$O$1+'Table 15 data'!I$4,0)</f>
        <v>96.3</v>
      </c>
      <c r="I92" s="208">
        <f>VLOOKUP($A92,T16Percentage,$O$1+'Table 15 data'!J$4,0)</f>
        <v>285.3</v>
      </c>
      <c r="J92" s="208">
        <f>VLOOKUP($A92,T16Percentage,$O$1+'Table 15 data'!K$4,0)</f>
        <v>323.7</v>
      </c>
      <c r="K92" s="208">
        <f>VLOOKUP($A92,T16Percentage,$O$1+'Table 15 data'!L$4,0)</f>
        <v>87</v>
      </c>
      <c r="L92" s="208">
        <f>VLOOKUP($A92,T16Percentage,$O$1+'Table 15 data'!M$4,0)</f>
        <v>49.1</v>
      </c>
    </row>
    <row r="93" spans="1:12" ht="11.25" customHeight="1" x14ac:dyDescent="0.2">
      <c r="A93" s="103" t="s">
        <v>276</v>
      </c>
      <c r="B93" s="105" t="s">
        <v>277</v>
      </c>
      <c r="C93" s="261">
        <f>VLOOKUP($A93,T16Percentage,$O$1+'Table 15 data'!D$4,0)</f>
        <v>5886</v>
      </c>
      <c r="D93" s="208">
        <f>VLOOKUP($A93,T16Percentage,$O$1+'Table 15 data'!E$4,0)</f>
        <v>67.900000000000006</v>
      </c>
      <c r="E93" s="208">
        <f>VLOOKUP($A93,T16Percentage,$O$1+'Table 15 data'!F$4,0)</f>
        <v>58.5</v>
      </c>
      <c r="F93" s="208">
        <f>VLOOKUP($A93,T16Percentage,$O$1+'Table 15 data'!G$4,0)</f>
        <v>93.3</v>
      </c>
      <c r="G93" s="208">
        <f>VLOOKUP($A93,T16Percentage,$O$1+'Table 15 data'!H$4,0)</f>
        <v>92</v>
      </c>
      <c r="H93" s="208">
        <f>VLOOKUP($A93,T16Percentage,$O$1+'Table 15 data'!I$4,0)</f>
        <v>98.3</v>
      </c>
      <c r="I93" s="208">
        <f>VLOOKUP($A93,T16Percentage,$O$1+'Table 15 data'!J$4,0)</f>
        <v>312.60000000000002</v>
      </c>
      <c r="J93" s="208">
        <f>VLOOKUP($A93,T16Percentage,$O$1+'Table 15 data'!K$4,0)</f>
        <v>365.6</v>
      </c>
      <c r="K93" s="208">
        <f>VLOOKUP($A93,T16Percentage,$O$1+'Table 15 data'!L$4,0)</f>
        <v>96.8</v>
      </c>
      <c r="L93" s="208">
        <f>VLOOKUP($A93,T16Percentage,$O$1+'Table 15 data'!M$4,0)</f>
        <v>60.6</v>
      </c>
    </row>
    <row r="94" spans="1:12" s="8" customFormat="1" ht="11.25" customHeight="1" x14ac:dyDescent="0.2">
      <c r="C94" s="506"/>
      <c r="D94" s="506"/>
      <c r="E94" s="506"/>
      <c r="F94" s="506"/>
      <c r="G94" s="506"/>
      <c r="H94" s="506"/>
      <c r="I94" s="506"/>
      <c r="J94" s="506"/>
      <c r="K94" s="506"/>
      <c r="L94" s="506"/>
    </row>
    <row r="95" spans="1:12" s="32" customFormat="1" ht="11.25" customHeight="1" x14ac:dyDescent="0.2">
      <c r="A95" s="32" t="s">
        <v>567</v>
      </c>
      <c r="B95" s="32" t="s">
        <v>278</v>
      </c>
      <c r="C95" s="521">
        <f>VLOOKUP($A95,T16Percentage,$O$1+'Table 15 data'!D$4,0)</f>
        <v>63701</v>
      </c>
      <c r="D95" s="522">
        <f>VLOOKUP($A95,T16Percentage,$O$1+'Table 15 data'!E$4,0)</f>
        <v>65.5</v>
      </c>
      <c r="E95" s="522">
        <f>VLOOKUP($A95,T16Percentage,$O$1+'Table 15 data'!F$4,0)</f>
        <v>57.2</v>
      </c>
      <c r="F95" s="522">
        <f>VLOOKUP($A95,T16Percentage,$O$1+'Table 15 data'!G$4,0)</f>
        <v>93.8</v>
      </c>
      <c r="G95" s="522">
        <f>VLOOKUP($A95,T16Percentage,$O$1+'Table 15 data'!H$4,0)</f>
        <v>92</v>
      </c>
      <c r="H95" s="522">
        <f>VLOOKUP($A95,T16Percentage,$O$1+'Table 15 data'!I$4,0)</f>
        <v>98.3</v>
      </c>
      <c r="I95" s="522">
        <f>VLOOKUP($A95,T16Percentage,$O$1+'Table 15 data'!J$4,0)</f>
        <v>311.60000000000002</v>
      </c>
      <c r="J95" s="522">
        <f>VLOOKUP($A95,T16Percentage,$O$1+'Table 15 data'!K$4,0)</f>
        <v>367.4</v>
      </c>
      <c r="K95" s="522">
        <f>VLOOKUP($A95,T16Percentage,$O$1+'Table 15 data'!L$4,0)</f>
        <v>96.5</v>
      </c>
      <c r="L95" s="522">
        <f>VLOOKUP($A95,T16Percentage,$O$1+'Table 15 data'!M$4,0)</f>
        <v>59.7</v>
      </c>
    </row>
    <row r="96" spans="1:12" ht="11.25" customHeight="1" x14ac:dyDescent="0.2">
      <c r="A96" s="103" t="s">
        <v>279</v>
      </c>
      <c r="B96" s="105" t="s">
        <v>280</v>
      </c>
      <c r="C96" s="261">
        <f>VLOOKUP($A96,T16Percentage,$O$1+'Table 15 data'!D$4,0)</f>
        <v>1878</v>
      </c>
      <c r="D96" s="208">
        <f>VLOOKUP($A96,T16Percentage,$O$1+'Table 15 data'!E$4,0)</f>
        <v>61.9</v>
      </c>
      <c r="E96" s="208">
        <f>VLOOKUP($A96,T16Percentage,$O$1+'Table 15 data'!F$4,0)</f>
        <v>52</v>
      </c>
      <c r="F96" s="208">
        <f>VLOOKUP($A96,T16Percentage,$O$1+'Table 15 data'!G$4,0)</f>
        <v>92.8</v>
      </c>
      <c r="G96" s="208">
        <f>VLOOKUP($A96,T16Percentage,$O$1+'Table 15 data'!H$4,0)</f>
        <v>91.7</v>
      </c>
      <c r="H96" s="208">
        <f>VLOOKUP($A96,T16Percentage,$O$1+'Table 15 data'!I$4,0)</f>
        <v>98.7</v>
      </c>
      <c r="I96" s="208">
        <f>VLOOKUP($A96,T16Percentage,$O$1+'Table 15 data'!J$4,0)</f>
        <v>303.5</v>
      </c>
      <c r="J96" s="208">
        <f>VLOOKUP($A96,T16Percentage,$O$1+'Table 15 data'!K$4,0)</f>
        <v>360.2</v>
      </c>
      <c r="K96" s="208">
        <f>VLOOKUP($A96,T16Percentage,$O$1+'Table 15 data'!L$4,0)</f>
        <v>97.4</v>
      </c>
      <c r="L96" s="208">
        <f>VLOOKUP($A96,T16Percentage,$O$1+'Table 15 data'!M$4,0)</f>
        <v>53.5</v>
      </c>
    </row>
    <row r="97" spans="1:12" ht="11.25" customHeight="1" x14ac:dyDescent="0.2">
      <c r="A97" s="103" t="s">
        <v>281</v>
      </c>
      <c r="B97" s="105" t="s">
        <v>282</v>
      </c>
      <c r="C97" s="261">
        <f>VLOOKUP($A97,T16Percentage,$O$1+'Table 15 data'!D$4,0)</f>
        <v>5901</v>
      </c>
      <c r="D97" s="208">
        <f>VLOOKUP($A97,T16Percentage,$O$1+'Table 15 data'!E$4,0)</f>
        <v>64.400000000000006</v>
      </c>
      <c r="E97" s="208">
        <f>VLOOKUP($A97,T16Percentage,$O$1+'Table 15 data'!F$4,0)</f>
        <v>55.9</v>
      </c>
      <c r="F97" s="208">
        <f>VLOOKUP($A97,T16Percentage,$O$1+'Table 15 data'!G$4,0)</f>
        <v>92.1</v>
      </c>
      <c r="G97" s="208">
        <f>VLOOKUP($A97,T16Percentage,$O$1+'Table 15 data'!H$4,0)</f>
        <v>90.5</v>
      </c>
      <c r="H97" s="208">
        <f>VLOOKUP($A97,T16Percentage,$O$1+'Table 15 data'!I$4,0)</f>
        <v>98.1</v>
      </c>
      <c r="I97" s="208">
        <f>VLOOKUP($A97,T16Percentage,$O$1+'Table 15 data'!J$4,0)</f>
        <v>307.5</v>
      </c>
      <c r="J97" s="208">
        <f>VLOOKUP($A97,T16Percentage,$O$1+'Table 15 data'!K$4,0)</f>
        <v>359.1</v>
      </c>
      <c r="K97" s="208">
        <f>VLOOKUP($A97,T16Percentage,$O$1+'Table 15 data'!L$4,0)</f>
        <v>96.1</v>
      </c>
      <c r="L97" s="208">
        <f>VLOOKUP($A97,T16Percentage,$O$1+'Table 15 data'!M$4,0)</f>
        <v>58.6</v>
      </c>
    </row>
    <row r="98" spans="1:12" ht="11.25" customHeight="1" x14ac:dyDescent="0.2">
      <c r="A98" s="103" t="s">
        <v>283</v>
      </c>
      <c r="B98" s="105" t="s">
        <v>284</v>
      </c>
      <c r="C98" s="261">
        <f>VLOOKUP($A98,T16Percentage,$O$1+'Table 15 data'!D$4,0)</f>
        <v>2707</v>
      </c>
      <c r="D98" s="208">
        <f>VLOOKUP($A98,T16Percentage,$O$1+'Table 15 data'!E$4,0)</f>
        <v>66.3</v>
      </c>
      <c r="E98" s="208">
        <f>VLOOKUP($A98,T16Percentage,$O$1+'Table 15 data'!F$4,0)</f>
        <v>57.1</v>
      </c>
      <c r="F98" s="208">
        <f>VLOOKUP($A98,T16Percentage,$O$1+'Table 15 data'!G$4,0)</f>
        <v>93.3</v>
      </c>
      <c r="G98" s="208">
        <f>VLOOKUP($A98,T16Percentage,$O$1+'Table 15 data'!H$4,0)</f>
        <v>91.5</v>
      </c>
      <c r="H98" s="208">
        <f>VLOOKUP($A98,T16Percentage,$O$1+'Table 15 data'!I$4,0)</f>
        <v>98.3</v>
      </c>
      <c r="I98" s="208">
        <f>VLOOKUP($A98,T16Percentage,$O$1+'Table 15 data'!J$4,0)</f>
        <v>310.7</v>
      </c>
      <c r="J98" s="208">
        <f>VLOOKUP($A98,T16Percentage,$O$1+'Table 15 data'!K$4,0)</f>
        <v>368.2</v>
      </c>
      <c r="K98" s="208">
        <f>VLOOKUP($A98,T16Percentage,$O$1+'Table 15 data'!L$4,0)</f>
        <v>96.5</v>
      </c>
      <c r="L98" s="208">
        <f>VLOOKUP($A98,T16Percentage,$O$1+'Table 15 data'!M$4,0)</f>
        <v>59.3</v>
      </c>
    </row>
    <row r="99" spans="1:12" ht="11.25" customHeight="1" x14ac:dyDescent="0.2">
      <c r="A99" s="103" t="s">
        <v>285</v>
      </c>
      <c r="B99" s="105" t="s">
        <v>286</v>
      </c>
      <c r="C99" s="261">
        <f>VLOOKUP($A99,T16Percentage,$O$1+'Table 15 data'!D$4,0)</f>
        <v>15436</v>
      </c>
      <c r="D99" s="208">
        <f>VLOOKUP($A99,T16Percentage,$O$1+'Table 15 data'!E$4,0)</f>
        <v>64.7</v>
      </c>
      <c r="E99" s="208">
        <f>VLOOKUP($A99,T16Percentage,$O$1+'Table 15 data'!F$4,0)</f>
        <v>56.5</v>
      </c>
      <c r="F99" s="208">
        <f>VLOOKUP($A99,T16Percentage,$O$1+'Table 15 data'!G$4,0)</f>
        <v>93.4</v>
      </c>
      <c r="G99" s="208">
        <f>VLOOKUP($A99,T16Percentage,$O$1+'Table 15 data'!H$4,0)</f>
        <v>91.7</v>
      </c>
      <c r="H99" s="208">
        <f>VLOOKUP($A99,T16Percentage,$O$1+'Table 15 data'!I$4,0)</f>
        <v>98.2</v>
      </c>
      <c r="I99" s="208">
        <f>VLOOKUP($A99,T16Percentage,$O$1+'Table 15 data'!J$4,0)</f>
        <v>307.60000000000002</v>
      </c>
      <c r="J99" s="208">
        <f>VLOOKUP($A99,T16Percentage,$O$1+'Table 15 data'!K$4,0)</f>
        <v>357.3</v>
      </c>
      <c r="K99" s="208">
        <f>VLOOKUP($A99,T16Percentage,$O$1+'Table 15 data'!L$4,0)</f>
        <v>96.4</v>
      </c>
      <c r="L99" s="208">
        <f>VLOOKUP($A99,T16Percentage,$O$1+'Table 15 data'!M$4,0)</f>
        <v>59.2</v>
      </c>
    </row>
    <row r="100" spans="1:12" ht="11.25" customHeight="1" x14ac:dyDescent="0.2">
      <c r="A100" s="103" t="s">
        <v>287</v>
      </c>
      <c r="B100" s="105" t="s">
        <v>288</v>
      </c>
      <c r="C100" s="261">
        <f>VLOOKUP($A100,T16Percentage,$O$1+'Table 15 data'!D$4,0)</f>
        <v>13016</v>
      </c>
      <c r="D100" s="208">
        <f>VLOOKUP($A100,T16Percentage,$O$1+'Table 15 data'!E$4,0)</f>
        <v>73.2</v>
      </c>
      <c r="E100" s="208">
        <f>VLOOKUP($A100,T16Percentage,$O$1+'Table 15 data'!F$4,0)</f>
        <v>66.400000000000006</v>
      </c>
      <c r="F100" s="208">
        <f>VLOOKUP($A100,T16Percentage,$O$1+'Table 15 data'!G$4,0)</f>
        <v>95.4</v>
      </c>
      <c r="G100" s="208">
        <f>VLOOKUP($A100,T16Percentage,$O$1+'Table 15 data'!H$4,0)</f>
        <v>94.2</v>
      </c>
      <c r="H100" s="208">
        <f>VLOOKUP($A100,T16Percentage,$O$1+'Table 15 data'!I$4,0)</f>
        <v>98.4</v>
      </c>
      <c r="I100" s="208">
        <f>VLOOKUP($A100,T16Percentage,$O$1+'Table 15 data'!J$4,0)</f>
        <v>330.6</v>
      </c>
      <c r="J100" s="208">
        <f>VLOOKUP($A100,T16Percentage,$O$1+'Table 15 data'!K$4,0)</f>
        <v>391.3</v>
      </c>
      <c r="K100" s="208">
        <f>VLOOKUP($A100,T16Percentage,$O$1+'Table 15 data'!L$4,0)</f>
        <v>97.1</v>
      </c>
      <c r="L100" s="208">
        <f>VLOOKUP($A100,T16Percentage,$O$1+'Table 15 data'!M$4,0)</f>
        <v>68.5</v>
      </c>
    </row>
    <row r="101" spans="1:12" ht="11.25" customHeight="1" x14ac:dyDescent="0.2">
      <c r="A101" s="103" t="s">
        <v>289</v>
      </c>
      <c r="B101" s="105" t="s">
        <v>290</v>
      </c>
      <c r="C101" s="261">
        <f>VLOOKUP($A101,T16Percentage,$O$1+'Table 15 data'!D$4,0)</f>
        <v>2490</v>
      </c>
      <c r="D101" s="208">
        <f>VLOOKUP($A101,T16Percentage,$O$1+'Table 15 data'!E$4,0)</f>
        <v>62.7</v>
      </c>
      <c r="E101" s="208">
        <f>VLOOKUP($A101,T16Percentage,$O$1+'Table 15 data'!F$4,0)</f>
        <v>54.1</v>
      </c>
      <c r="F101" s="208">
        <f>VLOOKUP($A101,T16Percentage,$O$1+'Table 15 data'!G$4,0)</f>
        <v>94.7</v>
      </c>
      <c r="G101" s="208">
        <f>VLOOKUP($A101,T16Percentage,$O$1+'Table 15 data'!H$4,0)</f>
        <v>92.7</v>
      </c>
      <c r="H101" s="208">
        <f>VLOOKUP($A101,T16Percentage,$O$1+'Table 15 data'!I$4,0)</f>
        <v>98.8</v>
      </c>
      <c r="I101" s="208">
        <f>VLOOKUP($A101,T16Percentage,$O$1+'Table 15 data'!J$4,0)</f>
        <v>307.3</v>
      </c>
      <c r="J101" s="208">
        <f>VLOOKUP($A101,T16Percentage,$O$1+'Table 15 data'!K$4,0)</f>
        <v>363.4</v>
      </c>
      <c r="K101" s="208">
        <f>VLOOKUP($A101,T16Percentage,$O$1+'Table 15 data'!L$4,0)</f>
        <v>96.9</v>
      </c>
      <c r="L101" s="208">
        <f>VLOOKUP($A101,T16Percentage,$O$1+'Table 15 data'!M$4,0)</f>
        <v>57.9</v>
      </c>
    </row>
    <row r="102" spans="1:12" ht="11.25" customHeight="1" x14ac:dyDescent="0.2">
      <c r="A102" s="103" t="s">
        <v>291</v>
      </c>
      <c r="B102" s="105" t="s">
        <v>292</v>
      </c>
      <c r="C102" s="261">
        <f>VLOOKUP($A102,T16Percentage,$O$1+'Table 15 data'!D$4,0)</f>
        <v>8677</v>
      </c>
      <c r="D102" s="208">
        <f>VLOOKUP($A102,T16Percentage,$O$1+'Table 15 data'!E$4,0)</f>
        <v>61.8</v>
      </c>
      <c r="E102" s="208">
        <f>VLOOKUP($A102,T16Percentage,$O$1+'Table 15 data'!F$4,0)</f>
        <v>52.7</v>
      </c>
      <c r="F102" s="208">
        <f>VLOOKUP($A102,T16Percentage,$O$1+'Table 15 data'!G$4,0)</f>
        <v>94.5</v>
      </c>
      <c r="G102" s="208">
        <f>VLOOKUP($A102,T16Percentage,$O$1+'Table 15 data'!H$4,0)</f>
        <v>92.6</v>
      </c>
      <c r="H102" s="208">
        <f>VLOOKUP($A102,T16Percentage,$O$1+'Table 15 data'!I$4,0)</f>
        <v>98.3</v>
      </c>
      <c r="I102" s="208">
        <f>VLOOKUP($A102,T16Percentage,$O$1+'Table 15 data'!J$4,0)</f>
        <v>305.2</v>
      </c>
      <c r="J102" s="208">
        <f>VLOOKUP($A102,T16Percentage,$O$1+'Table 15 data'!K$4,0)</f>
        <v>359.7</v>
      </c>
      <c r="K102" s="208">
        <f>VLOOKUP($A102,T16Percentage,$O$1+'Table 15 data'!L$4,0)</f>
        <v>96.7</v>
      </c>
      <c r="L102" s="208">
        <f>VLOOKUP($A102,T16Percentage,$O$1+'Table 15 data'!M$4,0)</f>
        <v>55.6</v>
      </c>
    </row>
    <row r="103" spans="1:12" ht="11.25" customHeight="1" x14ac:dyDescent="0.2">
      <c r="A103" s="103" t="s">
        <v>293</v>
      </c>
      <c r="B103" s="105" t="s">
        <v>294</v>
      </c>
      <c r="C103" s="261">
        <f>VLOOKUP($A103,T16Percentage,$O$1+'Table 15 data'!D$4,0)</f>
        <v>2230</v>
      </c>
      <c r="D103" s="208">
        <f>VLOOKUP($A103,T16Percentage,$O$1+'Table 15 data'!E$4,0)</f>
        <v>59.2</v>
      </c>
      <c r="E103" s="208">
        <f>VLOOKUP($A103,T16Percentage,$O$1+'Table 15 data'!F$4,0)</f>
        <v>50</v>
      </c>
      <c r="F103" s="208">
        <f>VLOOKUP($A103,T16Percentage,$O$1+'Table 15 data'!G$4,0)</f>
        <v>92.7</v>
      </c>
      <c r="G103" s="208">
        <f>VLOOKUP($A103,T16Percentage,$O$1+'Table 15 data'!H$4,0)</f>
        <v>89.1</v>
      </c>
      <c r="H103" s="208">
        <f>VLOOKUP($A103,T16Percentage,$O$1+'Table 15 data'!I$4,0)</f>
        <v>98.1</v>
      </c>
      <c r="I103" s="208">
        <f>VLOOKUP($A103,T16Percentage,$O$1+'Table 15 data'!J$4,0)</f>
        <v>297.89999999999998</v>
      </c>
      <c r="J103" s="208">
        <f>VLOOKUP($A103,T16Percentage,$O$1+'Table 15 data'!K$4,0)</f>
        <v>348.8</v>
      </c>
      <c r="K103" s="208">
        <f>VLOOKUP($A103,T16Percentage,$O$1+'Table 15 data'!L$4,0)</f>
        <v>95.5</v>
      </c>
      <c r="L103" s="208">
        <f>VLOOKUP($A103,T16Percentage,$O$1+'Table 15 data'!M$4,0)</f>
        <v>53.4</v>
      </c>
    </row>
    <row r="104" spans="1:12" ht="11.25" customHeight="1" x14ac:dyDescent="0.2">
      <c r="A104" s="103" t="s">
        <v>295</v>
      </c>
      <c r="B104" s="105" t="s">
        <v>296</v>
      </c>
      <c r="C104" s="261">
        <f>VLOOKUP($A104,T16Percentage,$O$1+'Table 15 data'!D$4,0)</f>
        <v>2180</v>
      </c>
      <c r="D104" s="208">
        <f>VLOOKUP($A104,T16Percentage,$O$1+'Table 15 data'!E$4,0)</f>
        <v>68</v>
      </c>
      <c r="E104" s="208">
        <f>VLOOKUP($A104,T16Percentage,$O$1+'Table 15 data'!F$4,0)</f>
        <v>62.2</v>
      </c>
      <c r="F104" s="208">
        <f>VLOOKUP($A104,T16Percentage,$O$1+'Table 15 data'!G$4,0)</f>
        <v>91.9</v>
      </c>
      <c r="G104" s="208">
        <f>VLOOKUP($A104,T16Percentage,$O$1+'Table 15 data'!H$4,0)</f>
        <v>89.8</v>
      </c>
      <c r="H104" s="208">
        <f>VLOOKUP($A104,T16Percentage,$O$1+'Table 15 data'!I$4,0)</f>
        <v>97.9</v>
      </c>
      <c r="I104" s="208">
        <f>VLOOKUP($A104,T16Percentage,$O$1+'Table 15 data'!J$4,0)</f>
        <v>323.7</v>
      </c>
      <c r="J104" s="208">
        <f>VLOOKUP($A104,T16Percentage,$O$1+'Table 15 data'!K$4,0)</f>
        <v>407.6</v>
      </c>
      <c r="K104" s="208">
        <f>VLOOKUP($A104,T16Percentage,$O$1+'Table 15 data'!L$4,0)</f>
        <v>95.9</v>
      </c>
      <c r="L104" s="208">
        <f>VLOOKUP($A104,T16Percentage,$O$1+'Table 15 data'!M$4,0)</f>
        <v>64</v>
      </c>
    </row>
    <row r="105" spans="1:12" ht="11.25" customHeight="1" x14ac:dyDescent="0.2">
      <c r="A105" s="103" t="s">
        <v>297</v>
      </c>
      <c r="B105" s="105" t="s">
        <v>298</v>
      </c>
      <c r="C105" s="261">
        <f>VLOOKUP($A105,T16Percentage,$O$1+'Table 15 data'!D$4,0)</f>
        <v>7438</v>
      </c>
      <c r="D105" s="208">
        <f>VLOOKUP($A105,T16Percentage,$O$1+'Table 15 data'!E$4,0)</f>
        <v>61.7</v>
      </c>
      <c r="E105" s="208">
        <f>VLOOKUP($A105,T16Percentage,$O$1+'Table 15 data'!F$4,0)</f>
        <v>51.7</v>
      </c>
      <c r="F105" s="208">
        <f>VLOOKUP($A105,T16Percentage,$O$1+'Table 15 data'!G$4,0)</f>
        <v>93.3</v>
      </c>
      <c r="G105" s="208">
        <f>VLOOKUP($A105,T16Percentage,$O$1+'Table 15 data'!H$4,0)</f>
        <v>90.9</v>
      </c>
      <c r="H105" s="208">
        <f>VLOOKUP($A105,T16Percentage,$O$1+'Table 15 data'!I$4,0)</f>
        <v>98.2</v>
      </c>
      <c r="I105" s="208">
        <f>VLOOKUP($A105,T16Percentage,$O$1+'Table 15 data'!J$4,0)</f>
        <v>302.89999999999998</v>
      </c>
      <c r="J105" s="208">
        <f>VLOOKUP($A105,T16Percentage,$O$1+'Table 15 data'!K$4,0)</f>
        <v>358</v>
      </c>
      <c r="K105" s="208">
        <f>VLOOKUP($A105,T16Percentage,$O$1+'Table 15 data'!L$4,0)</f>
        <v>95.7</v>
      </c>
      <c r="L105" s="208">
        <f>VLOOKUP($A105,T16Percentage,$O$1+'Table 15 data'!M$4,0)</f>
        <v>53.6</v>
      </c>
    </row>
    <row r="106" spans="1:12" ht="11.25" customHeight="1" x14ac:dyDescent="0.2">
      <c r="A106" s="103" t="s">
        <v>299</v>
      </c>
      <c r="B106" s="105" t="s">
        <v>300</v>
      </c>
      <c r="C106" s="261">
        <f>VLOOKUP($A106,T16Percentage,$O$1+'Table 15 data'!D$4,0)</f>
        <v>1748</v>
      </c>
      <c r="D106" s="208">
        <f>VLOOKUP($A106,T16Percentage,$O$1+'Table 15 data'!E$4,0)</f>
        <v>66</v>
      </c>
      <c r="E106" s="208">
        <f>VLOOKUP($A106,T16Percentage,$O$1+'Table 15 data'!F$4,0)</f>
        <v>57.9</v>
      </c>
      <c r="F106" s="208">
        <f>VLOOKUP($A106,T16Percentage,$O$1+'Table 15 data'!G$4,0)</f>
        <v>93.5</v>
      </c>
      <c r="G106" s="208">
        <f>VLOOKUP($A106,T16Percentage,$O$1+'Table 15 data'!H$4,0)</f>
        <v>91.6</v>
      </c>
      <c r="H106" s="208">
        <f>VLOOKUP($A106,T16Percentage,$O$1+'Table 15 data'!I$4,0)</f>
        <v>99</v>
      </c>
      <c r="I106" s="208">
        <f>VLOOKUP($A106,T16Percentage,$O$1+'Table 15 data'!J$4,0)</f>
        <v>308.39999999999998</v>
      </c>
      <c r="J106" s="208">
        <f>VLOOKUP($A106,T16Percentage,$O$1+'Table 15 data'!K$4,0)</f>
        <v>371.3</v>
      </c>
      <c r="K106" s="208">
        <f>VLOOKUP($A106,T16Percentage,$O$1+'Table 15 data'!L$4,0)</f>
        <v>97.7</v>
      </c>
      <c r="L106" s="208">
        <f>VLOOKUP($A106,T16Percentage,$O$1+'Table 15 data'!M$4,0)</f>
        <v>60.2</v>
      </c>
    </row>
    <row r="107" spans="1:12" s="8" customFormat="1" ht="11.25" customHeight="1" x14ac:dyDescent="0.2">
      <c r="C107" s="506"/>
      <c r="D107" s="506"/>
      <c r="E107" s="506"/>
      <c r="F107" s="506"/>
      <c r="G107" s="506"/>
      <c r="H107" s="506"/>
      <c r="I107" s="506"/>
      <c r="J107" s="506"/>
      <c r="K107" s="506"/>
      <c r="L107" s="506"/>
    </row>
    <row r="108" spans="1:12" s="32" customFormat="1" ht="11.25" customHeight="1" x14ac:dyDescent="0.2">
      <c r="A108" s="32" t="s">
        <v>476</v>
      </c>
      <c r="B108" s="32" t="s">
        <v>301</v>
      </c>
      <c r="C108" s="521">
        <f>VLOOKUP($A108,T16Percentage,$O$1+'Table 15 data'!D$4,0)</f>
        <v>75580</v>
      </c>
      <c r="D108" s="522">
        <f>VLOOKUP($A108,T16Percentage,$O$1+'Table 15 data'!E$4,0)</f>
        <v>70.5</v>
      </c>
      <c r="E108" s="522">
        <f>VLOOKUP($A108,T16Percentage,$O$1+'Table 15 data'!F$4,0)</f>
        <v>61.5</v>
      </c>
      <c r="F108" s="522">
        <f>VLOOKUP($A108,T16Percentage,$O$1+'Table 15 data'!G$4,0)</f>
        <v>94.6</v>
      </c>
      <c r="G108" s="522">
        <f>VLOOKUP($A108,T16Percentage,$O$1+'Table 15 data'!H$4,0)</f>
        <v>92.2</v>
      </c>
      <c r="H108" s="522">
        <f>VLOOKUP($A108,T16Percentage,$O$1+'Table 15 data'!I$4,0)</f>
        <v>98.3</v>
      </c>
      <c r="I108" s="522">
        <f>VLOOKUP($A108,T16Percentage,$O$1+'Table 15 data'!J$4,0)</f>
        <v>323</v>
      </c>
      <c r="J108" s="522">
        <f>VLOOKUP($A108,T16Percentage,$O$1+'Table 15 data'!K$4,0)</f>
        <v>386.5</v>
      </c>
      <c r="K108" s="522">
        <f>VLOOKUP($A108,T16Percentage,$O$1+'Table 15 data'!L$4,0)</f>
        <v>96.1</v>
      </c>
      <c r="L108" s="522">
        <f>VLOOKUP($A108,T16Percentage,$O$1+'Table 15 data'!M$4,0)</f>
        <v>63.7</v>
      </c>
    </row>
    <row r="109" spans="1:12" s="41" customFormat="1" ht="11.25" customHeight="1" x14ac:dyDescent="0.2">
      <c r="A109" s="31" t="s">
        <v>302</v>
      </c>
      <c r="B109" s="32" t="s">
        <v>303</v>
      </c>
      <c r="C109" s="521">
        <f>VLOOKUP($A109,T16Percentage,$O$1+'Table 15 data'!D$4,0)</f>
        <v>24055</v>
      </c>
      <c r="D109" s="522">
        <f>VLOOKUP($A109,T16Percentage,$O$1+'Table 15 data'!E$4,0)</f>
        <v>68.900000000000006</v>
      </c>
      <c r="E109" s="522">
        <f>VLOOKUP($A109,T16Percentage,$O$1+'Table 15 data'!F$4,0)</f>
        <v>59.5</v>
      </c>
      <c r="F109" s="522">
        <f>VLOOKUP($A109,T16Percentage,$O$1+'Table 15 data'!G$4,0)</f>
        <v>94.1</v>
      </c>
      <c r="G109" s="522">
        <f>VLOOKUP($A109,T16Percentage,$O$1+'Table 15 data'!H$4,0)</f>
        <v>91.3</v>
      </c>
      <c r="H109" s="522">
        <f>VLOOKUP($A109,T16Percentage,$O$1+'Table 15 data'!I$4,0)</f>
        <v>98</v>
      </c>
      <c r="I109" s="522">
        <f>VLOOKUP($A109,T16Percentage,$O$1+'Table 15 data'!J$4,0)</f>
        <v>316.89999999999998</v>
      </c>
      <c r="J109" s="522">
        <f>VLOOKUP($A109,T16Percentage,$O$1+'Table 15 data'!K$4,0)</f>
        <v>377</v>
      </c>
      <c r="K109" s="522">
        <f>VLOOKUP($A109,T16Percentage,$O$1+'Table 15 data'!L$4,0)</f>
        <v>95.8</v>
      </c>
      <c r="L109" s="522">
        <f>VLOOKUP($A109,T16Percentage,$O$1+'Table 15 data'!M$4,0)</f>
        <v>61.8</v>
      </c>
    </row>
    <row r="110" spans="1:12" s="37" customFormat="1" ht="11.25" customHeight="1" x14ac:dyDescent="0.2">
      <c r="A110" s="103" t="s">
        <v>304</v>
      </c>
      <c r="B110" s="105" t="s">
        <v>305</v>
      </c>
      <c r="C110" s="261">
        <f>VLOOKUP($A110,T16Percentage,$O$1+'Table 15 data'!D$4,0)</f>
        <v>1410</v>
      </c>
      <c r="D110" s="208">
        <f>VLOOKUP($A110,T16Percentage,$O$1+'Table 15 data'!E$4,0)</f>
        <v>68.2</v>
      </c>
      <c r="E110" s="208">
        <f>VLOOKUP($A110,T16Percentage,$O$1+'Table 15 data'!F$4,0)</f>
        <v>60.5</v>
      </c>
      <c r="F110" s="208">
        <f>VLOOKUP($A110,T16Percentage,$O$1+'Table 15 data'!G$4,0)</f>
        <v>92.6</v>
      </c>
      <c r="G110" s="208">
        <f>VLOOKUP($A110,T16Percentage,$O$1+'Table 15 data'!H$4,0)</f>
        <v>90</v>
      </c>
      <c r="H110" s="208">
        <f>VLOOKUP($A110,T16Percentage,$O$1+'Table 15 data'!I$4,0)</f>
        <v>97.4</v>
      </c>
      <c r="I110" s="208">
        <f>VLOOKUP($A110,T16Percentage,$O$1+'Table 15 data'!J$4,0)</f>
        <v>313.8</v>
      </c>
      <c r="J110" s="208">
        <f>VLOOKUP($A110,T16Percentage,$O$1+'Table 15 data'!K$4,0)</f>
        <v>372.4</v>
      </c>
      <c r="K110" s="208">
        <f>VLOOKUP($A110,T16Percentage,$O$1+'Table 15 data'!L$4,0)</f>
        <v>94.3</v>
      </c>
      <c r="L110" s="208">
        <f>VLOOKUP($A110,T16Percentage,$O$1+'Table 15 data'!M$4,0)</f>
        <v>62.3</v>
      </c>
    </row>
    <row r="111" spans="1:12" s="37" customFormat="1" ht="11.25" customHeight="1" x14ac:dyDescent="0.2">
      <c r="A111" s="103" t="s">
        <v>306</v>
      </c>
      <c r="B111" s="137" t="s">
        <v>307</v>
      </c>
      <c r="C111" s="261" t="s">
        <v>308</v>
      </c>
      <c r="D111" s="261" t="s">
        <v>308</v>
      </c>
      <c r="E111" s="261" t="s">
        <v>308</v>
      </c>
      <c r="F111" s="261" t="s">
        <v>308</v>
      </c>
      <c r="G111" s="261" t="s">
        <v>308</v>
      </c>
      <c r="H111" s="261" t="s">
        <v>308</v>
      </c>
      <c r="I111" s="261" t="s">
        <v>308</v>
      </c>
      <c r="J111" s="261" t="s">
        <v>308</v>
      </c>
      <c r="K111" s="261" t="s">
        <v>308</v>
      </c>
      <c r="L111" s="261" t="s">
        <v>308</v>
      </c>
    </row>
    <row r="112" spans="1:12" ht="11.25" customHeight="1" x14ac:dyDescent="0.2">
      <c r="A112" s="103" t="s">
        <v>309</v>
      </c>
      <c r="B112" s="105" t="s">
        <v>310</v>
      </c>
      <c r="C112" s="261">
        <f>VLOOKUP($A112,T16Percentage,$O$1+'Table 15 data'!D$4,0)</f>
        <v>1819</v>
      </c>
      <c r="D112" s="208">
        <f>VLOOKUP($A112,T16Percentage,$O$1+'Table 15 data'!E$4,0)</f>
        <v>71.099999999999994</v>
      </c>
      <c r="E112" s="208">
        <f>VLOOKUP($A112,T16Percentage,$O$1+'Table 15 data'!F$4,0)</f>
        <v>58.8</v>
      </c>
      <c r="F112" s="208">
        <f>VLOOKUP($A112,T16Percentage,$O$1+'Table 15 data'!G$4,0)</f>
        <v>93.1</v>
      </c>
      <c r="G112" s="208">
        <f>VLOOKUP($A112,T16Percentage,$O$1+'Table 15 data'!H$4,0)</f>
        <v>88.1</v>
      </c>
      <c r="H112" s="208">
        <f>VLOOKUP($A112,T16Percentage,$O$1+'Table 15 data'!I$4,0)</f>
        <v>97.9</v>
      </c>
      <c r="I112" s="208">
        <f>VLOOKUP($A112,T16Percentage,$O$1+'Table 15 data'!J$4,0)</f>
        <v>319.7</v>
      </c>
      <c r="J112" s="208">
        <f>VLOOKUP($A112,T16Percentage,$O$1+'Table 15 data'!K$4,0)</f>
        <v>378.2</v>
      </c>
      <c r="K112" s="208">
        <f>VLOOKUP($A112,T16Percentage,$O$1+'Table 15 data'!L$4,0)</f>
        <v>92.7</v>
      </c>
      <c r="L112" s="208">
        <f>VLOOKUP($A112,T16Percentage,$O$1+'Table 15 data'!M$4,0)</f>
        <v>60.1</v>
      </c>
    </row>
    <row r="113" spans="1:12" ht="11.25" customHeight="1" x14ac:dyDescent="0.2">
      <c r="A113" s="103" t="s">
        <v>311</v>
      </c>
      <c r="B113" s="105" t="s">
        <v>312</v>
      </c>
      <c r="C113" s="261">
        <f>VLOOKUP($A113,T16Percentage,$O$1+'Table 15 data'!D$4,0)</f>
        <v>1098</v>
      </c>
      <c r="D113" s="208">
        <f>VLOOKUP($A113,T16Percentage,$O$1+'Table 15 data'!E$4,0)</f>
        <v>73.599999999999994</v>
      </c>
      <c r="E113" s="208">
        <f>VLOOKUP($A113,T16Percentage,$O$1+'Table 15 data'!F$4,0)</f>
        <v>65.599999999999994</v>
      </c>
      <c r="F113" s="208">
        <f>VLOOKUP($A113,T16Percentage,$O$1+'Table 15 data'!G$4,0)</f>
        <v>93.4</v>
      </c>
      <c r="G113" s="208">
        <f>VLOOKUP($A113,T16Percentage,$O$1+'Table 15 data'!H$4,0)</f>
        <v>91.2</v>
      </c>
      <c r="H113" s="208">
        <f>VLOOKUP($A113,T16Percentage,$O$1+'Table 15 data'!I$4,0)</f>
        <v>98.7</v>
      </c>
      <c r="I113" s="208">
        <f>VLOOKUP($A113,T16Percentage,$O$1+'Table 15 data'!J$4,0)</f>
        <v>329.8</v>
      </c>
      <c r="J113" s="208">
        <f>VLOOKUP($A113,T16Percentage,$O$1+'Table 15 data'!K$4,0)</f>
        <v>394</v>
      </c>
      <c r="K113" s="208">
        <f>VLOOKUP($A113,T16Percentage,$O$1+'Table 15 data'!L$4,0)</f>
        <v>95.7</v>
      </c>
      <c r="L113" s="208">
        <f>VLOOKUP($A113,T16Percentage,$O$1+'Table 15 data'!M$4,0)</f>
        <v>66.8</v>
      </c>
    </row>
    <row r="114" spans="1:12" ht="11.25" customHeight="1" x14ac:dyDescent="0.2">
      <c r="A114" s="103" t="s">
        <v>313</v>
      </c>
      <c r="B114" s="105" t="s">
        <v>314</v>
      </c>
      <c r="C114" s="261">
        <f>VLOOKUP($A114,T16Percentage,$O$1+'Table 15 data'!D$4,0)</f>
        <v>2102</v>
      </c>
      <c r="D114" s="208">
        <f>VLOOKUP($A114,T16Percentage,$O$1+'Table 15 data'!E$4,0)</f>
        <v>69.8</v>
      </c>
      <c r="E114" s="208">
        <f>VLOOKUP($A114,T16Percentage,$O$1+'Table 15 data'!F$4,0)</f>
        <v>59.1</v>
      </c>
      <c r="F114" s="208">
        <f>VLOOKUP($A114,T16Percentage,$O$1+'Table 15 data'!G$4,0)</f>
        <v>93</v>
      </c>
      <c r="G114" s="208">
        <f>VLOOKUP($A114,T16Percentage,$O$1+'Table 15 data'!H$4,0)</f>
        <v>90.6</v>
      </c>
      <c r="H114" s="208">
        <f>VLOOKUP($A114,T16Percentage,$O$1+'Table 15 data'!I$4,0)</f>
        <v>97.3</v>
      </c>
      <c r="I114" s="208">
        <f>VLOOKUP($A114,T16Percentage,$O$1+'Table 15 data'!J$4,0)</f>
        <v>315.5</v>
      </c>
      <c r="J114" s="208">
        <f>VLOOKUP($A114,T16Percentage,$O$1+'Table 15 data'!K$4,0)</f>
        <v>365.5</v>
      </c>
      <c r="K114" s="208">
        <f>VLOOKUP($A114,T16Percentage,$O$1+'Table 15 data'!L$4,0)</f>
        <v>95.1</v>
      </c>
      <c r="L114" s="208">
        <f>VLOOKUP($A114,T16Percentage,$O$1+'Table 15 data'!M$4,0)</f>
        <v>61.1</v>
      </c>
    </row>
    <row r="115" spans="1:12" ht="11.25" customHeight="1" x14ac:dyDescent="0.2">
      <c r="A115" s="103" t="s">
        <v>315</v>
      </c>
      <c r="B115" s="105" t="s">
        <v>316</v>
      </c>
      <c r="C115" s="261">
        <f>VLOOKUP($A115,T16Percentage,$O$1+'Table 15 data'!D$4,0)</f>
        <v>1408</v>
      </c>
      <c r="D115" s="208">
        <f>VLOOKUP($A115,T16Percentage,$O$1+'Table 15 data'!E$4,0)</f>
        <v>69.5</v>
      </c>
      <c r="E115" s="208">
        <f>VLOOKUP($A115,T16Percentage,$O$1+'Table 15 data'!F$4,0)</f>
        <v>59.9</v>
      </c>
      <c r="F115" s="208">
        <f>VLOOKUP($A115,T16Percentage,$O$1+'Table 15 data'!G$4,0)</f>
        <v>96.3</v>
      </c>
      <c r="G115" s="208">
        <f>VLOOKUP($A115,T16Percentage,$O$1+'Table 15 data'!H$4,0)</f>
        <v>94</v>
      </c>
      <c r="H115" s="208">
        <f>VLOOKUP($A115,T16Percentage,$O$1+'Table 15 data'!I$4,0)</f>
        <v>97.8</v>
      </c>
      <c r="I115" s="208">
        <f>VLOOKUP($A115,T16Percentage,$O$1+'Table 15 data'!J$4,0)</f>
        <v>318.2</v>
      </c>
      <c r="J115" s="208">
        <f>VLOOKUP($A115,T16Percentage,$O$1+'Table 15 data'!K$4,0)</f>
        <v>360.3</v>
      </c>
      <c r="K115" s="208">
        <f>VLOOKUP($A115,T16Percentage,$O$1+'Table 15 data'!L$4,0)</f>
        <v>97.3</v>
      </c>
      <c r="L115" s="208">
        <f>VLOOKUP($A115,T16Percentage,$O$1+'Table 15 data'!M$4,0)</f>
        <v>62.3</v>
      </c>
    </row>
    <row r="116" spans="1:12" ht="11.25" customHeight="1" x14ac:dyDescent="0.2">
      <c r="A116" s="103" t="s">
        <v>317</v>
      </c>
      <c r="B116" s="105" t="s">
        <v>318</v>
      </c>
      <c r="C116" s="261">
        <f>VLOOKUP($A116,T16Percentage,$O$1+'Table 15 data'!D$4,0)</f>
        <v>748</v>
      </c>
      <c r="D116" s="208">
        <f>VLOOKUP($A116,T16Percentage,$O$1+'Table 15 data'!E$4,0)</f>
        <v>79.400000000000006</v>
      </c>
      <c r="E116" s="208">
        <f>VLOOKUP($A116,T16Percentage,$O$1+'Table 15 data'!F$4,0)</f>
        <v>73.8</v>
      </c>
      <c r="F116" s="208">
        <f>VLOOKUP($A116,T16Percentage,$O$1+'Table 15 data'!G$4,0)</f>
        <v>96.3</v>
      </c>
      <c r="G116" s="208">
        <f>VLOOKUP($A116,T16Percentage,$O$1+'Table 15 data'!H$4,0)</f>
        <v>95.5</v>
      </c>
      <c r="H116" s="208">
        <f>VLOOKUP($A116,T16Percentage,$O$1+'Table 15 data'!I$4,0)</f>
        <v>98.7</v>
      </c>
      <c r="I116" s="208">
        <f>VLOOKUP($A116,T16Percentage,$O$1+'Table 15 data'!J$4,0)</f>
        <v>345.8</v>
      </c>
      <c r="J116" s="208">
        <f>VLOOKUP($A116,T16Percentage,$O$1+'Table 15 data'!K$4,0)</f>
        <v>433.2</v>
      </c>
      <c r="K116" s="208">
        <f>VLOOKUP($A116,T16Percentage,$O$1+'Table 15 data'!L$4,0)</f>
        <v>98</v>
      </c>
      <c r="L116" s="208">
        <f>VLOOKUP($A116,T16Percentage,$O$1+'Table 15 data'!M$4,0)</f>
        <v>76.2</v>
      </c>
    </row>
    <row r="117" spans="1:12" ht="11.25" customHeight="1" x14ac:dyDescent="0.2">
      <c r="A117" s="103" t="s">
        <v>319</v>
      </c>
      <c r="B117" s="105" t="s">
        <v>320</v>
      </c>
      <c r="C117" s="261">
        <f>VLOOKUP($A117,T16Percentage,$O$1+'Table 15 data'!D$4,0)</f>
        <v>1844</v>
      </c>
      <c r="D117" s="208">
        <f>VLOOKUP($A117,T16Percentage,$O$1+'Table 15 data'!E$4,0)</f>
        <v>68.2</v>
      </c>
      <c r="E117" s="208">
        <f>VLOOKUP($A117,T16Percentage,$O$1+'Table 15 data'!F$4,0)</f>
        <v>57</v>
      </c>
      <c r="F117" s="208">
        <f>VLOOKUP($A117,T16Percentage,$O$1+'Table 15 data'!G$4,0)</f>
        <v>94.2</v>
      </c>
      <c r="G117" s="208">
        <f>VLOOKUP($A117,T16Percentage,$O$1+'Table 15 data'!H$4,0)</f>
        <v>91.3</v>
      </c>
      <c r="H117" s="208">
        <f>VLOOKUP($A117,T16Percentage,$O$1+'Table 15 data'!I$4,0)</f>
        <v>98.4</v>
      </c>
      <c r="I117" s="208">
        <f>VLOOKUP($A117,T16Percentage,$O$1+'Table 15 data'!J$4,0)</f>
        <v>312.3</v>
      </c>
      <c r="J117" s="208">
        <f>VLOOKUP($A117,T16Percentage,$O$1+'Table 15 data'!K$4,0)</f>
        <v>372.6</v>
      </c>
      <c r="K117" s="208">
        <f>VLOOKUP($A117,T16Percentage,$O$1+'Table 15 data'!L$4,0)</f>
        <v>96.2</v>
      </c>
      <c r="L117" s="208">
        <f>VLOOKUP($A117,T16Percentage,$O$1+'Table 15 data'!M$4,0)</f>
        <v>59.8</v>
      </c>
    </row>
    <row r="118" spans="1:12" ht="11.25" customHeight="1" x14ac:dyDescent="0.2">
      <c r="A118" s="103" t="s">
        <v>321</v>
      </c>
      <c r="B118" s="105" t="s">
        <v>322</v>
      </c>
      <c r="C118" s="261">
        <f>VLOOKUP($A118,T16Percentage,$O$1+'Table 15 data'!D$4,0)</f>
        <v>2213</v>
      </c>
      <c r="D118" s="208">
        <f>VLOOKUP($A118,T16Percentage,$O$1+'Table 15 data'!E$4,0)</f>
        <v>59</v>
      </c>
      <c r="E118" s="208">
        <f>VLOOKUP($A118,T16Percentage,$O$1+'Table 15 data'!F$4,0)</f>
        <v>51.3</v>
      </c>
      <c r="F118" s="208">
        <f>VLOOKUP($A118,T16Percentage,$O$1+'Table 15 data'!G$4,0)</f>
        <v>92.7</v>
      </c>
      <c r="G118" s="208">
        <f>VLOOKUP($A118,T16Percentage,$O$1+'Table 15 data'!H$4,0)</f>
        <v>89.2</v>
      </c>
      <c r="H118" s="208">
        <f>VLOOKUP($A118,T16Percentage,$O$1+'Table 15 data'!I$4,0)</f>
        <v>97.6</v>
      </c>
      <c r="I118" s="208">
        <f>VLOOKUP($A118,T16Percentage,$O$1+'Table 15 data'!J$4,0)</f>
        <v>295.8</v>
      </c>
      <c r="J118" s="208">
        <f>VLOOKUP($A118,T16Percentage,$O$1+'Table 15 data'!K$4,0)</f>
        <v>341</v>
      </c>
      <c r="K118" s="208">
        <f>VLOOKUP($A118,T16Percentage,$O$1+'Table 15 data'!L$4,0)</f>
        <v>95.8</v>
      </c>
      <c r="L118" s="208">
        <f>VLOOKUP($A118,T16Percentage,$O$1+'Table 15 data'!M$4,0)</f>
        <v>55.3</v>
      </c>
    </row>
    <row r="119" spans="1:12" ht="11.25" customHeight="1" x14ac:dyDescent="0.2">
      <c r="A119" s="103" t="s">
        <v>323</v>
      </c>
      <c r="B119" s="105" t="s">
        <v>324</v>
      </c>
      <c r="C119" s="261">
        <f>VLOOKUP($A119,T16Percentage,$O$1+'Table 15 data'!D$4,0)</f>
        <v>3414</v>
      </c>
      <c r="D119" s="208">
        <f>VLOOKUP($A119,T16Percentage,$O$1+'Table 15 data'!E$4,0)</f>
        <v>66</v>
      </c>
      <c r="E119" s="208">
        <f>VLOOKUP($A119,T16Percentage,$O$1+'Table 15 data'!F$4,0)</f>
        <v>55.4</v>
      </c>
      <c r="F119" s="208">
        <f>VLOOKUP($A119,T16Percentage,$O$1+'Table 15 data'!G$4,0)</f>
        <v>94.5</v>
      </c>
      <c r="G119" s="208">
        <f>VLOOKUP($A119,T16Percentage,$O$1+'Table 15 data'!H$4,0)</f>
        <v>90.5</v>
      </c>
      <c r="H119" s="208">
        <f>VLOOKUP($A119,T16Percentage,$O$1+'Table 15 data'!I$4,0)</f>
        <v>98.6</v>
      </c>
      <c r="I119" s="208">
        <f>VLOOKUP($A119,T16Percentage,$O$1+'Table 15 data'!J$4,0)</f>
        <v>312.7</v>
      </c>
      <c r="J119" s="208">
        <f>VLOOKUP($A119,T16Percentage,$O$1+'Table 15 data'!K$4,0)</f>
        <v>376.4</v>
      </c>
      <c r="K119" s="208">
        <f>VLOOKUP($A119,T16Percentage,$O$1+'Table 15 data'!L$4,0)</f>
        <v>95.4</v>
      </c>
      <c r="L119" s="208">
        <f>VLOOKUP($A119,T16Percentage,$O$1+'Table 15 data'!M$4,0)</f>
        <v>57.1</v>
      </c>
    </row>
    <row r="120" spans="1:12" ht="11.25" customHeight="1" x14ac:dyDescent="0.2">
      <c r="A120" s="103" t="s">
        <v>325</v>
      </c>
      <c r="B120" s="105" t="s">
        <v>326</v>
      </c>
      <c r="C120" s="261">
        <f>VLOOKUP($A120,T16Percentage,$O$1+'Table 15 data'!D$4,0)</f>
        <v>2288</v>
      </c>
      <c r="D120" s="208">
        <f>VLOOKUP($A120,T16Percentage,$O$1+'Table 15 data'!E$4,0)</f>
        <v>71.3</v>
      </c>
      <c r="E120" s="208">
        <f>VLOOKUP($A120,T16Percentage,$O$1+'Table 15 data'!F$4,0)</f>
        <v>62.4</v>
      </c>
      <c r="F120" s="208">
        <f>VLOOKUP($A120,T16Percentage,$O$1+'Table 15 data'!G$4,0)</f>
        <v>94.7</v>
      </c>
      <c r="G120" s="208">
        <f>VLOOKUP($A120,T16Percentage,$O$1+'Table 15 data'!H$4,0)</f>
        <v>92.4</v>
      </c>
      <c r="H120" s="208">
        <f>VLOOKUP($A120,T16Percentage,$O$1+'Table 15 data'!I$4,0)</f>
        <v>98.6</v>
      </c>
      <c r="I120" s="208">
        <f>VLOOKUP($A120,T16Percentage,$O$1+'Table 15 data'!J$4,0)</f>
        <v>319.2</v>
      </c>
      <c r="J120" s="208">
        <f>VLOOKUP($A120,T16Percentage,$O$1+'Table 15 data'!K$4,0)</f>
        <v>383.3</v>
      </c>
      <c r="K120" s="208">
        <f>VLOOKUP($A120,T16Percentage,$O$1+'Table 15 data'!L$4,0)</f>
        <v>96.4</v>
      </c>
      <c r="L120" s="208">
        <f>VLOOKUP($A120,T16Percentage,$O$1+'Table 15 data'!M$4,0)</f>
        <v>64.900000000000006</v>
      </c>
    </row>
    <row r="121" spans="1:12" ht="11.25" customHeight="1" x14ac:dyDescent="0.2">
      <c r="A121" s="103" t="s">
        <v>327</v>
      </c>
      <c r="B121" s="105" t="s">
        <v>328</v>
      </c>
      <c r="C121" s="261">
        <f>VLOOKUP($A121,T16Percentage,$O$1+'Table 15 data'!D$4,0)</f>
        <v>2481</v>
      </c>
      <c r="D121" s="208">
        <f>VLOOKUP($A121,T16Percentage,$O$1+'Table 15 data'!E$4,0)</f>
        <v>69.2</v>
      </c>
      <c r="E121" s="208">
        <f>VLOOKUP($A121,T16Percentage,$O$1+'Table 15 data'!F$4,0)</f>
        <v>59.7</v>
      </c>
      <c r="F121" s="208">
        <f>VLOOKUP($A121,T16Percentage,$O$1+'Table 15 data'!G$4,0)</f>
        <v>94.9</v>
      </c>
      <c r="G121" s="208">
        <f>VLOOKUP($A121,T16Percentage,$O$1+'Table 15 data'!H$4,0)</f>
        <v>92.5</v>
      </c>
      <c r="H121" s="208">
        <f>VLOOKUP($A121,T16Percentage,$O$1+'Table 15 data'!I$4,0)</f>
        <v>98.3</v>
      </c>
      <c r="I121" s="208">
        <f>VLOOKUP($A121,T16Percentage,$O$1+'Table 15 data'!J$4,0)</f>
        <v>315</v>
      </c>
      <c r="J121" s="208">
        <f>VLOOKUP($A121,T16Percentage,$O$1+'Table 15 data'!K$4,0)</f>
        <v>374.9</v>
      </c>
      <c r="K121" s="208">
        <f>VLOOKUP($A121,T16Percentage,$O$1+'Table 15 data'!L$4,0)</f>
        <v>97.1</v>
      </c>
      <c r="L121" s="208">
        <f>VLOOKUP($A121,T16Percentage,$O$1+'Table 15 data'!M$4,0)</f>
        <v>62</v>
      </c>
    </row>
    <row r="122" spans="1:12" ht="11.25" customHeight="1" x14ac:dyDescent="0.2">
      <c r="A122" s="103" t="s">
        <v>329</v>
      </c>
      <c r="B122" s="105" t="s">
        <v>330</v>
      </c>
      <c r="C122" s="261">
        <f>VLOOKUP($A122,T16Percentage,$O$1+'Table 15 data'!D$4,0)</f>
        <v>1752</v>
      </c>
      <c r="D122" s="208">
        <f>VLOOKUP($A122,T16Percentage,$O$1+'Table 15 data'!E$4,0)</f>
        <v>66.8</v>
      </c>
      <c r="E122" s="208">
        <f>VLOOKUP($A122,T16Percentage,$O$1+'Table 15 data'!F$4,0)</f>
        <v>59.1</v>
      </c>
      <c r="F122" s="208">
        <f>VLOOKUP($A122,T16Percentage,$O$1+'Table 15 data'!G$4,0)</f>
        <v>92.2</v>
      </c>
      <c r="G122" s="208">
        <f>VLOOKUP($A122,T16Percentage,$O$1+'Table 15 data'!H$4,0)</f>
        <v>90.1</v>
      </c>
      <c r="H122" s="208">
        <f>VLOOKUP($A122,T16Percentage,$O$1+'Table 15 data'!I$4,0)</f>
        <v>96.4</v>
      </c>
      <c r="I122" s="208">
        <f>VLOOKUP($A122,T16Percentage,$O$1+'Table 15 data'!J$4,0)</f>
        <v>315.5</v>
      </c>
      <c r="J122" s="208">
        <f>VLOOKUP($A122,T16Percentage,$O$1+'Table 15 data'!K$4,0)</f>
        <v>392.2</v>
      </c>
      <c r="K122" s="208">
        <f>VLOOKUP($A122,T16Percentage,$O$1+'Table 15 data'!L$4,0)</f>
        <v>94.8</v>
      </c>
      <c r="L122" s="208">
        <f>VLOOKUP($A122,T16Percentage,$O$1+'Table 15 data'!M$4,0)</f>
        <v>62.3</v>
      </c>
    </row>
    <row r="123" spans="1:12" ht="11.25" customHeight="1" x14ac:dyDescent="0.2">
      <c r="A123" s="103" t="s">
        <v>331</v>
      </c>
      <c r="B123" s="105" t="s">
        <v>332</v>
      </c>
      <c r="C123" s="261">
        <f>VLOOKUP($A123,T16Percentage,$O$1+'Table 15 data'!D$4,0)</f>
        <v>1478</v>
      </c>
      <c r="D123" s="208">
        <f>VLOOKUP($A123,T16Percentage,$O$1+'Table 15 data'!E$4,0)</f>
        <v>76.8</v>
      </c>
      <c r="E123" s="208">
        <f>VLOOKUP($A123,T16Percentage,$O$1+'Table 15 data'!F$4,0)</f>
        <v>68.099999999999994</v>
      </c>
      <c r="F123" s="208">
        <f>VLOOKUP($A123,T16Percentage,$O$1+'Table 15 data'!G$4,0)</f>
        <v>97</v>
      </c>
      <c r="G123" s="208">
        <f>VLOOKUP($A123,T16Percentage,$O$1+'Table 15 data'!H$4,0)</f>
        <v>95.5</v>
      </c>
      <c r="H123" s="208">
        <f>VLOOKUP($A123,T16Percentage,$O$1+'Table 15 data'!I$4,0)</f>
        <v>98.9</v>
      </c>
      <c r="I123" s="208">
        <f>VLOOKUP($A123,T16Percentage,$O$1+'Table 15 data'!J$4,0)</f>
        <v>341.1</v>
      </c>
      <c r="J123" s="208">
        <f>VLOOKUP($A123,T16Percentage,$O$1+'Table 15 data'!K$4,0)</f>
        <v>407.4</v>
      </c>
      <c r="K123" s="208">
        <f>VLOOKUP($A123,T16Percentage,$O$1+'Table 15 data'!L$4,0)</f>
        <v>97.4</v>
      </c>
      <c r="L123" s="208">
        <f>VLOOKUP($A123,T16Percentage,$O$1+'Table 15 data'!M$4,0)</f>
        <v>70</v>
      </c>
    </row>
    <row r="124" spans="1:12" ht="11.25" customHeight="1" x14ac:dyDescent="0.2">
      <c r="A124" s="8"/>
      <c r="C124" s="523"/>
      <c r="D124" s="515"/>
      <c r="E124" s="515"/>
      <c r="F124" s="515"/>
      <c r="G124" s="515"/>
      <c r="H124" s="515"/>
      <c r="I124" s="515"/>
      <c r="J124" s="515"/>
      <c r="K124" s="523"/>
      <c r="L124" s="523"/>
    </row>
    <row r="125" spans="1:12" s="41" customFormat="1" ht="11.25" customHeight="1" x14ac:dyDescent="0.2">
      <c r="A125" s="32" t="s">
        <v>333</v>
      </c>
      <c r="B125" s="32" t="s">
        <v>334</v>
      </c>
      <c r="C125" s="521">
        <f>VLOOKUP($A125,T16Percentage,$O$1+'Table 15 data'!D$4,0)</f>
        <v>51525</v>
      </c>
      <c r="D125" s="522">
        <f>VLOOKUP($A125,T16Percentage,$O$1+'Table 15 data'!E$4,0)</f>
        <v>71.3</v>
      </c>
      <c r="E125" s="522">
        <f>VLOOKUP($A125,T16Percentage,$O$1+'Table 15 data'!F$4,0)</f>
        <v>62.4</v>
      </c>
      <c r="F125" s="522">
        <f>VLOOKUP($A125,T16Percentage,$O$1+'Table 15 data'!G$4,0)</f>
        <v>94.9</v>
      </c>
      <c r="G125" s="522">
        <f>VLOOKUP($A125,T16Percentage,$O$1+'Table 15 data'!H$4,0)</f>
        <v>92.6</v>
      </c>
      <c r="H125" s="522">
        <f>VLOOKUP($A125,T16Percentage,$O$1+'Table 15 data'!I$4,0)</f>
        <v>98.4</v>
      </c>
      <c r="I125" s="522">
        <f>VLOOKUP($A125,T16Percentage,$O$1+'Table 15 data'!J$4,0)</f>
        <v>325.8</v>
      </c>
      <c r="J125" s="522">
        <f>VLOOKUP($A125,T16Percentage,$O$1+'Table 15 data'!K$4,0)</f>
        <v>391</v>
      </c>
      <c r="K125" s="522">
        <f>VLOOKUP($A125,T16Percentage,$O$1+'Table 15 data'!L$4,0)</f>
        <v>96.3</v>
      </c>
      <c r="L125" s="522">
        <f>VLOOKUP($A125,T16Percentage,$O$1+'Table 15 data'!M$4,0)</f>
        <v>64.599999999999994</v>
      </c>
    </row>
    <row r="126" spans="1:12" s="37" customFormat="1" ht="11.25" customHeight="1" x14ac:dyDescent="0.2">
      <c r="A126" s="103" t="s">
        <v>335</v>
      </c>
      <c r="B126" s="105" t="s">
        <v>336</v>
      </c>
      <c r="C126" s="261">
        <f>VLOOKUP($A126,T16Percentage,$O$1+'Table 15 data'!D$4,0)</f>
        <v>2119</v>
      </c>
      <c r="D126" s="208">
        <f>VLOOKUP($A126,T16Percentage,$O$1+'Table 15 data'!E$4,0)</f>
        <v>65.5</v>
      </c>
      <c r="E126" s="208">
        <f>VLOOKUP($A126,T16Percentage,$O$1+'Table 15 data'!F$4,0)</f>
        <v>58.2</v>
      </c>
      <c r="F126" s="208">
        <f>VLOOKUP($A126,T16Percentage,$O$1+'Table 15 data'!G$4,0)</f>
        <v>93.1</v>
      </c>
      <c r="G126" s="208">
        <f>VLOOKUP($A126,T16Percentage,$O$1+'Table 15 data'!H$4,0)</f>
        <v>90.8</v>
      </c>
      <c r="H126" s="208">
        <f>VLOOKUP($A126,T16Percentage,$O$1+'Table 15 data'!I$4,0)</f>
        <v>98.5</v>
      </c>
      <c r="I126" s="208">
        <f>VLOOKUP($A126,T16Percentage,$O$1+'Table 15 data'!J$4,0)</f>
        <v>305.5</v>
      </c>
      <c r="J126" s="208">
        <f>VLOOKUP($A126,T16Percentage,$O$1+'Table 15 data'!K$4,0)</f>
        <v>342.3</v>
      </c>
      <c r="K126" s="208">
        <f>VLOOKUP($A126,T16Percentage,$O$1+'Table 15 data'!L$4,0)</f>
        <v>95.8</v>
      </c>
      <c r="L126" s="208">
        <f>VLOOKUP($A126,T16Percentage,$O$1+'Table 15 data'!M$4,0)</f>
        <v>61.6</v>
      </c>
    </row>
    <row r="127" spans="1:12" ht="11.25" customHeight="1" x14ac:dyDescent="0.2">
      <c r="A127" s="103" t="s">
        <v>337</v>
      </c>
      <c r="B127" s="105" t="s">
        <v>338</v>
      </c>
      <c r="C127" s="261">
        <f>VLOOKUP($A127,T16Percentage,$O$1+'Table 15 data'!D$4,0)</f>
        <v>3423</v>
      </c>
      <c r="D127" s="208">
        <f>VLOOKUP($A127,T16Percentage,$O$1+'Table 15 data'!E$4,0)</f>
        <v>75.400000000000006</v>
      </c>
      <c r="E127" s="208">
        <f>VLOOKUP($A127,T16Percentage,$O$1+'Table 15 data'!F$4,0)</f>
        <v>67.5</v>
      </c>
      <c r="F127" s="208">
        <f>VLOOKUP($A127,T16Percentage,$O$1+'Table 15 data'!G$4,0)</f>
        <v>94.8</v>
      </c>
      <c r="G127" s="208">
        <f>VLOOKUP($A127,T16Percentage,$O$1+'Table 15 data'!H$4,0)</f>
        <v>93.3</v>
      </c>
      <c r="H127" s="208">
        <f>VLOOKUP($A127,T16Percentage,$O$1+'Table 15 data'!I$4,0)</f>
        <v>98.6</v>
      </c>
      <c r="I127" s="208">
        <f>VLOOKUP($A127,T16Percentage,$O$1+'Table 15 data'!J$4,0)</f>
        <v>341.5</v>
      </c>
      <c r="J127" s="208">
        <f>VLOOKUP($A127,T16Percentage,$O$1+'Table 15 data'!K$4,0)</f>
        <v>407.4</v>
      </c>
      <c r="K127" s="208">
        <f>VLOOKUP($A127,T16Percentage,$O$1+'Table 15 data'!L$4,0)</f>
        <v>96.6</v>
      </c>
      <c r="L127" s="208">
        <f>VLOOKUP($A127,T16Percentage,$O$1+'Table 15 data'!M$4,0)</f>
        <v>69.3</v>
      </c>
    </row>
    <row r="128" spans="1:12" ht="11.25" customHeight="1" x14ac:dyDescent="0.2">
      <c r="A128" s="103" t="s">
        <v>339</v>
      </c>
      <c r="B128" s="105" t="s">
        <v>340</v>
      </c>
      <c r="C128" s="261">
        <f>VLOOKUP($A128,T16Percentage,$O$1+'Table 15 data'!D$4,0)</f>
        <v>3189</v>
      </c>
      <c r="D128" s="208">
        <f>VLOOKUP($A128,T16Percentage,$O$1+'Table 15 data'!E$4,0)</f>
        <v>69.400000000000006</v>
      </c>
      <c r="E128" s="208">
        <f>VLOOKUP($A128,T16Percentage,$O$1+'Table 15 data'!F$4,0)</f>
        <v>60.3</v>
      </c>
      <c r="F128" s="208">
        <f>VLOOKUP($A128,T16Percentage,$O$1+'Table 15 data'!G$4,0)</f>
        <v>94.9</v>
      </c>
      <c r="G128" s="208">
        <f>VLOOKUP($A128,T16Percentage,$O$1+'Table 15 data'!H$4,0)</f>
        <v>93.2</v>
      </c>
      <c r="H128" s="208">
        <f>VLOOKUP($A128,T16Percentage,$O$1+'Table 15 data'!I$4,0)</f>
        <v>99.1</v>
      </c>
      <c r="I128" s="208">
        <f>VLOOKUP($A128,T16Percentage,$O$1+'Table 15 data'!J$4,0)</f>
        <v>323.7</v>
      </c>
      <c r="J128" s="208">
        <f>VLOOKUP($A128,T16Percentage,$O$1+'Table 15 data'!K$4,0)</f>
        <v>397.6</v>
      </c>
      <c r="K128" s="208">
        <f>VLOOKUP($A128,T16Percentage,$O$1+'Table 15 data'!L$4,0)</f>
        <v>97.1</v>
      </c>
      <c r="L128" s="208">
        <f>VLOOKUP($A128,T16Percentage,$O$1+'Table 15 data'!M$4,0)</f>
        <v>62.7</v>
      </c>
    </row>
    <row r="129" spans="1:12" ht="11.25" customHeight="1" x14ac:dyDescent="0.2">
      <c r="A129" s="103" t="s">
        <v>341</v>
      </c>
      <c r="B129" s="105" t="s">
        <v>342</v>
      </c>
      <c r="C129" s="261">
        <f>VLOOKUP($A129,T16Percentage,$O$1+'Table 15 data'!D$4,0)</f>
        <v>2911</v>
      </c>
      <c r="D129" s="208">
        <f>VLOOKUP($A129,T16Percentage,$O$1+'Table 15 data'!E$4,0)</f>
        <v>69.3</v>
      </c>
      <c r="E129" s="208">
        <f>VLOOKUP($A129,T16Percentage,$O$1+'Table 15 data'!F$4,0)</f>
        <v>60</v>
      </c>
      <c r="F129" s="208">
        <f>VLOOKUP($A129,T16Percentage,$O$1+'Table 15 data'!G$4,0)</f>
        <v>94.2</v>
      </c>
      <c r="G129" s="208">
        <f>VLOOKUP($A129,T16Percentage,$O$1+'Table 15 data'!H$4,0)</f>
        <v>91.5</v>
      </c>
      <c r="H129" s="208">
        <f>VLOOKUP($A129,T16Percentage,$O$1+'Table 15 data'!I$4,0)</f>
        <v>98.4</v>
      </c>
      <c r="I129" s="208">
        <f>VLOOKUP($A129,T16Percentage,$O$1+'Table 15 data'!J$4,0)</f>
        <v>320.89999999999998</v>
      </c>
      <c r="J129" s="208">
        <f>VLOOKUP($A129,T16Percentage,$O$1+'Table 15 data'!K$4,0)</f>
        <v>380.4</v>
      </c>
      <c r="K129" s="208">
        <f>VLOOKUP($A129,T16Percentage,$O$1+'Table 15 data'!L$4,0)</f>
        <v>97</v>
      </c>
      <c r="L129" s="208">
        <f>VLOOKUP($A129,T16Percentage,$O$1+'Table 15 data'!M$4,0)</f>
        <v>61.7</v>
      </c>
    </row>
    <row r="130" spans="1:12" ht="11.25" customHeight="1" x14ac:dyDescent="0.2">
      <c r="A130" s="103" t="s">
        <v>343</v>
      </c>
      <c r="B130" s="105" t="s">
        <v>344</v>
      </c>
      <c r="C130" s="261">
        <f>VLOOKUP($A130,T16Percentage,$O$1+'Table 15 data'!D$4,0)</f>
        <v>3331</v>
      </c>
      <c r="D130" s="208">
        <f>VLOOKUP($A130,T16Percentage,$O$1+'Table 15 data'!E$4,0)</f>
        <v>74.5</v>
      </c>
      <c r="E130" s="208">
        <f>VLOOKUP($A130,T16Percentage,$O$1+'Table 15 data'!F$4,0)</f>
        <v>65.599999999999994</v>
      </c>
      <c r="F130" s="208">
        <f>VLOOKUP($A130,T16Percentage,$O$1+'Table 15 data'!G$4,0)</f>
        <v>95.7</v>
      </c>
      <c r="G130" s="208">
        <f>VLOOKUP($A130,T16Percentage,$O$1+'Table 15 data'!H$4,0)</f>
        <v>93.8</v>
      </c>
      <c r="H130" s="208">
        <f>VLOOKUP($A130,T16Percentage,$O$1+'Table 15 data'!I$4,0)</f>
        <v>99.1</v>
      </c>
      <c r="I130" s="208">
        <f>VLOOKUP($A130,T16Percentage,$O$1+'Table 15 data'!J$4,0)</f>
        <v>332.7</v>
      </c>
      <c r="J130" s="208">
        <f>VLOOKUP($A130,T16Percentage,$O$1+'Table 15 data'!K$4,0)</f>
        <v>400.1</v>
      </c>
      <c r="K130" s="208">
        <f>VLOOKUP($A130,T16Percentage,$O$1+'Table 15 data'!L$4,0)</f>
        <v>96.6</v>
      </c>
      <c r="L130" s="208">
        <f>VLOOKUP($A130,T16Percentage,$O$1+'Table 15 data'!M$4,0)</f>
        <v>67.7</v>
      </c>
    </row>
    <row r="131" spans="1:12" ht="11.25" customHeight="1" x14ac:dyDescent="0.2">
      <c r="A131" s="103" t="s">
        <v>345</v>
      </c>
      <c r="B131" s="105" t="s">
        <v>346</v>
      </c>
      <c r="C131" s="261">
        <f>VLOOKUP($A131,T16Percentage,$O$1+'Table 15 data'!D$4,0)</f>
        <v>3718</v>
      </c>
      <c r="D131" s="208">
        <f>VLOOKUP($A131,T16Percentage,$O$1+'Table 15 data'!E$4,0)</f>
        <v>68.099999999999994</v>
      </c>
      <c r="E131" s="208">
        <f>VLOOKUP($A131,T16Percentage,$O$1+'Table 15 data'!F$4,0)</f>
        <v>56.8</v>
      </c>
      <c r="F131" s="208">
        <f>VLOOKUP($A131,T16Percentage,$O$1+'Table 15 data'!G$4,0)</f>
        <v>94.1</v>
      </c>
      <c r="G131" s="208">
        <f>VLOOKUP($A131,T16Percentage,$O$1+'Table 15 data'!H$4,0)</f>
        <v>89</v>
      </c>
      <c r="H131" s="208">
        <f>VLOOKUP($A131,T16Percentage,$O$1+'Table 15 data'!I$4,0)</f>
        <v>98.4</v>
      </c>
      <c r="I131" s="208">
        <f>VLOOKUP($A131,T16Percentage,$O$1+'Table 15 data'!J$4,0)</f>
        <v>315.10000000000002</v>
      </c>
      <c r="J131" s="208">
        <f>VLOOKUP($A131,T16Percentage,$O$1+'Table 15 data'!K$4,0)</f>
        <v>382.1</v>
      </c>
      <c r="K131" s="208">
        <f>VLOOKUP($A131,T16Percentage,$O$1+'Table 15 data'!L$4,0)</f>
        <v>93.4</v>
      </c>
      <c r="L131" s="208">
        <f>VLOOKUP($A131,T16Percentage,$O$1+'Table 15 data'!M$4,0)</f>
        <v>59.2</v>
      </c>
    </row>
    <row r="132" spans="1:12" ht="11.25" customHeight="1" x14ac:dyDescent="0.2">
      <c r="A132" s="103" t="s">
        <v>347</v>
      </c>
      <c r="B132" s="105" t="s">
        <v>348</v>
      </c>
      <c r="C132" s="261">
        <f>VLOOKUP($A132,T16Percentage,$O$1+'Table 15 data'!D$4,0)</f>
        <v>2924</v>
      </c>
      <c r="D132" s="208">
        <f>VLOOKUP($A132,T16Percentage,$O$1+'Table 15 data'!E$4,0)</f>
        <v>67.900000000000006</v>
      </c>
      <c r="E132" s="208">
        <f>VLOOKUP($A132,T16Percentage,$O$1+'Table 15 data'!F$4,0)</f>
        <v>59.8</v>
      </c>
      <c r="F132" s="208">
        <f>VLOOKUP($A132,T16Percentage,$O$1+'Table 15 data'!G$4,0)</f>
        <v>95.1</v>
      </c>
      <c r="G132" s="208">
        <f>VLOOKUP($A132,T16Percentage,$O$1+'Table 15 data'!H$4,0)</f>
        <v>92.9</v>
      </c>
      <c r="H132" s="208">
        <f>VLOOKUP($A132,T16Percentage,$O$1+'Table 15 data'!I$4,0)</f>
        <v>98.3</v>
      </c>
      <c r="I132" s="208">
        <f>VLOOKUP($A132,T16Percentage,$O$1+'Table 15 data'!J$4,0)</f>
        <v>317.89999999999998</v>
      </c>
      <c r="J132" s="208">
        <f>VLOOKUP($A132,T16Percentage,$O$1+'Table 15 data'!K$4,0)</f>
        <v>383.8</v>
      </c>
      <c r="K132" s="208">
        <f>VLOOKUP($A132,T16Percentage,$O$1+'Table 15 data'!L$4,0)</f>
        <v>97.1</v>
      </c>
      <c r="L132" s="208">
        <f>VLOOKUP($A132,T16Percentage,$O$1+'Table 15 data'!M$4,0)</f>
        <v>62.3</v>
      </c>
    </row>
    <row r="133" spans="1:12" ht="11.25" customHeight="1" x14ac:dyDescent="0.2">
      <c r="A133" s="103" t="s">
        <v>349</v>
      </c>
      <c r="B133" s="105" t="s">
        <v>350</v>
      </c>
      <c r="C133" s="261">
        <f>VLOOKUP($A133,T16Percentage,$O$1+'Table 15 data'!D$4,0)</f>
        <v>3715</v>
      </c>
      <c r="D133" s="208">
        <f>VLOOKUP($A133,T16Percentage,$O$1+'Table 15 data'!E$4,0)</f>
        <v>68.5</v>
      </c>
      <c r="E133" s="208">
        <f>VLOOKUP($A133,T16Percentage,$O$1+'Table 15 data'!F$4,0)</f>
        <v>59.7</v>
      </c>
      <c r="F133" s="208">
        <f>VLOOKUP($A133,T16Percentage,$O$1+'Table 15 data'!G$4,0)</f>
        <v>95</v>
      </c>
      <c r="G133" s="208">
        <f>VLOOKUP($A133,T16Percentage,$O$1+'Table 15 data'!H$4,0)</f>
        <v>92.4</v>
      </c>
      <c r="H133" s="208">
        <f>VLOOKUP($A133,T16Percentage,$O$1+'Table 15 data'!I$4,0)</f>
        <v>98</v>
      </c>
      <c r="I133" s="208">
        <f>VLOOKUP($A133,T16Percentage,$O$1+'Table 15 data'!J$4,0)</f>
        <v>320.5</v>
      </c>
      <c r="J133" s="208">
        <f>VLOOKUP($A133,T16Percentage,$O$1+'Table 15 data'!K$4,0)</f>
        <v>384.9</v>
      </c>
      <c r="K133" s="208">
        <f>VLOOKUP($A133,T16Percentage,$O$1+'Table 15 data'!L$4,0)</f>
        <v>95.8</v>
      </c>
      <c r="L133" s="208">
        <f>VLOOKUP($A133,T16Percentage,$O$1+'Table 15 data'!M$4,0)</f>
        <v>62.2</v>
      </c>
    </row>
    <row r="134" spans="1:12" ht="11.25" customHeight="1" x14ac:dyDescent="0.2">
      <c r="A134" s="103" t="s">
        <v>351</v>
      </c>
      <c r="B134" s="105" t="s">
        <v>352</v>
      </c>
      <c r="C134" s="261">
        <f>VLOOKUP($A134,T16Percentage,$O$1+'Table 15 data'!D$4,0)</f>
        <v>2146</v>
      </c>
      <c r="D134" s="208">
        <f>VLOOKUP($A134,T16Percentage,$O$1+'Table 15 data'!E$4,0)</f>
        <v>70.5</v>
      </c>
      <c r="E134" s="208">
        <f>VLOOKUP($A134,T16Percentage,$O$1+'Table 15 data'!F$4,0)</f>
        <v>59.6</v>
      </c>
      <c r="F134" s="208">
        <f>VLOOKUP($A134,T16Percentage,$O$1+'Table 15 data'!G$4,0)</f>
        <v>94</v>
      </c>
      <c r="G134" s="208">
        <f>VLOOKUP($A134,T16Percentage,$O$1+'Table 15 data'!H$4,0)</f>
        <v>91.7</v>
      </c>
      <c r="H134" s="208">
        <f>VLOOKUP($A134,T16Percentage,$O$1+'Table 15 data'!I$4,0)</f>
        <v>98.4</v>
      </c>
      <c r="I134" s="208">
        <f>VLOOKUP($A134,T16Percentage,$O$1+'Table 15 data'!J$4,0)</f>
        <v>317.89999999999998</v>
      </c>
      <c r="J134" s="208">
        <f>VLOOKUP($A134,T16Percentage,$O$1+'Table 15 data'!K$4,0)</f>
        <v>378.8</v>
      </c>
      <c r="K134" s="208">
        <f>VLOOKUP($A134,T16Percentage,$O$1+'Table 15 data'!L$4,0)</f>
        <v>95.4</v>
      </c>
      <c r="L134" s="208">
        <f>VLOOKUP($A134,T16Percentage,$O$1+'Table 15 data'!M$4,0)</f>
        <v>61.8</v>
      </c>
    </row>
    <row r="135" spans="1:12" ht="11.25" customHeight="1" x14ac:dyDescent="0.2">
      <c r="A135" s="103" t="s">
        <v>353</v>
      </c>
      <c r="B135" s="105" t="s">
        <v>354</v>
      </c>
      <c r="C135" s="261">
        <f>VLOOKUP($A135,T16Percentage,$O$1+'Table 15 data'!D$4,0)</f>
        <v>2130</v>
      </c>
      <c r="D135" s="208">
        <f>VLOOKUP($A135,T16Percentage,$O$1+'Table 15 data'!E$4,0)</f>
        <v>71.3</v>
      </c>
      <c r="E135" s="208">
        <f>VLOOKUP($A135,T16Percentage,$O$1+'Table 15 data'!F$4,0)</f>
        <v>62.3</v>
      </c>
      <c r="F135" s="208">
        <f>VLOOKUP($A135,T16Percentage,$O$1+'Table 15 data'!G$4,0)</f>
        <v>95.3</v>
      </c>
      <c r="G135" s="208">
        <f>VLOOKUP($A135,T16Percentage,$O$1+'Table 15 data'!H$4,0)</f>
        <v>93</v>
      </c>
      <c r="H135" s="208">
        <f>VLOOKUP($A135,T16Percentage,$O$1+'Table 15 data'!I$4,0)</f>
        <v>97.7</v>
      </c>
      <c r="I135" s="208">
        <f>VLOOKUP($A135,T16Percentage,$O$1+'Table 15 data'!J$4,0)</f>
        <v>326.7</v>
      </c>
      <c r="J135" s="208">
        <f>VLOOKUP($A135,T16Percentage,$O$1+'Table 15 data'!K$4,0)</f>
        <v>387.3</v>
      </c>
      <c r="K135" s="208">
        <f>VLOOKUP($A135,T16Percentage,$O$1+'Table 15 data'!L$4,0)</f>
        <v>96.3</v>
      </c>
      <c r="L135" s="208">
        <f>VLOOKUP($A135,T16Percentage,$O$1+'Table 15 data'!M$4,0)</f>
        <v>64.2</v>
      </c>
    </row>
    <row r="136" spans="1:12" ht="11.25" customHeight="1" x14ac:dyDescent="0.2">
      <c r="A136" s="103" t="s">
        <v>355</v>
      </c>
      <c r="B136" s="105" t="s">
        <v>356</v>
      </c>
      <c r="C136" s="261">
        <f>VLOOKUP($A136,T16Percentage,$O$1+'Table 15 data'!D$4,0)</f>
        <v>3054</v>
      </c>
      <c r="D136" s="208">
        <f>VLOOKUP($A136,T16Percentage,$O$1+'Table 15 data'!E$4,0)</f>
        <v>68.599999999999994</v>
      </c>
      <c r="E136" s="208">
        <f>VLOOKUP($A136,T16Percentage,$O$1+'Table 15 data'!F$4,0)</f>
        <v>60.2</v>
      </c>
      <c r="F136" s="208">
        <f>VLOOKUP($A136,T16Percentage,$O$1+'Table 15 data'!G$4,0)</f>
        <v>96.2</v>
      </c>
      <c r="G136" s="208">
        <f>VLOOKUP($A136,T16Percentage,$O$1+'Table 15 data'!H$4,0)</f>
        <v>94.4</v>
      </c>
      <c r="H136" s="208">
        <f>VLOOKUP($A136,T16Percentage,$O$1+'Table 15 data'!I$4,0)</f>
        <v>98.8</v>
      </c>
      <c r="I136" s="208">
        <f>VLOOKUP($A136,T16Percentage,$O$1+'Table 15 data'!J$4,0)</f>
        <v>318</v>
      </c>
      <c r="J136" s="208">
        <f>VLOOKUP($A136,T16Percentage,$O$1+'Table 15 data'!K$4,0)</f>
        <v>377.4</v>
      </c>
      <c r="K136" s="208">
        <f>VLOOKUP($A136,T16Percentage,$O$1+'Table 15 data'!L$4,0)</f>
        <v>97.4</v>
      </c>
      <c r="L136" s="208">
        <f>VLOOKUP($A136,T16Percentage,$O$1+'Table 15 data'!M$4,0)</f>
        <v>63.9</v>
      </c>
    </row>
    <row r="137" spans="1:12" ht="11.25" customHeight="1" x14ac:dyDescent="0.2">
      <c r="A137" s="103" t="s">
        <v>357</v>
      </c>
      <c r="B137" s="105" t="s">
        <v>358</v>
      </c>
      <c r="C137" s="261">
        <f>VLOOKUP($A137,T16Percentage,$O$1+'Table 15 data'!D$4,0)</f>
        <v>3120</v>
      </c>
      <c r="D137" s="208">
        <f>VLOOKUP($A137,T16Percentage,$O$1+'Table 15 data'!E$4,0)</f>
        <v>68.3</v>
      </c>
      <c r="E137" s="208">
        <f>VLOOKUP($A137,T16Percentage,$O$1+'Table 15 data'!F$4,0)</f>
        <v>58.6</v>
      </c>
      <c r="F137" s="208">
        <f>VLOOKUP($A137,T16Percentage,$O$1+'Table 15 data'!G$4,0)</f>
        <v>94</v>
      </c>
      <c r="G137" s="208">
        <f>VLOOKUP($A137,T16Percentage,$O$1+'Table 15 data'!H$4,0)</f>
        <v>91</v>
      </c>
      <c r="H137" s="208">
        <f>VLOOKUP($A137,T16Percentage,$O$1+'Table 15 data'!I$4,0)</f>
        <v>98.1</v>
      </c>
      <c r="I137" s="208">
        <f>VLOOKUP($A137,T16Percentage,$O$1+'Table 15 data'!J$4,0)</f>
        <v>316.2</v>
      </c>
      <c r="J137" s="208">
        <f>VLOOKUP($A137,T16Percentage,$O$1+'Table 15 data'!K$4,0)</f>
        <v>382</v>
      </c>
      <c r="K137" s="208">
        <f>VLOOKUP($A137,T16Percentage,$O$1+'Table 15 data'!L$4,0)</f>
        <v>96.1</v>
      </c>
      <c r="L137" s="208">
        <f>VLOOKUP($A137,T16Percentage,$O$1+'Table 15 data'!M$4,0)</f>
        <v>60.8</v>
      </c>
    </row>
    <row r="138" spans="1:12" ht="11.25" customHeight="1" x14ac:dyDescent="0.2">
      <c r="A138" s="103" t="s">
        <v>359</v>
      </c>
      <c r="B138" s="105" t="s">
        <v>360</v>
      </c>
      <c r="C138" s="261">
        <f>VLOOKUP($A138,T16Percentage,$O$1+'Table 15 data'!D$4,0)</f>
        <v>2657</v>
      </c>
      <c r="D138" s="208">
        <f>VLOOKUP($A138,T16Percentage,$O$1+'Table 15 data'!E$4,0)</f>
        <v>74.400000000000006</v>
      </c>
      <c r="E138" s="208">
        <f>VLOOKUP($A138,T16Percentage,$O$1+'Table 15 data'!F$4,0)</f>
        <v>66.099999999999994</v>
      </c>
      <c r="F138" s="208">
        <f>VLOOKUP($A138,T16Percentage,$O$1+'Table 15 data'!G$4,0)</f>
        <v>95.9</v>
      </c>
      <c r="G138" s="208">
        <f>VLOOKUP($A138,T16Percentage,$O$1+'Table 15 data'!H$4,0)</f>
        <v>94.4</v>
      </c>
      <c r="H138" s="208">
        <f>VLOOKUP($A138,T16Percentage,$O$1+'Table 15 data'!I$4,0)</f>
        <v>98.7</v>
      </c>
      <c r="I138" s="208">
        <f>VLOOKUP($A138,T16Percentage,$O$1+'Table 15 data'!J$4,0)</f>
        <v>331.5</v>
      </c>
      <c r="J138" s="208">
        <f>VLOOKUP($A138,T16Percentage,$O$1+'Table 15 data'!K$4,0)</f>
        <v>396.7</v>
      </c>
      <c r="K138" s="208">
        <f>VLOOKUP($A138,T16Percentage,$O$1+'Table 15 data'!L$4,0)</f>
        <v>97.3</v>
      </c>
      <c r="L138" s="208">
        <f>VLOOKUP($A138,T16Percentage,$O$1+'Table 15 data'!M$4,0)</f>
        <v>68.3</v>
      </c>
    </row>
    <row r="139" spans="1:12" ht="11.25" customHeight="1" x14ac:dyDescent="0.2">
      <c r="A139" s="103" t="s">
        <v>361</v>
      </c>
      <c r="B139" s="105" t="s">
        <v>362</v>
      </c>
      <c r="C139" s="261">
        <f>VLOOKUP($A139,T16Percentage,$O$1+'Table 15 data'!D$4,0)</f>
        <v>1596</v>
      </c>
      <c r="D139" s="208">
        <f>VLOOKUP($A139,T16Percentage,$O$1+'Table 15 data'!E$4,0)</f>
        <v>78.3</v>
      </c>
      <c r="E139" s="208">
        <f>VLOOKUP($A139,T16Percentage,$O$1+'Table 15 data'!F$4,0)</f>
        <v>70</v>
      </c>
      <c r="F139" s="208">
        <f>VLOOKUP($A139,T16Percentage,$O$1+'Table 15 data'!G$4,0)</f>
        <v>94.8</v>
      </c>
      <c r="G139" s="208">
        <f>VLOOKUP($A139,T16Percentage,$O$1+'Table 15 data'!H$4,0)</f>
        <v>93.4</v>
      </c>
      <c r="H139" s="208">
        <f>VLOOKUP($A139,T16Percentage,$O$1+'Table 15 data'!I$4,0)</f>
        <v>97.3</v>
      </c>
      <c r="I139" s="208">
        <f>VLOOKUP($A139,T16Percentage,$O$1+'Table 15 data'!J$4,0)</f>
        <v>347</v>
      </c>
      <c r="J139" s="208">
        <f>VLOOKUP($A139,T16Percentage,$O$1+'Table 15 data'!K$4,0)</f>
        <v>430.5</v>
      </c>
      <c r="K139" s="208">
        <f>VLOOKUP($A139,T16Percentage,$O$1+'Table 15 data'!L$4,0)</f>
        <v>95.2</v>
      </c>
      <c r="L139" s="208">
        <f>VLOOKUP($A139,T16Percentage,$O$1+'Table 15 data'!M$4,0)</f>
        <v>72</v>
      </c>
    </row>
    <row r="140" spans="1:12" ht="11.25" customHeight="1" x14ac:dyDescent="0.2">
      <c r="A140" s="103" t="s">
        <v>363</v>
      </c>
      <c r="B140" s="105" t="s">
        <v>364</v>
      </c>
      <c r="C140" s="261">
        <f>VLOOKUP($A140,T16Percentage,$O$1+'Table 15 data'!D$4,0)</f>
        <v>1568</v>
      </c>
      <c r="D140" s="208">
        <f>VLOOKUP($A140,T16Percentage,$O$1+'Table 15 data'!E$4,0)</f>
        <v>70.8</v>
      </c>
      <c r="E140" s="208">
        <f>VLOOKUP($A140,T16Percentage,$O$1+'Table 15 data'!F$4,0)</f>
        <v>64.2</v>
      </c>
      <c r="F140" s="208">
        <f>VLOOKUP($A140,T16Percentage,$O$1+'Table 15 data'!G$4,0)</f>
        <v>92.1</v>
      </c>
      <c r="G140" s="208">
        <f>VLOOKUP($A140,T16Percentage,$O$1+'Table 15 data'!H$4,0)</f>
        <v>90.9</v>
      </c>
      <c r="H140" s="208">
        <f>VLOOKUP($A140,T16Percentage,$O$1+'Table 15 data'!I$4,0)</f>
        <v>96.8</v>
      </c>
      <c r="I140" s="208">
        <f>VLOOKUP($A140,T16Percentage,$O$1+'Table 15 data'!J$4,0)</f>
        <v>316.39999999999998</v>
      </c>
      <c r="J140" s="208">
        <f>VLOOKUP($A140,T16Percentage,$O$1+'Table 15 data'!K$4,0)</f>
        <v>370.6</v>
      </c>
      <c r="K140" s="208">
        <f>VLOOKUP($A140,T16Percentage,$O$1+'Table 15 data'!L$4,0)</f>
        <v>95.2</v>
      </c>
      <c r="L140" s="208">
        <f>VLOOKUP($A140,T16Percentage,$O$1+'Table 15 data'!M$4,0)</f>
        <v>66.5</v>
      </c>
    </row>
    <row r="141" spans="1:12" ht="11.25" customHeight="1" x14ac:dyDescent="0.2">
      <c r="A141" s="103" t="s">
        <v>365</v>
      </c>
      <c r="B141" s="105" t="s">
        <v>366</v>
      </c>
      <c r="C141" s="261">
        <f>VLOOKUP($A141,T16Percentage,$O$1+'Table 15 data'!D$4,0)</f>
        <v>3306</v>
      </c>
      <c r="D141" s="208">
        <f>VLOOKUP($A141,T16Percentage,$O$1+'Table 15 data'!E$4,0)</f>
        <v>77.099999999999994</v>
      </c>
      <c r="E141" s="208">
        <f>VLOOKUP($A141,T16Percentage,$O$1+'Table 15 data'!F$4,0)</f>
        <v>68.099999999999994</v>
      </c>
      <c r="F141" s="208">
        <f>VLOOKUP($A141,T16Percentage,$O$1+'Table 15 data'!G$4,0)</f>
        <v>95.7</v>
      </c>
      <c r="G141" s="208">
        <f>VLOOKUP($A141,T16Percentage,$O$1+'Table 15 data'!H$4,0)</f>
        <v>93</v>
      </c>
      <c r="H141" s="208">
        <f>VLOOKUP($A141,T16Percentage,$O$1+'Table 15 data'!I$4,0)</f>
        <v>98.9</v>
      </c>
      <c r="I141" s="208">
        <f>VLOOKUP($A141,T16Percentage,$O$1+'Table 15 data'!J$4,0)</f>
        <v>338.7</v>
      </c>
      <c r="J141" s="208">
        <f>VLOOKUP($A141,T16Percentage,$O$1+'Table 15 data'!K$4,0)</f>
        <v>406</v>
      </c>
      <c r="K141" s="208">
        <f>VLOOKUP($A141,T16Percentage,$O$1+'Table 15 data'!L$4,0)</f>
        <v>96.5</v>
      </c>
      <c r="L141" s="208">
        <f>VLOOKUP($A141,T16Percentage,$O$1+'Table 15 data'!M$4,0)</f>
        <v>69.099999999999994</v>
      </c>
    </row>
    <row r="142" spans="1:12" ht="11.25" customHeight="1" x14ac:dyDescent="0.2">
      <c r="A142" s="103" t="s">
        <v>367</v>
      </c>
      <c r="B142" s="105" t="s">
        <v>368</v>
      </c>
      <c r="C142" s="261">
        <f>VLOOKUP($A142,T16Percentage,$O$1+'Table 15 data'!D$4,0)</f>
        <v>1376</v>
      </c>
      <c r="D142" s="208">
        <f>VLOOKUP($A142,T16Percentage,$O$1+'Table 15 data'!E$4,0)</f>
        <v>73.8</v>
      </c>
      <c r="E142" s="208">
        <f>VLOOKUP($A142,T16Percentage,$O$1+'Table 15 data'!F$4,0)</f>
        <v>63.5</v>
      </c>
      <c r="F142" s="208">
        <f>VLOOKUP($A142,T16Percentage,$O$1+'Table 15 data'!G$4,0)</f>
        <v>95.1</v>
      </c>
      <c r="G142" s="208">
        <f>VLOOKUP($A142,T16Percentage,$O$1+'Table 15 data'!H$4,0)</f>
        <v>93.1</v>
      </c>
      <c r="H142" s="208">
        <f>VLOOKUP($A142,T16Percentage,$O$1+'Table 15 data'!I$4,0)</f>
        <v>98.8</v>
      </c>
      <c r="I142" s="208">
        <f>VLOOKUP($A142,T16Percentage,$O$1+'Table 15 data'!J$4,0)</f>
        <v>333.9</v>
      </c>
      <c r="J142" s="208">
        <f>VLOOKUP($A142,T16Percentage,$O$1+'Table 15 data'!K$4,0)</f>
        <v>411.5</v>
      </c>
      <c r="K142" s="208">
        <f>VLOOKUP($A142,T16Percentage,$O$1+'Table 15 data'!L$4,0)</f>
        <v>96.7</v>
      </c>
      <c r="L142" s="208">
        <f>VLOOKUP($A142,T16Percentage,$O$1+'Table 15 data'!M$4,0)</f>
        <v>64.8</v>
      </c>
    </row>
    <row r="143" spans="1:12" ht="11.25" customHeight="1" x14ac:dyDescent="0.2">
      <c r="A143" s="103" t="s">
        <v>369</v>
      </c>
      <c r="B143" s="105" t="s">
        <v>370</v>
      </c>
      <c r="C143" s="261">
        <f>VLOOKUP($A143,T16Percentage,$O$1+'Table 15 data'!D$4,0)</f>
        <v>2718</v>
      </c>
      <c r="D143" s="208">
        <f>VLOOKUP($A143,T16Percentage,$O$1+'Table 15 data'!E$4,0)</f>
        <v>80.2</v>
      </c>
      <c r="E143" s="208">
        <f>VLOOKUP($A143,T16Percentage,$O$1+'Table 15 data'!F$4,0)</f>
        <v>72.099999999999994</v>
      </c>
      <c r="F143" s="208">
        <f>VLOOKUP($A143,T16Percentage,$O$1+'Table 15 data'!G$4,0)</f>
        <v>96.5</v>
      </c>
      <c r="G143" s="208">
        <f>VLOOKUP($A143,T16Percentage,$O$1+'Table 15 data'!H$4,0)</f>
        <v>95.2</v>
      </c>
      <c r="H143" s="208">
        <f>VLOOKUP($A143,T16Percentage,$O$1+'Table 15 data'!I$4,0)</f>
        <v>99.1</v>
      </c>
      <c r="I143" s="208">
        <f>VLOOKUP($A143,T16Percentage,$O$1+'Table 15 data'!J$4,0)</f>
        <v>358.2</v>
      </c>
      <c r="J143" s="208">
        <f>VLOOKUP($A143,T16Percentage,$O$1+'Table 15 data'!K$4,0)</f>
        <v>452.1</v>
      </c>
      <c r="K143" s="208">
        <f>VLOOKUP($A143,T16Percentage,$O$1+'Table 15 data'!L$4,0)</f>
        <v>97.8</v>
      </c>
      <c r="L143" s="208">
        <f>VLOOKUP($A143,T16Percentage,$O$1+'Table 15 data'!M$4,0)</f>
        <v>73.7</v>
      </c>
    </row>
    <row r="144" spans="1:12" ht="11.25" customHeight="1" x14ac:dyDescent="0.2">
      <c r="A144" s="103" t="s">
        <v>371</v>
      </c>
      <c r="B144" s="105" t="s">
        <v>372</v>
      </c>
      <c r="C144" s="261">
        <f>VLOOKUP($A144,T16Percentage,$O$1+'Table 15 data'!D$4,0)</f>
        <v>2524</v>
      </c>
      <c r="D144" s="208">
        <f>VLOOKUP($A144,T16Percentage,$O$1+'Table 15 data'!E$4,0)</f>
        <v>66</v>
      </c>
      <c r="E144" s="208">
        <f>VLOOKUP($A144,T16Percentage,$O$1+'Table 15 data'!F$4,0)</f>
        <v>56.7</v>
      </c>
      <c r="F144" s="208">
        <f>VLOOKUP($A144,T16Percentage,$O$1+'Table 15 data'!G$4,0)</f>
        <v>94.5</v>
      </c>
      <c r="G144" s="208">
        <f>VLOOKUP($A144,T16Percentage,$O$1+'Table 15 data'!H$4,0)</f>
        <v>91.5</v>
      </c>
      <c r="H144" s="208">
        <f>VLOOKUP($A144,T16Percentage,$O$1+'Table 15 data'!I$4,0)</f>
        <v>97.8</v>
      </c>
      <c r="I144" s="208">
        <f>VLOOKUP($A144,T16Percentage,$O$1+'Table 15 data'!J$4,0)</f>
        <v>311</v>
      </c>
      <c r="J144" s="208">
        <f>VLOOKUP($A144,T16Percentage,$O$1+'Table 15 data'!K$4,0)</f>
        <v>357</v>
      </c>
      <c r="K144" s="208">
        <f>VLOOKUP($A144,T16Percentage,$O$1+'Table 15 data'!L$4,0)</f>
        <v>95.4</v>
      </c>
      <c r="L144" s="208">
        <f>VLOOKUP($A144,T16Percentage,$O$1+'Table 15 data'!M$4,0)</f>
        <v>59</v>
      </c>
    </row>
    <row r="145" spans="1:12" ht="11.25" customHeight="1" x14ac:dyDescent="0.2">
      <c r="A145" s="8"/>
      <c r="C145" s="523"/>
      <c r="D145" s="515"/>
      <c r="E145" s="515"/>
      <c r="F145" s="515"/>
      <c r="G145" s="515"/>
      <c r="H145" s="515"/>
      <c r="I145" s="515"/>
      <c r="J145" s="515"/>
      <c r="K145" s="523"/>
      <c r="L145" s="523"/>
    </row>
    <row r="146" spans="1:12" s="41" customFormat="1" ht="11.25" customHeight="1" x14ac:dyDescent="0.2">
      <c r="A146" s="31" t="s">
        <v>568</v>
      </c>
      <c r="B146" s="32" t="s">
        <v>373</v>
      </c>
      <c r="C146" s="521">
        <f>VLOOKUP($A146,T16Percentage,$O$1+'Table 15 data'!D$4,0)</f>
        <v>88529</v>
      </c>
      <c r="D146" s="522">
        <f>VLOOKUP($A146,T16Percentage,$O$1+'Table 15 data'!E$4,0)</f>
        <v>67.400000000000006</v>
      </c>
      <c r="E146" s="522">
        <f>VLOOKUP($A146,T16Percentage,$O$1+'Table 15 data'!F$4,0)</f>
        <v>59</v>
      </c>
      <c r="F146" s="522">
        <f>VLOOKUP($A146,T16Percentage,$O$1+'Table 15 data'!G$4,0)</f>
        <v>93.8</v>
      </c>
      <c r="G146" s="522">
        <f>VLOOKUP($A146,T16Percentage,$O$1+'Table 15 data'!H$4,0)</f>
        <v>91.5</v>
      </c>
      <c r="H146" s="522">
        <f>VLOOKUP($A146,T16Percentage,$O$1+'Table 15 data'!I$4,0)</f>
        <v>98.3</v>
      </c>
      <c r="I146" s="522">
        <f>VLOOKUP($A146,T16Percentage,$O$1+'Table 15 data'!J$4,0)</f>
        <v>316.60000000000002</v>
      </c>
      <c r="J146" s="522">
        <f>VLOOKUP($A146,T16Percentage,$O$1+'Table 15 data'!K$4,0)</f>
        <v>377.8</v>
      </c>
      <c r="K146" s="522">
        <f>VLOOKUP($A146,T16Percentage,$O$1+'Table 15 data'!L$4,0)</f>
        <v>95.9</v>
      </c>
      <c r="L146" s="522">
        <f>VLOOKUP($A146,T16Percentage,$O$1+'Table 15 data'!M$4,0)</f>
        <v>61.3</v>
      </c>
    </row>
    <row r="147" spans="1:12" s="32" customFormat="1" ht="11.25" customHeight="1" x14ac:dyDescent="0.2">
      <c r="A147" s="103" t="s">
        <v>374</v>
      </c>
      <c r="B147" s="105" t="s">
        <v>375</v>
      </c>
      <c r="C147" s="261">
        <f>VLOOKUP($A147,T16Percentage,$O$1+'Table 15 data'!D$4,0)</f>
        <v>1178</v>
      </c>
      <c r="D147" s="208">
        <f>VLOOKUP($A147,T16Percentage,$O$1+'Table 15 data'!E$4,0)</f>
        <v>68.3</v>
      </c>
      <c r="E147" s="208">
        <f>VLOOKUP($A147,T16Percentage,$O$1+'Table 15 data'!F$4,0)</f>
        <v>57</v>
      </c>
      <c r="F147" s="208">
        <f>VLOOKUP($A147,T16Percentage,$O$1+'Table 15 data'!G$4,0)</f>
        <v>93.9</v>
      </c>
      <c r="G147" s="208">
        <f>VLOOKUP($A147,T16Percentage,$O$1+'Table 15 data'!H$4,0)</f>
        <v>90.2</v>
      </c>
      <c r="H147" s="208">
        <f>VLOOKUP($A147,T16Percentage,$O$1+'Table 15 data'!I$4,0)</f>
        <v>98</v>
      </c>
      <c r="I147" s="208">
        <f>VLOOKUP($A147,T16Percentage,$O$1+'Table 15 data'!J$4,0)</f>
        <v>315.8</v>
      </c>
      <c r="J147" s="208">
        <f>VLOOKUP($A147,T16Percentage,$O$1+'Table 15 data'!K$4,0)</f>
        <v>366.6</v>
      </c>
      <c r="K147" s="208">
        <f>VLOOKUP($A147,T16Percentage,$O$1+'Table 15 data'!L$4,0)</f>
        <v>93.7</v>
      </c>
      <c r="L147" s="208">
        <f>VLOOKUP($A147,T16Percentage,$O$1+'Table 15 data'!M$4,0)</f>
        <v>58.8</v>
      </c>
    </row>
    <row r="148" spans="1:12" ht="11.25" customHeight="1" x14ac:dyDescent="0.2">
      <c r="A148" s="103" t="s">
        <v>376</v>
      </c>
      <c r="B148" s="105" t="s">
        <v>377</v>
      </c>
      <c r="C148" s="261">
        <f>VLOOKUP($A148,T16Percentage,$O$1+'Table 15 data'!D$4,0)</f>
        <v>2302</v>
      </c>
      <c r="D148" s="208">
        <f>VLOOKUP($A148,T16Percentage,$O$1+'Table 15 data'!E$4,0)</f>
        <v>63.9</v>
      </c>
      <c r="E148" s="208">
        <f>VLOOKUP($A148,T16Percentage,$O$1+'Table 15 data'!F$4,0)</f>
        <v>53.6</v>
      </c>
      <c r="F148" s="208">
        <f>VLOOKUP($A148,T16Percentage,$O$1+'Table 15 data'!G$4,0)</f>
        <v>91.8</v>
      </c>
      <c r="G148" s="208">
        <f>VLOOKUP($A148,T16Percentage,$O$1+'Table 15 data'!H$4,0)</f>
        <v>89.3</v>
      </c>
      <c r="H148" s="208">
        <f>VLOOKUP($A148,T16Percentage,$O$1+'Table 15 data'!I$4,0)</f>
        <v>97.6</v>
      </c>
      <c r="I148" s="208">
        <f>VLOOKUP($A148,T16Percentage,$O$1+'Table 15 data'!J$4,0)</f>
        <v>305.3</v>
      </c>
      <c r="J148" s="208">
        <f>VLOOKUP($A148,T16Percentage,$O$1+'Table 15 data'!K$4,0)</f>
        <v>353.6</v>
      </c>
      <c r="K148" s="208">
        <f>VLOOKUP($A148,T16Percentage,$O$1+'Table 15 data'!L$4,0)</f>
        <v>95.8</v>
      </c>
      <c r="L148" s="208">
        <f>VLOOKUP($A148,T16Percentage,$O$1+'Table 15 data'!M$4,0)</f>
        <v>55.7</v>
      </c>
    </row>
    <row r="149" spans="1:12" ht="11.25" customHeight="1" x14ac:dyDescent="0.2">
      <c r="A149" s="103" t="s">
        <v>378</v>
      </c>
      <c r="B149" s="105" t="s">
        <v>379</v>
      </c>
      <c r="C149" s="261">
        <f>VLOOKUP($A149,T16Percentage,$O$1+'Table 15 data'!D$4,0)</f>
        <v>5670</v>
      </c>
      <c r="D149" s="208">
        <f>VLOOKUP($A149,T16Percentage,$O$1+'Table 15 data'!E$4,0)</f>
        <v>75.400000000000006</v>
      </c>
      <c r="E149" s="208">
        <f>VLOOKUP($A149,T16Percentage,$O$1+'Table 15 data'!F$4,0)</f>
        <v>69.5</v>
      </c>
      <c r="F149" s="208">
        <f>VLOOKUP($A149,T16Percentage,$O$1+'Table 15 data'!G$4,0)</f>
        <v>95.7</v>
      </c>
      <c r="G149" s="208">
        <f>VLOOKUP($A149,T16Percentage,$O$1+'Table 15 data'!H$4,0)</f>
        <v>94.4</v>
      </c>
      <c r="H149" s="208">
        <f>VLOOKUP($A149,T16Percentage,$O$1+'Table 15 data'!I$4,0)</f>
        <v>98.9</v>
      </c>
      <c r="I149" s="208">
        <f>VLOOKUP($A149,T16Percentage,$O$1+'Table 15 data'!J$4,0)</f>
        <v>342.7</v>
      </c>
      <c r="J149" s="208">
        <f>VLOOKUP($A149,T16Percentage,$O$1+'Table 15 data'!K$4,0)</f>
        <v>407.1</v>
      </c>
      <c r="K149" s="208">
        <f>VLOOKUP($A149,T16Percentage,$O$1+'Table 15 data'!L$4,0)</f>
        <v>97.3</v>
      </c>
      <c r="L149" s="208">
        <f>VLOOKUP($A149,T16Percentage,$O$1+'Table 15 data'!M$4,0)</f>
        <v>71.099999999999994</v>
      </c>
    </row>
    <row r="150" spans="1:12" ht="11.25" customHeight="1" x14ac:dyDescent="0.2">
      <c r="A150" s="103" t="s">
        <v>380</v>
      </c>
      <c r="B150" s="105" t="s">
        <v>381</v>
      </c>
      <c r="C150" s="261">
        <f>VLOOKUP($A150,T16Percentage,$O$1+'Table 15 data'!D$4,0)</f>
        <v>5248</v>
      </c>
      <c r="D150" s="208">
        <f>VLOOKUP($A150,T16Percentage,$O$1+'Table 15 data'!E$4,0)</f>
        <v>63.7</v>
      </c>
      <c r="E150" s="208">
        <f>VLOOKUP($A150,T16Percentage,$O$1+'Table 15 data'!F$4,0)</f>
        <v>53.2</v>
      </c>
      <c r="F150" s="208">
        <f>VLOOKUP($A150,T16Percentage,$O$1+'Table 15 data'!G$4,0)</f>
        <v>91.4</v>
      </c>
      <c r="G150" s="208">
        <f>VLOOKUP($A150,T16Percentage,$O$1+'Table 15 data'!H$4,0)</f>
        <v>88.4</v>
      </c>
      <c r="H150" s="208">
        <f>VLOOKUP($A150,T16Percentage,$O$1+'Table 15 data'!I$4,0)</f>
        <v>98.7</v>
      </c>
      <c r="I150" s="208">
        <f>VLOOKUP($A150,T16Percentage,$O$1+'Table 15 data'!J$4,0)</f>
        <v>302.8</v>
      </c>
      <c r="J150" s="208">
        <f>VLOOKUP($A150,T16Percentage,$O$1+'Table 15 data'!K$4,0)</f>
        <v>355.7</v>
      </c>
      <c r="K150" s="208">
        <f>VLOOKUP($A150,T16Percentage,$O$1+'Table 15 data'!L$4,0)</f>
        <v>96.2</v>
      </c>
      <c r="L150" s="208">
        <f>VLOOKUP($A150,T16Percentage,$O$1+'Table 15 data'!M$4,0)</f>
        <v>55.6</v>
      </c>
    </row>
    <row r="151" spans="1:12" ht="11.25" customHeight="1" x14ac:dyDescent="0.2">
      <c r="A151" s="103" t="s">
        <v>382</v>
      </c>
      <c r="B151" s="105" t="s">
        <v>383</v>
      </c>
      <c r="C151" s="261">
        <f>VLOOKUP($A151,T16Percentage,$O$1+'Table 15 data'!D$4,0)</f>
        <v>13635</v>
      </c>
      <c r="D151" s="208">
        <f>VLOOKUP($A151,T16Percentage,$O$1+'Table 15 data'!E$4,0)</f>
        <v>67.599999999999994</v>
      </c>
      <c r="E151" s="208">
        <f>VLOOKUP($A151,T16Percentage,$O$1+'Table 15 data'!F$4,0)</f>
        <v>58.9</v>
      </c>
      <c r="F151" s="208">
        <f>VLOOKUP($A151,T16Percentage,$O$1+'Table 15 data'!G$4,0)</f>
        <v>94.5</v>
      </c>
      <c r="G151" s="208">
        <f>VLOOKUP($A151,T16Percentage,$O$1+'Table 15 data'!H$4,0)</f>
        <v>92</v>
      </c>
      <c r="H151" s="208">
        <f>VLOOKUP($A151,T16Percentage,$O$1+'Table 15 data'!I$4,0)</f>
        <v>98.5</v>
      </c>
      <c r="I151" s="208">
        <f>VLOOKUP($A151,T16Percentage,$O$1+'Table 15 data'!J$4,0)</f>
        <v>315.10000000000002</v>
      </c>
      <c r="J151" s="208">
        <f>VLOOKUP($A151,T16Percentage,$O$1+'Table 15 data'!K$4,0)</f>
        <v>373.2</v>
      </c>
      <c r="K151" s="208">
        <f>VLOOKUP($A151,T16Percentage,$O$1+'Table 15 data'!L$4,0)</f>
        <v>95.8</v>
      </c>
      <c r="L151" s="208">
        <f>VLOOKUP($A151,T16Percentage,$O$1+'Table 15 data'!M$4,0)</f>
        <v>61</v>
      </c>
    </row>
    <row r="152" spans="1:12" ht="11.25" customHeight="1" x14ac:dyDescent="0.2">
      <c r="A152" s="103" t="s">
        <v>384</v>
      </c>
      <c r="B152" s="105" t="s">
        <v>385</v>
      </c>
      <c r="C152" s="261">
        <f>VLOOKUP($A152,T16Percentage,$O$1+'Table 15 data'!D$4,0)</f>
        <v>1416</v>
      </c>
      <c r="D152" s="208">
        <f>VLOOKUP($A152,T16Percentage,$O$1+'Table 15 data'!E$4,0)</f>
        <v>56.3</v>
      </c>
      <c r="E152" s="208">
        <f>VLOOKUP($A152,T16Percentage,$O$1+'Table 15 data'!F$4,0)</f>
        <v>45.2</v>
      </c>
      <c r="F152" s="208">
        <f>VLOOKUP($A152,T16Percentage,$O$1+'Table 15 data'!G$4,0)</f>
        <v>91</v>
      </c>
      <c r="G152" s="208">
        <f>VLOOKUP($A152,T16Percentage,$O$1+'Table 15 data'!H$4,0)</f>
        <v>87.8</v>
      </c>
      <c r="H152" s="208">
        <f>VLOOKUP($A152,T16Percentage,$O$1+'Table 15 data'!I$4,0)</f>
        <v>97</v>
      </c>
      <c r="I152" s="208">
        <f>VLOOKUP($A152,T16Percentage,$O$1+'Table 15 data'!J$4,0)</f>
        <v>287.7</v>
      </c>
      <c r="J152" s="208">
        <f>VLOOKUP($A152,T16Percentage,$O$1+'Table 15 data'!K$4,0)</f>
        <v>342</v>
      </c>
      <c r="K152" s="208">
        <f>VLOOKUP($A152,T16Percentage,$O$1+'Table 15 data'!L$4,0)</f>
        <v>93.1</v>
      </c>
      <c r="L152" s="208">
        <f>VLOOKUP($A152,T16Percentage,$O$1+'Table 15 data'!M$4,0)</f>
        <v>47.7</v>
      </c>
    </row>
    <row r="153" spans="1:12" ht="11.25" customHeight="1" x14ac:dyDescent="0.2">
      <c r="A153" s="103" t="s">
        <v>386</v>
      </c>
      <c r="B153" s="105" t="s">
        <v>387</v>
      </c>
      <c r="C153" s="261">
        <f>VLOOKUP($A153,T16Percentage,$O$1+'Table 15 data'!D$4,0)</f>
        <v>16323</v>
      </c>
      <c r="D153" s="208">
        <f>VLOOKUP($A153,T16Percentage,$O$1+'Table 15 data'!E$4,0)</f>
        <v>64.7</v>
      </c>
      <c r="E153" s="208">
        <f>VLOOKUP($A153,T16Percentage,$O$1+'Table 15 data'!F$4,0)</f>
        <v>58</v>
      </c>
      <c r="F153" s="208">
        <f>VLOOKUP($A153,T16Percentage,$O$1+'Table 15 data'!G$4,0)</f>
        <v>93.2</v>
      </c>
      <c r="G153" s="208">
        <f>VLOOKUP($A153,T16Percentage,$O$1+'Table 15 data'!H$4,0)</f>
        <v>91.5</v>
      </c>
      <c r="H153" s="208">
        <f>VLOOKUP($A153,T16Percentage,$O$1+'Table 15 data'!I$4,0)</f>
        <v>98.4</v>
      </c>
      <c r="I153" s="208">
        <f>VLOOKUP($A153,T16Percentage,$O$1+'Table 15 data'!J$4,0)</f>
        <v>311.5</v>
      </c>
      <c r="J153" s="208">
        <f>VLOOKUP($A153,T16Percentage,$O$1+'Table 15 data'!K$4,0)</f>
        <v>370.8</v>
      </c>
      <c r="K153" s="208">
        <f>VLOOKUP($A153,T16Percentage,$O$1+'Table 15 data'!L$4,0)</f>
        <v>96.6</v>
      </c>
      <c r="L153" s="208">
        <f>VLOOKUP($A153,T16Percentage,$O$1+'Table 15 data'!M$4,0)</f>
        <v>61</v>
      </c>
    </row>
    <row r="154" spans="1:12" ht="11.25" customHeight="1" x14ac:dyDescent="0.2">
      <c r="A154" s="103" t="s">
        <v>388</v>
      </c>
      <c r="B154" s="105" t="s">
        <v>389</v>
      </c>
      <c r="C154" s="261">
        <f>VLOOKUP($A154,T16Percentage,$O$1+'Table 15 data'!D$4,0)</f>
        <v>3070</v>
      </c>
      <c r="D154" s="208">
        <f>VLOOKUP($A154,T16Percentage,$O$1+'Table 15 data'!E$4,0)</f>
        <v>65.8</v>
      </c>
      <c r="E154" s="208">
        <f>VLOOKUP($A154,T16Percentage,$O$1+'Table 15 data'!F$4,0)</f>
        <v>58.8</v>
      </c>
      <c r="F154" s="208">
        <f>VLOOKUP($A154,T16Percentage,$O$1+'Table 15 data'!G$4,0)</f>
        <v>93.5</v>
      </c>
      <c r="G154" s="208">
        <f>VLOOKUP($A154,T16Percentage,$O$1+'Table 15 data'!H$4,0)</f>
        <v>91.5</v>
      </c>
      <c r="H154" s="208">
        <f>VLOOKUP($A154,T16Percentage,$O$1+'Table 15 data'!I$4,0)</f>
        <v>98.4</v>
      </c>
      <c r="I154" s="208">
        <f>VLOOKUP($A154,T16Percentage,$O$1+'Table 15 data'!J$4,0)</f>
        <v>312.5</v>
      </c>
      <c r="J154" s="208">
        <f>VLOOKUP($A154,T16Percentage,$O$1+'Table 15 data'!K$4,0)</f>
        <v>382.6</v>
      </c>
      <c r="K154" s="208">
        <f>VLOOKUP($A154,T16Percentage,$O$1+'Table 15 data'!L$4,0)</f>
        <v>97</v>
      </c>
      <c r="L154" s="208">
        <f>VLOOKUP($A154,T16Percentage,$O$1+'Table 15 data'!M$4,0)</f>
        <v>62</v>
      </c>
    </row>
    <row r="155" spans="1:12" ht="11.25" customHeight="1" x14ac:dyDescent="0.2">
      <c r="A155" s="103" t="s">
        <v>390</v>
      </c>
      <c r="B155" s="105" t="s">
        <v>391</v>
      </c>
      <c r="C155" s="261">
        <f>VLOOKUP($A155,T16Percentage,$O$1+'Table 15 data'!D$4,0)</f>
        <v>2818</v>
      </c>
      <c r="D155" s="208">
        <f>VLOOKUP($A155,T16Percentage,$O$1+'Table 15 data'!E$4,0)</f>
        <v>60.8</v>
      </c>
      <c r="E155" s="208">
        <f>VLOOKUP($A155,T16Percentage,$O$1+'Table 15 data'!F$4,0)</f>
        <v>49.2</v>
      </c>
      <c r="F155" s="208">
        <f>VLOOKUP($A155,T16Percentage,$O$1+'Table 15 data'!G$4,0)</f>
        <v>93.5</v>
      </c>
      <c r="G155" s="208">
        <f>VLOOKUP($A155,T16Percentage,$O$1+'Table 15 data'!H$4,0)</f>
        <v>90.1</v>
      </c>
      <c r="H155" s="208">
        <f>VLOOKUP($A155,T16Percentage,$O$1+'Table 15 data'!I$4,0)</f>
        <v>98.4</v>
      </c>
      <c r="I155" s="208">
        <f>VLOOKUP($A155,T16Percentage,$O$1+'Table 15 data'!J$4,0)</f>
        <v>304.8</v>
      </c>
      <c r="J155" s="208">
        <f>VLOOKUP($A155,T16Percentage,$O$1+'Table 15 data'!K$4,0)</f>
        <v>369.9</v>
      </c>
      <c r="K155" s="208">
        <f>VLOOKUP($A155,T16Percentage,$O$1+'Table 15 data'!L$4,0)</f>
        <v>95.7</v>
      </c>
      <c r="L155" s="208">
        <f>VLOOKUP($A155,T16Percentage,$O$1+'Table 15 data'!M$4,0)</f>
        <v>50.9</v>
      </c>
    </row>
    <row r="156" spans="1:12" ht="11.25" customHeight="1" x14ac:dyDescent="0.2">
      <c r="A156" s="103" t="s">
        <v>392</v>
      </c>
      <c r="B156" s="105" t="s">
        <v>393</v>
      </c>
      <c r="C156" s="261">
        <f>VLOOKUP($A156,T16Percentage,$O$1+'Table 15 data'!D$4,0)</f>
        <v>6144</v>
      </c>
      <c r="D156" s="208">
        <f>VLOOKUP($A156,T16Percentage,$O$1+'Table 15 data'!E$4,0)</f>
        <v>67.5</v>
      </c>
      <c r="E156" s="208">
        <f>VLOOKUP($A156,T16Percentage,$O$1+'Table 15 data'!F$4,0)</f>
        <v>59.4</v>
      </c>
      <c r="F156" s="208">
        <f>VLOOKUP($A156,T16Percentage,$O$1+'Table 15 data'!G$4,0)</f>
        <v>93</v>
      </c>
      <c r="G156" s="208">
        <f>VLOOKUP($A156,T16Percentage,$O$1+'Table 15 data'!H$4,0)</f>
        <v>91.2</v>
      </c>
      <c r="H156" s="208">
        <f>VLOOKUP($A156,T16Percentage,$O$1+'Table 15 data'!I$4,0)</f>
        <v>98.2</v>
      </c>
      <c r="I156" s="208">
        <f>VLOOKUP($A156,T16Percentage,$O$1+'Table 15 data'!J$4,0)</f>
        <v>314.89999999999998</v>
      </c>
      <c r="J156" s="208">
        <f>VLOOKUP($A156,T16Percentage,$O$1+'Table 15 data'!K$4,0)</f>
        <v>374</v>
      </c>
      <c r="K156" s="208">
        <f>VLOOKUP($A156,T16Percentage,$O$1+'Table 15 data'!L$4,0)</f>
        <v>95.8</v>
      </c>
      <c r="L156" s="208">
        <f>VLOOKUP($A156,T16Percentage,$O$1+'Table 15 data'!M$4,0)</f>
        <v>62</v>
      </c>
    </row>
    <row r="157" spans="1:12" ht="11.25" customHeight="1" x14ac:dyDescent="0.2">
      <c r="A157" s="103" t="s">
        <v>394</v>
      </c>
      <c r="B157" s="105" t="s">
        <v>395</v>
      </c>
      <c r="C157" s="261">
        <f>VLOOKUP($A157,T16Percentage,$O$1+'Table 15 data'!D$4,0)</f>
        <v>1786</v>
      </c>
      <c r="D157" s="208">
        <f>VLOOKUP($A157,T16Percentage,$O$1+'Table 15 data'!E$4,0)</f>
        <v>58.3</v>
      </c>
      <c r="E157" s="208">
        <f>VLOOKUP($A157,T16Percentage,$O$1+'Table 15 data'!F$4,0)</f>
        <v>50.8</v>
      </c>
      <c r="F157" s="208">
        <f>VLOOKUP($A157,T16Percentage,$O$1+'Table 15 data'!G$4,0)</f>
        <v>89.9</v>
      </c>
      <c r="G157" s="208">
        <f>VLOOKUP($A157,T16Percentage,$O$1+'Table 15 data'!H$4,0)</f>
        <v>86.7</v>
      </c>
      <c r="H157" s="208">
        <f>VLOOKUP($A157,T16Percentage,$O$1+'Table 15 data'!I$4,0)</f>
        <v>96.9</v>
      </c>
      <c r="I157" s="208">
        <f>VLOOKUP($A157,T16Percentage,$O$1+'Table 15 data'!J$4,0)</f>
        <v>287.8</v>
      </c>
      <c r="J157" s="208">
        <f>VLOOKUP($A157,T16Percentage,$O$1+'Table 15 data'!K$4,0)</f>
        <v>335.5</v>
      </c>
      <c r="K157" s="208">
        <f>VLOOKUP($A157,T16Percentage,$O$1+'Table 15 data'!L$4,0)</f>
        <v>91.3</v>
      </c>
      <c r="L157" s="208">
        <f>VLOOKUP($A157,T16Percentage,$O$1+'Table 15 data'!M$4,0)</f>
        <v>52.9</v>
      </c>
    </row>
    <row r="158" spans="1:12" ht="11.25" customHeight="1" x14ac:dyDescent="0.2">
      <c r="A158" s="103" t="s">
        <v>396</v>
      </c>
      <c r="B158" s="105" t="s">
        <v>397</v>
      </c>
      <c r="C158" s="261">
        <f>VLOOKUP($A158,T16Percentage,$O$1+'Table 15 data'!D$4,0)</f>
        <v>1073</v>
      </c>
      <c r="D158" s="208">
        <f>VLOOKUP($A158,T16Percentage,$O$1+'Table 15 data'!E$4,0)</f>
        <v>67.099999999999994</v>
      </c>
      <c r="E158" s="208">
        <f>VLOOKUP($A158,T16Percentage,$O$1+'Table 15 data'!F$4,0)</f>
        <v>59.3</v>
      </c>
      <c r="F158" s="208">
        <f>VLOOKUP($A158,T16Percentage,$O$1+'Table 15 data'!G$4,0)</f>
        <v>92.5</v>
      </c>
      <c r="G158" s="208">
        <f>VLOOKUP($A158,T16Percentage,$O$1+'Table 15 data'!H$4,0)</f>
        <v>89.8</v>
      </c>
      <c r="H158" s="208">
        <f>VLOOKUP($A158,T16Percentage,$O$1+'Table 15 data'!I$4,0)</f>
        <v>97.4</v>
      </c>
      <c r="I158" s="208">
        <f>VLOOKUP($A158,T16Percentage,$O$1+'Table 15 data'!J$4,0)</f>
        <v>324.60000000000002</v>
      </c>
      <c r="J158" s="208">
        <f>VLOOKUP($A158,T16Percentage,$O$1+'Table 15 data'!K$4,0)</f>
        <v>412</v>
      </c>
      <c r="K158" s="208">
        <f>VLOOKUP($A158,T16Percentage,$O$1+'Table 15 data'!L$4,0)</f>
        <v>94.9</v>
      </c>
      <c r="L158" s="208">
        <f>VLOOKUP($A158,T16Percentage,$O$1+'Table 15 data'!M$4,0)</f>
        <v>60.8</v>
      </c>
    </row>
    <row r="159" spans="1:12" ht="11.25" customHeight="1" x14ac:dyDescent="0.2">
      <c r="A159" s="103" t="s">
        <v>398</v>
      </c>
      <c r="B159" s="105" t="s">
        <v>399</v>
      </c>
      <c r="C159" s="261">
        <f>VLOOKUP($A159,T16Percentage,$O$1+'Table 15 data'!D$4,0)</f>
        <v>1617</v>
      </c>
      <c r="D159" s="208">
        <f>VLOOKUP($A159,T16Percentage,$O$1+'Table 15 data'!E$4,0)</f>
        <v>75</v>
      </c>
      <c r="E159" s="208">
        <f>VLOOKUP($A159,T16Percentage,$O$1+'Table 15 data'!F$4,0)</f>
        <v>69.2</v>
      </c>
      <c r="F159" s="208">
        <f>VLOOKUP($A159,T16Percentage,$O$1+'Table 15 data'!G$4,0)</f>
        <v>97.3</v>
      </c>
      <c r="G159" s="208">
        <f>VLOOKUP($A159,T16Percentage,$O$1+'Table 15 data'!H$4,0)</f>
        <v>95.1</v>
      </c>
      <c r="H159" s="208">
        <f>VLOOKUP($A159,T16Percentage,$O$1+'Table 15 data'!I$4,0)</f>
        <v>98.5</v>
      </c>
      <c r="I159" s="208">
        <f>VLOOKUP($A159,T16Percentage,$O$1+'Table 15 data'!J$4,0)</f>
        <v>343.8</v>
      </c>
      <c r="J159" s="208">
        <f>VLOOKUP($A159,T16Percentage,$O$1+'Table 15 data'!K$4,0)</f>
        <v>433.7</v>
      </c>
      <c r="K159" s="208">
        <f>VLOOKUP($A159,T16Percentage,$O$1+'Table 15 data'!L$4,0)</f>
        <v>97.7</v>
      </c>
      <c r="L159" s="208">
        <f>VLOOKUP($A159,T16Percentage,$O$1+'Table 15 data'!M$4,0)</f>
        <v>71.3</v>
      </c>
    </row>
    <row r="160" spans="1:12" ht="11.25" customHeight="1" x14ac:dyDescent="0.2">
      <c r="A160" s="103" t="s">
        <v>400</v>
      </c>
      <c r="B160" s="105" t="s">
        <v>401</v>
      </c>
      <c r="C160" s="261">
        <f>VLOOKUP($A160,T16Percentage,$O$1+'Table 15 data'!D$4,0)</f>
        <v>1941</v>
      </c>
      <c r="D160" s="208">
        <f>VLOOKUP($A160,T16Percentage,$O$1+'Table 15 data'!E$4,0)</f>
        <v>57</v>
      </c>
      <c r="E160" s="208">
        <f>VLOOKUP($A160,T16Percentage,$O$1+'Table 15 data'!F$4,0)</f>
        <v>51</v>
      </c>
      <c r="F160" s="208">
        <f>VLOOKUP($A160,T16Percentage,$O$1+'Table 15 data'!G$4,0)</f>
        <v>93.1</v>
      </c>
      <c r="G160" s="208">
        <f>VLOOKUP($A160,T16Percentage,$O$1+'Table 15 data'!H$4,0)</f>
        <v>89.5</v>
      </c>
      <c r="H160" s="208">
        <f>VLOOKUP($A160,T16Percentage,$O$1+'Table 15 data'!I$4,0)</f>
        <v>97.9</v>
      </c>
      <c r="I160" s="208">
        <f>VLOOKUP($A160,T16Percentage,$O$1+'Table 15 data'!J$4,0)</f>
        <v>291.2</v>
      </c>
      <c r="J160" s="208">
        <f>VLOOKUP($A160,T16Percentage,$O$1+'Table 15 data'!K$4,0)</f>
        <v>333.8</v>
      </c>
      <c r="K160" s="208">
        <f>VLOOKUP($A160,T16Percentage,$O$1+'Table 15 data'!L$4,0)</f>
        <v>96.1</v>
      </c>
      <c r="L160" s="208">
        <f>VLOOKUP($A160,T16Percentage,$O$1+'Table 15 data'!M$4,0)</f>
        <v>55</v>
      </c>
    </row>
    <row r="161" spans="1:12" ht="11.25" customHeight="1" x14ac:dyDescent="0.2">
      <c r="A161" s="103" t="s">
        <v>402</v>
      </c>
      <c r="B161" s="105" t="s">
        <v>403</v>
      </c>
      <c r="C161" s="261">
        <f>VLOOKUP($A161,T16Percentage,$O$1+'Table 15 data'!D$4,0)</f>
        <v>10780</v>
      </c>
      <c r="D161" s="208">
        <f>VLOOKUP($A161,T16Percentage,$O$1+'Table 15 data'!E$4,0)</f>
        <v>73.2</v>
      </c>
      <c r="E161" s="208">
        <f>VLOOKUP($A161,T16Percentage,$O$1+'Table 15 data'!F$4,0)</f>
        <v>63.5</v>
      </c>
      <c r="F161" s="208">
        <f>VLOOKUP($A161,T16Percentage,$O$1+'Table 15 data'!G$4,0)</f>
        <v>95.2</v>
      </c>
      <c r="G161" s="208">
        <f>VLOOKUP($A161,T16Percentage,$O$1+'Table 15 data'!H$4,0)</f>
        <v>92.4</v>
      </c>
      <c r="H161" s="208">
        <f>VLOOKUP($A161,T16Percentage,$O$1+'Table 15 data'!I$4,0)</f>
        <v>98.2</v>
      </c>
      <c r="I161" s="208">
        <f>VLOOKUP($A161,T16Percentage,$O$1+'Table 15 data'!J$4,0)</f>
        <v>329.7</v>
      </c>
      <c r="J161" s="208">
        <f>VLOOKUP($A161,T16Percentage,$O$1+'Table 15 data'!K$4,0)</f>
        <v>396.6</v>
      </c>
      <c r="K161" s="208">
        <f>VLOOKUP($A161,T16Percentage,$O$1+'Table 15 data'!L$4,0)</f>
        <v>94.9</v>
      </c>
      <c r="L161" s="208">
        <f>VLOOKUP($A161,T16Percentage,$O$1+'Table 15 data'!M$4,0)</f>
        <v>65.3</v>
      </c>
    </row>
    <row r="162" spans="1:12" ht="11.25" customHeight="1" x14ac:dyDescent="0.2">
      <c r="A162" s="103" t="s">
        <v>404</v>
      </c>
      <c r="B162" s="105" t="s">
        <v>405</v>
      </c>
      <c r="C162" s="261">
        <f>VLOOKUP($A162,T16Percentage,$O$1+'Table 15 data'!D$4,0)</f>
        <v>1916</v>
      </c>
      <c r="D162" s="208">
        <f>VLOOKUP($A162,T16Percentage,$O$1+'Table 15 data'!E$4,0)</f>
        <v>71.599999999999994</v>
      </c>
      <c r="E162" s="208">
        <f>VLOOKUP($A162,T16Percentage,$O$1+'Table 15 data'!F$4,0)</f>
        <v>61.1</v>
      </c>
      <c r="F162" s="208">
        <f>VLOOKUP($A162,T16Percentage,$O$1+'Table 15 data'!G$4,0)</f>
        <v>97.1</v>
      </c>
      <c r="G162" s="208">
        <f>VLOOKUP($A162,T16Percentage,$O$1+'Table 15 data'!H$4,0)</f>
        <v>95</v>
      </c>
      <c r="H162" s="208">
        <f>VLOOKUP($A162,T16Percentage,$O$1+'Table 15 data'!I$4,0)</f>
        <v>98.3</v>
      </c>
      <c r="I162" s="208">
        <f>VLOOKUP($A162,T16Percentage,$O$1+'Table 15 data'!J$4,0)</f>
        <v>330.1</v>
      </c>
      <c r="J162" s="208">
        <f>VLOOKUP($A162,T16Percentage,$O$1+'Table 15 data'!K$4,0)</f>
        <v>409.2</v>
      </c>
      <c r="K162" s="208">
        <f>VLOOKUP($A162,T16Percentage,$O$1+'Table 15 data'!L$4,0)</f>
        <v>97.8</v>
      </c>
      <c r="L162" s="208">
        <f>VLOOKUP($A162,T16Percentage,$O$1+'Table 15 data'!M$4,0)</f>
        <v>62.5</v>
      </c>
    </row>
    <row r="163" spans="1:12" ht="11.25" customHeight="1" x14ac:dyDescent="0.2">
      <c r="A163" s="103" t="s">
        <v>406</v>
      </c>
      <c r="B163" s="105" t="s">
        <v>407</v>
      </c>
      <c r="C163" s="261">
        <f>VLOOKUP($A163,T16Percentage,$O$1+'Table 15 data'!D$4,0)</f>
        <v>8409</v>
      </c>
      <c r="D163" s="208">
        <f>VLOOKUP($A163,T16Percentage,$O$1+'Table 15 data'!E$4,0)</f>
        <v>66.5</v>
      </c>
      <c r="E163" s="208">
        <f>VLOOKUP($A163,T16Percentage,$O$1+'Table 15 data'!F$4,0)</f>
        <v>57.6</v>
      </c>
      <c r="F163" s="208">
        <f>VLOOKUP($A163,T16Percentage,$O$1+'Table 15 data'!G$4,0)</f>
        <v>93.8</v>
      </c>
      <c r="G163" s="208">
        <f>VLOOKUP($A163,T16Percentage,$O$1+'Table 15 data'!H$4,0)</f>
        <v>90.8</v>
      </c>
      <c r="H163" s="208">
        <f>VLOOKUP($A163,T16Percentage,$O$1+'Table 15 data'!I$4,0)</f>
        <v>98.1</v>
      </c>
      <c r="I163" s="208">
        <f>VLOOKUP($A163,T16Percentage,$O$1+'Table 15 data'!J$4,0)</f>
        <v>315.3</v>
      </c>
      <c r="J163" s="208">
        <f>VLOOKUP($A163,T16Percentage,$O$1+'Table 15 data'!K$4,0)</f>
        <v>374</v>
      </c>
      <c r="K163" s="208">
        <f>VLOOKUP($A163,T16Percentage,$O$1+'Table 15 data'!L$4,0)</f>
        <v>94.8</v>
      </c>
      <c r="L163" s="208">
        <f>VLOOKUP($A163,T16Percentage,$O$1+'Table 15 data'!M$4,0)</f>
        <v>59.9</v>
      </c>
    </row>
    <row r="164" spans="1:12" ht="11.25" customHeight="1" x14ac:dyDescent="0.2">
      <c r="A164" s="103" t="s">
        <v>408</v>
      </c>
      <c r="B164" s="105" t="s">
        <v>409</v>
      </c>
      <c r="C164" s="261">
        <f>VLOOKUP($A164,T16Percentage,$O$1+'Table 15 data'!D$4,0)</f>
        <v>1527</v>
      </c>
      <c r="D164" s="208">
        <f>VLOOKUP($A164,T16Percentage,$O$1+'Table 15 data'!E$4,0)</f>
        <v>69.900000000000006</v>
      </c>
      <c r="E164" s="208">
        <f>VLOOKUP($A164,T16Percentage,$O$1+'Table 15 data'!F$4,0)</f>
        <v>62.3</v>
      </c>
      <c r="F164" s="208">
        <f>VLOOKUP($A164,T16Percentage,$O$1+'Table 15 data'!G$4,0)</f>
        <v>95.1</v>
      </c>
      <c r="G164" s="208">
        <f>VLOOKUP($A164,T16Percentage,$O$1+'Table 15 data'!H$4,0)</f>
        <v>93.6</v>
      </c>
      <c r="H164" s="208">
        <f>VLOOKUP($A164,T16Percentage,$O$1+'Table 15 data'!I$4,0)</f>
        <v>98.5</v>
      </c>
      <c r="I164" s="208">
        <f>VLOOKUP($A164,T16Percentage,$O$1+'Table 15 data'!J$4,0)</f>
        <v>325.60000000000002</v>
      </c>
      <c r="J164" s="208">
        <f>VLOOKUP($A164,T16Percentage,$O$1+'Table 15 data'!K$4,0)</f>
        <v>393.6</v>
      </c>
      <c r="K164" s="208">
        <f>VLOOKUP($A164,T16Percentage,$O$1+'Table 15 data'!L$4,0)</f>
        <v>97.1</v>
      </c>
      <c r="L164" s="208">
        <f>VLOOKUP($A164,T16Percentage,$O$1+'Table 15 data'!M$4,0)</f>
        <v>64.599999999999994</v>
      </c>
    </row>
    <row r="165" spans="1:12" ht="11.25" customHeight="1" x14ac:dyDescent="0.2">
      <c r="A165" s="103" t="s">
        <v>410</v>
      </c>
      <c r="B165" s="105" t="s">
        <v>411</v>
      </c>
      <c r="C165" s="261">
        <f>VLOOKUP($A165,T16Percentage,$O$1+'Table 15 data'!D$4,0)</f>
        <v>1676</v>
      </c>
      <c r="D165" s="208">
        <f>VLOOKUP($A165,T16Percentage,$O$1+'Table 15 data'!E$4,0)</f>
        <v>75.7</v>
      </c>
      <c r="E165" s="208">
        <f>VLOOKUP($A165,T16Percentage,$O$1+'Table 15 data'!F$4,0)</f>
        <v>66.3</v>
      </c>
      <c r="F165" s="208">
        <f>VLOOKUP($A165,T16Percentage,$O$1+'Table 15 data'!G$4,0)</f>
        <v>95.7</v>
      </c>
      <c r="G165" s="208">
        <f>VLOOKUP($A165,T16Percentage,$O$1+'Table 15 data'!H$4,0)</f>
        <v>94.6</v>
      </c>
      <c r="H165" s="208">
        <f>VLOOKUP($A165,T16Percentage,$O$1+'Table 15 data'!I$4,0)</f>
        <v>98.2</v>
      </c>
      <c r="I165" s="208">
        <f>VLOOKUP($A165,T16Percentage,$O$1+'Table 15 data'!J$4,0)</f>
        <v>334.1</v>
      </c>
      <c r="J165" s="208">
        <f>VLOOKUP($A165,T16Percentage,$O$1+'Table 15 data'!K$4,0)</f>
        <v>410.3</v>
      </c>
      <c r="K165" s="208">
        <f>VLOOKUP($A165,T16Percentage,$O$1+'Table 15 data'!L$4,0)</f>
        <v>96.7</v>
      </c>
      <c r="L165" s="208">
        <f>VLOOKUP($A165,T16Percentage,$O$1+'Table 15 data'!M$4,0)</f>
        <v>67.900000000000006</v>
      </c>
    </row>
    <row r="166" spans="1:12" ht="11.25" customHeight="1" x14ac:dyDescent="0.2">
      <c r="A166" s="8"/>
      <c r="C166" s="523"/>
      <c r="D166" s="515"/>
      <c r="E166" s="515"/>
      <c r="F166" s="515"/>
      <c r="G166" s="515"/>
      <c r="H166" s="515"/>
      <c r="I166" s="515"/>
      <c r="J166" s="515"/>
      <c r="K166" s="523"/>
      <c r="L166" s="523"/>
    </row>
    <row r="167" spans="1:12" s="41" customFormat="1" ht="11.25" customHeight="1" x14ac:dyDescent="0.2">
      <c r="A167" s="31" t="s">
        <v>569</v>
      </c>
      <c r="B167" s="32" t="s">
        <v>412</v>
      </c>
      <c r="C167" s="521">
        <f>VLOOKUP($A167,T16Percentage,$O$1+'Table 15 data'!D$4,0)</f>
        <v>54801</v>
      </c>
      <c r="D167" s="522">
        <f>VLOOKUP($A167,T16Percentage,$O$1+'Table 15 data'!E$4,0)</f>
        <v>66.2</v>
      </c>
      <c r="E167" s="522">
        <f>VLOOKUP($A167,T16Percentage,$O$1+'Table 15 data'!F$4,0)</f>
        <v>56.7</v>
      </c>
      <c r="F167" s="522">
        <f>VLOOKUP($A167,T16Percentage,$O$1+'Table 15 data'!G$4,0)</f>
        <v>93.9</v>
      </c>
      <c r="G167" s="522">
        <f>VLOOKUP($A167,T16Percentage,$O$1+'Table 15 data'!H$4,0)</f>
        <v>91.9</v>
      </c>
      <c r="H167" s="522">
        <f>VLOOKUP($A167,T16Percentage,$O$1+'Table 15 data'!I$4,0)</f>
        <v>98.4</v>
      </c>
      <c r="I167" s="522">
        <f>VLOOKUP($A167,T16Percentage,$O$1+'Table 15 data'!J$4,0)</f>
        <v>312.8</v>
      </c>
      <c r="J167" s="522">
        <f>VLOOKUP($A167,T16Percentage,$O$1+'Table 15 data'!K$4,0)</f>
        <v>371.7</v>
      </c>
      <c r="K167" s="522">
        <f>VLOOKUP($A167,T16Percentage,$O$1+'Table 15 data'!L$4,0)</f>
        <v>96</v>
      </c>
      <c r="L167" s="522">
        <f>VLOOKUP($A167,T16Percentage,$O$1+'Table 15 data'!M$4,0)</f>
        <v>59.1</v>
      </c>
    </row>
    <row r="168" spans="1:12" s="32" customFormat="1" ht="11.25" customHeight="1" x14ac:dyDescent="0.2">
      <c r="A168" s="103" t="s">
        <v>415</v>
      </c>
      <c r="B168" s="105" t="s">
        <v>416</v>
      </c>
      <c r="C168" s="261">
        <f>VLOOKUP($A168,T16Percentage,$O$1+'Table 15 data'!D$4,0)</f>
        <v>2093</v>
      </c>
      <c r="D168" s="208">
        <f>VLOOKUP($A168,T16Percentage,$O$1+'Table 15 data'!E$4,0)</f>
        <v>70.7</v>
      </c>
      <c r="E168" s="208">
        <f>VLOOKUP($A168,T16Percentage,$O$1+'Table 15 data'!F$4,0)</f>
        <v>61.9</v>
      </c>
      <c r="F168" s="208">
        <f>VLOOKUP($A168,T16Percentage,$O$1+'Table 15 data'!G$4,0)</f>
        <v>94.1</v>
      </c>
      <c r="G168" s="208">
        <f>VLOOKUP($A168,T16Percentage,$O$1+'Table 15 data'!H$4,0)</f>
        <v>92.7</v>
      </c>
      <c r="H168" s="208">
        <f>VLOOKUP($A168,T16Percentage,$O$1+'Table 15 data'!I$4,0)</f>
        <v>98.4</v>
      </c>
      <c r="I168" s="208">
        <f>VLOOKUP($A168,T16Percentage,$O$1+'Table 15 data'!J$4,0)</f>
        <v>317.7</v>
      </c>
      <c r="J168" s="208">
        <f>VLOOKUP($A168,T16Percentage,$O$1+'Table 15 data'!K$4,0)</f>
        <v>365.7</v>
      </c>
      <c r="K168" s="208">
        <f>VLOOKUP($A168,T16Percentage,$O$1+'Table 15 data'!L$4,0)</f>
        <v>96.2</v>
      </c>
      <c r="L168" s="208">
        <f>VLOOKUP($A168,T16Percentage,$O$1+'Table 15 data'!M$4,0)</f>
        <v>63.6</v>
      </c>
    </row>
    <row r="169" spans="1:12" ht="11.25" customHeight="1" x14ac:dyDescent="0.2">
      <c r="A169" s="103" t="s">
        <v>417</v>
      </c>
      <c r="B169" s="105" t="s">
        <v>418</v>
      </c>
      <c r="C169" s="261">
        <f>VLOOKUP($A169,T16Percentage,$O$1+'Table 15 data'!D$4,0)</f>
        <v>1741</v>
      </c>
      <c r="D169" s="208">
        <f>VLOOKUP($A169,T16Percentage,$O$1+'Table 15 data'!E$4,0)</f>
        <v>67.900000000000006</v>
      </c>
      <c r="E169" s="208">
        <f>VLOOKUP($A169,T16Percentage,$O$1+'Table 15 data'!F$4,0)</f>
        <v>61.1</v>
      </c>
      <c r="F169" s="208">
        <f>VLOOKUP($A169,T16Percentage,$O$1+'Table 15 data'!G$4,0)</f>
        <v>93.1</v>
      </c>
      <c r="G169" s="208">
        <f>VLOOKUP($A169,T16Percentage,$O$1+'Table 15 data'!H$4,0)</f>
        <v>90.9</v>
      </c>
      <c r="H169" s="208">
        <f>VLOOKUP($A169,T16Percentage,$O$1+'Table 15 data'!I$4,0)</f>
        <v>98.2</v>
      </c>
      <c r="I169" s="208">
        <f>VLOOKUP($A169,T16Percentage,$O$1+'Table 15 data'!J$4,0)</f>
        <v>316.10000000000002</v>
      </c>
      <c r="J169" s="208">
        <f>VLOOKUP($A169,T16Percentage,$O$1+'Table 15 data'!K$4,0)</f>
        <v>392.7</v>
      </c>
      <c r="K169" s="208">
        <f>VLOOKUP($A169,T16Percentage,$O$1+'Table 15 data'!L$4,0)</f>
        <v>95.6</v>
      </c>
      <c r="L169" s="208">
        <f>VLOOKUP($A169,T16Percentage,$O$1+'Table 15 data'!M$4,0)</f>
        <v>64</v>
      </c>
    </row>
    <row r="170" spans="1:12" ht="11.25" customHeight="1" x14ac:dyDescent="0.2">
      <c r="A170" s="103" t="s">
        <v>419</v>
      </c>
      <c r="B170" s="105" t="s">
        <v>420</v>
      </c>
      <c r="C170" s="261">
        <f>VLOOKUP($A170,T16Percentage,$O$1+'Table 15 data'!D$4,0)</f>
        <v>3149</v>
      </c>
      <c r="D170" s="208">
        <f>VLOOKUP($A170,T16Percentage,$O$1+'Table 15 data'!E$4,0)</f>
        <v>62.1</v>
      </c>
      <c r="E170" s="208">
        <f>VLOOKUP($A170,T16Percentage,$O$1+'Table 15 data'!F$4,0)</f>
        <v>55.2</v>
      </c>
      <c r="F170" s="208">
        <f>VLOOKUP($A170,T16Percentage,$O$1+'Table 15 data'!G$4,0)</f>
        <v>91.6</v>
      </c>
      <c r="G170" s="208">
        <f>VLOOKUP($A170,T16Percentage,$O$1+'Table 15 data'!H$4,0)</f>
        <v>88.1</v>
      </c>
      <c r="H170" s="208">
        <f>VLOOKUP($A170,T16Percentage,$O$1+'Table 15 data'!I$4,0)</f>
        <v>97.3</v>
      </c>
      <c r="I170" s="208">
        <f>VLOOKUP($A170,T16Percentage,$O$1+'Table 15 data'!J$4,0)</f>
        <v>300.5</v>
      </c>
      <c r="J170" s="208">
        <f>VLOOKUP($A170,T16Percentage,$O$1+'Table 15 data'!K$4,0)</f>
        <v>347.6</v>
      </c>
      <c r="K170" s="208">
        <f>VLOOKUP($A170,T16Percentage,$O$1+'Table 15 data'!L$4,0)</f>
        <v>94.1</v>
      </c>
      <c r="L170" s="208">
        <f>VLOOKUP($A170,T16Percentage,$O$1+'Table 15 data'!M$4,0)</f>
        <v>58.2</v>
      </c>
    </row>
    <row r="171" spans="1:12" ht="11.25" customHeight="1" x14ac:dyDescent="0.2">
      <c r="A171" s="103" t="s">
        <v>421</v>
      </c>
      <c r="B171" s="105" t="s">
        <v>422</v>
      </c>
      <c r="C171" s="261">
        <f>VLOOKUP($A171,T16Percentage,$O$1+'Table 15 data'!D$4,0)</f>
        <v>5684</v>
      </c>
      <c r="D171" s="208">
        <f>VLOOKUP($A171,T16Percentage,$O$1+'Table 15 data'!E$4,0)</f>
        <v>64.5</v>
      </c>
      <c r="E171" s="208">
        <f>VLOOKUP($A171,T16Percentage,$O$1+'Table 15 data'!F$4,0)</f>
        <v>55.3</v>
      </c>
      <c r="F171" s="208">
        <f>VLOOKUP($A171,T16Percentage,$O$1+'Table 15 data'!G$4,0)</f>
        <v>94.8</v>
      </c>
      <c r="G171" s="208">
        <f>VLOOKUP($A171,T16Percentage,$O$1+'Table 15 data'!H$4,0)</f>
        <v>92.6</v>
      </c>
      <c r="H171" s="208">
        <f>VLOOKUP($A171,T16Percentage,$O$1+'Table 15 data'!I$4,0)</f>
        <v>98.8</v>
      </c>
      <c r="I171" s="208">
        <f>VLOOKUP($A171,T16Percentage,$O$1+'Table 15 data'!J$4,0)</f>
        <v>307.7</v>
      </c>
      <c r="J171" s="208">
        <f>VLOOKUP($A171,T16Percentage,$O$1+'Table 15 data'!K$4,0)</f>
        <v>358.6</v>
      </c>
      <c r="K171" s="208">
        <f>VLOOKUP($A171,T16Percentage,$O$1+'Table 15 data'!L$4,0)</f>
        <v>96</v>
      </c>
      <c r="L171" s="208">
        <f>VLOOKUP($A171,T16Percentage,$O$1+'Table 15 data'!M$4,0)</f>
        <v>58.3</v>
      </c>
    </row>
    <row r="172" spans="1:12" ht="11.25" customHeight="1" x14ac:dyDescent="0.2">
      <c r="A172" s="103" t="s">
        <v>423</v>
      </c>
      <c r="B172" s="105" t="s">
        <v>424</v>
      </c>
      <c r="C172" s="261">
        <f>VLOOKUP($A172,T16Percentage,$O$1+'Table 15 data'!D$4,0)</f>
        <v>7259</v>
      </c>
      <c r="D172" s="208">
        <f>VLOOKUP($A172,T16Percentage,$O$1+'Table 15 data'!E$4,0)</f>
        <v>68</v>
      </c>
      <c r="E172" s="208">
        <f>VLOOKUP($A172,T16Percentage,$O$1+'Table 15 data'!F$4,0)</f>
        <v>56.7</v>
      </c>
      <c r="F172" s="208">
        <f>VLOOKUP($A172,T16Percentage,$O$1+'Table 15 data'!G$4,0)</f>
        <v>94.4</v>
      </c>
      <c r="G172" s="208">
        <f>VLOOKUP($A172,T16Percentage,$O$1+'Table 15 data'!H$4,0)</f>
        <v>93</v>
      </c>
      <c r="H172" s="208">
        <f>VLOOKUP($A172,T16Percentage,$O$1+'Table 15 data'!I$4,0)</f>
        <v>98.5</v>
      </c>
      <c r="I172" s="208">
        <f>VLOOKUP($A172,T16Percentage,$O$1+'Table 15 data'!J$4,0)</f>
        <v>316.5</v>
      </c>
      <c r="J172" s="208">
        <f>VLOOKUP($A172,T16Percentage,$O$1+'Table 15 data'!K$4,0)</f>
        <v>384.6</v>
      </c>
      <c r="K172" s="208">
        <f>VLOOKUP($A172,T16Percentage,$O$1+'Table 15 data'!L$4,0)</f>
        <v>97</v>
      </c>
      <c r="L172" s="208">
        <f>VLOOKUP($A172,T16Percentage,$O$1+'Table 15 data'!M$4,0)</f>
        <v>58.8</v>
      </c>
    </row>
    <row r="173" spans="1:12" s="105" customFormat="1" ht="11.25" customHeight="1" x14ac:dyDescent="0.2">
      <c r="A173" s="103" t="s">
        <v>425</v>
      </c>
      <c r="B173" s="105" t="s">
        <v>426</v>
      </c>
      <c r="C173" s="261">
        <f>VLOOKUP($A173,T16Percentage,$O$1+'Table 15 data'!D$4,0)</f>
        <v>4359</v>
      </c>
      <c r="D173" s="208">
        <f>VLOOKUP($A173,T16Percentage,$O$1+'Table 15 data'!E$4,0)</f>
        <v>67.5</v>
      </c>
      <c r="E173" s="208">
        <f>VLOOKUP($A173,T16Percentage,$O$1+'Table 15 data'!F$4,0)</f>
        <v>58.7</v>
      </c>
      <c r="F173" s="208">
        <f>VLOOKUP($A173,T16Percentage,$O$1+'Table 15 data'!G$4,0)</f>
        <v>95.3</v>
      </c>
      <c r="G173" s="208">
        <f>VLOOKUP($A173,T16Percentage,$O$1+'Table 15 data'!H$4,0)</f>
        <v>93.6</v>
      </c>
      <c r="H173" s="208">
        <f>VLOOKUP($A173,T16Percentage,$O$1+'Table 15 data'!I$4,0)</f>
        <v>98.4</v>
      </c>
      <c r="I173" s="208">
        <f>VLOOKUP($A173,T16Percentage,$O$1+'Table 15 data'!J$4,0)</f>
        <v>315.39999999999998</v>
      </c>
      <c r="J173" s="208">
        <f>VLOOKUP($A173,T16Percentage,$O$1+'Table 15 data'!K$4,0)</f>
        <v>380.6</v>
      </c>
      <c r="K173" s="208">
        <f>VLOOKUP($A173,T16Percentage,$O$1+'Table 15 data'!L$4,0)</f>
        <v>97</v>
      </c>
      <c r="L173" s="208">
        <f>VLOOKUP($A173,T16Percentage,$O$1+'Table 15 data'!M$4,0)</f>
        <v>61.5</v>
      </c>
    </row>
    <row r="174" spans="1:12" ht="11.25" customHeight="1" x14ac:dyDescent="0.2">
      <c r="A174" s="103" t="s">
        <v>427</v>
      </c>
      <c r="B174" s="105" t="s">
        <v>428</v>
      </c>
      <c r="C174" s="261">
        <f>VLOOKUP($A174,T16Percentage,$O$1+'Table 15 data'!D$4,0)</f>
        <v>6578</v>
      </c>
      <c r="D174" s="208">
        <f>VLOOKUP($A174,T16Percentage,$O$1+'Table 15 data'!E$4,0)</f>
        <v>69.599999999999994</v>
      </c>
      <c r="E174" s="208">
        <f>VLOOKUP($A174,T16Percentage,$O$1+'Table 15 data'!F$4,0)</f>
        <v>60.8</v>
      </c>
      <c r="F174" s="208">
        <f>VLOOKUP($A174,T16Percentage,$O$1+'Table 15 data'!G$4,0)</f>
        <v>95.1</v>
      </c>
      <c r="G174" s="208">
        <f>VLOOKUP($A174,T16Percentage,$O$1+'Table 15 data'!H$4,0)</f>
        <v>92.9</v>
      </c>
      <c r="H174" s="208">
        <f>VLOOKUP($A174,T16Percentage,$O$1+'Table 15 data'!I$4,0)</f>
        <v>98.3</v>
      </c>
      <c r="I174" s="208">
        <f>VLOOKUP($A174,T16Percentage,$O$1+'Table 15 data'!J$4,0)</f>
        <v>325.60000000000002</v>
      </c>
      <c r="J174" s="208">
        <f>VLOOKUP($A174,T16Percentage,$O$1+'Table 15 data'!K$4,0)</f>
        <v>387</v>
      </c>
      <c r="K174" s="208">
        <f>VLOOKUP($A174,T16Percentage,$O$1+'Table 15 data'!L$4,0)</f>
        <v>95.8</v>
      </c>
      <c r="L174" s="208">
        <f>VLOOKUP($A174,T16Percentage,$O$1+'Table 15 data'!M$4,0)</f>
        <v>62.5</v>
      </c>
    </row>
    <row r="175" spans="1:12" s="105" customFormat="1" ht="11.25" customHeight="1" x14ac:dyDescent="0.2">
      <c r="A175" s="103" t="s">
        <v>413</v>
      </c>
      <c r="B175" s="105" t="s">
        <v>414</v>
      </c>
      <c r="C175" s="261">
        <f>VLOOKUP($A175,T16Percentage,$O$1+'Table 15 data'!D$4,0)</f>
        <v>22</v>
      </c>
      <c r="D175" s="208">
        <f>VLOOKUP($A175,T16Percentage,$O$1+'Table 15 data'!E$4,0)</f>
        <v>72.7</v>
      </c>
      <c r="E175" s="208">
        <f>VLOOKUP($A175,T16Percentage,$O$1+'Table 15 data'!F$4,0)</f>
        <v>72.7</v>
      </c>
      <c r="F175" s="208">
        <f>VLOOKUP($A175,T16Percentage,$O$1+'Table 15 data'!G$4,0)</f>
        <v>100</v>
      </c>
      <c r="G175" s="208">
        <f>VLOOKUP($A175,T16Percentage,$O$1+'Table 15 data'!H$4,0)</f>
        <v>100</v>
      </c>
      <c r="H175" s="208">
        <f>VLOOKUP($A175,T16Percentage,$O$1+'Table 15 data'!I$4,0)</f>
        <v>100</v>
      </c>
      <c r="I175" s="208">
        <f>VLOOKUP($A175,T16Percentage,$O$1+'Table 15 data'!J$4,0)</f>
        <v>347.7</v>
      </c>
      <c r="J175" s="208">
        <f>VLOOKUP($A175,T16Percentage,$O$1+'Table 15 data'!K$4,0)</f>
        <v>405.2</v>
      </c>
      <c r="K175" s="208">
        <f>VLOOKUP($A175,T16Percentage,$O$1+'Table 15 data'!L$4,0)</f>
        <v>100</v>
      </c>
      <c r="L175" s="208">
        <f>VLOOKUP($A175,T16Percentage,$O$1+'Table 15 data'!M$4,0)</f>
        <v>86.4</v>
      </c>
    </row>
    <row r="176" spans="1:12" ht="11.25" customHeight="1" x14ac:dyDescent="0.2">
      <c r="A176" s="103" t="s">
        <v>429</v>
      </c>
      <c r="B176" s="105" t="s">
        <v>430</v>
      </c>
      <c r="C176" s="261">
        <f>VLOOKUP($A176,T16Percentage,$O$1+'Table 15 data'!D$4,0)</f>
        <v>2186</v>
      </c>
      <c r="D176" s="208">
        <f>VLOOKUP($A176,T16Percentage,$O$1+'Table 15 data'!E$4,0)</f>
        <v>68.2</v>
      </c>
      <c r="E176" s="208">
        <f>VLOOKUP($A176,T16Percentage,$O$1+'Table 15 data'!F$4,0)</f>
        <v>57.8</v>
      </c>
      <c r="F176" s="208">
        <f>VLOOKUP($A176,T16Percentage,$O$1+'Table 15 data'!G$4,0)</f>
        <v>93.7</v>
      </c>
      <c r="G176" s="208">
        <f>VLOOKUP($A176,T16Percentage,$O$1+'Table 15 data'!H$4,0)</f>
        <v>92.7</v>
      </c>
      <c r="H176" s="208">
        <f>VLOOKUP($A176,T16Percentage,$O$1+'Table 15 data'!I$4,0)</f>
        <v>98</v>
      </c>
      <c r="I176" s="208">
        <f>VLOOKUP($A176,T16Percentage,$O$1+'Table 15 data'!J$4,0)</f>
        <v>315</v>
      </c>
      <c r="J176" s="208">
        <f>VLOOKUP($A176,T16Percentage,$O$1+'Table 15 data'!K$4,0)</f>
        <v>379.3</v>
      </c>
      <c r="K176" s="208">
        <f>VLOOKUP($A176,T16Percentage,$O$1+'Table 15 data'!L$4,0)</f>
        <v>96.5</v>
      </c>
      <c r="L176" s="208">
        <f>VLOOKUP($A176,T16Percentage,$O$1+'Table 15 data'!M$4,0)</f>
        <v>59.3</v>
      </c>
    </row>
    <row r="177" spans="1:12" ht="11.25" customHeight="1" x14ac:dyDescent="0.2">
      <c r="A177" s="103" t="s">
        <v>431</v>
      </c>
      <c r="B177" s="105" t="s">
        <v>432</v>
      </c>
      <c r="C177" s="261">
        <f>VLOOKUP($A177,T16Percentage,$O$1+'Table 15 data'!D$4,0)</f>
        <v>2772</v>
      </c>
      <c r="D177" s="208">
        <f>VLOOKUP($A177,T16Percentage,$O$1+'Table 15 data'!E$4,0)</f>
        <v>61.5</v>
      </c>
      <c r="E177" s="208">
        <f>VLOOKUP($A177,T16Percentage,$O$1+'Table 15 data'!F$4,0)</f>
        <v>53.1</v>
      </c>
      <c r="F177" s="208">
        <f>VLOOKUP($A177,T16Percentage,$O$1+'Table 15 data'!G$4,0)</f>
        <v>91.7</v>
      </c>
      <c r="G177" s="208">
        <f>VLOOKUP($A177,T16Percentage,$O$1+'Table 15 data'!H$4,0)</f>
        <v>90.2</v>
      </c>
      <c r="H177" s="208">
        <f>VLOOKUP($A177,T16Percentage,$O$1+'Table 15 data'!I$4,0)</f>
        <v>98.3</v>
      </c>
      <c r="I177" s="208">
        <f>VLOOKUP($A177,T16Percentage,$O$1+'Table 15 data'!J$4,0)</f>
        <v>300.60000000000002</v>
      </c>
      <c r="J177" s="208">
        <f>VLOOKUP($A177,T16Percentage,$O$1+'Table 15 data'!K$4,0)</f>
        <v>356.9</v>
      </c>
      <c r="K177" s="208">
        <f>VLOOKUP($A177,T16Percentage,$O$1+'Table 15 data'!L$4,0)</f>
        <v>96.8</v>
      </c>
      <c r="L177" s="208">
        <f>VLOOKUP($A177,T16Percentage,$O$1+'Table 15 data'!M$4,0)</f>
        <v>55.3</v>
      </c>
    </row>
    <row r="178" spans="1:12" ht="11.25" customHeight="1" x14ac:dyDescent="0.2">
      <c r="A178" s="103" t="s">
        <v>433</v>
      </c>
      <c r="B178" s="105" t="s">
        <v>434</v>
      </c>
      <c r="C178" s="261">
        <f>VLOOKUP($A178,T16Percentage,$O$1+'Table 15 data'!D$4,0)</f>
        <v>1573</v>
      </c>
      <c r="D178" s="208">
        <f>VLOOKUP($A178,T16Percentage,$O$1+'Table 15 data'!E$4,0)</f>
        <v>67.5</v>
      </c>
      <c r="E178" s="208">
        <f>VLOOKUP($A178,T16Percentage,$O$1+'Table 15 data'!F$4,0)</f>
        <v>56.8</v>
      </c>
      <c r="F178" s="208">
        <f>VLOOKUP($A178,T16Percentage,$O$1+'Table 15 data'!G$4,0)</f>
        <v>94.9</v>
      </c>
      <c r="G178" s="208">
        <f>VLOOKUP($A178,T16Percentage,$O$1+'Table 15 data'!H$4,0)</f>
        <v>93.6</v>
      </c>
      <c r="H178" s="208">
        <f>VLOOKUP($A178,T16Percentage,$O$1+'Table 15 data'!I$4,0)</f>
        <v>98.3</v>
      </c>
      <c r="I178" s="208">
        <f>VLOOKUP($A178,T16Percentage,$O$1+'Table 15 data'!J$4,0)</f>
        <v>323.5</v>
      </c>
      <c r="J178" s="208">
        <f>VLOOKUP($A178,T16Percentage,$O$1+'Table 15 data'!K$4,0)</f>
        <v>394.9</v>
      </c>
      <c r="K178" s="208">
        <f>VLOOKUP($A178,T16Percentage,$O$1+'Table 15 data'!L$4,0)</f>
        <v>97.3</v>
      </c>
      <c r="L178" s="208">
        <f>VLOOKUP($A178,T16Percentage,$O$1+'Table 15 data'!M$4,0)</f>
        <v>58.6</v>
      </c>
    </row>
    <row r="179" spans="1:12" ht="11.25" customHeight="1" x14ac:dyDescent="0.2">
      <c r="A179" s="103" t="s">
        <v>435</v>
      </c>
      <c r="B179" s="105" t="s">
        <v>436</v>
      </c>
      <c r="C179" s="261">
        <f>VLOOKUP($A179,T16Percentage,$O$1+'Table 15 data'!D$4,0)</f>
        <v>5400</v>
      </c>
      <c r="D179" s="208">
        <f>VLOOKUP($A179,T16Percentage,$O$1+'Table 15 data'!E$4,0)</f>
        <v>64.3</v>
      </c>
      <c r="E179" s="208">
        <f>VLOOKUP($A179,T16Percentage,$O$1+'Table 15 data'!F$4,0)</f>
        <v>53.8</v>
      </c>
      <c r="F179" s="208">
        <f>VLOOKUP($A179,T16Percentage,$O$1+'Table 15 data'!G$4,0)</f>
        <v>94.4</v>
      </c>
      <c r="G179" s="208">
        <f>VLOOKUP($A179,T16Percentage,$O$1+'Table 15 data'!H$4,0)</f>
        <v>91.4</v>
      </c>
      <c r="H179" s="208">
        <f>VLOOKUP($A179,T16Percentage,$O$1+'Table 15 data'!I$4,0)</f>
        <v>98.6</v>
      </c>
      <c r="I179" s="208">
        <f>VLOOKUP($A179,T16Percentage,$O$1+'Table 15 data'!J$4,0)</f>
        <v>308.5</v>
      </c>
      <c r="J179" s="208">
        <f>VLOOKUP($A179,T16Percentage,$O$1+'Table 15 data'!K$4,0)</f>
        <v>360</v>
      </c>
      <c r="K179" s="208">
        <f>VLOOKUP($A179,T16Percentage,$O$1+'Table 15 data'!L$4,0)</f>
        <v>95.6</v>
      </c>
      <c r="L179" s="208">
        <f>VLOOKUP($A179,T16Percentage,$O$1+'Table 15 data'!M$4,0)</f>
        <v>56.2</v>
      </c>
    </row>
    <row r="180" spans="1:12" ht="11.25" customHeight="1" x14ac:dyDescent="0.2">
      <c r="A180" s="103" t="s">
        <v>437</v>
      </c>
      <c r="B180" s="105" t="s">
        <v>438</v>
      </c>
      <c r="C180" s="261">
        <f>VLOOKUP($A180,T16Percentage,$O$1+'Table 15 data'!D$4,0)</f>
        <v>3064</v>
      </c>
      <c r="D180" s="208">
        <f>VLOOKUP($A180,T16Percentage,$O$1+'Table 15 data'!E$4,0)</f>
        <v>64.7</v>
      </c>
      <c r="E180" s="208">
        <f>VLOOKUP($A180,T16Percentage,$O$1+'Table 15 data'!F$4,0)</f>
        <v>54</v>
      </c>
      <c r="F180" s="208">
        <f>VLOOKUP($A180,T16Percentage,$O$1+'Table 15 data'!G$4,0)</f>
        <v>93.3</v>
      </c>
      <c r="G180" s="208">
        <f>VLOOKUP($A180,T16Percentage,$O$1+'Table 15 data'!H$4,0)</f>
        <v>90.9</v>
      </c>
      <c r="H180" s="208">
        <f>VLOOKUP($A180,T16Percentage,$O$1+'Table 15 data'!I$4,0)</f>
        <v>98.5</v>
      </c>
      <c r="I180" s="208">
        <f>VLOOKUP($A180,T16Percentage,$O$1+'Table 15 data'!J$4,0)</f>
        <v>306.7</v>
      </c>
      <c r="J180" s="208">
        <f>VLOOKUP($A180,T16Percentage,$O$1+'Table 15 data'!K$4,0)</f>
        <v>355.9</v>
      </c>
      <c r="K180" s="208">
        <f>VLOOKUP($A180,T16Percentage,$O$1+'Table 15 data'!L$4,0)</f>
        <v>95.3</v>
      </c>
      <c r="L180" s="208">
        <f>VLOOKUP($A180,T16Percentage,$O$1+'Table 15 data'!M$4,0)</f>
        <v>56</v>
      </c>
    </row>
    <row r="181" spans="1:12" s="105" customFormat="1" ht="11.25" customHeight="1" x14ac:dyDescent="0.2">
      <c r="A181" s="103" t="s">
        <v>439</v>
      </c>
      <c r="B181" s="105" t="s">
        <v>440</v>
      </c>
      <c r="C181" s="261">
        <f>VLOOKUP($A181,T16Percentage,$O$1+'Table 15 data'!D$4,0)</f>
        <v>2275</v>
      </c>
      <c r="D181" s="208">
        <f>VLOOKUP($A181,T16Percentage,$O$1+'Table 15 data'!E$4,0)</f>
        <v>61.3</v>
      </c>
      <c r="E181" s="208">
        <f>VLOOKUP($A181,T16Percentage,$O$1+'Table 15 data'!F$4,0)</f>
        <v>53.1</v>
      </c>
      <c r="F181" s="208">
        <f>VLOOKUP($A181,T16Percentage,$O$1+'Table 15 data'!G$4,0)</f>
        <v>92.4</v>
      </c>
      <c r="G181" s="208">
        <f>VLOOKUP($A181,T16Percentage,$O$1+'Table 15 data'!H$4,0)</f>
        <v>89.3</v>
      </c>
      <c r="H181" s="208">
        <f>VLOOKUP($A181,T16Percentage,$O$1+'Table 15 data'!I$4,0)</f>
        <v>98.1</v>
      </c>
      <c r="I181" s="208">
        <f>VLOOKUP($A181,T16Percentage,$O$1+'Table 15 data'!J$4,0)</f>
        <v>299.89999999999998</v>
      </c>
      <c r="J181" s="208">
        <f>VLOOKUP($A181,T16Percentage,$O$1+'Table 15 data'!K$4,0)</f>
        <v>362.4</v>
      </c>
      <c r="K181" s="208">
        <f>VLOOKUP($A181,T16Percentage,$O$1+'Table 15 data'!L$4,0)</f>
        <v>93.8</v>
      </c>
      <c r="L181" s="208">
        <f>VLOOKUP($A181,T16Percentage,$O$1+'Table 15 data'!M$4,0)</f>
        <v>56.9</v>
      </c>
    </row>
    <row r="182" spans="1:12" ht="11.25" customHeight="1" x14ac:dyDescent="0.2">
      <c r="A182" s="103" t="s">
        <v>441</v>
      </c>
      <c r="B182" s="105" t="s">
        <v>442</v>
      </c>
      <c r="C182" s="261">
        <f>VLOOKUP($A182,T16Percentage,$O$1+'Table 15 data'!D$4,0)</f>
        <v>1483</v>
      </c>
      <c r="D182" s="208">
        <f>VLOOKUP($A182,T16Percentage,$O$1+'Table 15 data'!E$4,0)</f>
        <v>64.099999999999994</v>
      </c>
      <c r="E182" s="208">
        <f>VLOOKUP($A182,T16Percentage,$O$1+'Table 15 data'!F$4,0)</f>
        <v>56.6</v>
      </c>
      <c r="F182" s="208">
        <f>VLOOKUP($A182,T16Percentage,$O$1+'Table 15 data'!G$4,0)</f>
        <v>93.9</v>
      </c>
      <c r="G182" s="208">
        <f>VLOOKUP($A182,T16Percentage,$O$1+'Table 15 data'!H$4,0)</f>
        <v>91</v>
      </c>
      <c r="H182" s="208">
        <f>VLOOKUP($A182,T16Percentage,$O$1+'Table 15 data'!I$4,0)</f>
        <v>99.1</v>
      </c>
      <c r="I182" s="208">
        <f>VLOOKUP($A182,T16Percentage,$O$1+'Table 15 data'!J$4,0)</f>
        <v>316.8</v>
      </c>
      <c r="J182" s="208">
        <f>VLOOKUP($A182,T16Percentage,$O$1+'Table 15 data'!K$4,0)</f>
        <v>384.7</v>
      </c>
      <c r="K182" s="208">
        <f>VLOOKUP($A182,T16Percentage,$O$1+'Table 15 data'!L$4,0)</f>
        <v>96.2</v>
      </c>
      <c r="L182" s="208">
        <f>VLOOKUP($A182,T16Percentage,$O$1+'Table 15 data'!M$4,0)</f>
        <v>60</v>
      </c>
    </row>
    <row r="183" spans="1:12" s="105" customFormat="1" ht="11.25" customHeight="1" x14ac:dyDescent="0.2">
      <c r="A183" s="103" t="s">
        <v>443</v>
      </c>
      <c r="B183" s="105" t="s">
        <v>444</v>
      </c>
      <c r="C183" s="261">
        <f>VLOOKUP($A183,T16Percentage,$O$1+'Table 15 data'!D$4,0)</f>
        <v>5163</v>
      </c>
      <c r="D183" s="208">
        <f>VLOOKUP($A183,T16Percentage,$O$1+'Table 15 data'!E$4,0)</f>
        <v>67.2</v>
      </c>
      <c r="E183" s="208">
        <f>VLOOKUP($A183,T16Percentage,$O$1+'Table 15 data'!F$4,0)</f>
        <v>56.7</v>
      </c>
      <c r="F183" s="208">
        <f>VLOOKUP($A183,T16Percentage,$O$1+'Table 15 data'!G$4,0)</f>
        <v>93</v>
      </c>
      <c r="G183" s="208">
        <f>VLOOKUP($A183,T16Percentage,$O$1+'Table 15 data'!H$4,0)</f>
        <v>91.6</v>
      </c>
      <c r="H183" s="208">
        <f>VLOOKUP($A183,T16Percentage,$O$1+'Table 15 data'!I$4,0)</f>
        <v>98</v>
      </c>
      <c r="I183" s="208">
        <f>VLOOKUP($A183,T16Percentage,$O$1+'Table 15 data'!J$4,0)</f>
        <v>313.89999999999998</v>
      </c>
      <c r="J183" s="208">
        <f>VLOOKUP($A183,T16Percentage,$O$1+'Table 15 data'!K$4,0)</f>
        <v>371</v>
      </c>
      <c r="K183" s="208">
        <f>VLOOKUP($A183,T16Percentage,$O$1+'Table 15 data'!L$4,0)</f>
        <v>96.3</v>
      </c>
      <c r="L183" s="208">
        <f>VLOOKUP($A183,T16Percentage,$O$1+'Table 15 data'!M$4,0)</f>
        <v>58.3</v>
      </c>
    </row>
    <row r="184" spans="1:12" ht="11.25" customHeight="1" x14ac:dyDescent="0.2">
      <c r="A184" s="262"/>
      <c r="B184" s="262"/>
      <c r="C184" s="198"/>
      <c r="D184" s="199"/>
      <c r="E184" s="199"/>
      <c r="F184" s="199"/>
      <c r="G184" s="199"/>
      <c r="H184" s="199"/>
      <c r="I184" s="199"/>
      <c r="J184" s="199"/>
      <c r="K184" s="199"/>
      <c r="L184" s="199"/>
    </row>
    <row r="185" spans="1:12" s="263" customFormat="1" ht="11.25" x14ac:dyDescent="0.2">
      <c r="A185" s="371"/>
      <c r="D185" s="372"/>
      <c r="E185" s="373"/>
      <c r="F185" s="373"/>
      <c r="G185" s="373"/>
      <c r="H185" s="373"/>
      <c r="I185" s="374"/>
      <c r="J185" s="375"/>
      <c r="L185" s="376" t="s">
        <v>671</v>
      </c>
    </row>
    <row r="186" spans="1:12" s="263" customFormat="1" ht="11.25" x14ac:dyDescent="0.2">
      <c r="A186" s="371"/>
      <c r="D186" s="372"/>
      <c r="E186" s="373"/>
      <c r="F186" s="373"/>
      <c r="G186" s="373"/>
      <c r="H186" s="373"/>
      <c r="I186" s="374"/>
      <c r="J186" s="375"/>
      <c r="L186" s="376"/>
    </row>
    <row r="187" spans="1:12" s="263" customFormat="1" ht="21.95" customHeight="1" x14ac:dyDescent="0.2">
      <c r="A187" s="570" t="s">
        <v>759</v>
      </c>
      <c r="B187" s="570"/>
      <c r="C187" s="570"/>
      <c r="D187" s="570"/>
      <c r="E187" s="570"/>
      <c r="F187" s="570"/>
      <c r="G187" s="570"/>
      <c r="H187" s="570"/>
      <c r="I187" s="570"/>
      <c r="J187" s="570"/>
      <c r="K187" s="570"/>
      <c r="L187" s="570"/>
    </row>
    <row r="188" spans="1:12" s="169" customFormat="1" ht="11.25" customHeight="1" x14ac:dyDescent="0.2">
      <c r="A188" s="557" t="s">
        <v>715</v>
      </c>
      <c r="B188" s="557"/>
      <c r="C188" s="557"/>
      <c r="D188" s="557"/>
      <c r="E188" s="557"/>
      <c r="F188" s="557"/>
      <c r="G188" s="557"/>
      <c r="H188" s="557"/>
      <c r="I188" s="557"/>
      <c r="J188" s="557"/>
      <c r="K188" s="557"/>
      <c r="L188" s="557"/>
    </row>
    <row r="189" spans="1:12" s="169" customFormat="1" ht="11.25" customHeight="1" x14ac:dyDescent="0.2">
      <c r="A189" s="571" t="s">
        <v>534</v>
      </c>
      <c r="B189" s="571"/>
      <c r="C189" s="571"/>
      <c r="D189" s="571"/>
      <c r="E189" s="571"/>
      <c r="F189" s="571"/>
      <c r="G189" s="152"/>
      <c r="H189" s="152"/>
      <c r="I189" s="34"/>
      <c r="J189" s="34"/>
    </row>
    <row r="190" spans="1:12" s="169" customFormat="1" ht="11.25" customHeight="1" x14ac:dyDescent="0.2">
      <c r="A190" s="428" t="s">
        <v>723</v>
      </c>
      <c r="B190" s="428"/>
      <c r="C190" s="428"/>
      <c r="D190" s="428"/>
      <c r="E190" s="428"/>
      <c r="F190" s="428"/>
      <c r="G190" s="152"/>
      <c r="H190" s="152"/>
      <c r="I190" s="34"/>
      <c r="J190" s="34"/>
    </row>
    <row r="191" spans="1:12" ht="21.95" customHeight="1" x14ac:dyDescent="0.2">
      <c r="A191" s="570" t="s">
        <v>758</v>
      </c>
      <c r="B191" s="570"/>
      <c r="C191" s="570"/>
      <c r="D191" s="570"/>
      <c r="E191" s="570"/>
      <c r="F191" s="570"/>
      <c r="G191" s="570"/>
      <c r="H191" s="570"/>
      <c r="I191" s="570"/>
      <c r="J191" s="570"/>
      <c r="K191" s="570"/>
      <c r="L191" s="570"/>
    </row>
    <row r="192" spans="1:12" ht="11.25" customHeight="1" x14ac:dyDescent="0.2">
      <c r="A192" s="511"/>
      <c r="B192" s="511"/>
      <c r="C192" s="511"/>
      <c r="D192" s="511"/>
      <c r="E192" s="511"/>
      <c r="F192" s="511"/>
      <c r="G192" s="511"/>
      <c r="H192" s="511"/>
      <c r="I192" s="511"/>
      <c r="J192" s="511"/>
      <c r="K192" s="511"/>
      <c r="L192" s="511"/>
    </row>
    <row r="193" spans="1:10" ht="11.25" customHeight="1" x14ac:dyDescent="0.2">
      <c r="A193" s="8" t="s">
        <v>463</v>
      </c>
      <c r="B193" s="24"/>
    </row>
    <row r="194" spans="1:10" ht="11.25" customHeight="1" x14ac:dyDescent="0.2">
      <c r="A194" s="8"/>
      <c r="B194" s="24"/>
    </row>
    <row r="198" spans="1:10" ht="9.9499999999999993" customHeight="1" x14ac:dyDescent="0.2">
      <c r="A198" s="32"/>
      <c r="I198" s="34"/>
      <c r="J198" s="34"/>
    </row>
    <row r="203" spans="1:10" ht="9.9499999999999993" customHeight="1" x14ac:dyDescent="0.2">
      <c r="B203" s="33"/>
      <c r="C203" s="33"/>
      <c r="D203" s="34"/>
      <c r="E203" s="34"/>
      <c r="F203" s="34"/>
      <c r="G203" s="34"/>
      <c r="H203" s="34"/>
      <c r="I203" s="34"/>
      <c r="J203" s="34"/>
    </row>
  </sheetData>
  <sheetProtection sheet="1" objects="1" scenarios="1"/>
  <mergeCells count="12">
    <mergeCell ref="A191:L191"/>
    <mergeCell ref="A187:L187"/>
    <mergeCell ref="A189:F189"/>
    <mergeCell ref="A1:I1"/>
    <mergeCell ref="A2:B2"/>
    <mergeCell ref="K2:L2"/>
    <mergeCell ref="C5:C6"/>
    <mergeCell ref="D5:H5"/>
    <mergeCell ref="I5:I6"/>
    <mergeCell ref="J5:J6"/>
    <mergeCell ref="K5:L5"/>
    <mergeCell ref="A188:L188"/>
  </mergeCells>
  <dataValidations count="1">
    <dataValidation type="list" allowBlank="1" showInputMessage="1" showErrorMessage="1" sqref="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L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L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L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L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L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L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L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L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L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L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L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L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L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L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formula1>Gender</formula1>
    </dataValidation>
  </dataValidations>
  <pageMargins left="0.74803149606299213" right="0.74803149606299213" top="0.98425196850393704" bottom="0.98425196850393704" header="0.51181102362204722" footer="0.51181102362204722"/>
  <pageSetup paperSize="9" scale="6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96"/>
  <sheetViews>
    <sheetView showGridLines="0" zoomScaleNormal="100" workbookViewId="0">
      <selection activeCell="J3" sqref="J3:K3"/>
    </sheetView>
  </sheetViews>
  <sheetFormatPr defaultRowHeight="13.5" x14ac:dyDescent="0.25"/>
  <cols>
    <col min="1" max="1" width="23.5703125" style="164" customWidth="1"/>
    <col min="2" max="2" width="8.7109375" style="164" customWidth="1"/>
    <col min="3" max="3" width="9.85546875" style="70" customWidth="1"/>
    <col min="4" max="4" width="9.7109375" style="164" customWidth="1"/>
    <col min="5" max="5" width="9.85546875" style="115" customWidth="1"/>
    <col min="6" max="7" width="9.7109375" customWidth="1"/>
    <col min="8" max="10" width="9.85546875" style="114" customWidth="1"/>
    <col min="253" max="253" width="27.7109375" customWidth="1"/>
    <col min="254" max="254" width="8.7109375" customWidth="1"/>
    <col min="255" max="255" width="9.85546875" customWidth="1"/>
    <col min="256" max="256" width="9.7109375" customWidth="1"/>
    <col min="257" max="257" width="9.85546875" customWidth="1"/>
    <col min="258" max="259" width="9.7109375" customWidth="1"/>
    <col min="260" max="262" width="9.85546875" customWidth="1"/>
    <col min="509" max="509" width="27.7109375" customWidth="1"/>
    <col min="510" max="510" width="8.7109375" customWidth="1"/>
    <col min="511" max="511" width="9.85546875" customWidth="1"/>
    <col min="512" max="512" width="9.7109375" customWidth="1"/>
    <col min="513" max="513" width="9.85546875" customWidth="1"/>
    <col min="514" max="515" width="9.7109375" customWidth="1"/>
    <col min="516" max="518" width="9.85546875" customWidth="1"/>
    <col min="765" max="765" width="27.7109375" customWidth="1"/>
    <col min="766" max="766" width="8.7109375" customWidth="1"/>
    <col min="767" max="767" width="9.85546875" customWidth="1"/>
    <col min="768" max="768" width="9.7109375" customWidth="1"/>
    <col min="769" max="769" width="9.85546875" customWidth="1"/>
    <col min="770" max="771" width="9.7109375" customWidth="1"/>
    <col min="772" max="774" width="9.85546875" customWidth="1"/>
    <col min="1021" max="1021" width="27.7109375" customWidth="1"/>
    <col min="1022" max="1022" width="8.7109375" customWidth="1"/>
    <col min="1023" max="1023" width="9.85546875" customWidth="1"/>
    <col min="1024" max="1024" width="9.7109375" customWidth="1"/>
    <col min="1025" max="1025" width="9.85546875" customWidth="1"/>
    <col min="1026" max="1027" width="9.7109375" customWidth="1"/>
    <col min="1028" max="1030" width="9.85546875" customWidth="1"/>
    <col min="1277" max="1277" width="27.7109375" customWidth="1"/>
    <col min="1278" max="1278" width="8.7109375" customWidth="1"/>
    <col min="1279" max="1279" width="9.85546875" customWidth="1"/>
    <col min="1280" max="1280" width="9.7109375" customWidth="1"/>
    <col min="1281" max="1281" width="9.85546875" customWidth="1"/>
    <col min="1282" max="1283" width="9.7109375" customWidth="1"/>
    <col min="1284" max="1286" width="9.85546875" customWidth="1"/>
    <col min="1533" max="1533" width="27.7109375" customWidth="1"/>
    <col min="1534" max="1534" width="8.7109375" customWidth="1"/>
    <col min="1535" max="1535" width="9.85546875" customWidth="1"/>
    <col min="1536" max="1536" width="9.7109375" customWidth="1"/>
    <col min="1537" max="1537" width="9.85546875" customWidth="1"/>
    <col min="1538" max="1539" width="9.7109375" customWidth="1"/>
    <col min="1540" max="1542" width="9.85546875" customWidth="1"/>
    <col min="1789" max="1789" width="27.7109375" customWidth="1"/>
    <col min="1790" max="1790" width="8.7109375" customWidth="1"/>
    <col min="1791" max="1791" width="9.85546875" customWidth="1"/>
    <col min="1792" max="1792" width="9.7109375" customWidth="1"/>
    <col min="1793" max="1793" width="9.85546875" customWidth="1"/>
    <col min="1794" max="1795" width="9.7109375" customWidth="1"/>
    <col min="1796" max="1798" width="9.85546875" customWidth="1"/>
    <col min="2045" max="2045" width="27.7109375" customWidth="1"/>
    <col min="2046" max="2046" width="8.7109375" customWidth="1"/>
    <col min="2047" max="2047" width="9.85546875" customWidth="1"/>
    <col min="2048" max="2048" width="9.7109375" customWidth="1"/>
    <col min="2049" max="2049" width="9.85546875" customWidth="1"/>
    <col min="2050" max="2051" width="9.7109375" customWidth="1"/>
    <col min="2052" max="2054" width="9.85546875" customWidth="1"/>
    <col min="2301" max="2301" width="27.7109375" customWidth="1"/>
    <col min="2302" max="2302" width="8.7109375" customWidth="1"/>
    <col min="2303" max="2303" width="9.85546875" customWidth="1"/>
    <col min="2304" max="2304" width="9.7109375" customWidth="1"/>
    <col min="2305" max="2305" width="9.85546875" customWidth="1"/>
    <col min="2306" max="2307" width="9.7109375" customWidth="1"/>
    <col min="2308" max="2310" width="9.85546875" customWidth="1"/>
    <col min="2557" max="2557" width="27.7109375" customWidth="1"/>
    <col min="2558" max="2558" width="8.7109375" customWidth="1"/>
    <col min="2559" max="2559" width="9.85546875" customWidth="1"/>
    <col min="2560" max="2560" width="9.7109375" customWidth="1"/>
    <col min="2561" max="2561" width="9.85546875" customWidth="1"/>
    <col min="2562" max="2563" width="9.7109375" customWidth="1"/>
    <col min="2564" max="2566" width="9.85546875" customWidth="1"/>
    <col min="2813" max="2813" width="27.7109375" customWidth="1"/>
    <col min="2814" max="2814" width="8.7109375" customWidth="1"/>
    <col min="2815" max="2815" width="9.85546875" customWidth="1"/>
    <col min="2816" max="2816" width="9.7109375" customWidth="1"/>
    <col min="2817" max="2817" width="9.85546875" customWidth="1"/>
    <col min="2818" max="2819" width="9.7109375" customWidth="1"/>
    <col min="2820" max="2822" width="9.85546875" customWidth="1"/>
    <col min="3069" max="3069" width="27.7109375" customWidth="1"/>
    <col min="3070" max="3070" width="8.7109375" customWidth="1"/>
    <col min="3071" max="3071" width="9.85546875" customWidth="1"/>
    <col min="3072" max="3072" width="9.7109375" customWidth="1"/>
    <col min="3073" max="3073" width="9.85546875" customWidth="1"/>
    <col min="3074" max="3075" width="9.7109375" customWidth="1"/>
    <col min="3076" max="3078" width="9.85546875" customWidth="1"/>
    <col min="3325" max="3325" width="27.7109375" customWidth="1"/>
    <col min="3326" max="3326" width="8.7109375" customWidth="1"/>
    <col min="3327" max="3327" width="9.85546875" customWidth="1"/>
    <col min="3328" max="3328" width="9.7109375" customWidth="1"/>
    <col min="3329" max="3329" width="9.85546875" customWidth="1"/>
    <col min="3330" max="3331" width="9.7109375" customWidth="1"/>
    <col min="3332" max="3334" width="9.85546875" customWidth="1"/>
    <col min="3581" max="3581" width="27.7109375" customWidth="1"/>
    <col min="3582" max="3582" width="8.7109375" customWidth="1"/>
    <col min="3583" max="3583" width="9.85546875" customWidth="1"/>
    <col min="3584" max="3584" width="9.7109375" customWidth="1"/>
    <col min="3585" max="3585" width="9.85546875" customWidth="1"/>
    <col min="3586" max="3587" width="9.7109375" customWidth="1"/>
    <col min="3588" max="3590" width="9.85546875" customWidth="1"/>
    <col min="3837" max="3837" width="27.7109375" customWidth="1"/>
    <col min="3838" max="3838" width="8.7109375" customWidth="1"/>
    <col min="3839" max="3839" width="9.85546875" customWidth="1"/>
    <col min="3840" max="3840" width="9.7109375" customWidth="1"/>
    <col min="3841" max="3841" width="9.85546875" customWidth="1"/>
    <col min="3842" max="3843" width="9.7109375" customWidth="1"/>
    <col min="3844" max="3846" width="9.85546875" customWidth="1"/>
    <col min="4093" max="4093" width="27.7109375" customWidth="1"/>
    <col min="4094" max="4094" width="8.7109375" customWidth="1"/>
    <col min="4095" max="4095" width="9.85546875" customWidth="1"/>
    <col min="4096" max="4096" width="9.7109375" customWidth="1"/>
    <col min="4097" max="4097" width="9.85546875" customWidth="1"/>
    <col min="4098" max="4099" width="9.7109375" customWidth="1"/>
    <col min="4100" max="4102" width="9.85546875" customWidth="1"/>
    <col min="4349" max="4349" width="27.7109375" customWidth="1"/>
    <col min="4350" max="4350" width="8.7109375" customWidth="1"/>
    <col min="4351" max="4351" width="9.85546875" customWidth="1"/>
    <col min="4352" max="4352" width="9.7109375" customWidth="1"/>
    <col min="4353" max="4353" width="9.85546875" customWidth="1"/>
    <col min="4354" max="4355" width="9.7109375" customWidth="1"/>
    <col min="4356" max="4358" width="9.85546875" customWidth="1"/>
    <col min="4605" max="4605" width="27.7109375" customWidth="1"/>
    <col min="4606" max="4606" width="8.7109375" customWidth="1"/>
    <col min="4607" max="4607" width="9.85546875" customWidth="1"/>
    <col min="4608" max="4608" width="9.7109375" customWidth="1"/>
    <col min="4609" max="4609" width="9.85546875" customWidth="1"/>
    <col min="4610" max="4611" width="9.7109375" customWidth="1"/>
    <col min="4612" max="4614" width="9.85546875" customWidth="1"/>
    <col min="4861" max="4861" width="27.7109375" customWidth="1"/>
    <col min="4862" max="4862" width="8.7109375" customWidth="1"/>
    <col min="4863" max="4863" width="9.85546875" customWidth="1"/>
    <col min="4864" max="4864" width="9.7109375" customWidth="1"/>
    <col min="4865" max="4865" width="9.85546875" customWidth="1"/>
    <col min="4866" max="4867" width="9.7109375" customWidth="1"/>
    <col min="4868" max="4870" width="9.85546875" customWidth="1"/>
    <col min="5117" max="5117" width="27.7109375" customWidth="1"/>
    <col min="5118" max="5118" width="8.7109375" customWidth="1"/>
    <col min="5119" max="5119" width="9.85546875" customWidth="1"/>
    <col min="5120" max="5120" width="9.7109375" customWidth="1"/>
    <col min="5121" max="5121" width="9.85546875" customWidth="1"/>
    <col min="5122" max="5123" width="9.7109375" customWidth="1"/>
    <col min="5124" max="5126" width="9.85546875" customWidth="1"/>
    <col min="5373" max="5373" width="27.7109375" customWidth="1"/>
    <col min="5374" max="5374" width="8.7109375" customWidth="1"/>
    <col min="5375" max="5375" width="9.85546875" customWidth="1"/>
    <col min="5376" max="5376" width="9.7109375" customWidth="1"/>
    <col min="5377" max="5377" width="9.85546875" customWidth="1"/>
    <col min="5378" max="5379" width="9.7109375" customWidth="1"/>
    <col min="5380" max="5382" width="9.85546875" customWidth="1"/>
    <col min="5629" max="5629" width="27.7109375" customWidth="1"/>
    <col min="5630" max="5630" width="8.7109375" customWidth="1"/>
    <col min="5631" max="5631" width="9.85546875" customWidth="1"/>
    <col min="5632" max="5632" width="9.7109375" customWidth="1"/>
    <col min="5633" max="5633" width="9.85546875" customWidth="1"/>
    <col min="5634" max="5635" width="9.7109375" customWidth="1"/>
    <col min="5636" max="5638" width="9.85546875" customWidth="1"/>
    <col min="5885" max="5885" width="27.7109375" customWidth="1"/>
    <col min="5886" max="5886" width="8.7109375" customWidth="1"/>
    <col min="5887" max="5887" width="9.85546875" customWidth="1"/>
    <col min="5888" max="5888" width="9.7109375" customWidth="1"/>
    <col min="5889" max="5889" width="9.85546875" customWidth="1"/>
    <col min="5890" max="5891" width="9.7109375" customWidth="1"/>
    <col min="5892" max="5894" width="9.85546875" customWidth="1"/>
    <col min="6141" max="6141" width="27.7109375" customWidth="1"/>
    <col min="6142" max="6142" width="8.7109375" customWidth="1"/>
    <col min="6143" max="6143" width="9.85546875" customWidth="1"/>
    <col min="6144" max="6144" width="9.7109375" customWidth="1"/>
    <col min="6145" max="6145" width="9.85546875" customWidth="1"/>
    <col min="6146" max="6147" width="9.7109375" customWidth="1"/>
    <col min="6148" max="6150" width="9.85546875" customWidth="1"/>
    <col min="6397" max="6397" width="27.7109375" customWidth="1"/>
    <col min="6398" max="6398" width="8.7109375" customWidth="1"/>
    <col min="6399" max="6399" width="9.85546875" customWidth="1"/>
    <col min="6400" max="6400" width="9.7109375" customWidth="1"/>
    <col min="6401" max="6401" width="9.85546875" customWidth="1"/>
    <col min="6402" max="6403" width="9.7109375" customWidth="1"/>
    <col min="6404" max="6406" width="9.85546875" customWidth="1"/>
    <col min="6653" max="6653" width="27.7109375" customWidth="1"/>
    <col min="6654" max="6654" width="8.7109375" customWidth="1"/>
    <col min="6655" max="6655" width="9.85546875" customWidth="1"/>
    <col min="6656" max="6656" width="9.7109375" customWidth="1"/>
    <col min="6657" max="6657" width="9.85546875" customWidth="1"/>
    <col min="6658" max="6659" width="9.7109375" customWidth="1"/>
    <col min="6660" max="6662" width="9.85546875" customWidth="1"/>
    <col min="6909" max="6909" width="27.7109375" customWidth="1"/>
    <col min="6910" max="6910" width="8.7109375" customWidth="1"/>
    <col min="6911" max="6911" width="9.85546875" customWidth="1"/>
    <col min="6912" max="6912" width="9.7109375" customWidth="1"/>
    <col min="6913" max="6913" width="9.85546875" customWidth="1"/>
    <col min="6914" max="6915" width="9.7109375" customWidth="1"/>
    <col min="6916" max="6918" width="9.85546875" customWidth="1"/>
    <col min="7165" max="7165" width="27.7109375" customWidth="1"/>
    <col min="7166" max="7166" width="8.7109375" customWidth="1"/>
    <col min="7167" max="7167" width="9.85546875" customWidth="1"/>
    <col min="7168" max="7168" width="9.7109375" customWidth="1"/>
    <col min="7169" max="7169" width="9.85546875" customWidth="1"/>
    <col min="7170" max="7171" width="9.7109375" customWidth="1"/>
    <col min="7172" max="7174" width="9.85546875" customWidth="1"/>
    <col min="7421" max="7421" width="27.7109375" customWidth="1"/>
    <col min="7422" max="7422" width="8.7109375" customWidth="1"/>
    <col min="7423" max="7423" width="9.85546875" customWidth="1"/>
    <col min="7424" max="7424" width="9.7109375" customWidth="1"/>
    <col min="7425" max="7425" width="9.85546875" customWidth="1"/>
    <col min="7426" max="7427" width="9.7109375" customWidth="1"/>
    <col min="7428" max="7430" width="9.85546875" customWidth="1"/>
    <col min="7677" max="7677" width="27.7109375" customWidth="1"/>
    <col min="7678" max="7678" width="8.7109375" customWidth="1"/>
    <col min="7679" max="7679" width="9.85546875" customWidth="1"/>
    <col min="7680" max="7680" width="9.7109375" customWidth="1"/>
    <col min="7681" max="7681" width="9.85546875" customWidth="1"/>
    <col min="7682" max="7683" width="9.7109375" customWidth="1"/>
    <col min="7684" max="7686" width="9.85546875" customWidth="1"/>
    <col min="7933" max="7933" width="27.7109375" customWidth="1"/>
    <col min="7934" max="7934" width="8.7109375" customWidth="1"/>
    <col min="7935" max="7935" width="9.85546875" customWidth="1"/>
    <col min="7936" max="7936" width="9.7109375" customWidth="1"/>
    <col min="7937" max="7937" width="9.85546875" customWidth="1"/>
    <col min="7938" max="7939" width="9.7109375" customWidth="1"/>
    <col min="7940" max="7942" width="9.85546875" customWidth="1"/>
    <col min="8189" max="8189" width="27.7109375" customWidth="1"/>
    <col min="8190" max="8190" width="8.7109375" customWidth="1"/>
    <col min="8191" max="8191" width="9.85546875" customWidth="1"/>
    <col min="8192" max="8192" width="9.7109375" customWidth="1"/>
    <col min="8193" max="8193" width="9.85546875" customWidth="1"/>
    <col min="8194" max="8195" width="9.7109375" customWidth="1"/>
    <col min="8196" max="8198" width="9.85546875" customWidth="1"/>
    <col min="8445" max="8445" width="27.7109375" customWidth="1"/>
    <col min="8446" max="8446" width="8.7109375" customWidth="1"/>
    <col min="8447" max="8447" width="9.85546875" customWidth="1"/>
    <col min="8448" max="8448" width="9.7109375" customWidth="1"/>
    <col min="8449" max="8449" width="9.85546875" customWidth="1"/>
    <col min="8450" max="8451" width="9.7109375" customWidth="1"/>
    <col min="8452" max="8454" width="9.85546875" customWidth="1"/>
    <col min="8701" max="8701" width="27.7109375" customWidth="1"/>
    <col min="8702" max="8702" width="8.7109375" customWidth="1"/>
    <col min="8703" max="8703" width="9.85546875" customWidth="1"/>
    <col min="8704" max="8704" width="9.7109375" customWidth="1"/>
    <col min="8705" max="8705" width="9.85546875" customWidth="1"/>
    <col min="8706" max="8707" width="9.7109375" customWidth="1"/>
    <col min="8708" max="8710" width="9.85546875" customWidth="1"/>
    <col min="8957" max="8957" width="27.7109375" customWidth="1"/>
    <col min="8958" max="8958" width="8.7109375" customWidth="1"/>
    <col min="8959" max="8959" width="9.85546875" customWidth="1"/>
    <col min="8960" max="8960" width="9.7109375" customWidth="1"/>
    <col min="8961" max="8961" width="9.85546875" customWidth="1"/>
    <col min="8962" max="8963" width="9.7109375" customWidth="1"/>
    <col min="8964" max="8966" width="9.85546875" customWidth="1"/>
    <col min="9213" max="9213" width="27.7109375" customWidth="1"/>
    <col min="9214" max="9214" width="8.7109375" customWidth="1"/>
    <col min="9215" max="9215" width="9.85546875" customWidth="1"/>
    <col min="9216" max="9216" width="9.7109375" customWidth="1"/>
    <col min="9217" max="9217" width="9.85546875" customWidth="1"/>
    <col min="9218" max="9219" width="9.7109375" customWidth="1"/>
    <col min="9220" max="9222" width="9.85546875" customWidth="1"/>
    <col min="9469" max="9469" width="27.7109375" customWidth="1"/>
    <col min="9470" max="9470" width="8.7109375" customWidth="1"/>
    <col min="9471" max="9471" width="9.85546875" customWidth="1"/>
    <col min="9472" max="9472" width="9.7109375" customWidth="1"/>
    <col min="9473" max="9473" width="9.85546875" customWidth="1"/>
    <col min="9474" max="9475" width="9.7109375" customWidth="1"/>
    <col min="9476" max="9478" width="9.85546875" customWidth="1"/>
    <col min="9725" max="9725" width="27.7109375" customWidth="1"/>
    <col min="9726" max="9726" width="8.7109375" customWidth="1"/>
    <col min="9727" max="9727" width="9.85546875" customWidth="1"/>
    <col min="9728" max="9728" width="9.7109375" customWidth="1"/>
    <col min="9729" max="9729" width="9.85546875" customWidth="1"/>
    <col min="9730" max="9731" width="9.7109375" customWidth="1"/>
    <col min="9732" max="9734" width="9.85546875" customWidth="1"/>
    <col min="9981" max="9981" width="27.7109375" customWidth="1"/>
    <col min="9982" max="9982" width="8.7109375" customWidth="1"/>
    <col min="9983" max="9983" width="9.85546875" customWidth="1"/>
    <col min="9984" max="9984" width="9.7109375" customWidth="1"/>
    <col min="9985" max="9985" width="9.85546875" customWidth="1"/>
    <col min="9986" max="9987" width="9.7109375" customWidth="1"/>
    <col min="9988" max="9990" width="9.85546875" customWidth="1"/>
    <col min="10237" max="10237" width="27.7109375" customWidth="1"/>
    <col min="10238" max="10238" width="8.7109375" customWidth="1"/>
    <col min="10239" max="10239" width="9.85546875" customWidth="1"/>
    <col min="10240" max="10240" width="9.7109375" customWidth="1"/>
    <col min="10241" max="10241" width="9.85546875" customWidth="1"/>
    <col min="10242" max="10243" width="9.7109375" customWidth="1"/>
    <col min="10244" max="10246" width="9.85546875" customWidth="1"/>
    <col min="10493" max="10493" width="27.7109375" customWidth="1"/>
    <col min="10494" max="10494" width="8.7109375" customWidth="1"/>
    <col min="10495" max="10495" width="9.85546875" customWidth="1"/>
    <col min="10496" max="10496" width="9.7109375" customWidth="1"/>
    <col min="10497" max="10497" width="9.85546875" customWidth="1"/>
    <col min="10498" max="10499" width="9.7109375" customWidth="1"/>
    <col min="10500" max="10502" width="9.85546875" customWidth="1"/>
    <col min="10749" max="10749" width="27.7109375" customWidth="1"/>
    <col min="10750" max="10750" width="8.7109375" customWidth="1"/>
    <col min="10751" max="10751" width="9.85546875" customWidth="1"/>
    <col min="10752" max="10752" width="9.7109375" customWidth="1"/>
    <col min="10753" max="10753" width="9.85546875" customWidth="1"/>
    <col min="10754" max="10755" width="9.7109375" customWidth="1"/>
    <col min="10756" max="10758" width="9.85546875" customWidth="1"/>
    <col min="11005" max="11005" width="27.7109375" customWidth="1"/>
    <col min="11006" max="11006" width="8.7109375" customWidth="1"/>
    <col min="11007" max="11007" width="9.85546875" customWidth="1"/>
    <col min="11008" max="11008" width="9.7109375" customWidth="1"/>
    <col min="11009" max="11009" width="9.85546875" customWidth="1"/>
    <col min="11010" max="11011" width="9.7109375" customWidth="1"/>
    <col min="11012" max="11014" width="9.85546875" customWidth="1"/>
    <col min="11261" max="11261" width="27.7109375" customWidth="1"/>
    <col min="11262" max="11262" width="8.7109375" customWidth="1"/>
    <col min="11263" max="11263" width="9.85546875" customWidth="1"/>
    <col min="11264" max="11264" width="9.7109375" customWidth="1"/>
    <col min="11265" max="11265" width="9.85546875" customWidth="1"/>
    <col min="11266" max="11267" width="9.7109375" customWidth="1"/>
    <col min="11268" max="11270" width="9.85546875" customWidth="1"/>
    <col min="11517" max="11517" width="27.7109375" customWidth="1"/>
    <col min="11518" max="11518" width="8.7109375" customWidth="1"/>
    <col min="11519" max="11519" width="9.85546875" customWidth="1"/>
    <col min="11520" max="11520" width="9.7109375" customWidth="1"/>
    <col min="11521" max="11521" width="9.85546875" customWidth="1"/>
    <col min="11522" max="11523" width="9.7109375" customWidth="1"/>
    <col min="11524" max="11526" width="9.85546875" customWidth="1"/>
    <col min="11773" max="11773" width="27.7109375" customWidth="1"/>
    <col min="11774" max="11774" width="8.7109375" customWidth="1"/>
    <col min="11775" max="11775" width="9.85546875" customWidth="1"/>
    <col min="11776" max="11776" width="9.7109375" customWidth="1"/>
    <col min="11777" max="11777" width="9.85546875" customWidth="1"/>
    <col min="11778" max="11779" width="9.7109375" customWidth="1"/>
    <col min="11780" max="11782" width="9.85546875" customWidth="1"/>
    <col min="12029" max="12029" width="27.7109375" customWidth="1"/>
    <col min="12030" max="12030" width="8.7109375" customWidth="1"/>
    <col min="12031" max="12031" width="9.85546875" customWidth="1"/>
    <col min="12032" max="12032" width="9.7109375" customWidth="1"/>
    <col min="12033" max="12033" width="9.85546875" customWidth="1"/>
    <col min="12034" max="12035" width="9.7109375" customWidth="1"/>
    <col min="12036" max="12038" width="9.85546875" customWidth="1"/>
    <col min="12285" max="12285" width="27.7109375" customWidth="1"/>
    <col min="12286" max="12286" width="8.7109375" customWidth="1"/>
    <col min="12287" max="12287" width="9.85546875" customWidth="1"/>
    <col min="12288" max="12288" width="9.7109375" customWidth="1"/>
    <col min="12289" max="12289" width="9.85546875" customWidth="1"/>
    <col min="12290" max="12291" width="9.7109375" customWidth="1"/>
    <col min="12292" max="12294" width="9.85546875" customWidth="1"/>
    <col min="12541" max="12541" width="27.7109375" customWidth="1"/>
    <col min="12542" max="12542" width="8.7109375" customWidth="1"/>
    <col min="12543" max="12543" width="9.85546875" customWidth="1"/>
    <col min="12544" max="12544" width="9.7109375" customWidth="1"/>
    <col min="12545" max="12545" width="9.85546875" customWidth="1"/>
    <col min="12546" max="12547" width="9.7109375" customWidth="1"/>
    <col min="12548" max="12550" width="9.85546875" customWidth="1"/>
    <col min="12797" max="12797" width="27.7109375" customWidth="1"/>
    <col min="12798" max="12798" width="8.7109375" customWidth="1"/>
    <col min="12799" max="12799" width="9.85546875" customWidth="1"/>
    <col min="12800" max="12800" width="9.7109375" customWidth="1"/>
    <col min="12801" max="12801" width="9.85546875" customWidth="1"/>
    <col min="12802" max="12803" width="9.7109375" customWidth="1"/>
    <col min="12804" max="12806" width="9.85546875" customWidth="1"/>
    <col min="13053" max="13053" width="27.7109375" customWidth="1"/>
    <col min="13054" max="13054" width="8.7109375" customWidth="1"/>
    <col min="13055" max="13055" width="9.85546875" customWidth="1"/>
    <col min="13056" max="13056" width="9.7109375" customWidth="1"/>
    <col min="13057" max="13057" width="9.85546875" customWidth="1"/>
    <col min="13058" max="13059" width="9.7109375" customWidth="1"/>
    <col min="13060" max="13062" width="9.85546875" customWidth="1"/>
    <col min="13309" max="13309" width="27.7109375" customWidth="1"/>
    <col min="13310" max="13310" width="8.7109375" customWidth="1"/>
    <col min="13311" max="13311" width="9.85546875" customWidth="1"/>
    <col min="13312" max="13312" width="9.7109375" customWidth="1"/>
    <col min="13313" max="13313" width="9.85546875" customWidth="1"/>
    <col min="13314" max="13315" width="9.7109375" customWidth="1"/>
    <col min="13316" max="13318" width="9.85546875" customWidth="1"/>
    <col min="13565" max="13565" width="27.7109375" customWidth="1"/>
    <col min="13566" max="13566" width="8.7109375" customWidth="1"/>
    <col min="13567" max="13567" width="9.85546875" customWidth="1"/>
    <col min="13568" max="13568" width="9.7109375" customWidth="1"/>
    <col min="13569" max="13569" width="9.85546875" customWidth="1"/>
    <col min="13570" max="13571" width="9.7109375" customWidth="1"/>
    <col min="13572" max="13574" width="9.85546875" customWidth="1"/>
    <col min="13821" max="13821" width="27.7109375" customWidth="1"/>
    <col min="13822" max="13822" width="8.7109375" customWidth="1"/>
    <col min="13823" max="13823" width="9.85546875" customWidth="1"/>
    <col min="13824" max="13824" width="9.7109375" customWidth="1"/>
    <col min="13825" max="13825" width="9.85546875" customWidth="1"/>
    <col min="13826" max="13827" width="9.7109375" customWidth="1"/>
    <col min="13828" max="13830" width="9.85546875" customWidth="1"/>
    <col min="14077" max="14077" width="27.7109375" customWidth="1"/>
    <col min="14078" max="14078" width="8.7109375" customWidth="1"/>
    <col min="14079" max="14079" width="9.85546875" customWidth="1"/>
    <col min="14080" max="14080" width="9.7109375" customWidth="1"/>
    <col min="14081" max="14081" width="9.85546875" customWidth="1"/>
    <col min="14082" max="14083" width="9.7109375" customWidth="1"/>
    <col min="14084" max="14086" width="9.85546875" customWidth="1"/>
    <col min="14333" max="14333" width="27.7109375" customWidth="1"/>
    <col min="14334" max="14334" width="8.7109375" customWidth="1"/>
    <col min="14335" max="14335" width="9.85546875" customWidth="1"/>
    <col min="14336" max="14336" width="9.7109375" customWidth="1"/>
    <col min="14337" max="14337" width="9.85546875" customWidth="1"/>
    <col min="14338" max="14339" width="9.7109375" customWidth="1"/>
    <col min="14340" max="14342" width="9.85546875" customWidth="1"/>
    <col min="14589" max="14589" width="27.7109375" customWidth="1"/>
    <col min="14590" max="14590" width="8.7109375" customWidth="1"/>
    <col min="14591" max="14591" width="9.85546875" customWidth="1"/>
    <col min="14592" max="14592" width="9.7109375" customWidth="1"/>
    <col min="14593" max="14593" width="9.85546875" customWidth="1"/>
    <col min="14594" max="14595" width="9.7109375" customWidth="1"/>
    <col min="14596" max="14598" width="9.85546875" customWidth="1"/>
    <col min="14845" max="14845" width="27.7109375" customWidth="1"/>
    <col min="14846" max="14846" width="8.7109375" customWidth="1"/>
    <col min="14847" max="14847" width="9.85546875" customWidth="1"/>
    <col min="14848" max="14848" width="9.7109375" customWidth="1"/>
    <col min="14849" max="14849" width="9.85546875" customWidth="1"/>
    <col min="14850" max="14851" width="9.7109375" customWidth="1"/>
    <col min="14852" max="14854" width="9.85546875" customWidth="1"/>
    <col min="15101" max="15101" width="27.7109375" customWidth="1"/>
    <col min="15102" max="15102" width="8.7109375" customWidth="1"/>
    <col min="15103" max="15103" width="9.85546875" customWidth="1"/>
    <col min="15104" max="15104" width="9.7109375" customWidth="1"/>
    <col min="15105" max="15105" width="9.85546875" customWidth="1"/>
    <col min="15106" max="15107" width="9.7109375" customWidth="1"/>
    <col min="15108" max="15110" width="9.85546875" customWidth="1"/>
    <col min="15357" max="15357" width="27.7109375" customWidth="1"/>
    <col min="15358" max="15358" width="8.7109375" customWidth="1"/>
    <col min="15359" max="15359" width="9.85546875" customWidth="1"/>
    <col min="15360" max="15360" width="9.7109375" customWidth="1"/>
    <col min="15361" max="15361" width="9.85546875" customWidth="1"/>
    <col min="15362" max="15363" width="9.7109375" customWidth="1"/>
    <col min="15364" max="15366" width="9.85546875" customWidth="1"/>
    <col min="15613" max="15613" width="27.7109375" customWidth="1"/>
    <col min="15614" max="15614" width="8.7109375" customWidth="1"/>
    <col min="15615" max="15615" width="9.85546875" customWidth="1"/>
    <col min="15616" max="15616" width="9.7109375" customWidth="1"/>
    <col min="15617" max="15617" width="9.85546875" customWidth="1"/>
    <col min="15618" max="15619" width="9.7109375" customWidth="1"/>
    <col min="15620" max="15622" width="9.85546875" customWidth="1"/>
    <col min="15869" max="15869" width="27.7109375" customWidth="1"/>
    <col min="15870" max="15870" width="8.7109375" customWidth="1"/>
    <col min="15871" max="15871" width="9.85546875" customWidth="1"/>
    <col min="15872" max="15872" width="9.7109375" customWidth="1"/>
    <col min="15873" max="15873" width="9.85546875" customWidth="1"/>
    <col min="15874" max="15875" width="9.7109375" customWidth="1"/>
    <col min="15876" max="15878" width="9.85546875" customWidth="1"/>
    <col min="16125" max="16125" width="27.7109375" customWidth="1"/>
    <col min="16126" max="16126" width="8.7109375" customWidth="1"/>
    <col min="16127" max="16127" width="9.85546875" customWidth="1"/>
    <col min="16128" max="16128" width="9.7109375" customWidth="1"/>
    <col min="16129" max="16129" width="9.85546875" customWidth="1"/>
    <col min="16130" max="16131" width="9.7109375" customWidth="1"/>
    <col min="16132" max="16134" width="9.85546875" customWidth="1"/>
  </cols>
  <sheetData>
    <row r="1" spans="1:12" ht="12.75" customHeight="1" x14ac:dyDescent="0.2">
      <c r="A1" s="582" t="s">
        <v>760</v>
      </c>
      <c r="B1" s="582"/>
      <c r="C1" s="582"/>
      <c r="D1" s="582"/>
      <c r="E1" s="582"/>
      <c r="F1" s="582"/>
      <c r="G1" s="582"/>
      <c r="H1" s="582"/>
      <c r="I1" s="582"/>
      <c r="J1" s="582"/>
      <c r="L1" s="114"/>
    </row>
    <row r="2" spans="1:12" ht="13.5" customHeight="1" x14ac:dyDescent="0.2">
      <c r="A2" s="197" t="s">
        <v>672</v>
      </c>
      <c r="B2" s="197"/>
      <c r="C2" s="543"/>
      <c r="D2" s="543"/>
      <c r="E2" s="50"/>
      <c r="F2" s="51"/>
      <c r="G2" s="264"/>
      <c r="H2" s="264"/>
      <c r="I2" s="264"/>
      <c r="J2" s="583" t="s">
        <v>580</v>
      </c>
      <c r="K2" s="584"/>
    </row>
    <row r="3" spans="1:12" ht="13.5" customHeight="1" x14ac:dyDescent="0.2">
      <c r="A3" s="241" t="s">
        <v>49</v>
      </c>
      <c r="B3" s="197"/>
      <c r="C3" s="231"/>
      <c r="D3" s="231"/>
      <c r="E3" s="50"/>
      <c r="F3" s="51"/>
      <c r="G3" s="264"/>
      <c r="H3" s="264"/>
      <c r="I3" s="264"/>
      <c r="J3" s="585" t="s">
        <v>774</v>
      </c>
      <c r="K3" s="586"/>
      <c r="L3" s="265"/>
    </row>
    <row r="4" spans="1:12" ht="11.25" customHeight="1" x14ac:dyDescent="0.25">
      <c r="A4" s="201"/>
      <c r="B4" s="201"/>
      <c r="C4" s="102"/>
      <c r="D4" s="202"/>
      <c r="E4" s="126"/>
      <c r="F4" s="55"/>
      <c r="G4" s="55"/>
      <c r="H4" s="28"/>
      <c r="I4" s="28"/>
      <c r="J4" s="28"/>
    </row>
    <row r="5" spans="1:12" ht="19.5" customHeight="1" x14ac:dyDescent="0.2">
      <c r="A5" s="587" t="s">
        <v>560</v>
      </c>
      <c r="B5" s="587" t="s">
        <v>561</v>
      </c>
      <c r="C5" s="577" t="s">
        <v>533</v>
      </c>
      <c r="D5" s="577"/>
      <c r="E5" s="577"/>
      <c r="F5" s="577"/>
      <c r="G5" s="577"/>
      <c r="H5" s="577"/>
      <c r="I5" s="577"/>
      <c r="J5" s="577"/>
      <c r="K5" s="577"/>
    </row>
    <row r="6" spans="1:12" ht="12.75" customHeight="1" x14ac:dyDescent="0.2">
      <c r="A6" s="588"/>
      <c r="B6" s="588"/>
      <c r="C6" s="590" t="str">
        <f>IF('Table 15 data'!C345=1,'Table 15 data'!D346,'Table 15 data'!D347)</f>
        <v>5+ A*-C grades including English and mathematics GCSEs</v>
      </c>
      <c r="D6" s="590"/>
      <c r="E6" s="590"/>
      <c r="F6" s="590"/>
      <c r="G6" s="590"/>
      <c r="H6" s="590"/>
      <c r="I6" s="590"/>
      <c r="J6" s="590"/>
      <c r="K6" s="590"/>
    </row>
    <row r="7" spans="1:12" ht="12.75" x14ac:dyDescent="0.2">
      <c r="A7" s="589"/>
      <c r="B7" s="589"/>
      <c r="C7" s="205" t="s">
        <v>448</v>
      </c>
      <c r="D7" s="205" t="s">
        <v>449</v>
      </c>
      <c r="E7" s="205" t="s">
        <v>450</v>
      </c>
      <c r="F7" s="205" t="s">
        <v>451</v>
      </c>
      <c r="G7" s="205" t="s">
        <v>452</v>
      </c>
      <c r="H7" s="205" t="s">
        <v>453</v>
      </c>
      <c r="I7" s="205" t="s">
        <v>466</v>
      </c>
      <c r="J7" s="205" t="s">
        <v>537</v>
      </c>
      <c r="K7" s="310" t="s">
        <v>606</v>
      </c>
    </row>
    <row r="8" spans="1:12" s="8" customFormat="1" ht="11.25" customHeight="1" x14ac:dyDescent="0.2">
      <c r="J8" s="117"/>
      <c r="K8" s="117"/>
    </row>
    <row r="9" spans="1:12" s="60" customFormat="1" ht="12.75" customHeight="1" x14ac:dyDescent="0.2">
      <c r="A9" s="32" t="s">
        <v>540</v>
      </c>
      <c r="B9" s="513" t="s">
        <v>445</v>
      </c>
      <c r="C9" s="34">
        <f>VLOOKUP($A9,'Table 16 data'!$A$9:$U$186,'Table 15 data'!$D$345+'Table 16 data'!C$4,0)</f>
        <v>45.6</v>
      </c>
      <c r="D9" s="34">
        <f>VLOOKUP($A9,'Table 16 data'!$A$9:$U$186,'Table 15 data'!$D$345+'Table 16 data'!D$4,0)</f>
        <v>46.3</v>
      </c>
      <c r="E9" s="34">
        <f>VLOOKUP($A9,'Table 16 data'!$A$9:$U$186,'Table 15 data'!$D$345+'Table 16 data'!E$4,0)</f>
        <v>47.6</v>
      </c>
      <c r="F9" s="34">
        <f>VLOOKUP($A9,'Table 16 data'!$A$9:$U$186,'Table 15 data'!$D$345+'Table 16 data'!F$4,0)</f>
        <v>49.8</v>
      </c>
      <c r="G9" s="34">
        <f>VLOOKUP($A9,'Table 16 data'!$A$9:$U$186,'Table 15 data'!$D$345+'Table 16 data'!G$4,0)</f>
        <v>53.5</v>
      </c>
      <c r="H9" s="34">
        <f>VLOOKUP($A9,'Table 16 data'!$A$9:$U$186,'Table 15 data'!$D$345+'Table 16 data'!H$4,0)</f>
        <v>59</v>
      </c>
      <c r="I9" s="34">
        <f>VLOOKUP($A9,'Table 16 data'!$A$9:$U$186,'Table 15 data'!$D$345+'Table 16 data'!I$4,0)</f>
        <v>59.4</v>
      </c>
      <c r="J9" s="34">
        <f>VLOOKUP($A9,'Table 16 data'!$A$9:$U$186,'Table 15 data'!$D$345+'Table 16 data'!K$4,0)</f>
        <v>59.2</v>
      </c>
      <c r="K9" s="34">
        <f>VLOOKUP($A9,'Table 16 data'!$A$9:$U$186,'Table 15 data'!$D$345+'Table 16 data'!L$4,0)</f>
        <v>53.4</v>
      </c>
    </row>
    <row r="10" spans="1:12" ht="11.25" customHeight="1" x14ac:dyDescent="0.2">
      <c r="A10" s="62"/>
      <c r="B10" s="514"/>
      <c r="C10" s="62"/>
      <c r="D10" s="62"/>
      <c r="E10" s="8"/>
      <c r="F10" s="63"/>
      <c r="G10" s="8"/>
      <c r="H10" s="8"/>
      <c r="J10" s="41"/>
      <c r="K10" s="41"/>
    </row>
    <row r="11" spans="1:12" ht="11.25" customHeight="1" x14ac:dyDescent="0.2">
      <c r="A11" s="62" t="s">
        <v>586</v>
      </c>
      <c r="B11" s="513"/>
      <c r="C11" s="34">
        <f>VLOOKUP($A11,'Table 16 data'!$A$9:$U$186,'Table 15 data'!$D$345+'Table 16 data'!C$4,0)</f>
        <v>44.1</v>
      </c>
      <c r="D11" s="34">
        <f>VLOOKUP($A11,'Table 16 data'!$A$9:$U$186,'Table 15 data'!$D$345+'Table 16 data'!D$4,0)</f>
        <v>45.9</v>
      </c>
      <c r="E11" s="34">
        <f>VLOOKUP($A11,'Table 16 data'!$A$9:$U$186,'Table 15 data'!$D$345+'Table 16 data'!E$4,0)</f>
        <v>48.4</v>
      </c>
      <c r="F11" s="34">
        <f>VLOOKUP($A11,'Table 16 data'!$A$9:$U$186,'Table 15 data'!$D$345+'Table 16 data'!F$4,0)</f>
        <v>50.9</v>
      </c>
      <c r="G11" s="34">
        <f>VLOOKUP($A11,'Table 16 data'!$A$9:$U$186,'Table 15 data'!$D$345+'Table 16 data'!G$4,0)</f>
        <v>55.3</v>
      </c>
      <c r="H11" s="34">
        <f>VLOOKUP($A11,'Table 16 data'!$A$9:$U$186,'Table 15 data'!$D$345+'Table 16 data'!H$4,0)</f>
        <v>58.4</v>
      </c>
      <c r="I11" s="34">
        <f>VLOOKUP($A11,'Table 16 data'!$A$9:$U$186,'Table 15 data'!$D$345+'Table 16 data'!I$4,0)</f>
        <v>59.1</v>
      </c>
      <c r="J11" s="34">
        <f>VLOOKUP($A11,'Table 16 data'!$A$9:$U$186,'Table 15 data'!$D$345+'Table 16 data'!K$4,0)</f>
        <v>60.8</v>
      </c>
      <c r="K11" s="34">
        <f>VLOOKUP($A11,'Table 16 data'!$A$9:$U$186,'Table 15 data'!$D$345+'Table 16 data'!L$4,0)</f>
        <v>56.8</v>
      </c>
    </row>
    <row r="12" spans="1:12" ht="11.25" customHeight="1" x14ac:dyDescent="0.25">
      <c r="B12" s="515"/>
    </row>
    <row r="13" spans="1:12" s="60" customFormat="1" ht="11.25" customHeight="1" x14ac:dyDescent="0.2">
      <c r="A13" s="31" t="s">
        <v>562</v>
      </c>
      <c r="B13" s="516" t="s">
        <v>129</v>
      </c>
      <c r="C13" s="34">
        <f>VLOOKUP($A13,'Table 16 data'!$A$13:$U$186,'Table 15 data'!$D$345+'Table 16 data'!C$4,0)</f>
        <v>40.4</v>
      </c>
      <c r="D13" s="34">
        <f>VLOOKUP($A13,'Table 16 data'!$A$13:$U$186,'Table 15 data'!$D$345+'Table 16 data'!D$4,0)</f>
        <v>41.9</v>
      </c>
      <c r="E13" s="34">
        <f>VLOOKUP($A13,'Table 16 data'!$A$13:$U$186,'Table 15 data'!$D$345+'Table 16 data'!E$4,0)</f>
        <v>44.9</v>
      </c>
      <c r="F13" s="34">
        <f>VLOOKUP($A13,'Table 16 data'!$A$13:$U$186,'Table 15 data'!$D$345+'Table 16 data'!F$4,0)</f>
        <v>48.1</v>
      </c>
      <c r="G13" s="34">
        <f>VLOOKUP($A13,'Table 16 data'!$A$13:$U$186,'Table 15 data'!$D$345+'Table 16 data'!G$4,0)</f>
        <v>52.9</v>
      </c>
      <c r="H13" s="34">
        <f>VLOOKUP($A13,'Table 16 data'!$A$13:$U$186,'Table 15 data'!$D$345+'Table 16 data'!H$4,0)</f>
        <v>56.8</v>
      </c>
      <c r="I13" s="34">
        <f>VLOOKUP($A13,'Table 16 data'!$A$13:$U$186,'Table 15 data'!$D$345+'Table 16 data'!I$4,0)</f>
        <v>58.5</v>
      </c>
      <c r="J13" s="34">
        <f>VLOOKUP($A13,'Table 16 data'!$A$13:$U$186,'Table 15 data'!$D$345+'Table 16 data'!K$4,0)</f>
        <v>59.3</v>
      </c>
      <c r="K13" s="34">
        <f>VLOOKUP($A13,'Table 16 data'!$A$13:$U$186,'Table 15 data'!$D$345+'Table 16 data'!L$4,0)</f>
        <v>54.6</v>
      </c>
      <c r="L13" s="114"/>
    </row>
    <row r="14" spans="1:12" ht="11.25" customHeight="1" x14ac:dyDescent="0.2">
      <c r="A14" s="35" t="s">
        <v>467</v>
      </c>
      <c r="B14" s="207" t="s">
        <v>132</v>
      </c>
      <c r="C14" s="116">
        <f>VLOOKUP($A14,'Table 16 data'!$A$13:$U$186,'Table 15 data'!$D$345+'Table 16 data'!C$4,0)</f>
        <v>40.4</v>
      </c>
      <c r="D14" s="116">
        <f>VLOOKUP($A14,'Table 16 data'!$A$13:$U$186,'Table 15 data'!$D$345+'Table 16 data'!D$4,0)</f>
        <v>42.3</v>
      </c>
      <c r="E14" s="116">
        <f>VLOOKUP($A14,'Table 16 data'!$A$13:$U$186,'Table 15 data'!$D$345+'Table 16 data'!E$4,0)</f>
        <v>44.5</v>
      </c>
      <c r="F14" s="116">
        <f>VLOOKUP($A14,'Table 16 data'!$A$13:$U$186,'Table 15 data'!$D$345+'Table 16 data'!F$4,0)</f>
        <v>48.7</v>
      </c>
      <c r="G14" s="116">
        <f>VLOOKUP($A14,'Table 16 data'!$A$13:$U$186,'Table 15 data'!$D$345+'Table 16 data'!G$4,0)</f>
        <v>55.8</v>
      </c>
      <c r="H14" s="116">
        <f>VLOOKUP($A14,'Table 16 data'!$A$13:$U$186,'Table 15 data'!$D$345+'Table 16 data'!H$4,0)</f>
        <v>60</v>
      </c>
      <c r="I14" s="116">
        <f>VLOOKUP($A14,'Table 16 data'!$A$13:$U$186,'Table 15 data'!$D$345+'Table 16 data'!I$4,0)</f>
        <v>62.5</v>
      </c>
      <c r="J14" s="116">
        <f>VLOOKUP($A14,'Table 16 data'!$A$13:$U$186,'Table 15 data'!$D$345+'Table 16 data'!K$4,0)</f>
        <v>63.1</v>
      </c>
      <c r="K14" s="116">
        <f>VLOOKUP($A14,'Table 16 data'!$A$13:$U$186,'Table 15 data'!$D$345+'Table 16 data'!L$4,0)</f>
        <v>57.6</v>
      </c>
    </row>
    <row r="15" spans="1:12" ht="11.25" customHeight="1" x14ac:dyDescent="0.2">
      <c r="A15" s="35" t="s">
        <v>130</v>
      </c>
      <c r="B15" s="207" t="s">
        <v>131</v>
      </c>
      <c r="C15" s="116">
        <f>VLOOKUP($A15,'Table 16 data'!$A$13:$U$186,'Table 15 data'!$D$345+'Table 16 data'!C$4,0)</f>
        <v>44.7</v>
      </c>
      <c r="D15" s="116">
        <f>VLOOKUP($A15,'Table 16 data'!$A$13:$U$186,'Table 15 data'!$D$345+'Table 16 data'!D$4,0)</f>
        <v>46</v>
      </c>
      <c r="E15" s="116">
        <f>VLOOKUP($A15,'Table 16 data'!$A$13:$U$186,'Table 15 data'!$D$345+'Table 16 data'!E$4,0)</f>
        <v>47.7</v>
      </c>
      <c r="F15" s="116">
        <f>VLOOKUP($A15,'Table 16 data'!$A$13:$U$186,'Table 15 data'!$D$345+'Table 16 data'!F$4,0)</f>
        <v>51.6</v>
      </c>
      <c r="G15" s="116">
        <f>VLOOKUP($A15,'Table 16 data'!$A$13:$U$186,'Table 15 data'!$D$345+'Table 16 data'!G$4,0)</f>
        <v>54.7</v>
      </c>
      <c r="H15" s="116">
        <f>VLOOKUP($A15,'Table 16 data'!$A$13:$U$186,'Table 15 data'!$D$345+'Table 16 data'!H$4,0)</f>
        <v>65.7</v>
      </c>
      <c r="I15" s="116">
        <f>VLOOKUP($A15,'Table 16 data'!$A$13:$U$186,'Table 15 data'!$D$345+'Table 16 data'!I$4,0)</f>
        <v>62.2</v>
      </c>
      <c r="J15" s="116">
        <f>VLOOKUP($A15,'Table 16 data'!$A$13:$U$186,'Table 15 data'!$D$345+'Table 16 data'!K$4,0)</f>
        <v>64.8</v>
      </c>
      <c r="K15" s="116">
        <f>VLOOKUP($A15,'Table 16 data'!$A$13:$U$186,'Table 15 data'!$D$345+'Table 16 data'!L$4,0)</f>
        <v>56.9</v>
      </c>
    </row>
    <row r="16" spans="1:12" ht="11.25" customHeight="1" x14ac:dyDescent="0.2">
      <c r="A16" s="36" t="s">
        <v>133</v>
      </c>
      <c r="B16" s="207" t="s">
        <v>134</v>
      </c>
      <c r="C16" s="116">
        <f>VLOOKUP($A16,'Table 16 data'!$A$13:$U$186,'Table 15 data'!$D$345+'Table 16 data'!C$4,0)</f>
        <v>45</v>
      </c>
      <c r="D16" s="116">
        <f>VLOOKUP($A16,'Table 16 data'!$A$13:$U$186,'Table 15 data'!$D$345+'Table 16 data'!D$4,0)</f>
        <v>45.5</v>
      </c>
      <c r="E16" s="116">
        <f>VLOOKUP($A16,'Table 16 data'!$A$13:$U$186,'Table 15 data'!$D$345+'Table 16 data'!E$4,0)</f>
        <v>47</v>
      </c>
      <c r="F16" s="116">
        <f>VLOOKUP($A16,'Table 16 data'!$A$13:$U$186,'Table 15 data'!$D$345+'Table 16 data'!F$4,0)</f>
        <v>52.3</v>
      </c>
      <c r="G16" s="116">
        <f>VLOOKUP($A16,'Table 16 data'!$A$13:$U$186,'Table 15 data'!$D$345+'Table 16 data'!G$4,0)</f>
        <v>54.2</v>
      </c>
      <c r="H16" s="116">
        <f>VLOOKUP($A16,'Table 16 data'!$A$13:$U$186,'Table 15 data'!$D$345+'Table 16 data'!H$4,0)</f>
        <v>60.3</v>
      </c>
      <c r="I16" s="116">
        <f>VLOOKUP($A16,'Table 16 data'!$A$13:$U$186,'Table 15 data'!$D$345+'Table 16 data'!I$4,0)</f>
        <v>60.6</v>
      </c>
      <c r="J16" s="116">
        <f>VLOOKUP($A16,'Table 16 data'!$A$13:$U$186,'Table 15 data'!$D$345+'Table 16 data'!K$4,0)</f>
        <v>61.7</v>
      </c>
      <c r="K16" s="116">
        <f>VLOOKUP($A16,'Table 16 data'!$A$13:$U$186,'Table 15 data'!$D$345+'Table 16 data'!L$4,0)</f>
        <v>58.5</v>
      </c>
    </row>
    <row r="17" spans="1:11" ht="11.25" customHeight="1" x14ac:dyDescent="0.2">
      <c r="A17" s="36" t="s">
        <v>135</v>
      </c>
      <c r="B17" s="207" t="s">
        <v>136</v>
      </c>
      <c r="C17" s="116">
        <f>VLOOKUP($A17,'Table 16 data'!$A$13:$U$186,'Table 15 data'!$D$345+'Table 16 data'!C$4,0)</f>
        <v>37.5</v>
      </c>
      <c r="D17" s="116">
        <f>VLOOKUP($A17,'Table 16 data'!$A$13:$U$186,'Table 15 data'!$D$345+'Table 16 data'!D$4,0)</f>
        <v>38.6</v>
      </c>
      <c r="E17" s="116">
        <f>VLOOKUP($A17,'Table 16 data'!$A$13:$U$186,'Table 15 data'!$D$345+'Table 16 data'!E$4,0)</f>
        <v>39.200000000000003</v>
      </c>
      <c r="F17" s="116">
        <f>VLOOKUP($A17,'Table 16 data'!$A$13:$U$186,'Table 15 data'!$D$345+'Table 16 data'!F$4,0)</f>
        <v>48.5</v>
      </c>
      <c r="G17" s="116">
        <f>VLOOKUP($A17,'Table 16 data'!$A$13:$U$186,'Table 15 data'!$D$345+'Table 16 data'!G$4,0)</f>
        <v>49.6</v>
      </c>
      <c r="H17" s="116">
        <f>VLOOKUP($A17,'Table 16 data'!$A$13:$U$186,'Table 15 data'!$D$345+'Table 16 data'!H$4,0)</f>
        <v>56.4</v>
      </c>
      <c r="I17" s="116">
        <f>VLOOKUP($A17,'Table 16 data'!$A$13:$U$186,'Table 15 data'!$D$345+'Table 16 data'!I$4,0)</f>
        <v>48.8</v>
      </c>
      <c r="J17" s="116">
        <f>VLOOKUP($A17,'Table 16 data'!$A$13:$U$186,'Table 15 data'!$D$345+'Table 16 data'!K$4,0)</f>
        <v>59</v>
      </c>
      <c r="K17" s="116">
        <f>VLOOKUP($A17,'Table 16 data'!$A$13:$U$186,'Table 15 data'!$D$345+'Table 16 data'!L$4,0)</f>
        <v>55.1</v>
      </c>
    </row>
    <row r="18" spans="1:11" ht="11.25" customHeight="1" x14ac:dyDescent="0.2">
      <c r="A18" s="36" t="s">
        <v>137</v>
      </c>
      <c r="B18" s="207" t="s">
        <v>138</v>
      </c>
      <c r="C18" s="116">
        <f>VLOOKUP($A18,'Table 16 data'!$A$13:$U$186,'Table 15 data'!$D$345+'Table 16 data'!C$4,0)</f>
        <v>30.1</v>
      </c>
      <c r="D18" s="116">
        <f>VLOOKUP($A18,'Table 16 data'!$A$13:$U$186,'Table 15 data'!$D$345+'Table 16 data'!D$4,0)</f>
        <v>31.9</v>
      </c>
      <c r="E18" s="116">
        <f>VLOOKUP($A18,'Table 16 data'!$A$13:$U$186,'Table 15 data'!$D$345+'Table 16 data'!E$4,0)</f>
        <v>35.799999999999997</v>
      </c>
      <c r="F18" s="116">
        <f>VLOOKUP($A18,'Table 16 data'!$A$13:$U$186,'Table 15 data'!$D$345+'Table 16 data'!F$4,0)</f>
        <v>36.9</v>
      </c>
      <c r="G18" s="116">
        <f>VLOOKUP($A18,'Table 16 data'!$A$13:$U$186,'Table 15 data'!$D$345+'Table 16 data'!G$4,0)</f>
        <v>44.2</v>
      </c>
      <c r="H18" s="116">
        <f>VLOOKUP($A18,'Table 16 data'!$A$13:$U$186,'Table 15 data'!$D$345+'Table 16 data'!H$4,0)</f>
        <v>40.9</v>
      </c>
      <c r="I18" s="116">
        <f>VLOOKUP($A18,'Table 16 data'!$A$13:$U$186,'Table 15 data'!$D$345+'Table 16 data'!I$4,0)</f>
        <v>47.6</v>
      </c>
      <c r="J18" s="116">
        <f>VLOOKUP($A18,'Table 16 data'!$A$13:$U$186,'Table 15 data'!$D$345+'Table 16 data'!K$4,0)</f>
        <v>50.3</v>
      </c>
      <c r="K18" s="116">
        <f>VLOOKUP($A18,'Table 16 data'!$A$13:$U$186,'Table 15 data'!$D$345+'Table 16 data'!L$4,0)</f>
        <v>47.2</v>
      </c>
    </row>
    <row r="19" spans="1:11" ht="11.25" customHeight="1" x14ac:dyDescent="0.2">
      <c r="A19" s="36" t="s">
        <v>139</v>
      </c>
      <c r="B19" s="207" t="s">
        <v>140</v>
      </c>
      <c r="C19" s="116">
        <f>VLOOKUP($A19,'Table 16 data'!$A$13:$U$186,'Table 15 data'!$D$345+'Table 16 data'!C$4,0)</f>
        <v>33.5</v>
      </c>
      <c r="D19" s="116">
        <f>VLOOKUP($A19,'Table 16 data'!$A$13:$U$186,'Table 15 data'!$D$345+'Table 16 data'!D$4,0)</f>
        <v>38</v>
      </c>
      <c r="E19" s="116">
        <f>VLOOKUP($A19,'Table 16 data'!$A$13:$U$186,'Table 15 data'!$D$345+'Table 16 data'!E$4,0)</f>
        <v>39.200000000000003</v>
      </c>
      <c r="F19" s="116">
        <f>VLOOKUP($A19,'Table 16 data'!$A$13:$U$186,'Table 15 data'!$D$345+'Table 16 data'!F$4,0)</f>
        <v>41.9</v>
      </c>
      <c r="G19" s="116">
        <f>VLOOKUP($A19,'Table 16 data'!$A$13:$U$186,'Table 15 data'!$D$345+'Table 16 data'!G$4,0)</f>
        <v>49.5</v>
      </c>
      <c r="H19" s="116">
        <f>VLOOKUP($A19,'Table 16 data'!$A$13:$U$186,'Table 15 data'!$D$345+'Table 16 data'!H$4,0)</f>
        <v>52.6</v>
      </c>
      <c r="I19" s="116">
        <f>VLOOKUP($A19,'Table 16 data'!$A$13:$U$186,'Table 15 data'!$D$345+'Table 16 data'!I$4,0)</f>
        <v>55.9</v>
      </c>
      <c r="J19" s="116">
        <f>VLOOKUP($A19,'Table 16 data'!$A$13:$U$186,'Table 15 data'!$D$345+'Table 16 data'!K$4,0)</f>
        <v>57.3</v>
      </c>
      <c r="K19" s="116">
        <f>VLOOKUP($A19,'Table 16 data'!$A$13:$U$186,'Table 15 data'!$D$345+'Table 16 data'!L$4,0)</f>
        <v>57.3</v>
      </c>
    </row>
    <row r="20" spans="1:11" ht="11.25" customHeight="1" x14ac:dyDescent="0.2">
      <c r="A20" s="36" t="s">
        <v>141</v>
      </c>
      <c r="B20" s="207" t="s">
        <v>142</v>
      </c>
      <c r="C20" s="116">
        <f>VLOOKUP($A20,'Table 16 data'!$A$13:$U$186,'Table 15 data'!$D$345+'Table 16 data'!C$4,0)</f>
        <v>47.9</v>
      </c>
      <c r="D20" s="116">
        <f>VLOOKUP($A20,'Table 16 data'!$A$13:$U$186,'Table 15 data'!$D$345+'Table 16 data'!D$4,0)</f>
        <v>47.3</v>
      </c>
      <c r="E20" s="116">
        <f>VLOOKUP($A20,'Table 16 data'!$A$13:$U$186,'Table 15 data'!$D$345+'Table 16 data'!E$4,0)</f>
        <v>50.4</v>
      </c>
      <c r="F20" s="116">
        <f>VLOOKUP($A20,'Table 16 data'!$A$13:$U$186,'Table 15 data'!$D$345+'Table 16 data'!F$4,0)</f>
        <v>53.6</v>
      </c>
      <c r="G20" s="116">
        <f>VLOOKUP($A20,'Table 16 data'!$A$13:$U$186,'Table 15 data'!$D$345+'Table 16 data'!G$4,0)</f>
        <v>53.1</v>
      </c>
      <c r="H20" s="116">
        <f>VLOOKUP($A20,'Table 16 data'!$A$13:$U$186,'Table 15 data'!$D$345+'Table 16 data'!H$4,0)</f>
        <v>58.5</v>
      </c>
      <c r="I20" s="116">
        <f>VLOOKUP($A20,'Table 16 data'!$A$13:$U$186,'Table 15 data'!$D$345+'Table 16 data'!I$4,0)</f>
        <v>61.9</v>
      </c>
      <c r="J20" s="116">
        <f>VLOOKUP($A20,'Table 16 data'!$A$13:$U$186,'Table 15 data'!$D$345+'Table 16 data'!K$4,0)</f>
        <v>64.8</v>
      </c>
      <c r="K20" s="116">
        <f>VLOOKUP($A20,'Table 16 data'!$A$13:$U$186,'Table 15 data'!$D$345+'Table 16 data'!L$4,0)</f>
        <v>56.1</v>
      </c>
    </row>
    <row r="21" spans="1:11" ht="11.25" customHeight="1" x14ac:dyDescent="0.2">
      <c r="A21" s="36" t="s">
        <v>143</v>
      </c>
      <c r="B21" s="207" t="s">
        <v>144</v>
      </c>
      <c r="C21" s="116">
        <f>VLOOKUP($A21,'Table 16 data'!$A$13:$U$186,'Table 15 data'!$D$345+'Table 16 data'!C$4,0)</f>
        <v>48.9</v>
      </c>
      <c r="D21" s="116">
        <f>VLOOKUP($A21,'Table 16 data'!$A$13:$U$186,'Table 15 data'!$D$345+'Table 16 data'!D$4,0)</f>
        <v>46.3</v>
      </c>
      <c r="E21" s="116">
        <f>VLOOKUP($A21,'Table 16 data'!$A$13:$U$186,'Table 15 data'!$D$345+'Table 16 data'!E$4,0)</f>
        <v>50.9</v>
      </c>
      <c r="F21" s="116">
        <f>VLOOKUP($A21,'Table 16 data'!$A$13:$U$186,'Table 15 data'!$D$345+'Table 16 data'!F$4,0)</f>
        <v>51.9</v>
      </c>
      <c r="G21" s="116">
        <f>VLOOKUP($A21,'Table 16 data'!$A$13:$U$186,'Table 15 data'!$D$345+'Table 16 data'!G$4,0)</f>
        <v>54</v>
      </c>
      <c r="H21" s="116">
        <f>VLOOKUP($A21,'Table 16 data'!$A$13:$U$186,'Table 15 data'!$D$345+'Table 16 data'!H$4,0)</f>
        <v>57.7</v>
      </c>
      <c r="I21" s="116">
        <f>VLOOKUP($A21,'Table 16 data'!$A$13:$U$186,'Table 15 data'!$D$345+'Table 16 data'!I$4,0)</f>
        <v>58.2</v>
      </c>
      <c r="J21" s="116">
        <f>VLOOKUP($A21,'Table 16 data'!$A$13:$U$186,'Table 15 data'!$D$345+'Table 16 data'!K$4,0)</f>
        <v>55.2</v>
      </c>
      <c r="K21" s="116">
        <f>VLOOKUP($A21,'Table 16 data'!$A$13:$U$186,'Table 15 data'!$D$345+'Table 16 data'!L$4,0)</f>
        <v>52.6</v>
      </c>
    </row>
    <row r="22" spans="1:11" ht="11.25" customHeight="1" x14ac:dyDescent="0.2">
      <c r="A22" s="36" t="s">
        <v>145</v>
      </c>
      <c r="B22" s="207" t="s">
        <v>146</v>
      </c>
      <c r="C22" s="116">
        <f>VLOOKUP($A22,'Table 16 data'!$A$13:$U$186,'Table 15 data'!$D$345+'Table 16 data'!C$4,0)</f>
        <v>40.1</v>
      </c>
      <c r="D22" s="116">
        <f>VLOOKUP($A22,'Table 16 data'!$A$13:$U$186,'Table 15 data'!$D$345+'Table 16 data'!D$4,0)</f>
        <v>38.5</v>
      </c>
      <c r="E22" s="116">
        <f>VLOOKUP($A22,'Table 16 data'!$A$13:$U$186,'Table 15 data'!$D$345+'Table 16 data'!E$4,0)</f>
        <v>45</v>
      </c>
      <c r="F22" s="116">
        <f>VLOOKUP($A22,'Table 16 data'!$A$13:$U$186,'Table 15 data'!$D$345+'Table 16 data'!F$4,0)</f>
        <v>48.5</v>
      </c>
      <c r="G22" s="116">
        <f>VLOOKUP($A22,'Table 16 data'!$A$13:$U$186,'Table 15 data'!$D$345+'Table 16 data'!G$4,0)</f>
        <v>53.2</v>
      </c>
      <c r="H22" s="116">
        <f>VLOOKUP($A22,'Table 16 data'!$A$13:$U$186,'Table 15 data'!$D$345+'Table 16 data'!H$4,0)</f>
        <v>55</v>
      </c>
      <c r="I22" s="116">
        <f>VLOOKUP($A22,'Table 16 data'!$A$13:$U$186,'Table 15 data'!$D$345+'Table 16 data'!I$4,0)</f>
        <v>55</v>
      </c>
      <c r="J22" s="116">
        <f>VLOOKUP($A22,'Table 16 data'!$A$13:$U$186,'Table 15 data'!$D$345+'Table 16 data'!K$4,0)</f>
        <v>55.1</v>
      </c>
      <c r="K22" s="116">
        <f>VLOOKUP($A22,'Table 16 data'!$A$13:$U$186,'Table 15 data'!$D$345+'Table 16 data'!L$4,0)</f>
        <v>50</v>
      </c>
    </row>
    <row r="23" spans="1:11" ht="11.25" customHeight="1" x14ac:dyDescent="0.2">
      <c r="A23" s="36" t="s">
        <v>147</v>
      </c>
      <c r="B23" s="207" t="s">
        <v>148</v>
      </c>
      <c r="C23" s="116">
        <f>VLOOKUP($A23,'Table 16 data'!$A$13:$U$186,'Table 15 data'!$D$345+'Table 16 data'!C$4,0)</f>
        <v>39.5</v>
      </c>
      <c r="D23" s="116">
        <f>VLOOKUP($A23,'Table 16 data'!$A$13:$U$186,'Table 15 data'!$D$345+'Table 16 data'!D$4,0)</f>
        <v>41.9</v>
      </c>
      <c r="E23" s="116">
        <f>VLOOKUP($A23,'Table 16 data'!$A$13:$U$186,'Table 15 data'!$D$345+'Table 16 data'!E$4,0)</f>
        <v>42.7</v>
      </c>
      <c r="F23" s="116">
        <f>VLOOKUP($A23,'Table 16 data'!$A$13:$U$186,'Table 15 data'!$D$345+'Table 16 data'!F$4,0)</f>
        <v>47.9</v>
      </c>
      <c r="G23" s="116">
        <f>VLOOKUP($A23,'Table 16 data'!$A$13:$U$186,'Table 15 data'!$D$345+'Table 16 data'!G$4,0)</f>
        <v>53.9</v>
      </c>
      <c r="H23" s="116">
        <f>VLOOKUP($A23,'Table 16 data'!$A$13:$U$186,'Table 15 data'!$D$345+'Table 16 data'!H$4,0)</f>
        <v>57.7</v>
      </c>
      <c r="I23" s="116">
        <f>VLOOKUP($A23,'Table 16 data'!$A$13:$U$186,'Table 15 data'!$D$345+'Table 16 data'!I$4,0)</f>
        <v>58.2</v>
      </c>
      <c r="J23" s="116">
        <f>VLOOKUP($A23,'Table 16 data'!$A$13:$U$186,'Table 15 data'!$D$345+'Table 16 data'!K$4,0)</f>
        <v>59.2</v>
      </c>
      <c r="K23" s="116">
        <f>VLOOKUP($A23,'Table 16 data'!$A$13:$U$186,'Table 15 data'!$D$345+'Table 16 data'!L$4,0)</f>
        <v>54</v>
      </c>
    </row>
    <row r="24" spans="1:11" ht="11.25" customHeight="1" x14ac:dyDescent="0.2">
      <c r="A24" s="36" t="s">
        <v>149</v>
      </c>
      <c r="B24" s="207" t="s">
        <v>150</v>
      </c>
      <c r="C24" s="116">
        <f>VLOOKUP($A24,'Table 16 data'!$A$13:$U$186,'Table 15 data'!$D$345+'Table 16 data'!C$4,0)</f>
        <v>41.2</v>
      </c>
      <c r="D24" s="116">
        <f>VLOOKUP($A24,'Table 16 data'!$A$13:$U$186,'Table 15 data'!$D$345+'Table 16 data'!D$4,0)</f>
        <v>44.7</v>
      </c>
      <c r="E24" s="116">
        <f>VLOOKUP($A24,'Table 16 data'!$A$13:$U$186,'Table 15 data'!$D$345+'Table 16 data'!E$4,0)</f>
        <v>48.4</v>
      </c>
      <c r="F24" s="116">
        <f>VLOOKUP($A24,'Table 16 data'!$A$13:$U$186,'Table 15 data'!$D$345+'Table 16 data'!F$4,0)</f>
        <v>49.3</v>
      </c>
      <c r="G24" s="116">
        <f>VLOOKUP($A24,'Table 16 data'!$A$13:$U$186,'Table 15 data'!$D$345+'Table 16 data'!G$4,0)</f>
        <v>52.9</v>
      </c>
      <c r="H24" s="116">
        <f>VLOOKUP($A24,'Table 16 data'!$A$13:$U$186,'Table 15 data'!$D$345+'Table 16 data'!H$4,0)</f>
        <v>57.3</v>
      </c>
      <c r="I24" s="116">
        <f>VLOOKUP($A24,'Table 16 data'!$A$13:$U$186,'Table 15 data'!$D$345+'Table 16 data'!I$4,0)</f>
        <v>54.3</v>
      </c>
      <c r="J24" s="116">
        <f>VLOOKUP($A24,'Table 16 data'!$A$13:$U$186,'Table 15 data'!$D$345+'Table 16 data'!K$4,0)</f>
        <v>57.4</v>
      </c>
      <c r="K24" s="116">
        <f>VLOOKUP($A24,'Table 16 data'!$A$13:$U$186,'Table 15 data'!$D$345+'Table 16 data'!L$4,0)</f>
        <v>55.1</v>
      </c>
    </row>
    <row r="25" spans="1:11" ht="11.25" customHeight="1" x14ac:dyDescent="0.2">
      <c r="A25" s="35" t="s">
        <v>151</v>
      </c>
      <c r="B25" s="207" t="s">
        <v>152</v>
      </c>
      <c r="C25" s="116">
        <f>VLOOKUP($A25,'Table 16 data'!$A$13:$U$186,'Table 15 data'!$D$345+'Table 16 data'!C$4,0)</f>
        <v>33.9</v>
      </c>
      <c r="D25" s="116">
        <f>VLOOKUP($A25,'Table 16 data'!$A$13:$U$186,'Table 15 data'!$D$345+'Table 16 data'!D$4,0)</f>
        <v>38.5</v>
      </c>
      <c r="E25" s="116">
        <f>VLOOKUP($A25,'Table 16 data'!$A$13:$U$186,'Table 15 data'!$D$345+'Table 16 data'!E$4,0)</f>
        <v>43</v>
      </c>
      <c r="F25" s="116">
        <f>VLOOKUP($A25,'Table 16 data'!$A$13:$U$186,'Table 15 data'!$D$345+'Table 16 data'!F$4,0)</f>
        <v>45.1</v>
      </c>
      <c r="G25" s="116">
        <f>VLOOKUP($A25,'Table 16 data'!$A$13:$U$186,'Table 15 data'!$D$345+'Table 16 data'!G$4,0)</f>
        <v>52.6</v>
      </c>
      <c r="H25" s="116">
        <f>VLOOKUP($A25,'Table 16 data'!$A$13:$U$186,'Table 15 data'!$D$345+'Table 16 data'!H$4,0)</f>
        <v>55.4</v>
      </c>
      <c r="I25" s="116">
        <f>VLOOKUP($A25,'Table 16 data'!$A$13:$U$186,'Table 15 data'!$D$345+'Table 16 data'!I$4,0)</f>
        <v>62.6</v>
      </c>
      <c r="J25" s="116">
        <f>VLOOKUP($A25,'Table 16 data'!$A$13:$U$186,'Table 15 data'!$D$345+'Table 16 data'!K$4,0)</f>
        <v>60.1</v>
      </c>
      <c r="K25" s="116">
        <f>VLOOKUP($A25,'Table 16 data'!$A$13:$U$186,'Table 15 data'!$D$345+'Table 16 data'!L$4,0)</f>
        <v>51</v>
      </c>
    </row>
    <row r="26" spans="1:11" s="8" customFormat="1" ht="11.25" customHeight="1" x14ac:dyDescent="0.2">
      <c r="B26" s="506"/>
      <c r="F26" s="61"/>
      <c r="G26" s="61"/>
      <c r="H26" s="61"/>
      <c r="J26" s="61"/>
      <c r="K26" s="61"/>
    </row>
    <row r="27" spans="1:11" s="60" customFormat="1" ht="11.25" customHeight="1" x14ac:dyDescent="0.2">
      <c r="A27" s="31" t="s">
        <v>563</v>
      </c>
      <c r="B27" s="516" t="s">
        <v>153</v>
      </c>
      <c r="C27" s="34">
        <f>VLOOKUP($A27,'Table 16 data'!$A$13:$U$186,'Table 15 data'!$D$345+'Table 16 data'!C$4,0)</f>
        <v>42.2</v>
      </c>
      <c r="D27" s="34">
        <f>VLOOKUP($A27,'Table 16 data'!$A$13:$U$186,'Table 15 data'!$D$345+'Table 16 data'!D$4,0)</f>
        <v>44.7</v>
      </c>
      <c r="E27" s="34">
        <f>VLOOKUP($A27,'Table 16 data'!$A$13:$U$186,'Table 15 data'!$D$345+'Table 16 data'!E$4,0)</f>
        <v>47.5</v>
      </c>
      <c r="F27" s="34">
        <f>VLOOKUP($A27,'Table 16 data'!$A$13:$U$186,'Table 15 data'!$D$345+'Table 16 data'!F$4,0)</f>
        <v>49.9</v>
      </c>
      <c r="G27" s="34">
        <f>VLOOKUP($A27,'Table 16 data'!$A$13:$U$186,'Table 15 data'!$D$345+'Table 16 data'!G$4,0)</f>
        <v>55.2</v>
      </c>
      <c r="H27" s="34">
        <f>VLOOKUP($A27,'Table 16 data'!$A$13:$U$186,'Table 15 data'!$D$345+'Table 16 data'!H$4,0)</f>
        <v>58.4</v>
      </c>
      <c r="I27" s="34">
        <f>VLOOKUP($A27,'Table 16 data'!$A$13:$U$186,'Table 15 data'!$D$345+'Table 16 data'!I$4,0)</f>
        <v>58.9</v>
      </c>
      <c r="J27" s="34">
        <f>VLOOKUP($A27,'Table 16 data'!$A$13:$U$186,'Table 15 data'!$D$345+'Table 16 data'!K$4,0)</f>
        <v>59.9</v>
      </c>
      <c r="K27" s="34">
        <f>VLOOKUP($A27,'Table 16 data'!$A$13:$U$186,'Table 15 data'!$D$345+'Table 16 data'!L$4,0)</f>
        <v>55.8</v>
      </c>
    </row>
    <row r="28" spans="1:11" ht="11.25" customHeight="1" x14ac:dyDescent="0.2">
      <c r="A28" s="38" t="s">
        <v>154</v>
      </c>
      <c r="B28" s="207" t="s">
        <v>155</v>
      </c>
      <c r="C28" s="116">
        <f>VLOOKUP($A28,'Table 16 data'!$A$13:$U$186,'Table 15 data'!$D$345+'Table 16 data'!C$4,0)</f>
        <v>38.6</v>
      </c>
      <c r="D28" s="116">
        <f>VLOOKUP($A28,'Table 16 data'!$A$13:$U$186,'Table 15 data'!$D$345+'Table 16 data'!D$4,0)</f>
        <v>43.7</v>
      </c>
      <c r="E28" s="116">
        <f>VLOOKUP($A28,'Table 16 data'!$A$13:$U$186,'Table 15 data'!$D$345+'Table 16 data'!E$4,0)</f>
        <v>45.8</v>
      </c>
      <c r="F28" s="116">
        <f>VLOOKUP($A28,'Table 16 data'!$A$13:$U$186,'Table 15 data'!$D$345+'Table 16 data'!F$4,0)</f>
        <v>43.9</v>
      </c>
      <c r="G28" s="116">
        <f>VLOOKUP($A28,'Table 16 data'!$A$13:$U$186,'Table 15 data'!$D$345+'Table 16 data'!G$4,0)</f>
        <v>51.9</v>
      </c>
      <c r="H28" s="116">
        <f>VLOOKUP($A28,'Table 16 data'!$A$13:$U$186,'Table 15 data'!$D$345+'Table 16 data'!H$4,0)</f>
        <v>56.9</v>
      </c>
      <c r="I28" s="116">
        <f>VLOOKUP($A28,'Table 16 data'!$A$13:$U$186,'Table 15 data'!$D$345+'Table 16 data'!I$4,0)</f>
        <v>57</v>
      </c>
      <c r="J28" s="116">
        <f>VLOOKUP($A28,'Table 16 data'!$A$13:$U$186,'Table 15 data'!$D$345+'Table 16 data'!K$4,0)</f>
        <v>59.5</v>
      </c>
      <c r="K28" s="116">
        <f>VLOOKUP($A28,'Table 16 data'!$A$13:$U$186,'Table 15 data'!$D$345+'Table 16 data'!L$4,0)</f>
        <v>54.6</v>
      </c>
    </row>
    <row r="29" spans="1:11" ht="11.25" customHeight="1" x14ac:dyDescent="0.2">
      <c r="A29" s="38" t="s">
        <v>156</v>
      </c>
      <c r="B29" s="207" t="s">
        <v>157</v>
      </c>
      <c r="C29" s="116">
        <f>VLOOKUP($A29,'Table 16 data'!$A$13:$U$186,'Table 15 data'!$D$345+'Table 16 data'!C$4,0)</f>
        <v>34.200000000000003</v>
      </c>
      <c r="D29" s="116">
        <f>VLOOKUP($A29,'Table 16 data'!$A$13:$U$186,'Table 15 data'!$D$345+'Table 16 data'!D$4,0)</f>
        <v>34.6</v>
      </c>
      <c r="E29" s="116">
        <f>VLOOKUP($A29,'Table 16 data'!$A$13:$U$186,'Table 15 data'!$D$345+'Table 16 data'!E$4,0)</f>
        <v>34.5</v>
      </c>
      <c r="F29" s="116">
        <f>VLOOKUP($A29,'Table 16 data'!$A$13:$U$186,'Table 15 data'!$D$345+'Table 16 data'!F$4,0)</f>
        <v>38.700000000000003</v>
      </c>
      <c r="G29" s="116">
        <f>VLOOKUP($A29,'Table 16 data'!$A$13:$U$186,'Table 15 data'!$D$345+'Table 16 data'!G$4,0)</f>
        <v>47.8</v>
      </c>
      <c r="H29" s="116">
        <f>VLOOKUP($A29,'Table 16 data'!$A$13:$U$186,'Table 15 data'!$D$345+'Table 16 data'!H$4,0)</f>
        <v>46.2</v>
      </c>
      <c r="I29" s="116">
        <f>VLOOKUP($A29,'Table 16 data'!$A$13:$U$186,'Table 15 data'!$D$345+'Table 16 data'!I$4,0)</f>
        <v>47.9</v>
      </c>
      <c r="J29" s="116">
        <f>VLOOKUP($A29,'Table 16 data'!$A$13:$U$186,'Table 15 data'!$D$345+'Table 16 data'!K$4,0)</f>
        <v>46.1</v>
      </c>
      <c r="K29" s="116">
        <f>VLOOKUP($A29,'Table 16 data'!$A$13:$U$186,'Table 15 data'!$D$345+'Table 16 data'!L$4,0)</f>
        <v>44</v>
      </c>
    </row>
    <row r="30" spans="1:11" ht="11.25" customHeight="1" x14ac:dyDescent="0.2">
      <c r="A30" s="39" t="s">
        <v>158</v>
      </c>
      <c r="B30" s="207" t="s">
        <v>159</v>
      </c>
      <c r="C30" s="116">
        <f>VLOOKUP($A30,'Table 16 data'!$A$13:$U$186,'Table 15 data'!$D$345+'Table 16 data'!C$4,0)</f>
        <v>38</v>
      </c>
      <c r="D30" s="116">
        <f>VLOOKUP($A30,'Table 16 data'!$A$13:$U$186,'Table 15 data'!$D$345+'Table 16 data'!D$4,0)</f>
        <v>40.1</v>
      </c>
      <c r="E30" s="116">
        <f>VLOOKUP($A30,'Table 16 data'!$A$13:$U$186,'Table 15 data'!$D$345+'Table 16 data'!E$4,0)</f>
        <v>44.9</v>
      </c>
      <c r="F30" s="116">
        <f>VLOOKUP($A30,'Table 16 data'!$A$13:$U$186,'Table 15 data'!$D$345+'Table 16 data'!F$4,0)</f>
        <v>46.2</v>
      </c>
      <c r="G30" s="116">
        <f>VLOOKUP($A30,'Table 16 data'!$A$13:$U$186,'Table 15 data'!$D$345+'Table 16 data'!G$4,0)</f>
        <v>53.2</v>
      </c>
      <c r="H30" s="116">
        <f>VLOOKUP($A30,'Table 16 data'!$A$13:$U$186,'Table 15 data'!$D$345+'Table 16 data'!H$4,0)</f>
        <v>59.6</v>
      </c>
      <c r="I30" s="116">
        <f>VLOOKUP($A30,'Table 16 data'!$A$13:$U$186,'Table 15 data'!$D$345+'Table 16 data'!I$4,0)</f>
        <v>60.2</v>
      </c>
      <c r="J30" s="116">
        <f>VLOOKUP($A30,'Table 16 data'!$A$13:$U$186,'Table 15 data'!$D$345+'Table 16 data'!K$4,0)</f>
        <v>60.7</v>
      </c>
      <c r="K30" s="116">
        <f>VLOOKUP($A30,'Table 16 data'!$A$13:$U$186,'Table 15 data'!$D$345+'Table 16 data'!L$4,0)</f>
        <v>57.3</v>
      </c>
    </row>
    <row r="31" spans="1:11" ht="11.25" customHeight="1" x14ac:dyDescent="0.2">
      <c r="A31" s="39" t="s">
        <v>160</v>
      </c>
      <c r="B31" s="207" t="s">
        <v>161</v>
      </c>
      <c r="C31" s="116">
        <f>VLOOKUP($A31,'Table 16 data'!$A$13:$U$186,'Table 15 data'!$D$345+'Table 16 data'!C$4,0)</f>
        <v>47.9</v>
      </c>
      <c r="D31" s="116">
        <f>VLOOKUP($A31,'Table 16 data'!$A$13:$U$186,'Table 15 data'!$D$345+'Table 16 data'!D$4,0)</f>
        <v>52.9</v>
      </c>
      <c r="E31" s="116">
        <f>VLOOKUP($A31,'Table 16 data'!$A$13:$U$186,'Table 15 data'!$D$345+'Table 16 data'!E$4,0)</f>
        <v>55.5</v>
      </c>
      <c r="F31" s="116">
        <f>VLOOKUP($A31,'Table 16 data'!$A$13:$U$186,'Table 15 data'!$D$345+'Table 16 data'!F$4,0)</f>
        <v>58.8</v>
      </c>
      <c r="G31" s="116">
        <f>VLOOKUP($A31,'Table 16 data'!$A$13:$U$186,'Table 15 data'!$D$345+'Table 16 data'!G$4,0)</f>
        <v>62.1</v>
      </c>
      <c r="H31" s="116">
        <f>VLOOKUP($A31,'Table 16 data'!$A$13:$U$186,'Table 15 data'!$D$345+'Table 16 data'!H$4,0)</f>
        <v>62.8</v>
      </c>
      <c r="I31" s="116">
        <f>VLOOKUP($A31,'Table 16 data'!$A$13:$U$186,'Table 15 data'!$D$345+'Table 16 data'!I$4,0)</f>
        <v>63</v>
      </c>
      <c r="J31" s="116">
        <f>VLOOKUP($A31,'Table 16 data'!$A$13:$U$186,'Table 15 data'!$D$345+'Table 16 data'!K$4,0)</f>
        <v>62.3</v>
      </c>
      <c r="K31" s="116">
        <f>VLOOKUP($A31,'Table 16 data'!$A$13:$U$186,'Table 15 data'!$D$345+'Table 16 data'!L$4,0)</f>
        <v>56.9</v>
      </c>
    </row>
    <row r="32" spans="1:11" ht="11.25" customHeight="1" x14ac:dyDescent="0.2">
      <c r="A32" s="39" t="s">
        <v>743</v>
      </c>
      <c r="B32" s="509" t="s">
        <v>308</v>
      </c>
      <c r="C32" s="116">
        <f>VLOOKUP($A32,'Table 16 data'!$A$13:$U$186,'Table 15 data'!$D$345+'Table 16 data'!C$4,0)</f>
        <v>50.5</v>
      </c>
      <c r="D32" s="116">
        <f>VLOOKUP($A32,'Table 16 data'!$A$13:$U$186,'Table 15 data'!$D$345+'Table 16 data'!D$4,0)</f>
        <v>51.5</v>
      </c>
      <c r="E32" s="116">
        <f>VLOOKUP($A32,'Table 16 data'!$A$13:$U$186,'Table 15 data'!$D$345+'Table 16 data'!E$4,0)</f>
        <v>52.9</v>
      </c>
      <c r="F32" s="116" t="str">
        <f>VLOOKUP($A32,'Table 16 data'!$A$13:$U$186,'Table 15 data'!$D$345+'Table 16 data'!F$4,0)</f>
        <v>.</v>
      </c>
      <c r="G32" s="116" t="str">
        <f>VLOOKUP($A32,'Table 16 data'!$A$13:$U$186,'Table 15 data'!$D$345+'Table 16 data'!G$4,0)</f>
        <v>.</v>
      </c>
      <c r="H32" s="116" t="str">
        <f>VLOOKUP($A32,'Table 16 data'!$A$13:$U$186,'Table 15 data'!$D$345+'Table 16 data'!H$4,0)</f>
        <v>.</v>
      </c>
      <c r="I32" s="116" t="str">
        <f>VLOOKUP($A32,'Table 16 data'!$A$13:$U$186,'Table 15 data'!$D$345+'Table 16 data'!I$4,0)</f>
        <v>.</v>
      </c>
      <c r="J32" s="116" t="str">
        <f>VLOOKUP($A32,'Table 16 data'!$A$13:$U$186,'Table 15 data'!$D$345+'Table 16 data'!K$4,0)</f>
        <v>.</v>
      </c>
      <c r="K32" s="116" t="str">
        <f>VLOOKUP($A32,'Table 16 data'!$A$13:$U$186,'Table 15 data'!$D$345+'Table 16 data'!L$4,0)</f>
        <v>.</v>
      </c>
    </row>
    <row r="33" spans="1:11" ht="11.25" customHeight="1" x14ac:dyDescent="0.2">
      <c r="A33" s="38" t="s">
        <v>162</v>
      </c>
      <c r="B33" s="207" t="s">
        <v>163</v>
      </c>
      <c r="C33" s="116" t="str">
        <f>VLOOKUP($A33,'Table 16 data'!$A$13:$U$186,'Table 15 data'!$D$345+'Table 16 data'!C$4,0)</f>
        <v>.</v>
      </c>
      <c r="D33" s="116" t="str">
        <f>VLOOKUP($A33,'Table 16 data'!$A$13:$U$186,'Table 15 data'!$D$345+'Table 16 data'!D$4,0)</f>
        <v>.</v>
      </c>
      <c r="E33" s="116" t="str">
        <f>VLOOKUP($A33,'Table 16 data'!$A$13:$U$186,'Table 15 data'!$D$345+'Table 16 data'!E$4,0)</f>
        <v>.</v>
      </c>
      <c r="F33" s="116">
        <f>VLOOKUP($A33,'Table 16 data'!$A$13:$U$186,'Table 15 data'!$D$345+'Table 16 data'!F$4,0)</f>
        <v>57.3</v>
      </c>
      <c r="G33" s="116">
        <f>VLOOKUP($A33,'Table 16 data'!$A$13:$U$186,'Table 15 data'!$D$345+'Table 16 data'!G$4,0)</f>
        <v>62.5</v>
      </c>
      <c r="H33" s="116">
        <f>VLOOKUP($A33,'Table 16 data'!$A$13:$U$186,'Table 15 data'!$D$345+'Table 16 data'!H$4,0)</f>
        <v>64.400000000000006</v>
      </c>
      <c r="I33" s="116">
        <f>VLOOKUP($A33,'Table 16 data'!$A$13:$U$186,'Table 15 data'!$D$345+'Table 16 data'!I$4,0)</f>
        <v>62</v>
      </c>
      <c r="J33" s="116">
        <f>VLOOKUP($A33,'Table 16 data'!$A$13:$U$186,'Table 15 data'!$D$345+'Table 16 data'!K$4,0)</f>
        <v>62.4</v>
      </c>
      <c r="K33" s="116">
        <f>VLOOKUP($A33,'Table 16 data'!$A$13:$U$186,'Table 15 data'!$D$345+'Table 16 data'!L$4,0)</f>
        <v>61.5</v>
      </c>
    </row>
    <row r="34" spans="1:11" ht="11.25" customHeight="1" x14ac:dyDescent="0.2">
      <c r="A34" s="38" t="s">
        <v>164</v>
      </c>
      <c r="B34" s="207" t="s">
        <v>165</v>
      </c>
      <c r="C34" s="116" t="str">
        <f>VLOOKUP($A34,'Table 16 data'!$A$13:$U$186,'Table 15 data'!$D$345+'Table 16 data'!C$4,0)</f>
        <v>.</v>
      </c>
      <c r="D34" s="116" t="str">
        <f>VLOOKUP($A34,'Table 16 data'!$A$13:$U$186,'Table 15 data'!$D$345+'Table 16 data'!D$4,0)</f>
        <v>.</v>
      </c>
      <c r="E34" s="116" t="str">
        <f>VLOOKUP($A34,'Table 16 data'!$A$13:$U$186,'Table 15 data'!$D$345+'Table 16 data'!E$4,0)</f>
        <v>.</v>
      </c>
      <c r="F34" s="116">
        <f>VLOOKUP($A34,'Table 16 data'!$A$13:$U$186,'Table 15 data'!$D$345+'Table 16 data'!F$4,0)</f>
        <v>50.6</v>
      </c>
      <c r="G34" s="116">
        <f>VLOOKUP($A34,'Table 16 data'!$A$13:$U$186,'Table 15 data'!$D$345+'Table 16 data'!G$4,0)</f>
        <v>56.4</v>
      </c>
      <c r="H34" s="116">
        <f>VLOOKUP($A34,'Table 16 data'!$A$13:$U$186,'Table 15 data'!$D$345+'Table 16 data'!H$4,0)</f>
        <v>59.5</v>
      </c>
      <c r="I34" s="116">
        <f>VLOOKUP($A34,'Table 16 data'!$A$13:$U$186,'Table 15 data'!$D$345+'Table 16 data'!I$4,0)</f>
        <v>59.8</v>
      </c>
      <c r="J34" s="116">
        <f>VLOOKUP($A34,'Table 16 data'!$A$13:$U$186,'Table 15 data'!$D$345+'Table 16 data'!K$4,0)</f>
        <v>63</v>
      </c>
      <c r="K34" s="116">
        <f>VLOOKUP($A34,'Table 16 data'!$A$13:$U$186,'Table 15 data'!$D$345+'Table 16 data'!L$4,0)</f>
        <v>58.2</v>
      </c>
    </row>
    <row r="35" spans="1:11" ht="11.25" customHeight="1" x14ac:dyDescent="0.2">
      <c r="A35" s="39" t="s">
        <v>166</v>
      </c>
      <c r="B35" s="207" t="s">
        <v>167</v>
      </c>
      <c r="C35" s="116">
        <f>VLOOKUP($A35,'Table 16 data'!$A$13:$U$186,'Table 15 data'!$D$345+'Table 16 data'!C$4,0)</f>
        <v>45.3</v>
      </c>
      <c r="D35" s="116">
        <f>VLOOKUP($A35,'Table 16 data'!$A$13:$U$186,'Table 15 data'!$D$345+'Table 16 data'!D$4,0)</f>
        <v>45.7</v>
      </c>
      <c r="E35" s="116">
        <f>VLOOKUP($A35,'Table 16 data'!$A$13:$U$186,'Table 15 data'!$D$345+'Table 16 data'!E$4,0)</f>
        <v>48.4</v>
      </c>
      <c r="F35" s="116">
        <f>VLOOKUP($A35,'Table 16 data'!$A$13:$U$186,'Table 15 data'!$D$345+'Table 16 data'!F$4,0)</f>
        <v>49.6</v>
      </c>
      <c r="G35" s="116">
        <f>VLOOKUP($A35,'Table 16 data'!$A$13:$U$186,'Table 15 data'!$D$345+'Table 16 data'!G$4,0)</f>
        <v>55.8</v>
      </c>
      <c r="H35" s="116">
        <f>VLOOKUP($A35,'Table 16 data'!$A$13:$U$186,'Table 15 data'!$D$345+'Table 16 data'!H$4,0)</f>
        <v>57</v>
      </c>
      <c r="I35" s="116">
        <f>VLOOKUP($A35,'Table 16 data'!$A$13:$U$186,'Table 15 data'!$D$345+'Table 16 data'!I$4,0)</f>
        <v>56.1</v>
      </c>
      <c r="J35" s="116">
        <f>VLOOKUP($A35,'Table 16 data'!$A$13:$U$186,'Table 15 data'!$D$345+'Table 16 data'!K$4,0)</f>
        <v>56.5</v>
      </c>
      <c r="K35" s="116">
        <f>VLOOKUP($A35,'Table 16 data'!$A$13:$U$186,'Table 15 data'!$D$345+'Table 16 data'!L$4,0)</f>
        <v>56.8</v>
      </c>
    </row>
    <row r="36" spans="1:11" ht="11.25" customHeight="1" x14ac:dyDescent="0.2">
      <c r="A36" s="38" t="s">
        <v>168</v>
      </c>
      <c r="B36" s="207" t="s">
        <v>169</v>
      </c>
      <c r="C36" s="116">
        <f>VLOOKUP($A36,'Table 16 data'!$A$13:$U$186,'Table 15 data'!$D$345+'Table 16 data'!C$4,0)</f>
        <v>33.299999999999997</v>
      </c>
      <c r="D36" s="116">
        <f>VLOOKUP($A36,'Table 16 data'!$A$13:$U$186,'Table 15 data'!$D$345+'Table 16 data'!D$4,0)</f>
        <v>41.1</v>
      </c>
      <c r="E36" s="116">
        <f>VLOOKUP($A36,'Table 16 data'!$A$13:$U$186,'Table 15 data'!$D$345+'Table 16 data'!E$4,0)</f>
        <v>49.3</v>
      </c>
      <c r="F36" s="116">
        <f>VLOOKUP($A36,'Table 16 data'!$A$13:$U$186,'Table 15 data'!$D$345+'Table 16 data'!F$4,0)</f>
        <v>44.6</v>
      </c>
      <c r="G36" s="116">
        <f>VLOOKUP($A36,'Table 16 data'!$A$13:$U$186,'Table 15 data'!$D$345+'Table 16 data'!G$4,0)</f>
        <v>50.1</v>
      </c>
      <c r="H36" s="116">
        <f>VLOOKUP($A36,'Table 16 data'!$A$13:$U$186,'Table 15 data'!$D$345+'Table 16 data'!H$4,0)</f>
        <v>56.3</v>
      </c>
      <c r="I36" s="116">
        <f>VLOOKUP($A36,'Table 16 data'!$A$13:$U$186,'Table 15 data'!$D$345+'Table 16 data'!I$4,0)</f>
        <v>59</v>
      </c>
      <c r="J36" s="116">
        <f>VLOOKUP($A36,'Table 16 data'!$A$13:$U$186,'Table 15 data'!$D$345+'Table 16 data'!K$4,0)</f>
        <v>62.5</v>
      </c>
      <c r="K36" s="116">
        <f>VLOOKUP($A36,'Table 16 data'!$A$13:$U$186,'Table 15 data'!$D$345+'Table 16 data'!L$4,0)</f>
        <v>57.2</v>
      </c>
    </row>
    <row r="37" spans="1:11" ht="11.25" customHeight="1" x14ac:dyDescent="0.2">
      <c r="A37" s="40" t="s">
        <v>170</v>
      </c>
      <c r="B37" s="207" t="s">
        <v>171</v>
      </c>
      <c r="C37" s="116">
        <f>VLOOKUP($A37,'Table 16 data'!$A$13:$U$186,'Table 15 data'!$D$345+'Table 16 data'!C$4,0)</f>
        <v>26.1</v>
      </c>
      <c r="D37" s="116">
        <f>VLOOKUP($A37,'Table 16 data'!$A$13:$U$186,'Table 15 data'!$D$345+'Table 16 data'!D$4,0)</f>
        <v>26.5</v>
      </c>
      <c r="E37" s="116">
        <f>VLOOKUP($A37,'Table 16 data'!$A$13:$U$186,'Table 15 data'!$D$345+'Table 16 data'!E$4,0)</f>
        <v>29.9</v>
      </c>
      <c r="F37" s="116">
        <f>VLOOKUP($A37,'Table 16 data'!$A$13:$U$186,'Table 15 data'!$D$345+'Table 16 data'!F$4,0)</f>
        <v>33.5</v>
      </c>
      <c r="G37" s="116">
        <f>VLOOKUP($A37,'Table 16 data'!$A$13:$U$186,'Table 15 data'!$D$345+'Table 16 data'!G$4,0)</f>
        <v>38</v>
      </c>
      <c r="H37" s="116">
        <f>VLOOKUP($A37,'Table 16 data'!$A$13:$U$186,'Table 15 data'!$D$345+'Table 16 data'!H$4,0)</f>
        <v>40.799999999999997</v>
      </c>
      <c r="I37" s="116">
        <f>VLOOKUP($A37,'Table 16 data'!$A$13:$U$186,'Table 15 data'!$D$345+'Table 16 data'!I$4,0)</f>
        <v>40.9</v>
      </c>
      <c r="J37" s="116">
        <f>VLOOKUP($A37,'Table 16 data'!$A$13:$U$186,'Table 15 data'!$D$345+'Table 16 data'!K$4,0)</f>
        <v>43.7</v>
      </c>
      <c r="K37" s="116">
        <f>VLOOKUP($A37,'Table 16 data'!$A$13:$U$186,'Table 15 data'!$D$345+'Table 16 data'!L$4,0)</f>
        <v>35.4</v>
      </c>
    </row>
    <row r="38" spans="1:11" ht="11.25" customHeight="1" x14ac:dyDescent="0.2">
      <c r="A38" s="38" t="s">
        <v>172</v>
      </c>
      <c r="B38" s="207" t="s">
        <v>173</v>
      </c>
      <c r="C38" s="116">
        <f>VLOOKUP($A38,'Table 16 data'!$A$13:$U$186,'Table 15 data'!$D$345+'Table 16 data'!C$4,0)</f>
        <v>45.9</v>
      </c>
      <c r="D38" s="116">
        <f>VLOOKUP($A38,'Table 16 data'!$A$13:$U$186,'Table 15 data'!$D$345+'Table 16 data'!D$4,0)</f>
        <v>48.2</v>
      </c>
      <c r="E38" s="116">
        <f>VLOOKUP($A38,'Table 16 data'!$A$13:$U$186,'Table 15 data'!$D$345+'Table 16 data'!E$4,0)</f>
        <v>50.8</v>
      </c>
      <c r="F38" s="116">
        <f>VLOOKUP($A38,'Table 16 data'!$A$13:$U$186,'Table 15 data'!$D$345+'Table 16 data'!F$4,0)</f>
        <v>53.5</v>
      </c>
      <c r="G38" s="116">
        <f>VLOOKUP($A38,'Table 16 data'!$A$13:$U$186,'Table 15 data'!$D$345+'Table 16 data'!G$4,0)</f>
        <v>56.7</v>
      </c>
      <c r="H38" s="116">
        <f>VLOOKUP($A38,'Table 16 data'!$A$13:$U$186,'Table 15 data'!$D$345+'Table 16 data'!H$4,0)</f>
        <v>60.1</v>
      </c>
      <c r="I38" s="116">
        <f>VLOOKUP($A38,'Table 16 data'!$A$13:$U$186,'Table 15 data'!$D$345+'Table 16 data'!I$4,0)</f>
        <v>59.9</v>
      </c>
      <c r="J38" s="116">
        <f>VLOOKUP($A38,'Table 16 data'!$A$13:$U$186,'Table 15 data'!$D$345+'Table 16 data'!K$4,0)</f>
        <v>61.2</v>
      </c>
      <c r="K38" s="116">
        <f>VLOOKUP($A38,'Table 16 data'!$A$13:$U$186,'Table 15 data'!$D$345+'Table 16 data'!L$4,0)</f>
        <v>56.8</v>
      </c>
    </row>
    <row r="39" spans="1:11" ht="11.25" customHeight="1" x14ac:dyDescent="0.2">
      <c r="A39" s="39" t="s">
        <v>174</v>
      </c>
      <c r="B39" s="207" t="s">
        <v>175</v>
      </c>
      <c r="C39" s="116">
        <f>VLOOKUP($A39,'Table 16 data'!$A$13:$U$186,'Table 15 data'!$D$345+'Table 16 data'!C$4,0)</f>
        <v>35.5</v>
      </c>
      <c r="D39" s="116">
        <f>VLOOKUP($A39,'Table 16 data'!$A$13:$U$186,'Table 15 data'!$D$345+'Table 16 data'!D$4,0)</f>
        <v>37.4</v>
      </c>
      <c r="E39" s="116">
        <f>VLOOKUP($A39,'Table 16 data'!$A$13:$U$186,'Table 15 data'!$D$345+'Table 16 data'!E$4,0)</f>
        <v>41.2</v>
      </c>
      <c r="F39" s="116">
        <f>VLOOKUP($A39,'Table 16 data'!$A$13:$U$186,'Table 15 data'!$D$345+'Table 16 data'!F$4,0)</f>
        <v>44.3</v>
      </c>
      <c r="G39" s="116">
        <f>VLOOKUP($A39,'Table 16 data'!$A$13:$U$186,'Table 15 data'!$D$345+'Table 16 data'!G$4,0)</f>
        <v>53</v>
      </c>
      <c r="H39" s="116">
        <f>VLOOKUP($A39,'Table 16 data'!$A$13:$U$186,'Table 15 data'!$D$345+'Table 16 data'!H$4,0)</f>
        <v>55</v>
      </c>
      <c r="I39" s="116">
        <f>VLOOKUP($A39,'Table 16 data'!$A$13:$U$186,'Table 15 data'!$D$345+'Table 16 data'!I$4,0)</f>
        <v>56.8</v>
      </c>
      <c r="J39" s="116">
        <f>VLOOKUP($A39,'Table 16 data'!$A$13:$U$186,'Table 15 data'!$D$345+'Table 16 data'!K$4,0)</f>
        <v>56</v>
      </c>
      <c r="K39" s="116">
        <f>VLOOKUP($A39,'Table 16 data'!$A$13:$U$186,'Table 15 data'!$D$345+'Table 16 data'!L$4,0)</f>
        <v>49.9</v>
      </c>
    </row>
    <row r="40" spans="1:11" ht="11.25" customHeight="1" x14ac:dyDescent="0.2">
      <c r="A40" s="39" t="s">
        <v>176</v>
      </c>
      <c r="B40" s="207" t="s">
        <v>177</v>
      </c>
      <c r="C40" s="116">
        <f>VLOOKUP($A40,'Table 16 data'!$A$13:$U$186,'Table 15 data'!$D$345+'Table 16 data'!C$4,0)</f>
        <v>29</v>
      </c>
      <c r="D40" s="116">
        <f>VLOOKUP($A40,'Table 16 data'!$A$13:$U$186,'Table 15 data'!$D$345+'Table 16 data'!D$4,0)</f>
        <v>32.299999999999997</v>
      </c>
      <c r="E40" s="116">
        <f>VLOOKUP($A40,'Table 16 data'!$A$13:$U$186,'Table 15 data'!$D$345+'Table 16 data'!E$4,0)</f>
        <v>36.9</v>
      </c>
      <c r="F40" s="116">
        <f>VLOOKUP($A40,'Table 16 data'!$A$13:$U$186,'Table 15 data'!$D$345+'Table 16 data'!F$4,0)</f>
        <v>38.6</v>
      </c>
      <c r="G40" s="116">
        <f>VLOOKUP($A40,'Table 16 data'!$A$13:$U$186,'Table 15 data'!$D$345+'Table 16 data'!G$4,0)</f>
        <v>45.7</v>
      </c>
      <c r="H40" s="116">
        <f>VLOOKUP($A40,'Table 16 data'!$A$13:$U$186,'Table 15 data'!$D$345+'Table 16 data'!H$4,0)</f>
        <v>51.8</v>
      </c>
      <c r="I40" s="116">
        <f>VLOOKUP($A40,'Table 16 data'!$A$13:$U$186,'Table 15 data'!$D$345+'Table 16 data'!I$4,0)</f>
        <v>53.2</v>
      </c>
      <c r="J40" s="116">
        <f>VLOOKUP($A40,'Table 16 data'!$A$13:$U$186,'Table 15 data'!$D$345+'Table 16 data'!K$4,0)</f>
        <v>53.1</v>
      </c>
      <c r="K40" s="116">
        <f>VLOOKUP($A40,'Table 16 data'!$A$13:$U$186,'Table 15 data'!$D$345+'Table 16 data'!L$4,0)</f>
        <v>51.4</v>
      </c>
    </row>
    <row r="41" spans="1:11" ht="11.25" customHeight="1" x14ac:dyDescent="0.2">
      <c r="A41" s="39" t="s">
        <v>178</v>
      </c>
      <c r="B41" s="207" t="s">
        <v>179</v>
      </c>
      <c r="C41" s="116">
        <f>VLOOKUP($A41,'Table 16 data'!$A$13:$U$186,'Table 15 data'!$D$345+'Table 16 data'!C$4,0)</f>
        <v>35.4</v>
      </c>
      <c r="D41" s="116">
        <f>VLOOKUP($A41,'Table 16 data'!$A$13:$U$186,'Table 15 data'!$D$345+'Table 16 data'!D$4,0)</f>
        <v>40.5</v>
      </c>
      <c r="E41" s="116">
        <f>VLOOKUP($A41,'Table 16 data'!$A$13:$U$186,'Table 15 data'!$D$345+'Table 16 data'!E$4,0)</f>
        <v>43.1</v>
      </c>
      <c r="F41" s="116">
        <f>VLOOKUP($A41,'Table 16 data'!$A$13:$U$186,'Table 15 data'!$D$345+'Table 16 data'!F$4,0)</f>
        <v>46.8</v>
      </c>
      <c r="G41" s="116">
        <f>VLOOKUP($A41,'Table 16 data'!$A$13:$U$186,'Table 15 data'!$D$345+'Table 16 data'!G$4,0)</f>
        <v>51.9</v>
      </c>
      <c r="H41" s="116">
        <f>VLOOKUP($A41,'Table 16 data'!$A$13:$U$186,'Table 15 data'!$D$345+'Table 16 data'!H$4,0)</f>
        <v>56.1</v>
      </c>
      <c r="I41" s="116">
        <f>VLOOKUP($A41,'Table 16 data'!$A$13:$U$186,'Table 15 data'!$D$345+'Table 16 data'!I$4,0)</f>
        <v>55.9</v>
      </c>
      <c r="J41" s="116">
        <f>VLOOKUP($A41,'Table 16 data'!$A$13:$U$186,'Table 15 data'!$D$345+'Table 16 data'!K$4,0)</f>
        <v>57</v>
      </c>
      <c r="K41" s="116">
        <f>VLOOKUP($A41,'Table 16 data'!$A$13:$U$186,'Table 15 data'!$D$345+'Table 16 data'!L$4,0)</f>
        <v>52.4</v>
      </c>
    </row>
    <row r="42" spans="1:11" ht="11.25" customHeight="1" x14ac:dyDescent="0.2">
      <c r="A42" s="39" t="s">
        <v>180</v>
      </c>
      <c r="B42" s="207" t="s">
        <v>181</v>
      </c>
      <c r="C42" s="116">
        <f>VLOOKUP($A42,'Table 16 data'!$A$13:$U$186,'Table 15 data'!$D$345+'Table 16 data'!C$4,0)</f>
        <v>37.1</v>
      </c>
      <c r="D42" s="116">
        <f>VLOOKUP($A42,'Table 16 data'!$A$13:$U$186,'Table 15 data'!$D$345+'Table 16 data'!D$4,0)</f>
        <v>41.9</v>
      </c>
      <c r="E42" s="116">
        <f>VLOOKUP($A42,'Table 16 data'!$A$13:$U$186,'Table 15 data'!$D$345+'Table 16 data'!E$4,0)</f>
        <v>43.4</v>
      </c>
      <c r="F42" s="116">
        <f>VLOOKUP($A42,'Table 16 data'!$A$13:$U$186,'Table 15 data'!$D$345+'Table 16 data'!F$4,0)</f>
        <v>47.8</v>
      </c>
      <c r="G42" s="116">
        <f>VLOOKUP($A42,'Table 16 data'!$A$13:$U$186,'Table 15 data'!$D$345+'Table 16 data'!G$4,0)</f>
        <v>51.4</v>
      </c>
      <c r="H42" s="116">
        <f>VLOOKUP($A42,'Table 16 data'!$A$13:$U$186,'Table 15 data'!$D$345+'Table 16 data'!H$4,0)</f>
        <v>53.5</v>
      </c>
      <c r="I42" s="116">
        <f>VLOOKUP($A42,'Table 16 data'!$A$13:$U$186,'Table 15 data'!$D$345+'Table 16 data'!I$4,0)</f>
        <v>52</v>
      </c>
      <c r="J42" s="116">
        <f>VLOOKUP($A42,'Table 16 data'!$A$13:$U$186,'Table 15 data'!$D$345+'Table 16 data'!K$4,0)</f>
        <v>56.2</v>
      </c>
      <c r="K42" s="116">
        <f>VLOOKUP($A42,'Table 16 data'!$A$13:$U$186,'Table 15 data'!$D$345+'Table 16 data'!L$4,0)</f>
        <v>54</v>
      </c>
    </row>
    <row r="43" spans="1:11" ht="11.25" customHeight="1" x14ac:dyDescent="0.2">
      <c r="A43" s="39" t="s">
        <v>182</v>
      </c>
      <c r="B43" s="207" t="s">
        <v>183</v>
      </c>
      <c r="C43" s="116">
        <f>VLOOKUP($A43,'Table 16 data'!$A$13:$U$186,'Table 15 data'!$D$345+'Table 16 data'!C$4,0)</f>
        <v>32</v>
      </c>
      <c r="D43" s="116">
        <f>VLOOKUP($A43,'Table 16 data'!$A$13:$U$186,'Table 15 data'!$D$345+'Table 16 data'!D$4,0)</f>
        <v>37.799999999999997</v>
      </c>
      <c r="E43" s="116">
        <f>VLOOKUP($A43,'Table 16 data'!$A$13:$U$186,'Table 15 data'!$D$345+'Table 16 data'!E$4,0)</f>
        <v>40.299999999999997</v>
      </c>
      <c r="F43" s="116">
        <f>VLOOKUP($A43,'Table 16 data'!$A$13:$U$186,'Table 15 data'!$D$345+'Table 16 data'!F$4,0)</f>
        <v>45.8</v>
      </c>
      <c r="G43" s="116">
        <f>VLOOKUP($A43,'Table 16 data'!$A$13:$U$186,'Table 15 data'!$D$345+'Table 16 data'!G$4,0)</f>
        <v>49.8</v>
      </c>
      <c r="H43" s="116">
        <f>VLOOKUP($A43,'Table 16 data'!$A$13:$U$186,'Table 15 data'!$D$345+'Table 16 data'!H$4,0)</f>
        <v>52.9</v>
      </c>
      <c r="I43" s="116">
        <f>VLOOKUP($A43,'Table 16 data'!$A$13:$U$186,'Table 15 data'!$D$345+'Table 16 data'!I$4,0)</f>
        <v>52</v>
      </c>
      <c r="J43" s="116">
        <f>VLOOKUP($A43,'Table 16 data'!$A$13:$U$186,'Table 15 data'!$D$345+'Table 16 data'!K$4,0)</f>
        <v>54.8</v>
      </c>
      <c r="K43" s="116">
        <f>VLOOKUP($A43,'Table 16 data'!$A$13:$U$186,'Table 15 data'!$D$345+'Table 16 data'!L$4,0)</f>
        <v>47.3</v>
      </c>
    </row>
    <row r="44" spans="1:11" ht="11.25" customHeight="1" x14ac:dyDescent="0.2">
      <c r="A44" s="39" t="s">
        <v>184</v>
      </c>
      <c r="B44" s="207" t="s">
        <v>185</v>
      </c>
      <c r="C44" s="116">
        <f>VLOOKUP($A44,'Table 16 data'!$A$13:$U$186,'Table 15 data'!$D$345+'Table 16 data'!C$4,0)</f>
        <v>44</v>
      </c>
      <c r="D44" s="116">
        <f>VLOOKUP($A44,'Table 16 data'!$A$13:$U$186,'Table 15 data'!$D$345+'Table 16 data'!D$4,0)</f>
        <v>45.9</v>
      </c>
      <c r="E44" s="116">
        <f>VLOOKUP($A44,'Table 16 data'!$A$13:$U$186,'Table 15 data'!$D$345+'Table 16 data'!E$4,0)</f>
        <v>51.4</v>
      </c>
      <c r="F44" s="116">
        <f>VLOOKUP($A44,'Table 16 data'!$A$13:$U$186,'Table 15 data'!$D$345+'Table 16 data'!F$4,0)</f>
        <v>53.2</v>
      </c>
      <c r="G44" s="116">
        <f>VLOOKUP($A44,'Table 16 data'!$A$13:$U$186,'Table 15 data'!$D$345+'Table 16 data'!G$4,0)</f>
        <v>55.8</v>
      </c>
      <c r="H44" s="116">
        <f>VLOOKUP($A44,'Table 16 data'!$A$13:$U$186,'Table 15 data'!$D$345+'Table 16 data'!H$4,0)</f>
        <v>59.5</v>
      </c>
      <c r="I44" s="116">
        <f>VLOOKUP($A44,'Table 16 data'!$A$13:$U$186,'Table 15 data'!$D$345+'Table 16 data'!I$4,0)</f>
        <v>58.5</v>
      </c>
      <c r="J44" s="116">
        <f>VLOOKUP($A44,'Table 16 data'!$A$13:$U$186,'Table 15 data'!$D$345+'Table 16 data'!K$4,0)</f>
        <v>60.9</v>
      </c>
      <c r="K44" s="116">
        <f>VLOOKUP($A44,'Table 16 data'!$A$13:$U$186,'Table 15 data'!$D$345+'Table 16 data'!L$4,0)</f>
        <v>55</v>
      </c>
    </row>
    <row r="45" spans="1:11" ht="11.25" customHeight="1" x14ac:dyDescent="0.2">
      <c r="A45" s="40" t="s">
        <v>186</v>
      </c>
      <c r="B45" s="207" t="s">
        <v>187</v>
      </c>
      <c r="C45" s="116">
        <f>VLOOKUP($A45,'Table 16 data'!$A$13:$U$186,'Table 15 data'!$D$345+'Table 16 data'!C$4,0)</f>
        <v>38</v>
      </c>
      <c r="D45" s="116">
        <f>VLOOKUP($A45,'Table 16 data'!$A$13:$U$186,'Table 15 data'!$D$345+'Table 16 data'!D$4,0)</f>
        <v>41.4</v>
      </c>
      <c r="E45" s="116">
        <f>VLOOKUP($A45,'Table 16 data'!$A$13:$U$186,'Table 15 data'!$D$345+'Table 16 data'!E$4,0)</f>
        <v>44.2</v>
      </c>
      <c r="F45" s="116">
        <f>VLOOKUP($A45,'Table 16 data'!$A$13:$U$186,'Table 15 data'!$D$345+'Table 16 data'!F$4,0)</f>
        <v>47.4</v>
      </c>
      <c r="G45" s="116">
        <f>VLOOKUP($A45,'Table 16 data'!$A$13:$U$186,'Table 15 data'!$D$345+'Table 16 data'!G$4,0)</f>
        <v>52.8</v>
      </c>
      <c r="H45" s="116">
        <f>VLOOKUP($A45,'Table 16 data'!$A$13:$U$186,'Table 15 data'!$D$345+'Table 16 data'!H$4,0)</f>
        <v>55.7</v>
      </c>
      <c r="I45" s="116">
        <f>VLOOKUP($A45,'Table 16 data'!$A$13:$U$186,'Table 15 data'!$D$345+'Table 16 data'!I$4,0)</f>
        <v>55.1</v>
      </c>
      <c r="J45" s="116">
        <f>VLOOKUP($A45,'Table 16 data'!$A$13:$U$186,'Table 15 data'!$D$345+'Table 16 data'!K$4,0)</f>
        <v>55.5</v>
      </c>
      <c r="K45" s="116">
        <f>VLOOKUP($A45,'Table 16 data'!$A$13:$U$186,'Table 15 data'!$D$345+'Table 16 data'!L$4,0)</f>
        <v>55.2</v>
      </c>
    </row>
    <row r="46" spans="1:11" ht="11.25" customHeight="1" x14ac:dyDescent="0.2">
      <c r="A46" s="39" t="s">
        <v>188</v>
      </c>
      <c r="B46" s="207" t="s">
        <v>189</v>
      </c>
      <c r="C46" s="116">
        <f>VLOOKUP($A46,'Table 16 data'!$A$13:$U$186,'Table 15 data'!$D$345+'Table 16 data'!C$4,0)</f>
        <v>50</v>
      </c>
      <c r="D46" s="116">
        <f>VLOOKUP($A46,'Table 16 data'!$A$13:$U$186,'Table 15 data'!$D$345+'Table 16 data'!D$4,0)</f>
        <v>50.5</v>
      </c>
      <c r="E46" s="116">
        <f>VLOOKUP($A46,'Table 16 data'!$A$13:$U$186,'Table 15 data'!$D$345+'Table 16 data'!E$4,0)</f>
        <v>52.5</v>
      </c>
      <c r="F46" s="116">
        <f>VLOOKUP($A46,'Table 16 data'!$A$13:$U$186,'Table 15 data'!$D$345+'Table 16 data'!F$4,0)</f>
        <v>55.3</v>
      </c>
      <c r="G46" s="116">
        <f>VLOOKUP($A46,'Table 16 data'!$A$13:$U$186,'Table 15 data'!$D$345+'Table 16 data'!G$4,0)</f>
        <v>61.9</v>
      </c>
      <c r="H46" s="116">
        <f>VLOOKUP($A46,'Table 16 data'!$A$13:$U$186,'Table 15 data'!$D$345+'Table 16 data'!H$4,0)</f>
        <v>64.599999999999994</v>
      </c>
      <c r="I46" s="116">
        <f>VLOOKUP($A46,'Table 16 data'!$A$13:$U$186,'Table 15 data'!$D$345+'Table 16 data'!I$4,0)</f>
        <v>65</v>
      </c>
      <c r="J46" s="116">
        <f>VLOOKUP($A46,'Table 16 data'!$A$13:$U$186,'Table 15 data'!$D$345+'Table 16 data'!K$4,0)</f>
        <v>65.8</v>
      </c>
      <c r="K46" s="116">
        <f>VLOOKUP($A46,'Table 16 data'!$A$13:$U$186,'Table 15 data'!$D$345+'Table 16 data'!L$4,0)</f>
        <v>58.3</v>
      </c>
    </row>
    <row r="47" spans="1:11" ht="11.25" customHeight="1" x14ac:dyDescent="0.2">
      <c r="A47" s="39" t="s">
        <v>190</v>
      </c>
      <c r="B47" s="207" t="s">
        <v>191</v>
      </c>
      <c r="C47" s="116">
        <f>VLOOKUP($A47,'Table 16 data'!$A$13:$U$186,'Table 15 data'!$D$345+'Table 16 data'!C$4,0)</f>
        <v>38.5</v>
      </c>
      <c r="D47" s="116">
        <f>VLOOKUP($A47,'Table 16 data'!$A$13:$U$186,'Table 15 data'!$D$345+'Table 16 data'!D$4,0)</f>
        <v>41.8</v>
      </c>
      <c r="E47" s="116">
        <f>VLOOKUP($A47,'Table 16 data'!$A$13:$U$186,'Table 15 data'!$D$345+'Table 16 data'!E$4,0)</f>
        <v>41.8</v>
      </c>
      <c r="F47" s="116">
        <f>VLOOKUP($A47,'Table 16 data'!$A$13:$U$186,'Table 15 data'!$D$345+'Table 16 data'!F$4,0)</f>
        <v>45.5</v>
      </c>
      <c r="G47" s="116">
        <f>VLOOKUP($A47,'Table 16 data'!$A$13:$U$186,'Table 15 data'!$D$345+'Table 16 data'!G$4,0)</f>
        <v>49.7</v>
      </c>
      <c r="H47" s="116">
        <f>VLOOKUP($A47,'Table 16 data'!$A$13:$U$186,'Table 15 data'!$D$345+'Table 16 data'!H$4,0)</f>
        <v>55.6</v>
      </c>
      <c r="I47" s="116">
        <f>VLOOKUP($A47,'Table 16 data'!$A$13:$U$186,'Table 15 data'!$D$345+'Table 16 data'!I$4,0)</f>
        <v>56.8</v>
      </c>
      <c r="J47" s="116">
        <f>VLOOKUP($A47,'Table 16 data'!$A$13:$U$186,'Table 15 data'!$D$345+'Table 16 data'!K$4,0)</f>
        <v>59.4</v>
      </c>
      <c r="K47" s="116">
        <f>VLOOKUP($A47,'Table 16 data'!$A$13:$U$186,'Table 15 data'!$D$345+'Table 16 data'!L$4,0)</f>
        <v>53.7</v>
      </c>
    </row>
    <row r="48" spans="1:11" ht="11.25" customHeight="1" x14ac:dyDescent="0.2">
      <c r="A48" s="39" t="s">
        <v>192</v>
      </c>
      <c r="B48" s="207" t="s">
        <v>193</v>
      </c>
      <c r="C48" s="116">
        <f>VLOOKUP($A48,'Table 16 data'!$A$13:$U$186,'Table 15 data'!$D$345+'Table 16 data'!C$4,0)</f>
        <v>57</v>
      </c>
      <c r="D48" s="116">
        <f>VLOOKUP($A48,'Table 16 data'!$A$13:$U$186,'Table 15 data'!$D$345+'Table 16 data'!D$4,0)</f>
        <v>60.8</v>
      </c>
      <c r="E48" s="116">
        <f>VLOOKUP($A48,'Table 16 data'!$A$13:$U$186,'Table 15 data'!$D$345+'Table 16 data'!E$4,0)</f>
        <v>63.9</v>
      </c>
      <c r="F48" s="116">
        <f>VLOOKUP($A48,'Table 16 data'!$A$13:$U$186,'Table 15 data'!$D$345+'Table 16 data'!F$4,0)</f>
        <v>63.3</v>
      </c>
      <c r="G48" s="116">
        <f>VLOOKUP($A48,'Table 16 data'!$A$13:$U$186,'Table 15 data'!$D$345+'Table 16 data'!G$4,0)</f>
        <v>68.5</v>
      </c>
      <c r="H48" s="116">
        <f>VLOOKUP($A48,'Table 16 data'!$A$13:$U$186,'Table 15 data'!$D$345+'Table 16 data'!H$4,0)</f>
        <v>69.8</v>
      </c>
      <c r="I48" s="116">
        <f>VLOOKUP($A48,'Table 16 data'!$A$13:$U$186,'Table 15 data'!$D$345+'Table 16 data'!I$4,0)</f>
        <v>72.400000000000006</v>
      </c>
      <c r="J48" s="116">
        <f>VLOOKUP($A48,'Table 16 data'!$A$13:$U$186,'Table 15 data'!$D$345+'Table 16 data'!K$4,0)</f>
        <v>70.5</v>
      </c>
      <c r="K48" s="116">
        <f>VLOOKUP($A48,'Table 16 data'!$A$13:$U$186,'Table 15 data'!$D$345+'Table 16 data'!L$4,0)</f>
        <v>72.2</v>
      </c>
    </row>
    <row r="49" spans="1:11" ht="11.25" customHeight="1" x14ac:dyDescent="0.2">
      <c r="A49" s="38" t="s">
        <v>194</v>
      </c>
      <c r="B49" s="207" t="s">
        <v>195</v>
      </c>
      <c r="C49" s="116">
        <f>VLOOKUP($A49,'Table 16 data'!$A$13:$U$186,'Table 15 data'!$D$345+'Table 16 data'!C$4,0)</f>
        <v>48.6</v>
      </c>
      <c r="D49" s="116">
        <f>VLOOKUP($A49,'Table 16 data'!$A$13:$U$186,'Table 15 data'!$D$345+'Table 16 data'!D$4,0)</f>
        <v>49.9</v>
      </c>
      <c r="E49" s="116">
        <f>VLOOKUP($A49,'Table 16 data'!$A$13:$U$186,'Table 15 data'!$D$345+'Table 16 data'!E$4,0)</f>
        <v>53.3</v>
      </c>
      <c r="F49" s="116">
        <f>VLOOKUP($A49,'Table 16 data'!$A$13:$U$186,'Table 15 data'!$D$345+'Table 16 data'!F$4,0)</f>
        <v>59.8</v>
      </c>
      <c r="G49" s="116">
        <f>VLOOKUP($A49,'Table 16 data'!$A$13:$U$186,'Table 15 data'!$D$345+'Table 16 data'!G$4,0)</f>
        <v>61.3</v>
      </c>
      <c r="H49" s="116">
        <f>VLOOKUP($A49,'Table 16 data'!$A$13:$U$186,'Table 15 data'!$D$345+'Table 16 data'!H$4,0)</f>
        <v>64.3</v>
      </c>
      <c r="I49" s="116">
        <f>VLOOKUP($A49,'Table 16 data'!$A$13:$U$186,'Table 15 data'!$D$345+'Table 16 data'!I$4,0)</f>
        <v>62.9</v>
      </c>
      <c r="J49" s="116">
        <f>VLOOKUP($A49,'Table 16 data'!$A$13:$U$186,'Table 15 data'!$D$345+'Table 16 data'!K$4,0)</f>
        <v>65.7</v>
      </c>
      <c r="K49" s="116">
        <f>VLOOKUP($A49,'Table 16 data'!$A$13:$U$186,'Table 15 data'!$D$345+'Table 16 data'!L$4,0)</f>
        <v>55.9</v>
      </c>
    </row>
    <row r="50" spans="1:11" ht="11.25" customHeight="1" x14ac:dyDescent="0.2">
      <c r="A50" s="39" t="s">
        <v>196</v>
      </c>
      <c r="B50" s="207" t="s">
        <v>197</v>
      </c>
      <c r="C50" s="116">
        <f>VLOOKUP($A50,'Table 16 data'!$A$13:$U$186,'Table 15 data'!$D$345+'Table 16 data'!C$4,0)</f>
        <v>41.7</v>
      </c>
      <c r="D50" s="116">
        <f>VLOOKUP($A50,'Table 16 data'!$A$13:$U$186,'Table 15 data'!$D$345+'Table 16 data'!D$4,0)</f>
        <v>44.7</v>
      </c>
      <c r="E50" s="116">
        <f>VLOOKUP($A50,'Table 16 data'!$A$13:$U$186,'Table 15 data'!$D$345+'Table 16 data'!E$4,0)</f>
        <v>45.8</v>
      </c>
      <c r="F50" s="116">
        <f>VLOOKUP($A50,'Table 16 data'!$A$13:$U$186,'Table 15 data'!$D$345+'Table 16 data'!F$4,0)</f>
        <v>48.7</v>
      </c>
      <c r="G50" s="116">
        <f>VLOOKUP($A50,'Table 16 data'!$A$13:$U$186,'Table 15 data'!$D$345+'Table 16 data'!G$4,0)</f>
        <v>56</v>
      </c>
      <c r="H50" s="116">
        <f>VLOOKUP($A50,'Table 16 data'!$A$13:$U$186,'Table 15 data'!$D$345+'Table 16 data'!H$4,0)</f>
        <v>57.1</v>
      </c>
      <c r="I50" s="116">
        <f>VLOOKUP($A50,'Table 16 data'!$A$13:$U$186,'Table 15 data'!$D$345+'Table 16 data'!I$4,0)</f>
        <v>64.2</v>
      </c>
      <c r="J50" s="116">
        <f>VLOOKUP($A50,'Table 16 data'!$A$13:$U$186,'Table 15 data'!$D$345+'Table 16 data'!K$4,0)</f>
        <v>63.8</v>
      </c>
      <c r="K50" s="116">
        <f>VLOOKUP($A50,'Table 16 data'!$A$13:$U$186,'Table 15 data'!$D$345+'Table 16 data'!L$4,0)</f>
        <v>58</v>
      </c>
    </row>
    <row r="51" spans="1:11" s="8" customFormat="1" ht="11.25" customHeight="1" x14ac:dyDescent="0.2">
      <c r="A51" s="40" t="s">
        <v>198</v>
      </c>
      <c r="B51" s="207" t="s">
        <v>199</v>
      </c>
      <c r="C51" s="116">
        <f>VLOOKUP($A51,'Table 16 data'!$A$13:$U$186,'Table 15 data'!$D$345+'Table 16 data'!C$4,0)</f>
        <v>46.3</v>
      </c>
      <c r="D51" s="116">
        <f>VLOOKUP($A51,'Table 16 data'!$A$13:$U$186,'Table 15 data'!$D$345+'Table 16 data'!D$4,0)</f>
        <v>48.4</v>
      </c>
      <c r="E51" s="116">
        <f>VLOOKUP($A51,'Table 16 data'!$A$13:$U$186,'Table 15 data'!$D$345+'Table 16 data'!E$4,0)</f>
        <v>50.2</v>
      </c>
      <c r="F51" s="116">
        <f>VLOOKUP($A51,'Table 16 data'!$A$13:$U$186,'Table 15 data'!$D$345+'Table 16 data'!F$4,0)</f>
        <v>53.8</v>
      </c>
      <c r="G51" s="116">
        <f>VLOOKUP($A51,'Table 16 data'!$A$13:$U$186,'Table 15 data'!$D$345+'Table 16 data'!G$4,0)</f>
        <v>58.7</v>
      </c>
      <c r="H51" s="116">
        <f>VLOOKUP($A51,'Table 16 data'!$A$13:$U$186,'Table 15 data'!$D$345+'Table 16 data'!H$4,0)</f>
        <v>64.099999999999994</v>
      </c>
      <c r="I51" s="116">
        <f>VLOOKUP($A51,'Table 16 data'!$A$13:$U$186,'Table 15 data'!$D$345+'Table 16 data'!I$4,0)</f>
        <v>65.400000000000006</v>
      </c>
      <c r="J51" s="116">
        <f>VLOOKUP($A51,'Table 16 data'!$A$13:$U$186,'Table 15 data'!$D$345+'Table 16 data'!K$4,0)</f>
        <v>66.2</v>
      </c>
      <c r="K51" s="116">
        <f>VLOOKUP($A51,'Table 16 data'!$A$13:$U$186,'Table 15 data'!$D$345+'Table 16 data'!L$4,0)</f>
        <v>60</v>
      </c>
    </row>
    <row r="52" spans="1:11" s="60" customFormat="1" ht="11.25" customHeight="1" x14ac:dyDescent="0.2">
      <c r="A52" s="8"/>
      <c r="B52" s="517"/>
      <c r="C52" s="59"/>
      <c r="D52" s="59"/>
      <c r="E52" s="41"/>
      <c r="F52" s="58"/>
      <c r="G52" s="58"/>
      <c r="H52" s="58"/>
      <c r="I52" s="114"/>
      <c r="J52" s="58"/>
      <c r="K52" s="58"/>
    </row>
    <row r="53" spans="1:11" ht="11.25" customHeight="1" x14ac:dyDescent="0.2">
      <c r="A53" s="31" t="s">
        <v>564</v>
      </c>
      <c r="B53" s="516" t="s">
        <v>200</v>
      </c>
      <c r="C53" s="34">
        <f>VLOOKUP($A53,'Table 16 data'!$A$13:$U$186,'Table 15 data'!$D$345+'Table 16 data'!C$4,0)</f>
        <v>40.299999999999997</v>
      </c>
      <c r="D53" s="34">
        <f>VLOOKUP($A53,'Table 16 data'!$A$13:$U$186,'Table 15 data'!$D$345+'Table 16 data'!D$4,0)</f>
        <v>42.5</v>
      </c>
      <c r="E53" s="34">
        <f>VLOOKUP($A53,'Table 16 data'!$A$13:$U$186,'Table 15 data'!$D$345+'Table 16 data'!E$4,0)</f>
        <v>44.4</v>
      </c>
      <c r="F53" s="34">
        <f>VLOOKUP($A53,'Table 16 data'!$A$13:$U$186,'Table 15 data'!$D$345+'Table 16 data'!F$4,0)</f>
        <v>47.3</v>
      </c>
      <c r="G53" s="34">
        <f>VLOOKUP($A53,'Table 16 data'!$A$13:$U$186,'Table 15 data'!$D$345+'Table 16 data'!G$4,0)</f>
        <v>52</v>
      </c>
      <c r="H53" s="34">
        <f>VLOOKUP($A53,'Table 16 data'!$A$13:$U$186,'Table 15 data'!$D$345+'Table 16 data'!H$4,0)</f>
        <v>54.6</v>
      </c>
      <c r="I53" s="34">
        <f>VLOOKUP($A53,'Table 16 data'!$A$13:$U$186,'Table 15 data'!$D$345+'Table 16 data'!I$4,0)</f>
        <v>57.3</v>
      </c>
      <c r="J53" s="34">
        <f>VLOOKUP($A53,'Table 16 data'!$A$13:$U$186,'Table 15 data'!$D$345+'Table 16 data'!K$4,0)</f>
        <v>59.5</v>
      </c>
      <c r="K53" s="34">
        <f>VLOOKUP($A53,'Table 16 data'!$A$13:$U$186,'Table 15 data'!$D$345+'Table 16 data'!L$4,0)</f>
        <v>53.9</v>
      </c>
    </row>
    <row r="54" spans="1:11" ht="11.25" customHeight="1" x14ac:dyDescent="0.2">
      <c r="A54" s="39" t="s">
        <v>201</v>
      </c>
      <c r="B54" s="207" t="s">
        <v>202</v>
      </c>
      <c r="C54" s="116">
        <f>VLOOKUP($A54,'Table 16 data'!$A$13:$U$186,'Table 15 data'!$D$345+'Table 16 data'!C$4,0)</f>
        <v>30.7</v>
      </c>
      <c r="D54" s="116">
        <f>VLOOKUP($A54,'Table 16 data'!$A$13:$U$186,'Table 15 data'!$D$345+'Table 16 data'!D$4,0)</f>
        <v>31.5</v>
      </c>
      <c r="E54" s="116">
        <f>VLOOKUP($A54,'Table 16 data'!$A$13:$U$186,'Table 15 data'!$D$345+'Table 16 data'!E$4,0)</f>
        <v>33.1</v>
      </c>
      <c r="F54" s="116">
        <f>VLOOKUP($A54,'Table 16 data'!$A$13:$U$186,'Table 15 data'!$D$345+'Table 16 data'!F$4,0)</f>
        <v>39.299999999999997</v>
      </c>
      <c r="G54" s="116">
        <f>VLOOKUP($A54,'Table 16 data'!$A$13:$U$186,'Table 15 data'!$D$345+'Table 16 data'!G$4,0)</f>
        <v>40.200000000000003</v>
      </c>
      <c r="H54" s="116">
        <f>VLOOKUP($A54,'Table 16 data'!$A$13:$U$186,'Table 15 data'!$D$345+'Table 16 data'!H$4,0)</f>
        <v>44.4</v>
      </c>
      <c r="I54" s="116">
        <f>VLOOKUP($A54,'Table 16 data'!$A$13:$U$186,'Table 15 data'!$D$345+'Table 16 data'!I$4,0)</f>
        <v>45.3</v>
      </c>
      <c r="J54" s="116">
        <f>VLOOKUP($A54,'Table 16 data'!$A$13:$U$186,'Table 15 data'!$D$345+'Table 16 data'!K$4,0)</f>
        <v>50.3</v>
      </c>
      <c r="K54" s="116">
        <f>VLOOKUP($A54,'Table 16 data'!$A$13:$U$186,'Table 15 data'!$D$345+'Table 16 data'!L$4,0)</f>
        <v>47.1</v>
      </c>
    </row>
    <row r="55" spans="1:11" ht="11.25" customHeight="1" x14ac:dyDescent="0.2">
      <c r="A55" s="39" t="s">
        <v>203</v>
      </c>
      <c r="B55" s="207" t="s">
        <v>204</v>
      </c>
      <c r="C55" s="116">
        <f>VLOOKUP($A55,'Table 16 data'!$A$13:$U$186,'Table 15 data'!$D$345+'Table 16 data'!C$4,0)</f>
        <v>34</v>
      </c>
      <c r="D55" s="116">
        <f>VLOOKUP($A55,'Table 16 data'!$A$13:$U$186,'Table 15 data'!$D$345+'Table 16 data'!D$4,0)</f>
        <v>36.299999999999997</v>
      </c>
      <c r="E55" s="116">
        <f>VLOOKUP($A55,'Table 16 data'!$A$13:$U$186,'Table 15 data'!$D$345+'Table 16 data'!E$4,0)</f>
        <v>36.9</v>
      </c>
      <c r="F55" s="116">
        <f>VLOOKUP($A55,'Table 16 data'!$A$13:$U$186,'Table 15 data'!$D$345+'Table 16 data'!F$4,0)</f>
        <v>41.6</v>
      </c>
      <c r="G55" s="116">
        <f>VLOOKUP($A55,'Table 16 data'!$A$13:$U$186,'Table 15 data'!$D$345+'Table 16 data'!G$4,0)</f>
        <v>44.4</v>
      </c>
      <c r="H55" s="116">
        <f>VLOOKUP($A55,'Table 16 data'!$A$13:$U$186,'Table 15 data'!$D$345+'Table 16 data'!H$4,0)</f>
        <v>47.5</v>
      </c>
      <c r="I55" s="116">
        <f>VLOOKUP($A55,'Table 16 data'!$A$13:$U$186,'Table 15 data'!$D$345+'Table 16 data'!I$4,0)</f>
        <v>52.4</v>
      </c>
      <c r="J55" s="116">
        <f>VLOOKUP($A55,'Table 16 data'!$A$13:$U$186,'Table 15 data'!$D$345+'Table 16 data'!K$4,0)</f>
        <v>53</v>
      </c>
      <c r="K55" s="116">
        <f>VLOOKUP($A55,'Table 16 data'!$A$13:$U$186,'Table 15 data'!$D$345+'Table 16 data'!L$4,0)</f>
        <v>44</v>
      </c>
    </row>
    <row r="56" spans="1:11" ht="11.25" customHeight="1" x14ac:dyDescent="0.2">
      <c r="A56" s="39" t="s">
        <v>205</v>
      </c>
      <c r="B56" s="207" t="s">
        <v>206</v>
      </c>
      <c r="C56" s="116">
        <f>VLOOKUP($A56,'Table 16 data'!$A$13:$U$186,'Table 15 data'!$D$345+'Table 16 data'!C$4,0)</f>
        <v>43.8</v>
      </c>
      <c r="D56" s="116">
        <f>VLOOKUP($A56,'Table 16 data'!$A$13:$U$186,'Table 15 data'!$D$345+'Table 16 data'!D$4,0)</f>
        <v>45.7</v>
      </c>
      <c r="E56" s="116">
        <f>VLOOKUP($A56,'Table 16 data'!$A$13:$U$186,'Table 15 data'!$D$345+'Table 16 data'!E$4,0)</f>
        <v>50.3</v>
      </c>
      <c r="F56" s="116">
        <f>VLOOKUP($A56,'Table 16 data'!$A$13:$U$186,'Table 15 data'!$D$345+'Table 16 data'!F$4,0)</f>
        <v>50.6</v>
      </c>
      <c r="G56" s="116">
        <f>VLOOKUP($A56,'Table 16 data'!$A$13:$U$186,'Table 15 data'!$D$345+'Table 16 data'!G$4,0)</f>
        <v>54.5</v>
      </c>
      <c r="H56" s="116">
        <f>VLOOKUP($A56,'Table 16 data'!$A$13:$U$186,'Table 15 data'!$D$345+'Table 16 data'!H$4,0)</f>
        <v>59.4</v>
      </c>
      <c r="I56" s="116">
        <f>VLOOKUP($A56,'Table 16 data'!$A$13:$U$186,'Table 15 data'!$D$345+'Table 16 data'!I$4,0)</f>
        <v>61.1</v>
      </c>
      <c r="J56" s="116">
        <f>VLOOKUP($A56,'Table 16 data'!$A$13:$U$186,'Table 15 data'!$D$345+'Table 16 data'!K$4,0)</f>
        <v>65.7</v>
      </c>
      <c r="K56" s="116">
        <f>VLOOKUP($A56,'Table 16 data'!$A$13:$U$186,'Table 15 data'!$D$345+'Table 16 data'!L$4,0)</f>
        <v>60</v>
      </c>
    </row>
    <row r="57" spans="1:11" ht="11.25" customHeight="1" x14ac:dyDescent="0.2">
      <c r="A57" s="39" t="s">
        <v>207</v>
      </c>
      <c r="B57" s="207" t="s">
        <v>208</v>
      </c>
      <c r="C57" s="116">
        <f>VLOOKUP($A57,'Table 16 data'!$A$13:$U$186,'Table 15 data'!$D$345+'Table 16 data'!C$4,0)</f>
        <v>34.799999999999997</v>
      </c>
      <c r="D57" s="116">
        <f>VLOOKUP($A57,'Table 16 data'!$A$13:$U$186,'Table 15 data'!$D$345+'Table 16 data'!D$4,0)</f>
        <v>37.4</v>
      </c>
      <c r="E57" s="116">
        <f>VLOOKUP($A57,'Table 16 data'!$A$13:$U$186,'Table 15 data'!$D$345+'Table 16 data'!E$4,0)</f>
        <v>39.200000000000003</v>
      </c>
      <c r="F57" s="116">
        <f>VLOOKUP($A57,'Table 16 data'!$A$13:$U$186,'Table 15 data'!$D$345+'Table 16 data'!F$4,0)</f>
        <v>42.9</v>
      </c>
      <c r="G57" s="116">
        <f>VLOOKUP($A57,'Table 16 data'!$A$13:$U$186,'Table 15 data'!$D$345+'Table 16 data'!G$4,0)</f>
        <v>51.4</v>
      </c>
      <c r="H57" s="116">
        <f>VLOOKUP($A57,'Table 16 data'!$A$13:$U$186,'Table 15 data'!$D$345+'Table 16 data'!H$4,0)</f>
        <v>54.4</v>
      </c>
      <c r="I57" s="116">
        <f>VLOOKUP($A57,'Table 16 data'!$A$13:$U$186,'Table 15 data'!$D$345+'Table 16 data'!I$4,0)</f>
        <v>54.7</v>
      </c>
      <c r="J57" s="116">
        <f>VLOOKUP($A57,'Table 16 data'!$A$13:$U$186,'Table 15 data'!$D$345+'Table 16 data'!K$4,0)</f>
        <v>56.6</v>
      </c>
      <c r="K57" s="116">
        <f>VLOOKUP($A57,'Table 16 data'!$A$13:$U$186,'Table 15 data'!$D$345+'Table 16 data'!L$4,0)</f>
        <v>49.4</v>
      </c>
    </row>
    <row r="58" spans="1:11" ht="11.25" customHeight="1" x14ac:dyDescent="0.2">
      <c r="A58" s="39" t="s">
        <v>209</v>
      </c>
      <c r="B58" s="207" t="s">
        <v>210</v>
      </c>
      <c r="C58" s="116">
        <f>VLOOKUP($A58,'Table 16 data'!$A$13:$U$186,'Table 15 data'!$D$345+'Table 16 data'!C$4,0)</f>
        <v>49.8</v>
      </c>
      <c r="D58" s="116">
        <f>VLOOKUP($A58,'Table 16 data'!$A$13:$U$186,'Table 15 data'!$D$345+'Table 16 data'!D$4,0)</f>
        <v>50.8</v>
      </c>
      <c r="E58" s="116">
        <f>VLOOKUP($A58,'Table 16 data'!$A$13:$U$186,'Table 15 data'!$D$345+'Table 16 data'!E$4,0)</f>
        <v>52.5</v>
      </c>
      <c r="F58" s="116">
        <f>VLOOKUP($A58,'Table 16 data'!$A$13:$U$186,'Table 15 data'!$D$345+'Table 16 data'!F$4,0)</f>
        <v>52.3</v>
      </c>
      <c r="G58" s="116">
        <f>VLOOKUP($A58,'Table 16 data'!$A$13:$U$186,'Table 15 data'!$D$345+'Table 16 data'!G$4,0)</f>
        <v>58.6</v>
      </c>
      <c r="H58" s="116">
        <f>VLOOKUP($A58,'Table 16 data'!$A$13:$U$186,'Table 15 data'!$D$345+'Table 16 data'!H$4,0)</f>
        <v>55.4</v>
      </c>
      <c r="I58" s="116">
        <f>VLOOKUP($A58,'Table 16 data'!$A$13:$U$186,'Table 15 data'!$D$345+'Table 16 data'!I$4,0)</f>
        <v>57.4</v>
      </c>
      <c r="J58" s="116">
        <f>VLOOKUP($A58,'Table 16 data'!$A$13:$U$186,'Table 15 data'!$D$345+'Table 16 data'!K$4,0)</f>
        <v>61</v>
      </c>
      <c r="K58" s="116">
        <f>VLOOKUP($A58,'Table 16 data'!$A$13:$U$186,'Table 15 data'!$D$345+'Table 16 data'!L$4,0)</f>
        <v>57.8</v>
      </c>
    </row>
    <row r="59" spans="1:11" ht="11.25" customHeight="1" x14ac:dyDescent="0.2">
      <c r="A59" s="39" t="s">
        <v>211</v>
      </c>
      <c r="B59" s="207" t="s">
        <v>212</v>
      </c>
      <c r="C59" s="116">
        <f>VLOOKUP($A59,'Table 16 data'!$A$13:$U$186,'Table 15 data'!$D$345+'Table 16 data'!C$4,0)</f>
        <v>25.9</v>
      </c>
      <c r="D59" s="116">
        <f>VLOOKUP($A59,'Table 16 data'!$A$13:$U$186,'Table 15 data'!$D$345+'Table 16 data'!D$4,0)</f>
        <v>30</v>
      </c>
      <c r="E59" s="116">
        <f>VLOOKUP($A59,'Table 16 data'!$A$13:$U$186,'Table 15 data'!$D$345+'Table 16 data'!E$4,0)</f>
        <v>29.6</v>
      </c>
      <c r="F59" s="116">
        <f>VLOOKUP($A59,'Table 16 data'!$A$13:$U$186,'Table 15 data'!$D$345+'Table 16 data'!F$4,0)</f>
        <v>36.9</v>
      </c>
      <c r="G59" s="116">
        <f>VLOOKUP($A59,'Table 16 data'!$A$13:$U$186,'Table 15 data'!$D$345+'Table 16 data'!G$4,0)</f>
        <v>42.3</v>
      </c>
      <c r="H59" s="116">
        <f>VLOOKUP($A59,'Table 16 data'!$A$13:$U$186,'Table 15 data'!$D$345+'Table 16 data'!H$4,0)</f>
        <v>46.3</v>
      </c>
      <c r="I59" s="116">
        <f>VLOOKUP($A59,'Table 16 data'!$A$13:$U$186,'Table 15 data'!$D$345+'Table 16 data'!I$4,0)</f>
        <v>47.8</v>
      </c>
      <c r="J59" s="116">
        <f>VLOOKUP($A59,'Table 16 data'!$A$13:$U$186,'Table 15 data'!$D$345+'Table 16 data'!K$4,0)</f>
        <v>50</v>
      </c>
      <c r="K59" s="116">
        <f>VLOOKUP($A59,'Table 16 data'!$A$13:$U$186,'Table 15 data'!$D$345+'Table 16 data'!L$4,0)</f>
        <v>44.7</v>
      </c>
    </row>
    <row r="60" spans="1:11" ht="11.25" customHeight="1" x14ac:dyDescent="0.2">
      <c r="A60" s="39" t="s">
        <v>213</v>
      </c>
      <c r="B60" s="207" t="s">
        <v>214</v>
      </c>
      <c r="C60" s="116">
        <f>VLOOKUP($A60,'Table 16 data'!$A$13:$U$186,'Table 15 data'!$D$345+'Table 16 data'!C$4,0)</f>
        <v>40.799999999999997</v>
      </c>
      <c r="D60" s="116">
        <f>VLOOKUP($A60,'Table 16 data'!$A$13:$U$186,'Table 15 data'!$D$345+'Table 16 data'!D$4,0)</f>
        <v>42.8</v>
      </c>
      <c r="E60" s="116">
        <f>VLOOKUP($A60,'Table 16 data'!$A$13:$U$186,'Table 15 data'!$D$345+'Table 16 data'!E$4,0)</f>
        <v>45.6</v>
      </c>
      <c r="F60" s="116">
        <f>VLOOKUP($A60,'Table 16 data'!$A$13:$U$186,'Table 15 data'!$D$345+'Table 16 data'!F$4,0)</f>
        <v>47.4</v>
      </c>
      <c r="G60" s="116">
        <f>VLOOKUP($A60,'Table 16 data'!$A$13:$U$186,'Table 15 data'!$D$345+'Table 16 data'!G$4,0)</f>
        <v>52.8</v>
      </c>
      <c r="H60" s="116">
        <f>VLOOKUP($A60,'Table 16 data'!$A$13:$U$186,'Table 15 data'!$D$345+'Table 16 data'!H$4,0)</f>
        <v>59.3</v>
      </c>
      <c r="I60" s="116">
        <f>VLOOKUP($A60,'Table 16 data'!$A$13:$U$186,'Table 15 data'!$D$345+'Table 16 data'!I$4,0)</f>
        <v>62</v>
      </c>
      <c r="J60" s="116">
        <f>VLOOKUP($A60,'Table 16 data'!$A$13:$U$186,'Table 15 data'!$D$345+'Table 16 data'!K$4,0)</f>
        <v>62.6</v>
      </c>
      <c r="K60" s="116">
        <f>VLOOKUP($A60,'Table 16 data'!$A$13:$U$186,'Table 15 data'!$D$345+'Table 16 data'!L$4,0)</f>
        <v>56</v>
      </c>
    </row>
    <row r="61" spans="1:11" ht="11.25" customHeight="1" x14ac:dyDescent="0.2">
      <c r="A61" s="39" t="s">
        <v>215</v>
      </c>
      <c r="B61" s="207" t="s">
        <v>216</v>
      </c>
      <c r="C61" s="116">
        <f>VLOOKUP($A61,'Table 16 data'!$A$13:$U$186,'Table 15 data'!$D$345+'Table 16 data'!C$4,0)</f>
        <v>40.4</v>
      </c>
      <c r="D61" s="116">
        <f>VLOOKUP($A61,'Table 16 data'!$A$13:$U$186,'Table 15 data'!$D$345+'Table 16 data'!D$4,0)</f>
        <v>42.1</v>
      </c>
      <c r="E61" s="116">
        <f>VLOOKUP($A61,'Table 16 data'!$A$13:$U$186,'Table 15 data'!$D$345+'Table 16 data'!E$4,0)</f>
        <v>46.4</v>
      </c>
      <c r="F61" s="116">
        <f>VLOOKUP($A61,'Table 16 data'!$A$13:$U$186,'Table 15 data'!$D$345+'Table 16 data'!F$4,0)</f>
        <v>45.9</v>
      </c>
      <c r="G61" s="116">
        <f>VLOOKUP($A61,'Table 16 data'!$A$13:$U$186,'Table 15 data'!$D$345+'Table 16 data'!G$4,0)</f>
        <v>50.6</v>
      </c>
      <c r="H61" s="116">
        <f>VLOOKUP($A61,'Table 16 data'!$A$13:$U$186,'Table 15 data'!$D$345+'Table 16 data'!H$4,0)</f>
        <v>53.7</v>
      </c>
      <c r="I61" s="116">
        <f>VLOOKUP($A61,'Table 16 data'!$A$13:$U$186,'Table 15 data'!$D$345+'Table 16 data'!I$4,0)</f>
        <v>55</v>
      </c>
      <c r="J61" s="116">
        <f>VLOOKUP($A61,'Table 16 data'!$A$13:$U$186,'Table 15 data'!$D$345+'Table 16 data'!K$4,0)</f>
        <v>57.3</v>
      </c>
      <c r="K61" s="116">
        <f>VLOOKUP($A61,'Table 16 data'!$A$13:$U$186,'Table 15 data'!$D$345+'Table 16 data'!L$4,0)</f>
        <v>51</v>
      </c>
    </row>
    <row r="62" spans="1:11" ht="11.25" customHeight="1" x14ac:dyDescent="0.2">
      <c r="A62" s="39" t="s">
        <v>217</v>
      </c>
      <c r="B62" s="207" t="s">
        <v>218</v>
      </c>
      <c r="C62" s="116">
        <f>VLOOKUP($A62,'Table 16 data'!$A$13:$U$186,'Table 15 data'!$D$345+'Table 16 data'!C$4,0)</f>
        <v>35.4</v>
      </c>
      <c r="D62" s="116">
        <f>VLOOKUP($A62,'Table 16 data'!$A$13:$U$186,'Table 15 data'!$D$345+'Table 16 data'!D$4,0)</f>
        <v>39</v>
      </c>
      <c r="E62" s="116">
        <f>VLOOKUP($A62,'Table 16 data'!$A$13:$U$186,'Table 15 data'!$D$345+'Table 16 data'!E$4,0)</f>
        <v>39.700000000000003</v>
      </c>
      <c r="F62" s="116">
        <f>VLOOKUP($A62,'Table 16 data'!$A$13:$U$186,'Table 15 data'!$D$345+'Table 16 data'!F$4,0)</f>
        <v>45.7</v>
      </c>
      <c r="G62" s="116">
        <f>VLOOKUP($A62,'Table 16 data'!$A$13:$U$186,'Table 15 data'!$D$345+'Table 16 data'!G$4,0)</f>
        <v>54.2</v>
      </c>
      <c r="H62" s="116">
        <f>VLOOKUP($A62,'Table 16 data'!$A$13:$U$186,'Table 15 data'!$D$345+'Table 16 data'!H$4,0)</f>
        <v>54.2</v>
      </c>
      <c r="I62" s="116">
        <f>VLOOKUP($A62,'Table 16 data'!$A$13:$U$186,'Table 15 data'!$D$345+'Table 16 data'!I$4,0)</f>
        <v>61.1</v>
      </c>
      <c r="J62" s="116">
        <f>VLOOKUP($A62,'Table 16 data'!$A$13:$U$186,'Table 15 data'!$D$345+'Table 16 data'!K$4,0)</f>
        <v>58.5</v>
      </c>
      <c r="K62" s="116">
        <f>VLOOKUP($A62,'Table 16 data'!$A$13:$U$186,'Table 15 data'!$D$345+'Table 16 data'!L$4,0)</f>
        <v>55.4</v>
      </c>
    </row>
    <row r="63" spans="1:11" ht="11.25" customHeight="1" x14ac:dyDescent="0.2">
      <c r="A63" s="39" t="s">
        <v>219</v>
      </c>
      <c r="B63" s="207" t="s">
        <v>220</v>
      </c>
      <c r="C63" s="116">
        <f>VLOOKUP($A63,'Table 16 data'!$A$13:$U$186,'Table 15 data'!$D$345+'Table 16 data'!C$4,0)</f>
        <v>38.5</v>
      </c>
      <c r="D63" s="116">
        <f>VLOOKUP($A63,'Table 16 data'!$A$13:$U$186,'Table 15 data'!$D$345+'Table 16 data'!D$4,0)</f>
        <v>40.9</v>
      </c>
      <c r="E63" s="116">
        <f>VLOOKUP($A63,'Table 16 data'!$A$13:$U$186,'Table 15 data'!$D$345+'Table 16 data'!E$4,0)</f>
        <v>41.6</v>
      </c>
      <c r="F63" s="116">
        <f>VLOOKUP($A63,'Table 16 data'!$A$13:$U$186,'Table 15 data'!$D$345+'Table 16 data'!F$4,0)</f>
        <v>45.4</v>
      </c>
      <c r="G63" s="116">
        <f>VLOOKUP($A63,'Table 16 data'!$A$13:$U$186,'Table 15 data'!$D$345+'Table 16 data'!G$4,0)</f>
        <v>51.5</v>
      </c>
      <c r="H63" s="116">
        <f>VLOOKUP($A63,'Table 16 data'!$A$13:$U$186,'Table 15 data'!$D$345+'Table 16 data'!H$4,0)</f>
        <v>52.4</v>
      </c>
      <c r="I63" s="116">
        <f>VLOOKUP($A63,'Table 16 data'!$A$13:$U$186,'Table 15 data'!$D$345+'Table 16 data'!I$4,0)</f>
        <v>56.3</v>
      </c>
      <c r="J63" s="116">
        <f>VLOOKUP($A63,'Table 16 data'!$A$13:$U$186,'Table 15 data'!$D$345+'Table 16 data'!K$4,0)</f>
        <v>56.8</v>
      </c>
      <c r="K63" s="116">
        <f>VLOOKUP($A63,'Table 16 data'!$A$13:$U$186,'Table 15 data'!$D$345+'Table 16 data'!L$4,0)</f>
        <v>54.7</v>
      </c>
    </row>
    <row r="64" spans="1:11" ht="11.25" customHeight="1" x14ac:dyDescent="0.2">
      <c r="A64" s="40" t="s">
        <v>221</v>
      </c>
      <c r="B64" s="207" t="s">
        <v>222</v>
      </c>
      <c r="C64" s="116">
        <f>VLOOKUP($A64,'Table 16 data'!$A$13:$U$186,'Table 15 data'!$D$345+'Table 16 data'!C$4,0)</f>
        <v>53.5</v>
      </c>
      <c r="D64" s="116">
        <f>VLOOKUP($A64,'Table 16 data'!$A$13:$U$186,'Table 15 data'!$D$345+'Table 16 data'!D$4,0)</f>
        <v>54.2</v>
      </c>
      <c r="E64" s="116">
        <f>VLOOKUP($A64,'Table 16 data'!$A$13:$U$186,'Table 15 data'!$D$345+'Table 16 data'!E$4,0)</f>
        <v>54.7</v>
      </c>
      <c r="F64" s="116">
        <f>VLOOKUP($A64,'Table 16 data'!$A$13:$U$186,'Table 15 data'!$D$345+'Table 16 data'!F$4,0)</f>
        <v>58.6</v>
      </c>
      <c r="G64" s="116">
        <f>VLOOKUP($A64,'Table 16 data'!$A$13:$U$186,'Table 15 data'!$D$345+'Table 16 data'!G$4,0)</f>
        <v>61.6</v>
      </c>
      <c r="H64" s="116">
        <f>VLOOKUP($A64,'Table 16 data'!$A$13:$U$186,'Table 15 data'!$D$345+'Table 16 data'!H$4,0)</f>
        <v>63.2</v>
      </c>
      <c r="I64" s="116">
        <f>VLOOKUP($A64,'Table 16 data'!$A$13:$U$186,'Table 15 data'!$D$345+'Table 16 data'!I$4,0)</f>
        <v>65.599999999999994</v>
      </c>
      <c r="J64" s="116">
        <f>VLOOKUP($A64,'Table 16 data'!$A$13:$U$186,'Table 15 data'!$D$345+'Table 16 data'!K$4,0)</f>
        <v>65.400000000000006</v>
      </c>
      <c r="K64" s="116">
        <f>VLOOKUP($A64,'Table 16 data'!$A$13:$U$186,'Table 15 data'!$D$345+'Table 16 data'!L$4,0)</f>
        <v>61</v>
      </c>
    </row>
    <row r="65" spans="1:11" ht="11.25" customHeight="1" x14ac:dyDescent="0.2">
      <c r="A65" s="39" t="s">
        <v>223</v>
      </c>
      <c r="B65" s="207" t="s">
        <v>224</v>
      </c>
      <c r="C65" s="116">
        <f>VLOOKUP($A65,'Table 16 data'!$A$13:$U$186,'Table 15 data'!$D$345+'Table 16 data'!C$4,0)</f>
        <v>37.5</v>
      </c>
      <c r="D65" s="116">
        <f>VLOOKUP($A65,'Table 16 data'!$A$13:$U$186,'Table 15 data'!$D$345+'Table 16 data'!D$4,0)</f>
        <v>39</v>
      </c>
      <c r="E65" s="116">
        <f>VLOOKUP($A65,'Table 16 data'!$A$13:$U$186,'Table 15 data'!$D$345+'Table 16 data'!E$4,0)</f>
        <v>40.9</v>
      </c>
      <c r="F65" s="116">
        <f>VLOOKUP($A65,'Table 16 data'!$A$13:$U$186,'Table 15 data'!$D$345+'Table 16 data'!F$4,0)</f>
        <v>47.1</v>
      </c>
      <c r="G65" s="116">
        <f>VLOOKUP($A65,'Table 16 data'!$A$13:$U$186,'Table 15 data'!$D$345+'Table 16 data'!G$4,0)</f>
        <v>50.8</v>
      </c>
      <c r="H65" s="116">
        <f>VLOOKUP($A65,'Table 16 data'!$A$13:$U$186,'Table 15 data'!$D$345+'Table 16 data'!H$4,0)</f>
        <v>56.7</v>
      </c>
      <c r="I65" s="116">
        <f>VLOOKUP($A65,'Table 16 data'!$A$13:$U$186,'Table 15 data'!$D$345+'Table 16 data'!I$4,0)</f>
        <v>60</v>
      </c>
      <c r="J65" s="116">
        <f>VLOOKUP($A65,'Table 16 data'!$A$13:$U$186,'Table 15 data'!$D$345+'Table 16 data'!K$4,0)</f>
        <v>63.6</v>
      </c>
      <c r="K65" s="116">
        <f>VLOOKUP($A65,'Table 16 data'!$A$13:$U$186,'Table 15 data'!$D$345+'Table 16 data'!L$4,0)</f>
        <v>57.3</v>
      </c>
    </row>
    <row r="66" spans="1:11" ht="11.25" customHeight="1" x14ac:dyDescent="0.2">
      <c r="A66" s="39" t="s">
        <v>225</v>
      </c>
      <c r="B66" s="207" t="s">
        <v>226</v>
      </c>
      <c r="C66" s="116">
        <f>VLOOKUP($A66,'Table 16 data'!$A$13:$U$186,'Table 15 data'!$D$345+'Table 16 data'!C$4,0)</f>
        <v>37.1</v>
      </c>
      <c r="D66" s="116">
        <f>VLOOKUP($A66,'Table 16 data'!$A$13:$U$186,'Table 15 data'!$D$345+'Table 16 data'!D$4,0)</f>
        <v>39.9</v>
      </c>
      <c r="E66" s="116">
        <f>VLOOKUP($A66,'Table 16 data'!$A$13:$U$186,'Table 15 data'!$D$345+'Table 16 data'!E$4,0)</f>
        <v>40.6</v>
      </c>
      <c r="F66" s="116">
        <f>VLOOKUP($A66,'Table 16 data'!$A$13:$U$186,'Table 15 data'!$D$345+'Table 16 data'!F$4,0)</f>
        <v>44.5</v>
      </c>
      <c r="G66" s="116">
        <f>VLOOKUP($A66,'Table 16 data'!$A$13:$U$186,'Table 15 data'!$D$345+'Table 16 data'!G$4,0)</f>
        <v>49.2</v>
      </c>
      <c r="H66" s="116">
        <f>VLOOKUP($A66,'Table 16 data'!$A$13:$U$186,'Table 15 data'!$D$345+'Table 16 data'!H$4,0)</f>
        <v>49.4</v>
      </c>
      <c r="I66" s="116">
        <f>VLOOKUP($A66,'Table 16 data'!$A$13:$U$186,'Table 15 data'!$D$345+'Table 16 data'!I$4,0)</f>
        <v>55.6</v>
      </c>
      <c r="J66" s="116">
        <f>VLOOKUP($A66,'Table 16 data'!$A$13:$U$186,'Table 15 data'!$D$345+'Table 16 data'!K$4,0)</f>
        <v>57.3</v>
      </c>
      <c r="K66" s="116">
        <f>VLOOKUP($A66,'Table 16 data'!$A$13:$U$186,'Table 15 data'!$D$345+'Table 16 data'!L$4,0)</f>
        <v>53.9</v>
      </c>
    </row>
    <row r="67" spans="1:11" ht="11.25" customHeight="1" x14ac:dyDescent="0.2">
      <c r="A67" s="39" t="s">
        <v>227</v>
      </c>
      <c r="B67" s="207" t="s">
        <v>228</v>
      </c>
      <c r="C67" s="116">
        <f>VLOOKUP($A67,'Table 16 data'!$A$13:$U$186,'Table 15 data'!$D$345+'Table 16 data'!C$4,0)</f>
        <v>42.9</v>
      </c>
      <c r="D67" s="116">
        <f>VLOOKUP($A67,'Table 16 data'!$A$13:$U$186,'Table 15 data'!$D$345+'Table 16 data'!D$4,0)</f>
        <v>46.5</v>
      </c>
      <c r="E67" s="116">
        <f>VLOOKUP($A67,'Table 16 data'!$A$13:$U$186,'Table 15 data'!$D$345+'Table 16 data'!E$4,0)</f>
        <v>51.3</v>
      </c>
      <c r="F67" s="116">
        <f>VLOOKUP($A67,'Table 16 data'!$A$13:$U$186,'Table 15 data'!$D$345+'Table 16 data'!F$4,0)</f>
        <v>49.3</v>
      </c>
      <c r="G67" s="116">
        <f>VLOOKUP($A67,'Table 16 data'!$A$13:$U$186,'Table 15 data'!$D$345+'Table 16 data'!G$4,0)</f>
        <v>55.8</v>
      </c>
      <c r="H67" s="116">
        <f>VLOOKUP($A67,'Table 16 data'!$A$13:$U$186,'Table 15 data'!$D$345+'Table 16 data'!H$4,0)</f>
        <v>57.4</v>
      </c>
      <c r="I67" s="116">
        <f>VLOOKUP($A67,'Table 16 data'!$A$13:$U$186,'Table 15 data'!$D$345+'Table 16 data'!I$4,0)</f>
        <v>59.3</v>
      </c>
      <c r="J67" s="116">
        <f>VLOOKUP($A67,'Table 16 data'!$A$13:$U$186,'Table 15 data'!$D$345+'Table 16 data'!K$4,0)</f>
        <v>66.3</v>
      </c>
      <c r="K67" s="116">
        <f>VLOOKUP($A67,'Table 16 data'!$A$13:$U$186,'Table 15 data'!$D$345+'Table 16 data'!L$4,0)</f>
        <v>58.2</v>
      </c>
    </row>
    <row r="68" spans="1:11" s="8" customFormat="1" ht="11.25" customHeight="1" x14ac:dyDescent="0.2">
      <c r="A68" s="39" t="s">
        <v>229</v>
      </c>
      <c r="B68" s="207" t="s">
        <v>230</v>
      </c>
      <c r="C68" s="116">
        <f>VLOOKUP($A68,'Table 16 data'!$A$13:$U$186,'Table 15 data'!$D$345+'Table 16 data'!C$4,0)</f>
        <v>48.8</v>
      </c>
      <c r="D68" s="116">
        <f>VLOOKUP($A68,'Table 16 data'!$A$13:$U$186,'Table 15 data'!$D$345+'Table 16 data'!D$4,0)</f>
        <v>54.5</v>
      </c>
      <c r="E68" s="116">
        <f>VLOOKUP($A68,'Table 16 data'!$A$13:$U$186,'Table 15 data'!$D$345+'Table 16 data'!E$4,0)</f>
        <v>53.8</v>
      </c>
      <c r="F68" s="116">
        <f>VLOOKUP($A68,'Table 16 data'!$A$13:$U$186,'Table 15 data'!$D$345+'Table 16 data'!F$4,0)</f>
        <v>59.2</v>
      </c>
      <c r="G68" s="116">
        <f>VLOOKUP($A68,'Table 16 data'!$A$13:$U$186,'Table 15 data'!$D$345+'Table 16 data'!G$4,0)</f>
        <v>59.1</v>
      </c>
      <c r="H68" s="116">
        <f>VLOOKUP($A68,'Table 16 data'!$A$13:$U$186,'Table 15 data'!$D$345+'Table 16 data'!H$4,0)</f>
        <v>62.1</v>
      </c>
      <c r="I68" s="116">
        <f>VLOOKUP($A68,'Table 16 data'!$A$13:$U$186,'Table 15 data'!$D$345+'Table 16 data'!I$4,0)</f>
        <v>62.7</v>
      </c>
      <c r="J68" s="116">
        <f>VLOOKUP($A68,'Table 16 data'!$A$13:$U$186,'Table 15 data'!$D$345+'Table 16 data'!K$4,0)</f>
        <v>67.400000000000006</v>
      </c>
      <c r="K68" s="116">
        <f>VLOOKUP($A68,'Table 16 data'!$A$13:$U$186,'Table 15 data'!$D$345+'Table 16 data'!L$4,0)</f>
        <v>62.3</v>
      </c>
    </row>
    <row r="69" spans="1:11" s="60" customFormat="1" ht="11.25" customHeight="1" x14ac:dyDescent="0.2">
      <c r="A69" s="8"/>
      <c r="B69" s="517"/>
      <c r="C69" s="59"/>
      <c r="D69" s="59"/>
      <c r="E69" s="41"/>
      <c r="F69" s="58"/>
      <c r="G69" s="58"/>
      <c r="H69" s="58"/>
      <c r="I69" s="114"/>
      <c r="J69" s="58"/>
      <c r="K69" s="58"/>
    </row>
    <row r="70" spans="1:11" ht="11.25" customHeight="1" x14ac:dyDescent="0.2">
      <c r="A70" s="31" t="s">
        <v>565</v>
      </c>
      <c r="B70" s="516" t="s">
        <v>231</v>
      </c>
      <c r="C70" s="34">
        <f>VLOOKUP($A70,'Table 16 data'!$A$13:$U$186,'Table 15 data'!$D$345+'Table 16 data'!C$4,0)</f>
        <v>42.9</v>
      </c>
      <c r="D70" s="34">
        <f>VLOOKUP($A70,'Table 16 data'!$A$13:$U$186,'Table 15 data'!$D$345+'Table 16 data'!D$4,0)</f>
        <v>44.4</v>
      </c>
      <c r="E70" s="34">
        <f>VLOOKUP($A70,'Table 16 data'!$A$13:$U$186,'Table 15 data'!$D$345+'Table 16 data'!E$4,0)</f>
        <v>47</v>
      </c>
      <c r="F70" s="34">
        <f>VLOOKUP($A70,'Table 16 data'!$A$13:$U$186,'Table 15 data'!$D$345+'Table 16 data'!F$4,0)</f>
        <v>49.9</v>
      </c>
      <c r="G70" s="34">
        <f>VLOOKUP($A70,'Table 16 data'!$A$13:$U$186,'Table 15 data'!$D$345+'Table 16 data'!G$4,0)</f>
        <v>53.7</v>
      </c>
      <c r="H70" s="34">
        <f>VLOOKUP($A70,'Table 16 data'!$A$13:$U$186,'Table 15 data'!$D$345+'Table 16 data'!H$4,0)</f>
        <v>57.1</v>
      </c>
      <c r="I70" s="34">
        <f>VLOOKUP($A70,'Table 16 data'!$A$13:$U$186,'Table 15 data'!$D$345+'Table 16 data'!I$4,0)</f>
        <v>57.6</v>
      </c>
      <c r="J70" s="34">
        <f>VLOOKUP($A70,'Table 16 data'!$A$13:$U$186,'Table 15 data'!$D$345+'Table 16 data'!K$4,0)</f>
        <v>59.3</v>
      </c>
      <c r="K70" s="34">
        <f>VLOOKUP($A70,'Table 16 data'!$A$13:$U$186,'Table 15 data'!$D$345+'Table 16 data'!L$4,0)</f>
        <v>54</v>
      </c>
    </row>
    <row r="71" spans="1:11" ht="11.25" customHeight="1" x14ac:dyDescent="0.2">
      <c r="A71" s="40" t="s">
        <v>232</v>
      </c>
      <c r="B71" s="207" t="s">
        <v>233</v>
      </c>
      <c r="C71" s="116">
        <f>VLOOKUP($A71,'Table 16 data'!$A$13:$U$186,'Table 15 data'!$D$345+'Table 16 data'!C$4,0)</f>
        <v>42.2</v>
      </c>
      <c r="D71" s="116">
        <f>VLOOKUP($A71,'Table 16 data'!$A$13:$U$186,'Table 15 data'!$D$345+'Table 16 data'!D$4,0)</f>
        <v>40</v>
      </c>
      <c r="E71" s="116">
        <f>VLOOKUP($A71,'Table 16 data'!$A$13:$U$186,'Table 15 data'!$D$345+'Table 16 data'!E$4,0)</f>
        <v>49.4</v>
      </c>
      <c r="F71" s="116">
        <f>VLOOKUP($A71,'Table 16 data'!$A$13:$U$186,'Table 15 data'!$D$345+'Table 16 data'!F$4,0)</f>
        <v>45.6</v>
      </c>
      <c r="G71" s="116">
        <f>VLOOKUP($A71,'Table 16 data'!$A$13:$U$186,'Table 15 data'!$D$345+'Table 16 data'!G$4,0)</f>
        <v>55.1</v>
      </c>
      <c r="H71" s="116">
        <f>VLOOKUP($A71,'Table 16 data'!$A$13:$U$186,'Table 15 data'!$D$345+'Table 16 data'!H$4,0)</f>
        <v>56.9</v>
      </c>
      <c r="I71" s="116">
        <f>VLOOKUP($A71,'Table 16 data'!$A$13:$U$186,'Table 15 data'!$D$345+'Table 16 data'!I$4,0)</f>
        <v>57.2</v>
      </c>
      <c r="J71" s="116">
        <f>VLOOKUP($A71,'Table 16 data'!$A$13:$U$186,'Table 15 data'!$D$345+'Table 16 data'!K$4,0)</f>
        <v>55.6</v>
      </c>
      <c r="K71" s="116">
        <f>VLOOKUP($A71,'Table 16 data'!$A$13:$U$186,'Table 15 data'!$D$345+'Table 16 data'!L$4,0)</f>
        <v>50</v>
      </c>
    </row>
    <row r="72" spans="1:11" ht="11.25" customHeight="1" x14ac:dyDescent="0.2">
      <c r="A72" s="40" t="s">
        <v>234</v>
      </c>
      <c r="B72" s="207" t="s">
        <v>235</v>
      </c>
      <c r="C72" s="116">
        <f>VLOOKUP($A72,'Table 16 data'!$A$13:$U$186,'Table 15 data'!$D$345+'Table 16 data'!C$4,0)</f>
        <v>45.5</v>
      </c>
      <c r="D72" s="116">
        <f>VLOOKUP($A72,'Table 16 data'!$A$13:$U$186,'Table 15 data'!$D$345+'Table 16 data'!D$4,0)</f>
        <v>47</v>
      </c>
      <c r="E72" s="116">
        <f>VLOOKUP($A72,'Table 16 data'!$A$13:$U$186,'Table 15 data'!$D$345+'Table 16 data'!E$4,0)</f>
        <v>48.5</v>
      </c>
      <c r="F72" s="116">
        <f>VLOOKUP($A72,'Table 16 data'!$A$13:$U$186,'Table 15 data'!$D$345+'Table 16 data'!F$4,0)</f>
        <v>51</v>
      </c>
      <c r="G72" s="116">
        <f>VLOOKUP($A72,'Table 16 data'!$A$13:$U$186,'Table 15 data'!$D$345+'Table 16 data'!G$4,0)</f>
        <v>55</v>
      </c>
      <c r="H72" s="116">
        <f>VLOOKUP($A72,'Table 16 data'!$A$13:$U$186,'Table 15 data'!$D$345+'Table 16 data'!H$4,0)</f>
        <v>58.4</v>
      </c>
      <c r="I72" s="116">
        <f>VLOOKUP($A72,'Table 16 data'!$A$13:$U$186,'Table 15 data'!$D$345+'Table 16 data'!I$4,0)</f>
        <v>57.2</v>
      </c>
      <c r="J72" s="116">
        <f>VLOOKUP($A72,'Table 16 data'!$A$13:$U$186,'Table 15 data'!$D$345+'Table 16 data'!K$4,0)</f>
        <v>59.1</v>
      </c>
      <c r="K72" s="116">
        <f>VLOOKUP($A72,'Table 16 data'!$A$13:$U$186,'Table 15 data'!$D$345+'Table 16 data'!L$4,0)</f>
        <v>53.7</v>
      </c>
    </row>
    <row r="73" spans="1:11" ht="11.25" customHeight="1" x14ac:dyDescent="0.2">
      <c r="A73" s="40" t="s">
        <v>236</v>
      </c>
      <c r="B73" s="207" t="s">
        <v>237</v>
      </c>
      <c r="C73" s="116">
        <f>VLOOKUP($A73,'Table 16 data'!$A$13:$U$186,'Table 15 data'!$D$345+'Table 16 data'!C$4,0)</f>
        <v>33.5</v>
      </c>
      <c r="D73" s="116">
        <f>VLOOKUP($A73,'Table 16 data'!$A$13:$U$186,'Table 15 data'!$D$345+'Table 16 data'!D$4,0)</f>
        <v>36.5</v>
      </c>
      <c r="E73" s="116">
        <f>VLOOKUP($A73,'Table 16 data'!$A$13:$U$186,'Table 15 data'!$D$345+'Table 16 data'!E$4,0)</f>
        <v>39.9</v>
      </c>
      <c r="F73" s="116">
        <f>VLOOKUP($A73,'Table 16 data'!$A$13:$U$186,'Table 15 data'!$D$345+'Table 16 data'!F$4,0)</f>
        <v>44.4</v>
      </c>
      <c r="G73" s="116">
        <f>VLOOKUP($A73,'Table 16 data'!$A$13:$U$186,'Table 15 data'!$D$345+'Table 16 data'!G$4,0)</f>
        <v>48.9</v>
      </c>
      <c r="H73" s="116">
        <f>VLOOKUP($A73,'Table 16 data'!$A$13:$U$186,'Table 15 data'!$D$345+'Table 16 data'!H$4,0)</f>
        <v>52.1</v>
      </c>
      <c r="I73" s="116">
        <f>VLOOKUP($A73,'Table 16 data'!$A$13:$U$186,'Table 15 data'!$D$345+'Table 16 data'!I$4,0)</f>
        <v>51.5</v>
      </c>
      <c r="J73" s="116">
        <f>VLOOKUP($A73,'Table 16 data'!$A$13:$U$186,'Table 15 data'!$D$345+'Table 16 data'!K$4,0)</f>
        <v>54.8</v>
      </c>
      <c r="K73" s="116">
        <f>VLOOKUP($A73,'Table 16 data'!$A$13:$U$186,'Table 15 data'!$D$345+'Table 16 data'!L$4,0)</f>
        <v>51.9</v>
      </c>
    </row>
    <row r="74" spans="1:11" ht="11.25" customHeight="1" x14ac:dyDescent="0.2">
      <c r="A74" s="40" t="s">
        <v>238</v>
      </c>
      <c r="B74" s="207" t="s">
        <v>239</v>
      </c>
      <c r="C74" s="116">
        <f>VLOOKUP($A74,'Table 16 data'!$A$13:$U$186,'Table 15 data'!$D$345+'Table 16 data'!C$4,0)</f>
        <v>46.7</v>
      </c>
      <c r="D74" s="116">
        <f>VLOOKUP($A74,'Table 16 data'!$A$13:$U$186,'Table 15 data'!$D$345+'Table 16 data'!D$4,0)</f>
        <v>48.8</v>
      </c>
      <c r="E74" s="116">
        <f>VLOOKUP($A74,'Table 16 data'!$A$13:$U$186,'Table 15 data'!$D$345+'Table 16 data'!E$4,0)</f>
        <v>51.9</v>
      </c>
      <c r="F74" s="116">
        <f>VLOOKUP($A74,'Table 16 data'!$A$13:$U$186,'Table 15 data'!$D$345+'Table 16 data'!F$4,0)</f>
        <v>52.6</v>
      </c>
      <c r="G74" s="116">
        <f>VLOOKUP($A74,'Table 16 data'!$A$13:$U$186,'Table 15 data'!$D$345+'Table 16 data'!G$4,0)</f>
        <v>55.3</v>
      </c>
      <c r="H74" s="116">
        <f>VLOOKUP($A74,'Table 16 data'!$A$13:$U$186,'Table 15 data'!$D$345+'Table 16 data'!H$4,0)</f>
        <v>56.9</v>
      </c>
      <c r="I74" s="116">
        <f>VLOOKUP($A74,'Table 16 data'!$A$13:$U$186,'Table 15 data'!$D$345+'Table 16 data'!I$4,0)</f>
        <v>56.9</v>
      </c>
      <c r="J74" s="116">
        <f>VLOOKUP($A74,'Table 16 data'!$A$13:$U$186,'Table 15 data'!$D$345+'Table 16 data'!K$4,0)</f>
        <v>59.5</v>
      </c>
      <c r="K74" s="116">
        <f>VLOOKUP($A74,'Table 16 data'!$A$13:$U$186,'Table 15 data'!$D$345+'Table 16 data'!L$4,0)</f>
        <v>56.5</v>
      </c>
    </row>
    <row r="75" spans="1:11" ht="11.25" customHeight="1" x14ac:dyDescent="0.2">
      <c r="A75" s="39" t="s">
        <v>240</v>
      </c>
      <c r="B75" s="207" t="s">
        <v>241</v>
      </c>
      <c r="C75" s="116">
        <f>VLOOKUP($A75,'Table 16 data'!$A$13:$U$186,'Table 15 data'!$D$345+'Table 16 data'!C$4,0)</f>
        <v>48.6</v>
      </c>
      <c r="D75" s="116">
        <f>VLOOKUP($A75,'Table 16 data'!$A$13:$U$186,'Table 15 data'!$D$345+'Table 16 data'!D$4,0)</f>
        <v>50.6</v>
      </c>
      <c r="E75" s="116">
        <f>VLOOKUP($A75,'Table 16 data'!$A$13:$U$186,'Table 15 data'!$D$345+'Table 16 data'!E$4,0)</f>
        <v>52.6</v>
      </c>
      <c r="F75" s="116">
        <f>VLOOKUP($A75,'Table 16 data'!$A$13:$U$186,'Table 15 data'!$D$345+'Table 16 data'!F$4,0)</f>
        <v>56.2</v>
      </c>
      <c r="G75" s="116">
        <f>VLOOKUP($A75,'Table 16 data'!$A$13:$U$186,'Table 15 data'!$D$345+'Table 16 data'!G$4,0)</f>
        <v>59.2</v>
      </c>
      <c r="H75" s="116">
        <f>VLOOKUP($A75,'Table 16 data'!$A$13:$U$186,'Table 15 data'!$D$345+'Table 16 data'!H$4,0)</f>
        <v>62.2</v>
      </c>
      <c r="I75" s="116">
        <f>VLOOKUP($A75,'Table 16 data'!$A$13:$U$186,'Table 15 data'!$D$345+'Table 16 data'!I$4,0)</f>
        <v>62.1</v>
      </c>
      <c r="J75" s="116">
        <f>VLOOKUP($A75,'Table 16 data'!$A$13:$U$186,'Table 15 data'!$D$345+'Table 16 data'!K$4,0)</f>
        <v>61.8</v>
      </c>
      <c r="K75" s="116">
        <f>VLOOKUP($A75,'Table 16 data'!$A$13:$U$186,'Table 15 data'!$D$345+'Table 16 data'!L$4,0)</f>
        <v>54.8</v>
      </c>
    </row>
    <row r="76" spans="1:11" ht="11.25" customHeight="1" x14ac:dyDescent="0.2">
      <c r="A76" s="39" t="s">
        <v>242</v>
      </c>
      <c r="B76" s="207" t="s">
        <v>243</v>
      </c>
      <c r="C76" s="116">
        <f>VLOOKUP($A76,'Table 16 data'!$A$13:$U$186,'Table 15 data'!$D$345+'Table 16 data'!C$4,0)</f>
        <v>42.1</v>
      </c>
      <c r="D76" s="116">
        <f>VLOOKUP($A76,'Table 16 data'!$A$13:$U$186,'Table 15 data'!$D$345+'Table 16 data'!D$4,0)</f>
        <v>42.3</v>
      </c>
      <c r="E76" s="116">
        <f>VLOOKUP($A76,'Table 16 data'!$A$13:$U$186,'Table 15 data'!$D$345+'Table 16 data'!E$4,0)</f>
        <v>45.4</v>
      </c>
      <c r="F76" s="116">
        <f>VLOOKUP($A76,'Table 16 data'!$A$13:$U$186,'Table 15 data'!$D$345+'Table 16 data'!F$4,0)</f>
        <v>48.9</v>
      </c>
      <c r="G76" s="116">
        <f>VLOOKUP($A76,'Table 16 data'!$A$13:$U$186,'Table 15 data'!$D$345+'Table 16 data'!G$4,0)</f>
        <v>51.9</v>
      </c>
      <c r="H76" s="116">
        <f>VLOOKUP($A76,'Table 16 data'!$A$13:$U$186,'Table 15 data'!$D$345+'Table 16 data'!H$4,0)</f>
        <v>55.3</v>
      </c>
      <c r="I76" s="116">
        <f>VLOOKUP($A76,'Table 16 data'!$A$13:$U$186,'Table 15 data'!$D$345+'Table 16 data'!I$4,0)</f>
        <v>56.2</v>
      </c>
      <c r="J76" s="116">
        <f>VLOOKUP($A76,'Table 16 data'!$A$13:$U$186,'Table 15 data'!$D$345+'Table 16 data'!K$4,0)</f>
        <v>58.1</v>
      </c>
      <c r="K76" s="116">
        <f>VLOOKUP($A76,'Table 16 data'!$A$13:$U$186,'Table 15 data'!$D$345+'Table 16 data'!L$4,0)</f>
        <v>51.8</v>
      </c>
    </row>
    <row r="77" spans="1:11" ht="11.25" customHeight="1" x14ac:dyDescent="0.2">
      <c r="A77" s="39" t="s">
        <v>244</v>
      </c>
      <c r="B77" s="207" t="s">
        <v>245</v>
      </c>
      <c r="C77" s="116">
        <f>VLOOKUP($A77,'Table 16 data'!$A$13:$U$186,'Table 15 data'!$D$345+'Table 16 data'!C$4,0)</f>
        <v>28.5</v>
      </c>
      <c r="D77" s="116">
        <f>VLOOKUP($A77,'Table 16 data'!$A$13:$U$186,'Table 15 data'!$D$345+'Table 16 data'!D$4,0)</f>
        <v>33.1</v>
      </c>
      <c r="E77" s="116">
        <f>VLOOKUP($A77,'Table 16 data'!$A$13:$U$186,'Table 15 data'!$D$345+'Table 16 data'!E$4,0)</f>
        <v>34.700000000000003</v>
      </c>
      <c r="F77" s="116">
        <f>VLOOKUP($A77,'Table 16 data'!$A$13:$U$186,'Table 15 data'!$D$345+'Table 16 data'!F$4,0)</f>
        <v>41.4</v>
      </c>
      <c r="G77" s="116">
        <f>VLOOKUP($A77,'Table 16 data'!$A$13:$U$186,'Table 15 data'!$D$345+'Table 16 data'!G$4,0)</f>
        <v>44.2</v>
      </c>
      <c r="H77" s="116">
        <f>VLOOKUP($A77,'Table 16 data'!$A$13:$U$186,'Table 15 data'!$D$345+'Table 16 data'!H$4,0)</f>
        <v>46.7</v>
      </c>
      <c r="I77" s="116">
        <f>VLOOKUP($A77,'Table 16 data'!$A$13:$U$186,'Table 15 data'!$D$345+'Table 16 data'!I$4,0)</f>
        <v>49.6</v>
      </c>
      <c r="J77" s="116">
        <f>VLOOKUP($A77,'Table 16 data'!$A$13:$U$186,'Table 15 data'!$D$345+'Table 16 data'!K$4,0)</f>
        <v>50.3</v>
      </c>
      <c r="K77" s="116">
        <f>VLOOKUP($A77,'Table 16 data'!$A$13:$U$186,'Table 15 data'!$D$345+'Table 16 data'!L$4,0)</f>
        <v>44.6</v>
      </c>
    </row>
    <row r="78" spans="1:11" ht="11.25" customHeight="1" x14ac:dyDescent="0.2">
      <c r="A78" s="39" t="s">
        <v>246</v>
      </c>
      <c r="B78" s="207" t="s">
        <v>247</v>
      </c>
      <c r="C78" s="116">
        <f>VLOOKUP($A78,'Table 16 data'!$A$13:$U$186,'Table 15 data'!$D$345+'Table 16 data'!C$4,0)</f>
        <v>40.1</v>
      </c>
      <c r="D78" s="116">
        <f>VLOOKUP($A78,'Table 16 data'!$A$13:$U$186,'Table 15 data'!$D$345+'Table 16 data'!D$4,0)</f>
        <v>41.7</v>
      </c>
      <c r="E78" s="116">
        <f>VLOOKUP($A78,'Table 16 data'!$A$13:$U$186,'Table 15 data'!$D$345+'Table 16 data'!E$4,0)</f>
        <v>43.3</v>
      </c>
      <c r="F78" s="116">
        <f>VLOOKUP($A78,'Table 16 data'!$A$13:$U$186,'Table 15 data'!$D$345+'Table 16 data'!F$4,0)</f>
        <v>47.2</v>
      </c>
      <c r="G78" s="116">
        <f>VLOOKUP($A78,'Table 16 data'!$A$13:$U$186,'Table 15 data'!$D$345+'Table 16 data'!G$4,0)</f>
        <v>51.4</v>
      </c>
      <c r="H78" s="116">
        <f>VLOOKUP($A78,'Table 16 data'!$A$13:$U$186,'Table 15 data'!$D$345+'Table 16 data'!H$4,0)</f>
        <v>57.6</v>
      </c>
      <c r="I78" s="116">
        <f>VLOOKUP($A78,'Table 16 data'!$A$13:$U$186,'Table 15 data'!$D$345+'Table 16 data'!I$4,0)</f>
        <v>60.6</v>
      </c>
      <c r="J78" s="116">
        <f>VLOOKUP($A78,'Table 16 data'!$A$13:$U$186,'Table 15 data'!$D$345+'Table 16 data'!K$4,0)</f>
        <v>63.4</v>
      </c>
      <c r="K78" s="116">
        <f>VLOOKUP($A78,'Table 16 data'!$A$13:$U$186,'Table 15 data'!$D$345+'Table 16 data'!L$4,0)</f>
        <v>58</v>
      </c>
    </row>
    <row r="79" spans="1:11" s="8" customFormat="1" ht="11.25" customHeight="1" x14ac:dyDescent="0.2">
      <c r="A79" s="40" t="s">
        <v>248</v>
      </c>
      <c r="B79" s="207" t="s">
        <v>249</v>
      </c>
      <c r="C79" s="116">
        <f>VLOOKUP($A79,'Table 16 data'!$A$13:$U$186,'Table 15 data'!$D$345+'Table 16 data'!C$4,0)</f>
        <v>56.1</v>
      </c>
      <c r="D79" s="116">
        <f>VLOOKUP($A79,'Table 16 data'!$A$13:$U$186,'Table 15 data'!$D$345+'Table 16 data'!D$4,0)</f>
        <v>58</v>
      </c>
      <c r="E79" s="116">
        <f>VLOOKUP($A79,'Table 16 data'!$A$13:$U$186,'Table 15 data'!$D$345+'Table 16 data'!E$4,0)</f>
        <v>58.6</v>
      </c>
      <c r="F79" s="116">
        <f>VLOOKUP($A79,'Table 16 data'!$A$13:$U$186,'Table 15 data'!$D$345+'Table 16 data'!F$4,0)</f>
        <v>58.2</v>
      </c>
      <c r="G79" s="116">
        <f>VLOOKUP($A79,'Table 16 data'!$A$13:$U$186,'Table 15 data'!$D$345+'Table 16 data'!G$4,0)</f>
        <v>61.4</v>
      </c>
      <c r="H79" s="116">
        <f>VLOOKUP($A79,'Table 16 data'!$A$13:$U$186,'Table 15 data'!$D$345+'Table 16 data'!H$4,0)</f>
        <v>60.8</v>
      </c>
      <c r="I79" s="116">
        <f>VLOOKUP($A79,'Table 16 data'!$A$13:$U$186,'Table 15 data'!$D$345+'Table 16 data'!I$4,0)</f>
        <v>55.5</v>
      </c>
      <c r="J79" s="116">
        <f>VLOOKUP($A79,'Table 16 data'!$A$13:$U$186,'Table 15 data'!$D$345+'Table 16 data'!K$4,0)</f>
        <v>67.2</v>
      </c>
      <c r="K79" s="116">
        <f>VLOOKUP($A79,'Table 16 data'!$A$13:$U$186,'Table 15 data'!$D$345+'Table 16 data'!L$4,0)</f>
        <v>62.7</v>
      </c>
    </row>
    <row r="80" spans="1:11" s="60" customFormat="1" ht="11.25" customHeight="1" x14ac:dyDescent="0.2">
      <c r="A80" s="8"/>
      <c r="B80" s="517"/>
      <c r="C80" s="59"/>
      <c r="D80" s="59"/>
      <c r="E80" s="41"/>
      <c r="F80" s="58"/>
      <c r="G80" s="58"/>
      <c r="H80" s="58"/>
      <c r="J80" s="117"/>
      <c r="K80" s="117"/>
    </row>
    <row r="81" spans="1:11" ht="11.25" customHeight="1" x14ac:dyDescent="0.2">
      <c r="A81" s="31" t="s">
        <v>566</v>
      </c>
      <c r="B81" s="516" t="s">
        <v>250</v>
      </c>
      <c r="C81" s="34">
        <f>VLOOKUP($A81,'Table 16 data'!$A$13:$U$186,'Table 15 data'!$D$345+'Table 16 data'!C$4,0)</f>
        <v>41.6</v>
      </c>
      <c r="D81" s="34">
        <f>VLOOKUP($A81,'Table 16 data'!$A$13:$U$186,'Table 15 data'!$D$345+'Table 16 data'!D$4,0)</f>
        <v>43.3</v>
      </c>
      <c r="E81" s="34">
        <f>VLOOKUP($A81,'Table 16 data'!$A$13:$U$186,'Table 15 data'!$D$345+'Table 16 data'!E$4,0)</f>
        <v>46.1</v>
      </c>
      <c r="F81" s="34">
        <f>VLOOKUP($A81,'Table 16 data'!$A$13:$U$186,'Table 15 data'!$D$345+'Table 16 data'!F$4,0)</f>
        <v>48.5</v>
      </c>
      <c r="G81" s="34">
        <f>VLOOKUP($A81,'Table 16 data'!$A$13:$U$186,'Table 15 data'!$D$345+'Table 16 data'!G$4,0)</f>
        <v>54.2</v>
      </c>
      <c r="H81" s="34">
        <f>VLOOKUP($A81,'Table 16 data'!$A$13:$U$186,'Table 15 data'!$D$345+'Table 16 data'!H$4,0)</f>
        <v>57.4</v>
      </c>
      <c r="I81" s="34">
        <f>VLOOKUP($A81,'Table 16 data'!$A$13:$U$186,'Table 15 data'!$D$345+'Table 16 data'!I$4,0)</f>
        <v>58.8</v>
      </c>
      <c r="J81" s="34">
        <f>VLOOKUP($A81,'Table 16 data'!$A$13:$U$186,'Table 15 data'!$D$345+'Table 16 data'!K$4,0)</f>
        <v>59.9</v>
      </c>
      <c r="K81" s="34">
        <f>VLOOKUP($A81,'Table 16 data'!$A$13:$U$186,'Table 15 data'!$D$345+'Table 16 data'!L$4,0)</f>
        <v>54.9</v>
      </c>
    </row>
    <row r="82" spans="1:11" ht="11.25" customHeight="1" x14ac:dyDescent="0.2">
      <c r="A82" s="40" t="s">
        <v>251</v>
      </c>
      <c r="B82" s="207" t="s">
        <v>252</v>
      </c>
      <c r="C82" s="116">
        <f>VLOOKUP($A82,'Table 16 data'!$A$13:$U$186,'Table 15 data'!$D$345+'Table 16 data'!C$4,0)</f>
        <v>40.799999999999997</v>
      </c>
      <c r="D82" s="116">
        <f>VLOOKUP($A82,'Table 16 data'!$A$13:$U$186,'Table 15 data'!$D$345+'Table 16 data'!D$4,0)</f>
        <v>41.7</v>
      </c>
      <c r="E82" s="116">
        <f>VLOOKUP($A82,'Table 16 data'!$A$13:$U$186,'Table 15 data'!$D$345+'Table 16 data'!E$4,0)</f>
        <v>45.5</v>
      </c>
      <c r="F82" s="116">
        <f>VLOOKUP($A82,'Table 16 data'!$A$13:$U$186,'Table 15 data'!$D$345+'Table 16 data'!F$4,0)</f>
        <v>47.7</v>
      </c>
      <c r="G82" s="116">
        <f>VLOOKUP($A82,'Table 16 data'!$A$13:$U$186,'Table 15 data'!$D$345+'Table 16 data'!G$4,0)</f>
        <v>54.9</v>
      </c>
      <c r="H82" s="116">
        <f>VLOOKUP($A82,'Table 16 data'!$A$13:$U$186,'Table 15 data'!$D$345+'Table 16 data'!H$4,0)</f>
        <v>58.2</v>
      </c>
      <c r="I82" s="116">
        <f>VLOOKUP($A82,'Table 16 data'!$A$13:$U$186,'Table 15 data'!$D$345+'Table 16 data'!I$4,0)</f>
        <v>60.1</v>
      </c>
      <c r="J82" s="116">
        <f>VLOOKUP($A82,'Table 16 data'!$A$13:$U$186,'Table 15 data'!$D$345+'Table 16 data'!K$4,0)</f>
        <v>59.8</v>
      </c>
      <c r="K82" s="116">
        <f>VLOOKUP($A82,'Table 16 data'!$A$13:$U$186,'Table 15 data'!$D$345+'Table 16 data'!L$4,0)</f>
        <v>55.9</v>
      </c>
    </row>
    <row r="83" spans="1:11" ht="11.25" customHeight="1" x14ac:dyDescent="0.2">
      <c r="A83" s="39" t="s">
        <v>253</v>
      </c>
      <c r="B83" s="207" t="s">
        <v>254</v>
      </c>
      <c r="C83" s="116">
        <f>VLOOKUP($A83,'Table 16 data'!$A$13:$U$186,'Table 15 data'!$D$345+'Table 16 data'!C$4,0)</f>
        <v>37.799999999999997</v>
      </c>
      <c r="D83" s="116">
        <f>VLOOKUP($A83,'Table 16 data'!$A$13:$U$186,'Table 15 data'!$D$345+'Table 16 data'!D$4,0)</f>
        <v>38.9</v>
      </c>
      <c r="E83" s="116">
        <f>VLOOKUP($A83,'Table 16 data'!$A$13:$U$186,'Table 15 data'!$D$345+'Table 16 data'!E$4,0)</f>
        <v>41.8</v>
      </c>
      <c r="F83" s="116">
        <f>VLOOKUP($A83,'Table 16 data'!$A$13:$U$186,'Table 15 data'!$D$345+'Table 16 data'!F$4,0)</f>
        <v>47.8</v>
      </c>
      <c r="G83" s="116">
        <f>VLOOKUP($A83,'Table 16 data'!$A$13:$U$186,'Table 15 data'!$D$345+'Table 16 data'!G$4,0)</f>
        <v>51.7</v>
      </c>
      <c r="H83" s="116">
        <f>VLOOKUP($A83,'Table 16 data'!$A$13:$U$186,'Table 15 data'!$D$345+'Table 16 data'!H$4,0)</f>
        <v>54.7</v>
      </c>
      <c r="I83" s="116">
        <f>VLOOKUP($A83,'Table 16 data'!$A$13:$U$186,'Table 15 data'!$D$345+'Table 16 data'!I$4,0)</f>
        <v>58.7</v>
      </c>
      <c r="J83" s="116">
        <f>VLOOKUP($A83,'Table 16 data'!$A$13:$U$186,'Table 15 data'!$D$345+'Table 16 data'!K$4,0)</f>
        <v>56.4</v>
      </c>
      <c r="K83" s="116">
        <f>VLOOKUP($A83,'Table 16 data'!$A$13:$U$186,'Table 15 data'!$D$345+'Table 16 data'!L$4,0)</f>
        <v>52.3</v>
      </c>
    </row>
    <row r="84" spans="1:11" ht="11.25" customHeight="1" x14ac:dyDescent="0.2">
      <c r="A84" s="40" t="s">
        <v>255</v>
      </c>
      <c r="B84" s="207" t="s">
        <v>256</v>
      </c>
      <c r="C84" s="116">
        <f>VLOOKUP($A84,'Table 16 data'!$A$13:$U$186,'Table 15 data'!$D$345+'Table 16 data'!C$4,0)</f>
        <v>43</v>
      </c>
      <c r="D84" s="116">
        <f>VLOOKUP($A84,'Table 16 data'!$A$13:$U$186,'Table 15 data'!$D$345+'Table 16 data'!D$4,0)</f>
        <v>43.6</v>
      </c>
      <c r="E84" s="116">
        <f>VLOOKUP($A84,'Table 16 data'!$A$13:$U$186,'Table 15 data'!$D$345+'Table 16 data'!E$4,0)</f>
        <v>46.9</v>
      </c>
      <c r="F84" s="116">
        <f>VLOOKUP($A84,'Table 16 data'!$A$13:$U$186,'Table 15 data'!$D$345+'Table 16 data'!F$4,0)</f>
        <v>48.9</v>
      </c>
      <c r="G84" s="116">
        <f>VLOOKUP($A84,'Table 16 data'!$A$13:$U$186,'Table 15 data'!$D$345+'Table 16 data'!G$4,0)</f>
        <v>56.4</v>
      </c>
      <c r="H84" s="116">
        <f>VLOOKUP($A84,'Table 16 data'!$A$13:$U$186,'Table 15 data'!$D$345+'Table 16 data'!H$4,0)</f>
        <v>58.5</v>
      </c>
      <c r="I84" s="116">
        <f>VLOOKUP($A84,'Table 16 data'!$A$13:$U$186,'Table 15 data'!$D$345+'Table 16 data'!I$4,0)</f>
        <v>56.1</v>
      </c>
      <c r="J84" s="116">
        <f>VLOOKUP($A84,'Table 16 data'!$A$13:$U$186,'Table 15 data'!$D$345+'Table 16 data'!K$4,0)</f>
        <v>59.7</v>
      </c>
      <c r="K84" s="116">
        <f>VLOOKUP($A84,'Table 16 data'!$A$13:$U$186,'Table 15 data'!$D$345+'Table 16 data'!L$4,0)</f>
        <v>53.3</v>
      </c>
    </row>
    <row r="85" spans="1:11" ht="11.25" customHeight="1" x14ac:dyDescent="0.2">
      <c r="A85" s="103" t="s">
        <v>468</v>
      </c>
      <c r="B85" s="207" t="s">
        <v>257</v>
      </c>
      <c r="C85" s="116">
        <f>VLOOKUP($A85,'Table 16 data'!$A$13:$U$186,'Table 15 data'!$D$345+'Table 16 data'!C$4,0)</f>
        <v>48.2</v>
      </c>
      <c r="D85" s="116">
        <f>VLOOKUP($A85,'Table 16 data'!$A$13:$U$186,'Table 15 data'!$D$345+'Table 16 data'!D$4,0)</f>
        <v>51.7</v>
      </c>
      <c r="E85" s="116">
        <f>VLOOKUP($A85,'Table 16 data'!$A$13:$U$186,'Table 15 data'!$D$345+'Table 16 data'!E$4,0)</f>
        <v>52.4</v>
      </c>
      <c r="F85" s="116">
        <f>VLOOKUP($A85,'Table 16 data'!$A$13:$U$186,'Table 15 data'!$D$345+'Table 16 data'!F$4,0)</f>
        <v>52.2</v>
      </c>
      <c r="G85" s="116">
        <f>VLOOKUP($A85,'Table 16 data'!$A$13:$U$186,'Table 15 data'!$D$345+'Table 16 data'!G$4,0)</f>
        <v>56</v>
      </c>
      <c r="H85" s="116">
        <f>VLOOKUP($A85,'Table 16 data'!$A$13:$U$186,'Table 15 data'!$D$345+'Table 16 data'!H$4,0)</f>
        <v>57.5</v>
      </c>
      <c r="I85" s="116">
        <f>VLOOKUP($A85,'Table 16 data'!$A$13:$U$186,'Table 15 data'!$D$345+'Table 16 data'!I$4,0)</f>
        <v>56.5</v>
      </c>
      <c r="J85" s="116">
        <f>VLOOKUP($A85,'Table 16 data'!$A$13:$U$186,'Table 15 data'!$D$345+'Table 16 data'!K$4,0)</f>
        <v>56.1</v>
      </c>
      <c r="K85" s="116">
        <f>VLOOKUP($A85,'Table 16 data'!$A$13:$U$186,'Table 15 data'!$D$345+'Table 16 data'!L$4,0)</f>
        <v>58.7</v>
      </c>
    </row>
    <row r="86" spans="1:11" ht="11.25" customHeight="1" x14ac:dyDescent="0.2">
      <c r="A86" s="39" t="s">
        <v>258</v>
      </c>
      <c r="B86" s="207" t="s">
        <v>259</v>
      </c>
      <c r="C86" s="116">
        <f>VLOOKUP($A86,'Table 16 data'!$A$13:$U$186,'Table 15 data'!$D$345+'Table 16 data'!C$4,0)</f>
        <v>29.7</v>
      </c>
      <c r="D86" s="116">
        <f>VLOOKUP($A86,'Table 16 data'!$A$13:$U$186,'Table 15 data'!$D$345+'Table 16 data'!D$4,0)</f>
        <v>30.2</v>
      </c>
      <c r="E86" s="116">
        <f>VLOOKUP($A86,'Table 16 data'!$A$13:$U$186,'Table 15 data'!$D$345+'Table 16 data'!E$4,0)</f>
        <v>31.5</v>
      </c>
      <c r="F86" s="116">
        <f>VLOOKUP($A86,'Table 16 data'!$A$13:$U$186,'Table 15 data'!$D$345+'Table 16 data'!F$4,0)</f>
        <v>37.5</v>
      </c>
      <c r="G86" s="116">
        <f>VLOOKUP($A86,'Table 16 data'!$A$13:$U$186,'Table 15 data'!$D$345+'Table 16 data'!G$4,0)</f>
        <v>43.6</v>
      </c>
      <c r="H86" s="116">
        <f>VLOOKUP($A86,'Table 16 data'!$A$13:$U$186,'Table 15 data'!$D$345+'Table 16 data'!H$4,0)</f>
        <v>50</v>
      </c>
      <c r="I86" s="116">
        <f>VLOOKUP($A86,'Table 16 data'!$A$13:$U$186,'Table 15 data'!$D$345+'Table 16 data'!I$4,0)</f>
        <v>53.8</v>
      </c>
      <c r="J86" s="116">
        <f>VLOOKUP($A86,'Table 16 data'!$A$13:$U$186,'Table 15 data'!$D$345+'Table 16 data'!K$4,0)</f>
        <v>54.1</v>
      </c>
      <c r="K86" s="116">
        <f>VLOOKUP($A86,'Table 16 data'!$A$13:$U$186,'Table 15 data'!$D$345+'Table 16 data'!L$4,0)</f>
        <v>50.7</v>
      </c>
    </row>
    <row r="87" spans="1:11" ht="11.25" customHeight="1" x14ac:dyDescent="0.2">
      <c r="A87" s="38" t="s">
        <v>260</v>
      </c>
      <c r="B87" s="207" t="s">
        <v>261</v>
      </c>
      <c r="C87" s="116">
        <f>VLOOKUP($A87,'Table 16 data'!$A$13:$U$186,'Table 15 data'!$D$345+'Table 16 data'!C$4,0)</f>
        <v>50.3</v>
      </c>
      <c r="D87" s="116">
        <f>VLOOKUP($A87,'Table 16 data'!$A$13:$U$186,'Table 15 data'!$D$345+'Table 16 data'!D$4,0)</f>
        <v>53.3</v>
      </c>
      <c r="E87" s="116">
        <f>VLOOKUP($A87,'Table 16 data'!$A$13:$U$186,'Table 15 data'!$D$345+'Table 16 data'!E$4,0)</f>
        <v>54.4</v>
      </c>
      <c r="F87" s="116">
        <f>VLOOKUP($A87,'Table 16 data'!$A$13:$U$186,'Table 15 data'!$D$345+'Table 16 data'!F$4,0)</f>
        <v>56.6</v>
      </c>
      <c r="G87" s="116">
        <f>VLOOKUP($A87,'Table 16 data'!$A$13:$U$186,'Table 15 data'!$D$345+'Table 16 data'!G$4,0)</f>
        <v>57.8</v>
      </c>
      <c r="H87" s="116">
        <f>VLOOKUP($A87,'Table 16 data'!$A$13:$U$186,'Table 15 data'!$D$345+'Table 16 data'!H$4,0)</f>
        <v>60</v>
      </c>
      <c r="I87" s="116">
        <f>VLOOKUP($A87,'Table 16 data'!$A$13:$U$186,'Table 15 data'!$D$345+'Table 16 data'!I$4,0)</f>
        <v>58.6</v>
      </c>
      <c r="J87" s="116">
        <f>VLOOKUP($A87,'Table 16 data'!$A$13:$U$186,'Table 15 data'!$D$345+'Table 16 data'!K$4,0)</f>
        <v>60.4</v>
      </c>
      <c r="K87" s="116">
        <f>VLOOKUP($A87,'Table 16 data'!$A$13:$U$186,'Table 15 data'!$D$345+'Table 16 data'!L$4,0)</f>
        <v>56.1</v>
      </c>
    </row>
    <row r="88" spans="1:11" ht="11.25" customHeight="1" x14ac:dyDescent="0.2">
      <c r="A88" s="39" t="s">
        <v>262</v>
      </c>
      <c r="B88" s="207" t="s">
        <v>263</v>
      </c>
      <c r="C88" s="116">
        <f>VLOOKUP($A88,'Table 16 data'!$A$13:$U$186,'Table 15 data'!$D$345+'Table 16 data'!C$4,0)</f>
        <v>50.5</v>
      </c>
      <c r="D88" s="116">
        <f>VLOOKUP($A88,'Table 16 data'!$A$13:$U$186,'Table 15 data'!$D$345+'Table 16 data'!D$4,0)</f>
        <v>53</v>
      </c>
      <c r="E88" s="116">
        <f>VLOOKUP($A88,'Table 16 data'!$A$13:$U$186,'Table 15 data'!$D$345+'Table 16 data'!E$4,0)</f>
        <v>54.6</v>
      </c>
      <c r="F88" s="116">
        <f>VLOOKUP($A88,'Table 16 data'!$A$13:$U$186,'Table 15 data'!$D$345+'Table 16 data'!F$4,0)</f>
        <v>54.4</v>
      </c>
      <c r="G88" s="116">
        <f>VLOOKUP($A88,'Table 16 data'!$A$13:$U$186,'Table 15 data'!$D$345+'Table 16 data'!G$4,0)</f>
        <v>60.1</v>
      </c>
      <c r="H88" s="116">
        <f>VLOOKUP($A88,'Table 16 data'!$A$13:$U$186,'Table 15 data'!$D$345+'Table 16 data'!H$4,0)</f>
        <v>61.7</v>
      </c>
      <c r="I88" s="116">
        <f>VLOOKUP($A88,'Table 16 data'!$A$13:$U$186,'Table 15 data'!$D$345+'Table 16 data'!I$4,0)</f>
        <v>62.7</v>
      </c>
      <c r="J88" s="116">
        <f>VLOOKUP($A88,'Table 16 data'!$A$13:$U$186,'Table 15 data'!$D$345+'Table 16 data'!K$4,0)</f>
        <v>67.099999999999994</v>
      </c>
      <c r="K88" s="116">
        <f>VLOOKUP($A88,'Table 16 data'!$A$13:$U$186,'Table 15 data'!$D$345+'Table 16 data'!L$4,0)</f>
        <v>60.8</v>
      </c>
    </row>
    <row r="89" spans="1:11" ht="11.25" customHeight="1" x14ac:dyDescent="0.2">
      <c r="A89" s="40" t="s">
        <v>264</v>
      </c>
      <c r="B89" s="207" t="s">
        <v>265</v>
      </c>
      <c r="C89" s="116">
        <f>VLOOKUP($A89,'Table 16 data'!$A$13:$U$186,'Table 15 data'!$D$345+'Table 16 data'!C$4,0)</f>
        <v>42.8</v>
      </c>
      <c r="D89" s="116">
        <f>VLOOKUP($A89,'Table 16 data'!$A$13:$U$186,'Table 15 data'!$D$345+'Table 16 data'!D$4,0)</f>
        <v>45.7</v>
      </c>
      <c r="E89" s="116">
        <f>VLOOKUP($A89,'Table 16 data'!$A$13:$U$186,'Table 15 data'!$D$345+'Table 16 data'!E$4,0)</f>
        <v>49.7</v>
      </c>
      <c r="F89" s="116">
        <f>VLOOKUP($A89,'Table 16 data'!$A$13:$U$186,'Table 15 data'!$D$345+'Table 16 data'!F$4,0)</f>
        <v>50.8</v>
      </c>
      <c r="G89" s="116">
        <f>VLOOKUP($A89,'Table 16 data'!$A$13:$U$186,'Table 15 data'!$D$345+'Table 16 data'!G$4,0)</f>
        <v>54</v>
      </c>
      <c r="H89" s="116">
        <f>VLOOKUP($A89,'Table 16 data'!$A$13:$U$186,'Table 15 data'!$D$345+'Table 16 data'!H$4,0)</f>
        <v>56.5</v>
      </c>
      <c r="I89" s="116">
        <f>VLOOKUP($A89,'Table 16 data'!$A$13:$U$186,'Table 15 data'!$D$345+'Table 16 data'!I$4,0)</f>
        <v>58.7</v>
      </c>
      <c r="J89" s="116">
        <f>VLOOKUP($A89,'Table 16 data'!$A$13:$U$186,'Table 15 data'!$D$345+'Table 16 data'!K$4,0)</f>
        <v>59.9</v>
      </c>
      <c r="K89" s="116">
        <f>VLOOKUP($A89,'Table 16 data'!$A$13:$U$186,'Table 15 data'!$D$345+'Table 16 data'!L$4,0)</f>
        <v>54.9</v>
      </c>
    </row>
    <row r="90" spans="1:11" ht="11.25" customHeight="1" x14ac:dyDescent="0.2">
      <c r="A90" s="40" t="s">
        <v>266</v>
      </c>
      <c r="B90" s="207" t="s">
        <v>267</v>
      </c>
      <c r="C90" s="116">
        <f>VLOOKUP($A90,'Table 16 data'!$A$13:$U$186,'Table 15 data'!$D$345+'Table 16 data'!C$4,0)</f>
        <v>33.299999999999997</v>
      </c>
      <c r="D90" s="116">
        <f>VLOOKUP($A90,'Table 16 data'!$A$13:$U$186,'Table 15 data'!$D$345+'Table 16 data'!D$4,0)</f>
        <v>34.799999999999997</v>
      </c>
      <c r="E90" s="116">
        <f>VLOOKUP($A90,'Table 16 data'!$A$13:$U$186,'Table 15 data'!$D$345+'Table 16 data'!E$4,0)</f>
        <v>36.9</v>
      </c>
      <c r="F90" s="116">
        <f>VLOOKUP($A90,'Table 16 data'!$A$13:$U$186,'Table 15 data'!$D$345+'Table 16 data'!F$4,0)</f>
        <v>39.4</v>
      </c>
      <c r="G90" s="116">
        <f>VLOOKUP($A90,'Table 16 data'!$A$13:$U$186,'Table 15 data'!$D$345+'Table 16 data'!G$4,0)</f>
        <v>48.4</v>
      </c>
      <c r="H90" s="116">
        <f>VLOOKUP($A90,'Table 16 data'!$A$13:$U$186,'Table 15 data'!$D$345+'Table 16 data'!H$4,0)</f>
        <v>48.2</v>
      </c>
      <c r="I90" s="116">
        <f>VLOOKUP($A90,'Table 16 data'!$A$13:$U$186,'Table 15 data'!$D$345+'Table 16 data'!I$4,0)</f>
        <v>51.8</v>
      </c>
      <c r="J90" s="116">
        <f>VLOOKUP($A90,'Table 16 data'!$A$13:$U$186,'Table 15 data'!$D$345+'Table 16 data'!K$4,0)</f>
        <v>49.9</v>
      </c>
      <c r="K90" s="116">
        <f>VLOOKUP($A90,'Table 16 data'!$A$13:$U$186,'Table 15 data'!$D$345+'Table 16 data'!L$4,0)</f>
        <v>50</v>
      </c>
    </row>
    <row r="91" spans="1:11" ht="11.25" customHeight="1" x14ac:dyDescent="0.2">
      <c r="A91" s="38" t="s">
        <v>268</v>
      </c>
      <c r="B91" s="207" t="s">
        <v>269</v>
      </c>
      <c r="C91" s="116">
        <f>VLOOKUP($A91,'Table 16 data'!$A$13:$U$186,'Table 15 data'!$D$345+'Table 16 data'!C$4,0)</f>
        <v>39.6</v>
      </c>
      <c r="D91" s="116">
        <f>VLOOKUP($A91,'Table 16 data'!$A$13:$U$186,'Table 15 data'!$D$345+'Table 16 data'!D$4,0)</f>
        <v>40.799999999999997</v>
      </c>
      <c r="E91" s="116">
        <f>VLOOKUP($A91,'Table 16 data'!$A$13:$U$186,'Table 15 data'!$D$345+'Table 16 data'!E$4,0)</f>
        <v>44.6</v>
      </c>
      <c r="F91" s="116">
        <f>VLOOKUP($A91,'Table 16 data'!$A$13:$U$186,'Table 15 data'!$D$345+'Table 16 data'!F$4,0)</f>
        <v>47.7</v>
      </c>
      <c r="G91" s="116">
        <f>VLOOKUP($A91,'Table 16 data'!$A$13:$U$186,'Table 15 data'!$D$345+'Table 16 data'!G$4,0)</f>
        <v>55.9</v>
      </c>
      <c r="H91" s="116">
        <f>VLOOKUP($A91,'Table 16 data'!$A$13:$U$186,'Table 15 data'!$D$345+'Table 16 data'!H$4,0)</f>
        <v>57.9</v>
      </c>
      <c r="I91" s="116">
        <f>VLOOKUP($A91,'Table 16 data'!$A$13:$U$186,'Table 15 data'!$D$345+'Table 16 data'!I$4,0)</f>
        <v>61.3</v>
      </c>
      <c r="J91" s="116">
        <f>VLOOKUP($A91,'Table 16 data'!$A$13:$U$186,'Table 15 data'!$D$345+'Table 16 data'!K$4,0)</f>
        <v>58.6</v>
      </c>
      <c r="K91" s="116">
        <f>VLOOKUP($A91,'Table 16 data'!$A$13:$U$186,'Table 15 data'!$D$345+'Table 16 data'!L$4,0)</f>
        <v>51.7</v>
      </c>
    </row>
    <row r="92" spans="1:11" ht="11.25" customHeight="1" x14ac:dyDescent="0.2">
      <c r="A92" s="39" t="s">
        <v>270</v>
      </c>
      <c r="B92" s="207" t="s">
        <v>271</v>
      </c>
      <c r="C92" s="116">
        <f>VLOOKUP($A92,'Table 16 data'!$A$13:$U$186,'Table 15 data'!$D$345+'Table 16 data'!C$4,0)</f>
        <v>34.9</v>
      </c>
      <c r="D92" s="116">
        <f>VLOOKUP($A92,'Table 16 data'!$A$13:$U$186,'Table 15 data'!$D$345+'Table 16 data'!D$4,0)</f>
        <v>35.5</v>
      </c>
      <c r="E92" s="116">
        <f>VLOOKUP($A92,'Table 16 data'!$A$13:$U$186,'Table 15 data'!$D$345+'Table 16 data'!E$4,0)</f>
        <v>40.6</v>
      </c>
      <c r="F92" s="116">
        <f>VLOOKUP($A92,'Table 16 data'!$A$13:$U$186,'Table 15 data'!$D$345+'Table 16 data'!F$4,0)</f>
        <v>44</v>
      </c>
      <c r="G92" s="116">
        <f>VLOOKUP($A92,'Table 16 data'!$A$13:$U$186,'Table 15 data'!$D$345+'Table 16 data'!G$4,0)</f>
        <v>49.5</v>
      </c>
      <c r="H92" s="116">
        <f>VLOOKUP($A92,'Table 16 data'!$A$13:$U$186,'Table 15 data'!$D$345+'Table 16 data'!H$4,0)</f>
        <v>56.3</v>
      </c>
      <c r="I92" s="116">
        <f>VLOOKUP($A92,'Table 16 data'!$A$13:$U$186,'Table 15 data'!$D$345+'Table 16 data'!I$4,0)</f>
        <v>55.9</v>
      </c>
      <c r="J92" s="116">
        <f>VLOOKUP($A92,'Table 16 data'!$A$13:$U$186,'Table 15 data'!$D$345+'Table 16 data'!K$4,0)</f>
        <v>58.7</v>
      </c>
      <c r="K92" s="116">
        <f>VLOOKUP($A92,'Table 16 data'!$A$13:$U$186,'Table 15 data'!$D$345+'Table 16 data'!L$4,0)</f>
        <v>48.7</v>
      </c>
    </row>
    <row r="93" spans="1:11" ht="11.25" customHeight="1" x14ac:dyDescent="0.2">
      <c r="A93" s="39" t="s">
        <v>272</v>
      </c>
      <c r="B93" s="207" t="s">
        <v>273</v>
      </c>
      <c r="C93" s="116">
        <f>VLOOKUP($A93,'Table 16 data'!$A$13:$U$186,'Table 15 data'!$D$345+'Table 16 data'!C$4,0)</f>
        <v>48</v>
      </c>
      <c r="D93" s="116">
        <f>VLOOKUP($A93,'Table 16 data'!$A$13:$U$186,'Table 15 data'!$D$345+'Table 16 data'!D$4,0)</f>
        <v>47.8</v>
      </c>
      <c r="E93" s="116">
        <f>VLOOKUP($A93,'Table 16 data'!$A$13:$U$186,'Table 15 data'!$D$345+'Table 16 data'!E$4,0)</f>
        <v>51.4</v>
      </c>
      <c r="F93" s="116">
        <f>VLOOKUP($A93,'Table 16 data'!$A$13:$U$186,'Table 15 data'!$D$345+'Table 16 data'!F$4,0)</f>
        <v>53.8</v>
      </c>
      <c r="G93" s="116">
        <f>VLOOKUP($A93,'Table 16 data'!$A$13:$U$186,'Table 15 data'!$D$345+'Table 16 data'!G$4,0)</f>
        <v>58.9</v>
      </c>
      <c r="H93" s="116">
        <f>VLOOKUP($A93,'Table 16 data'!$A$13:$U$186,'Table 15 data'!$D$345+'Table 16 data'!H$4,0)</f>
        <v>60.7</v>
      </c>
      <c r="I93" s="116">
        <f>VLOOKUP($A93,'Table 16 data'!$A$13:$U$186,'Table 15 data'!$D$345+'Table 16 data'!I$4,0)</f>
        <v>63.1</v>
      </c>
      <c r="J93" s="116">
        <f>VLOOKUP($A93,'Table 16 data'!$A$13:$U$186,'Table 15 data'!$D$345+'Table 16 data'!K$4,0)</f>
        <v>65.3</v>
      </c>
      <c r="K93" s="116">
        <f>VLOOKUP($A93,'Table 16 data'!$A$13:$U$186,'Table 15 data'!$D$345+'Table 16 data'!L$4,0)</f>
        <v>60.4</v>
      </c>
    </row>
    <row r="94" spans="1:11" ht="11.25" customHeight="1" x14ac:dyDescent="0.2">
      <c r="A94" s="39" t="s">
        <v>274</v>
      </c>
      <c r="B94" s="207" t="s">
        <v>275</v>
      </c>
      <c r="C94" s="116">
        <f>VLOOKUP($A94,'Table 16 data'!$A$13:$U$186,'Table 15 data'!$D$345+'Table 16 data'!C$4,0)</f>
        <v>34.700000000000003</v>
      </c>
      <c r="D94" s="116">
        <f>VLOOKUP($A94,'Table 16 data'!$A$13:$U$186,'Table 15 data'!$D$345+'Table 16 data'!D$4,0)</f>
        <v>36.799999999999997</v>
      </c>
      <c r="E94" s="116">
        <f>VLOOKUP($A94,'Table 16 data'!$A$13:$U$186,'Table 15 data'!$D$345+'Table 16 data'!E$4,0)</f>
        <v>39.799999999999997</v>
      </c>
      <c r="F94" s="116">
        <f>VLOOKUP($A94,'Table 16 data'!$A$13:$U$186,'Table 15 data'!$D$345+'Table 16 data'!F$4,0)</f>
        <v>43.4</v>
      </c>
      <c r="G94" s="116">
        <f>VLOOKUP($A94,'Table 16 data'!$A$13:$U$186,'Table 15 data'!$D$345+'Table 16 data'!G$4,0)</f>
        <v>52.1</v>
      </c>
      <c r="H94" s="116">
        <f>VLOOKUP($A94,'Table 16 data'!$A$13:$U$186,'Table 15 data'!$D$345+'Table 16 data'!H$4,0)</f>
        <v>57.7</v>
      </c>
      <c r="I94" s="116">
        <f>VLOOKUP($A94,'Table 16 data'!$A$13:$U$186,'Table 15 data'!$D$345+'Table 16 data'!I$4,0)</f>
        <v>56.7</v>
      </c>
      <c r="J94" s="116">
        <f>VLOOKUP($A94,'Table 16 data'!$A$13:$U$186,'Table 15 data'!$D$345+'Table 16 data'!K$4,0)</f>
        <v>61</v>
      </c>
      <c r="K94" s="116">
        <f>VLOOKUP($A94,'Table 16 data'!$A$13:$U$186,'Table 15 data'!$D$345+'Table 16 data'!L$4,0)</f>
        <v>46.4</v>
      </c>
    </row>
    <row r="95" spans="1:11" s="8" customFormat="1" ht="11.25" customHeight="1" x14ac:dyDescent="0.2">
      <c r="A95" s="38" t="s">
        <v>276</v>
      </c>
      <c r="B95" s="207" t="s">
        <v>277</v>
      </c>
      <c r="C95" s="116">
        <f>VLOOKUP($A95,'Table 16 data'!$A$13:$U$186,'Table 15 data'!$D$345+'Table 16 data'!C$4,0)</f>
        <v>43.1</v>
      </c>
      <c r="D95" s="116">
        <f>VLOOKUP($A95,'Table 16 data'!$A$13:$U$186,'Table 15 data'!$D$345+'Table 16 data'!D$4,0)</f>
        <v>47.7</v>
      </c>
      <c r="E95" s="116">
        <f>VLOOKUP($A95,'Table 16 data'!$A$13:$U$186,'Table 15 data'!$D$345+'Table 16 data'!E$4,0)</f>
        <v>47.5</v>
      </c>
      <c r="F95" s="116">
        <f>VLOOKUP($A95,'Table 16 data'!$A$13:$U$186,'Table 15 data'!$D$345+'Table 16 data'!F$4,0)</f>
        <v>48.8</v>
      </c>
      <c r="G95" s="116">
        <f>VLOOKUP($A95,'Table 16 data'!$A$13:$U$186,'Table 15 data'!$D$345+'Table 16 data'!G$4,0)</f>
        <v>54.9</v>
      </c>
      <c r="H95" s="116">
        <f>VLOOKUP($A95,'Table 16 data'!$A$13:$U$186,'Table 15 data'!$D$345+'Table 16 data'!H$4,0)</f>
        <v>60.1</v>
      </c>
      <c r="I95" s="116">
        <f>VLOOKUP($A95,'Table 16 data'!$A$13:$U$186,'Table 15 data'!$D$345+'Table 16 data'!I$4,0)</f>
        <v>60.7</v>
      </c>
      <c r="J95" s="116">
        <f>VLOOKUP($A95,'Table 16 data'!$A$13:$U$186,'Table 15 data'!$D$345+'Table 16 data'!K$4,0)</f>
        <v>62.9</v>
      </c>
      <c r="K95" s="116">
        <f>VLOOKUP($A95,'Table 16 data'!$A$13:$U$186,'Table 15 data'!$D$345+'Table 16 data'!L$4,0)</f>
        <v>58.5</v>
      </c>
    </row>
    <row r="96" spans="1:11" s="60" customFormat="1" ht="11.25" customHeight="1" x14ac:dyDescent="0.2">
      <c r="A96" s="8"/>
      <c r="B96" s="517"/>
      <c r="C96" s="59"/>
      <c r="D96" s="59"/>
      <c r="E96" s="41"/>
      <c r="F96" s="58"/>
      <c r="G96" s="58"/>
      <c r="H96" s="58"/>
      <c r="J96" s="58"/>
      <c r="K96" s="58"/>
    </row>
    <row r="97" spans="1:11" ht="11.25" customHeight="1" x14ac:dyDescent="0.2">
      <c r="A97" s="32" t="s">
        <v>567</v>
      </c>
      <c r="B97" s="516" t="s">
        <v>278</v>
      </c>
      <c r="C97" s="34">
        <f>VLOOKUP($A97,'Table 16 data'!$A$13:$U$186,'Table 15 data'!$D$345+'Table 16 data'!C$4,0)</f>
        <v>46.7</v>
      </c>
      <c r="D97" s="34">
        <f>VLOOKUP($A97,'Table 16 data'!$A$13:$U$186,'Table 15 data'!$D$345+'Table 16 data'!D$4,0)</f>
        <v>48.4</v>
      </c>
      <c r="E97" s="34">
        <f>VLOOKUP($A97,'Table 16 data'!$A$13:$U$186,'Table 15 data'!$D$345+'Table 16 data'!E$4,0)</f>
        <v>50.3</v>
      </c>
      <c r="F97" s="34">
        <f>VLOOKUP($A97,'Table 16 data'!$A$13:$U$186,'Table 15 data'!$D$345+'Table 16 data'!F$4,0)</f>
        <v>51.9</v>
      </c>
      <c r="G97" s="34">
        <f>VLOOKUP($A97,'Table 16 data'!$A$13:$U$186,'Table 15 data'!$D$345+'Table 16 data'!G$4,0)</f>
        <v>56</v>
      </c>
      <c r="H97" s="34">
        <f>VLOOKUP($A97,'Table 16 data'!$A$13:$U$186,'Table 15 data'!$D$345+'Table 16 data'!H$4,0)</f>
        <v>59.1</v>
      </c>
      <c r="I97" s="34">
        <f>VLOOKUP($A97,'Table 16 data'!$A$13:$U$186,'Table 15 data'!$D$345+'Table 16 data'!I$4,0)</f>
        <v>58.2</v>
      </c>
      <c r="J97" s="34">
        <f>VLOOKUP($A97,'Table 16 data'!$A$13:$U$186,'Table 15 data'!$D$345+'Table 16 data'!K$4,0)</f>
        <v>59.8</v>
      </c>
      <c r="K97" s="34">
        <f>VLOOKUP($A97,'Table 16 data'!$A$13:$U$186,'Table 15 data'!$D$345+'Table 16 data'!L$4,0)</f>
        <v>57.2</v>
      </c>
    </row>
    <row r="98" spans="1:11" ht="11.25" customHeight="1" x14ac:dyDescent="0.2">
      <c r="A98" s="105" t="s">
        <v>745</v>
      </c>
      <c r="B98" s="510" t="s">
        <v>308</v>
      </c>
      <c r="C98" s="116">
        <f>VLOOKUP($A98,'Table 16 data'!$A$13:$U$186,'Table 15 data'!$D$345+'Table 16 data'!C$4,0)</f>
        <v>44.1</v>
      </c>
      <c r="D98" s="116">
        <f>VLOOKUP($A98,'Table 16 data'!$A$13:$U$186,'Table 15 data'!$D$345+'Table 16 data'!D$4,0)</f>
        <v>47.1</v>
      </c>
      <c r="E98" s="116">
        <f>VLOOKUP($A98,'Table 16 data'!$A$13:$U$186,'Table 15 data'!$D$345+'Table 16 data'!E$4,0)</f>
        <v>49.3</v>
      </c>
      <c r="F98" s="116" t="str">
        <f>VLOOKUP($A98,'Table 16 data'!$A$13:$U$186,'Table 15 data'!$D$345+'Table 16 data'!F$4,0)</f>
        <v>.</v>
      </c>
      <c r="G98" s="116" t="str">
        <f>VLOOKUP($A98,'Table 16 data'!$A$13:$U$186,'Table 15 data'!$D$345+'Table 16 data'!G$4,0)</f>
        <v>.</v>
      </c>
      <c r="H98" s="116" t="str">
        <f>VLOOKUP($A98,'Table 16 data'!$A$13:$U$186,'Table 15 data'!$D$345+'Table 16 data'!H$4,0)</f>
        <v>.</v>
      </c>
      <c r="I98" s="116" t="str">
        <f>VLOOKUP($A98,'Table 16 data'!$A$13:$U$186,'Table 15 data'!$D$345+'Table 16 data'!I$4,0)</f>
        <v>.</v>
      </c>
      <c r="J98" s="116" t="str">
        <f>VLOOKUP($A98,'Table 16 data'!$A$13:$U$186,'Table 15 data'!$D$345+'Table 16 data'!K$4,0)</f>
        <v>.</v>
      </c>
      <c r="K98" s="116" t="str">
        <f>VLOOKUP($A98,'Table 16 data'!$A$13:$U$186,'Table 15 data'!$D$345+'Table 16 data'!L$4,0)</f>
        <v>.</v>
      </c>
    </row>
    <row r="99" spans="1:11" ht="11.25" customHeight="1" x14ac:dyDescent="0.2">
      <c r="A99" s="40" t="s">
        <v>279</v>
      </c>
      <c r="B99" s="207" t="s">
        <v>280</v>
      </c>
      <c r="C99" s="116" t="str">
        <f>VLOOKUP($A99,'Table 16 data'!$A$13:$U$186,'Table 15 data'!$D$345+'Table 16 data'!C$4,0)</f>
        <v>.</v>
      </c>
      <c r="D99" s="116" t="str">
        <f>VLOOKUP($A99,'Table 16 data'!$A$13:$U$186,'Table 15 data'!$D$345+'Table 16 data'!D$4,0)</f>
        <v>.</v>
      </c>
      <c r="E99" s="116" t="str">
        <f>VLOOKUP($A99,'Table 16 data'!$A$13:$U$186,'Table 15 data'!$D$345+'Table 16 data'!E$4,0)</f>
        <v>.</v>
      </c>
      <c r="F99" s="116">
        <f>VLOOKUP($A99,'Table 16 data'!$A$13:$U$186,'Table 15 data'!$D$345+'Table 16 data'!F$4,0)</f>
        <v>48.1</v>
      </c>
      <c r="G99" s="116">
        <f>VLOOKUP($A99,'Table 16 data'!$A$13:$U$186,'Table 15 data'!$D$345+'Table 16 data'!G$4,0)</f>
        <v>50.8</v>
      </c>
      <c r="H99" s="116">
        <f>VLOOKUP($A99,'Table 16 data'!$A$13:$U$186,'Table 15 data'!$D$345+'Table 16 data'!H$4,0)</f>
        <v>56.2</v>
      </c>
      <c r="I99" s="116">
        <f>VLOOKUP($A99,'Table 16 data'!$A$13:$U$186,'Table 15 data'!$D$345+'Table 16 data'!I$4,0)</f>
        <v>53.4</v>
      </c>
      <c r="J99" s="116">
        <f>VLOOKUP($A99,'Table 16 data'!$A$13:$U$186,'Table 15 data'!$D$345+'Table 16 data'!K$4,0)</f>
        <v>59.7</v>
      </c>
      <c r="K99" s="116">
        <f>VLOOKUP($A99,'Table 16 data'!$A$13:$U$186,'Table 15 data'!$D$345+'Table 16 data'!L$4,0)</f>
        <v>52</v>
      </c>
    </row>
    <row r="100" spans="1:11" ht="11.25" customHeight="1" x14ac:dyDescent="0.2">
      <c r="A100" s="38" t="s">
        <v>281</v>
      </c>
      <c r="B100" s="207" t="s">
        <v>282</v>
      </c>
      <c r="C100" s="116">
        <f>VLOOKUP($A100,'Table 16 data'!$A$13:$U$186,'Table 15 data'!$D$345+'Table 16 data'!C$4,0)</f>
        <v>50.1</v>
      </c>
      <c r="D100" s="116">
        <f>VLOOKUP($A100,'Table 16 data'!$A$13:$U$186,'Table 15 data'!$D$345+'Table 16 data'!D$4,0)</f>
        <v>49.6</v>
      </c>
      <c r="E100" s="116">
        <f>VLOOKUP($A100,'Table 16 data'!$A$13:$U$186,'Table 15 data'!$D$345+'Table 16 data'!E$4,0)</f>
        <v>53.6</v>
      </c>
      <c r="F100" s="116">
        <f>VLOOKUP($A100,'Table 16 data'!$A$13:$U$186,'Table 15 data'!$D$345+'Table 16 data'!F$4,0)</f>
        <v>56.2</v>
      </c>
      <c r="G100" s="116">
        <f>VLOOKUP($A100,'Table 16 data'!$A$13:$U$186,'Table 15 data'!$D$345+'Table 16 data'!G$4,0)</f>
        <v>58.9</v>
      </c>
      <c r="H100" s="116">
        <f>VLOOKUP($A100,'Table 16 data'!$A$13:$U$186,'Table 15 data'!$D$345+'Table 16 data'!H$4,0)</f>
        <v>59.3</v>
      </c>
      <c r="I100" s="116">
        <f>VLOOKUP($A100,'Table 16 data'!$A$13:$U$186,'Table 15 data'!$D$345+'Table 16 data'!I$4,0)</f>
        <v>57.5</v>
      </c>
      <c r="J100" s="116">
        <f>VLOOKUP($A100,'Table 16 data'!$A$13:$U$186,'Table 15 data'!$D$345+'Table 16 data'!K$4,0)</f>
        <v>61</v>
      </c>
      <c r="K100" s="116">
        <f>VLOOKUP($A100,'Table 16 data'!$A$13:$U$186,'Table 15 data'!$D$345+'Table 16 data'!L$4,0)</f>
        <v>55.9</v>
      </c>
    </row>
    <row r="101" spans="1:11" ht="11.25" customHeight="1" x14ac:dyDescent="0.2">
      <c r="A101" s="38" t="s">
        <v>283</v>
      </c>
      <c r="B101" s="207" t="s">
        <v>284</v>
      </c>
      <c r="C101" s="116" t="str">
        <f>VLOOKUP($A101,'Table 16 data'!$A$13:$U$186,'Table 15 data'!$D$345+'Table 16 data'!C$4,0)</f>
        <v>.</v>
      </c>
      <c r="D101" s="116" t="str">
        <f>VLOOKUP($A101,'Table 16 data'!$A$13:$U$186,'Table 15 data'!$D$345+'Table 16 data'!D$4,0)</f>
        <v>.</v>
      </c>
      <c r="E101" s="116" t="str">
        <f>VLOOKUP($A101,'Table 16 data'!$A$13:$U$186,'Table 15 data'!$D$345+'Table 16 data'!E$4,0)</f>
        <v>.</v>
      </c>
      <c r="F101" s="116">
        <f>VLOOKUP($A101,'Table 16 data'!$A$13:$U$186,'Table 15 data'!$D$345+'Table 16 data'!F$4,0)</f>
        <v>50</v>
      </c>
      <c r="G101" s="116">
        <f>VLOOKUP($A101,'Table 16 data'!$A$13:$U$186,'Table 15 data'!$D$345+'Table 16 data'!G$4,0)</f>
        <v>54.2</v>
      </c>
      <c r="H101" s="116">
        <f>VLOOKUP($A101,'Table 16 data'!$A$13:$U$186,'Table 15 data'!$D$345+'Table 16 data'!H$4,0)</f>
        <v>59.4</v>
      </c>
      <c r="I101" s="116">
        <f>VLOOKUP($A101,'Table 16 data'!$A$13:$U$186,'Table 15 data'!$D$345+'Table 16 data'!I$4,0)</f>
        <v>57.6</v>
      </c>
      <c r="J101" s="116">
        <f>VLOOKUP($A101,'Table 16 data'!$A$13:$U$186,'Table 15 data'!$D$345+'Table 16 data'!K$4,0)</f>
        <v>57.7</v>
      </c>
      <c r="K101" s="116">
        <f>VLOOKUP($A101,'Table 16 data'!$A$13:$U$186,'Table 15 data'!$D$345+'Table 16 data'!L$4,0)</f>
        <v>57.1</v>
      </c>
    </row>
    <row r="102" spans="1:11" ht="11.25" customHeight="1" x14ac:dyDescent="0.2">
      <c r="A102" s="38" t="s">
        <v>285</v>
      </c>
      <c r="B102" s="207" t="s">
        <v>286</v>
      </c>
      <c r="C102" s="116">
        <f>VLOOKUP($A102,'Table 16 data'!$A$13:$U$186,'Table 15 data'!$D$345+'Table 16 data'!C$4,0)</f>
        <v>45.2</v>
      </c>
      <c r="D102" s="116">
        <f>VLOOKUP($A102,'Table 16 data'!$A$13:$U$186,'Table 15 data'!$D$345+'Table 16 data'!D$4,0)</f>
        <v>47.2</v>
      </c>
      <c r="E102" s="116">
        <f>VLOOKUP($A102,'Table 16 data'!$A$13:$U$186,'Table 15 data'!$D$345+'Table 16 data'!E$4,0)</f>
        <v>49</v>
      </c>
      <c r="F102" s="116">
        <f>VLOOKUP($A102,'Table 16 data'!$A$13:$U$186,'Table 15 data'!$D$345+'Table 16 data'!F$4,0)</f>
        <v>50.2</v>
      </c>
      <c r="G102" s="116">
        <f>VLOOKUP($A102,'Table 16 data'!$A$13:$U$186,'Table 15 data'!$D$345+'Table 16 data'!G$4,0)</f>
        <v>54.6</v>
      </c>
      <c r="H102" s="116">
        <f>VLOOKUP($A102,'Table 16 data'!$A$13:$U$186,'Table 15 data'!$D$345+'Table 16 data'!H$4,0)</f>
        <v>58.2</v>
      </c>
      <c r="I102" s="116">
        <f>VLOOKUP($A102,'Table 16 data'!$A$13:$U$186,'Table 15 data'!$D$345+'Table 16 data'!I$4,0)</f>
        <v>59</v>
      </c>
      <c r="J102" s="116">
        <f>VLOOKUP($A102,'Table 16 data'!$A$13:$U$186,'Table 15 data'!$D$345+'Table 16 data'!K$4,0)</f>
        <v>60.5</v>
      </c>
      <c r="K102" s="116">
        <f>VLOOKUP($A102,'Table 16 data'!$A$13:$U$186,'Table 15 data'!$D$345+'Table 16 data'!L$4,0)</f>
        <v>56.5</v>
      </c>
    </row>
    <row r="103" spans="1:11" ht="11.25" customHeight="1" x14ac:dyDescent="0.2">
      <c r="A103" s="39" t="s">
        <v>287</v>
      </c>
      <c r="B103" s="207" t="s">
        <v>288</v>
      </c>
      <c r="C103" s="116">
        <f>VLOOKUP($A103,'Table 16 data'!$A$13:$U$186,'Table 15 data'!$D$345+'Table 16 data'!C$4,0)</f>
        <v>53.7</v>
      </c>
      <c r="D103" s="116">
        <f>VLOOKUP($A103,'Table 16 data'!$A$13:$U$186,'Table 15 data'!$D$345+'Table 16 data'!D$4,0)</f>
        <v>55.9</v>
      </c>
      <c r="E103" s="116">
        <f>VLOOKUP($A103,'Table 16 data'!$A$13:$U$186,'Table 15 data'!$D$345+'Table 16 data'!E$4,0)</f>
        <v>58.1</v>
      </c>
      <c r="F103" s="116">
        <f>VLOOKUP($A103,'Table 16 data'!$A$13:$U$186,'Table 15 data'!$D$345+'Table 16 data'!F$4,0)</f>
        <v>59.3</v>
      </c>
      <c r="G103" s="116">
        <f>VLOOKUP($A103,'Table 16 data'!$A$13:$U$186,'Table 15 data'!$D$345+'Table 16 data'!G$4,0)</f>
        <v>64.099999999999994</v>
      </c>
      <c r="H103" s="116">
        <f>VLOOKUP($A103,'Table 16 data'!$A$13:$U$186,'Table 15 data'!$D$345+'Table 16 data'!H$4,0)</f>
        <v>66.900000000000006</v>
      </c>
      <c r="I103" s="116">
        <f>VLOOKUP($A103,'Table 16 data'!$A$13:$U$186,'Table 15 data'!$D$345+'Table 16 data'!I$4,0)</f>
        <v>65.8</v>
      </c>
      <c r="J103" s="116">
        <f>VLOOKUP($A103,'Table 16 data'!$A$13:$U$186,'Table 15 data'!$D$345+'Table 16 data'!K$4,0)</f>
        <v>66.3</v>
      </c>
      <c r="K103" s="116">
        <f>VLOOKUP($A103,'Table 16 data'!$A$13:$U$186,'Table 15 data'!$D$345+'Table 16 data'!L$4,0)</f>
        <v>66.400000000000006</v>
      </c>
    </row>
    <row r="104" spans="1:11" ht="11.25" customHeight="1" x14ac:dyDescent="0.2">
      <c r="A104" s="40" t="s">
        <v>289</v>
      </c>
      <c r="B104" s="207" t="s">
        <v>290</v>
      </c>
      <c r="C104" s="116">
        <f>VLOOKUP($A104,'Table 16 data'!$A$13:$U$186,'Table 15 data'!$D$345+'Table 16 data'!C$4,0)</f>
        <v>36.5</v>
      </c>
      <c r="D104" s="116">
        <f>VLOOKUP($A104,'Table 16 data'!$A$13:$U$186,'Table 15 data'!$D$345+'Table 16 data'!D$4,0)</f>
        <v>40.700000000000003</v>
      </c>
      <c r="E104" s="116">
        <f>VLOOKUP($A104,'Table 16 data'!$A$13:$U$186,'Table 15 data'!$D$345+'Table 16 data'!E$4,0)</f>
        <v>45.3</v>
      </c>
      <c r="F104" s="116">
        <f>VLOOKUP($A104,'Table 16 data'!$A$13:$U$186,'Table 15 data'!$D$345+'Table 16 data'!F$4,0)</f>
        <v>46.2</v>
      </c>
      <c r="G104" s="116">
        <f>VLOOKUP($A104,'Table 16 data'!$A$13:$U$186,'Table 15 data'!$D$345+'Table 16 data'!G$4,0)</f>
        <v>52.2</v>
      </c>
      <c r="H104" s="116">
        <f>VLOOKUP($A104,'Table 16 data'!$A$13:$U$186,'Table 15 data'!$D$345+'Table 16 data'!H$4,0)</f>
        <v>56.7</v>
      </c>
      <c r="I104" s="116">
        <f>VLOOKUP($A104,'Table 16 data'!$A$13:$U$186,'Table 15 data'!$D$345+'Table 16 data'!I$4,0)</f>
        <v>57.7</v>
      </c>
      <c r="J104" s="116">
        <f>VLOOKUP($A104,'Table 16 data'!$A$13:$U$186,'Table 15 data'!$D$345+'Table 16 data'!K$4,0)</f>
        <v>58.7</v>
      </c>
      <c r="K104" s="116">
        <f>VLOOKUP($A104,'Table 16 data'!$A$13:$U$186,'Table 15 data'!$D$345+'Table 16 data'!L$4,0)</f>
        <v>54.1</v>
      </c>
    </row>
    <row r="105" spans="1:11" ht="11.25" customHeight="1" x14ac:dyDescent="0.2">
      <c r="A105" s="39" t="s">
        <v>291</v>
      </c>
      <c r="B105" s="207" t="s">
        <v>292</v>
      </c>
      <c r="C105" s="116">
        <f>VLOOKUP($A105,'Table 16 data'!$A$13:$U$186,'Table 15 data'!$D$345+'Table 16 data'!C$4,0)</f>
        <v>44.5</v>
      </c>
      <c r="D105" s="116">
        <f>VLOOKUP($A105,'Table 16 data'!$A$13:$U$186,'Table 15 data'!$D$345+'Table 16 data'!D$4,0)</f>
        <v>45.2</v>
      </c>
      <c r="E105" s="116">
        <f>VLOOKUP($A105,'Table 16 data'!$A$13:$U$186,'Table 15 data'!$D$345+'Table 16 data'!E$4,0)</f>
        <v>47.9</v>
      </c>
      <c r="F105" s="116">
        <f>VLOOKUP($A105,'Table 16 data'!$A$13:$U$186,'Table 15 data'!$D$345+'Table 16 data'!F$4,0)</f>
        <v>50</v>
      </c>
      <c r="G105" s="116">
        <f>VLOOKUP($A105,'Table 16 data'!$A$13:$U$186,'Table 15 data'!$D$345+'Table 16 data'!G$4,0)</f>
        <v>52.3</v>
      </c>
      <c r="H105" s="116">
        <f>VLOOKUP($A105,'Table 16 data'!$A$13:$U$186,'Table 15 data'!$D$345+'Table 16 data'!H$4,0)</f>
        <v>55.4</v>
      </c>
      <c r="I105" s="116">
        <f>VLOOKUP($A105,'Table 16 data'!$A$13:$U$186,'Table 15 data'!$D$345+'Table 16 data'!I$4,0)</f>
        <v>55.6</v>
      </c>
      <c r="J105" s="116">
        <f>VLOOKUP($A105,'Table 16 data'!$A$13:$U$186,'Table 15 data'!$D$345+'Table 16 data'!K$4,0)</f>
        <v>54.4</v>
      </c>
      <c r="K105" s="116">
        <f>VLOOKUP($A105,'Table 16 data'!$A$13:$U$186,'Table 15 data'!$D$345+'Table 16 data'!L$4,0)</f>
        <v>52.7</v>
      </c>
    </row>
    <row r="106" spans="1:11" ht="11.25" customHeight="1" x14ac:dyDescent="0.2">
      <c r="A106" s="38" t="s">
        <v>293</v>
      </c>
      <c r="B106" s="207" t="s">
        <v>294</v>
      </c>
      <c r="C106" s="116">
        <f>VLOOKUP($A106,'Table 16 data'!$A$13:$U$186,'Table 15 data'!$D$345+'Table 16 data'!C$4,0)</f>
        <v>39.4</v>
      </c>
      <c r="D106" s="116">
        <f>VLOOKUP($A106,'Table 16 data'!$A$13:$U$186,'Table 15 data'!$D$345+'Table 16 data'!D$4,0)</f>
        <v>37.6</v>
      </c>
      <c r="E106" s="116">
        <f>VLOOKUP($A106,'Table 16 data'!$A$13:$U$186,'Table 15 data'!$D$345+'Table 16 data'!E$4,0)</f>
        <v>37.200000000000003</v>
      </c>
      <c r="F106" s="116">
        <f>VLOOKUP($A106,'Table 16 data'!$A$13:$U$186,'Table 15 data'!$D$345+'Table 16 data'!F$4,0)</f>
        <v>40.6</v>
      </c>
      <c r="G106" s="116">
        <f>VLOOKUP($A106,'Table 16 data'!$A$13:$U$186,'Table 15 data'!$D$345+'Table 16 data'!G$4,0)</f>
        <v>45.5</v>
      </c>
      <c r="H106" s="116">
        <f>VLOOKUP($A106,'Table 16 data'!$A$13:$U$186,'Table 15 data'!$D$345+'Table 16 data'!H$4,0)</f>
        <v>49.4</v>
      </c>
      <c r="I106" s="116">
        <f>VLOOKUP($A106,'Table 16 data'!$A$13:$U$186,'Table 15 data'!$D$345+'Table 16 data'!I$4,0)</f>
        <v>49.3</v>
      </c>
      <c r="J106" s="116">
        <f>VLOOKUP($A106,'Table 16 data'!$A$13:$U$186,'Table 15 data'!$D$345+'Table 16 data'!K$4,0)</f>
        <v>56.2</v>
      </c>
      <c r="K106" s="116">
        <f>VLOOKUP($A106,'Table 16 data'!$A$13:$U$186,'Table 15 data'!$D$345+'Table 16 data'!L$4,0)</f>
        <v>50</v>
      </c>
    </row>
    <row r="107" spans="1:11" ht="11.25" customHeight="1" x14ac:dyDescent="0.2">
      <c r="A107" s="38" t="s">
        <v>295</v>
      </c>
      <c r="B107" s="207" t="s">
        <v>296</v>
      </c>
      <c r="C107" s="116">
        <f>VLOOKUP($A107,'Table 16 data'!$A$13:$U$186,'Table 15 data'!$D$345+'Table 16 data'!C$4,0)</f>
        <v>49.9</v>
      </c>
      <c r="D107" s="116">
        <f>VLOOKUP($A107,'Table 16 data'!$A$13:$U$186,'Table 15 data'!$D$345+'Table 16 data'!D$4,0)</f>
        <v>54.6</v>
      </c>
      <c r="E107" s="116">
        <f>VLOOKUP($A107,'Table 16 data'!$A$13:$U$186,'Table 15 data'!$D$345+'Table 16 data'!E$4,0)</f>
        <v>55</v>
      </c>
      <c r="F107" s="116">
        <f>VLOOKUP($A107,'Table 16 data'!$A$13:$U$186,'Table 15 data'!$D$345+'Table 16 data'!F$4,0)</f>
        <v>57.8</v>
      </c>
      <c r="G107" s="116">
        <f>VLOOKUP($A107,'Table 16 data'!$A$13:$U$186,'Table 15 data'!$D$345+'Table 16 data'!G$4,0)</f>
        <v>61.8</v>
      </c>
      <c r="H107" s="116">
        <f>VLOOKUP($A107,'Table 16 data'!$A$13:$U$186,'Table 15 data'!$D$345+'Table 16 data'!H$4,0)</f>
        <v>65</v>
      </c>
      <c r="I107" s="116">
        <f>VLOOKUP($A107,'Table 16 data'!$A$13:$U$186,'Table 15 data'!$D$345+'Table 16 data'!I$4,0)</f>
        <v>61.8</v>
      </c>
      <c r="J107" s="116">
        <f>VLOOKUP($A107,'Table 16 data'!$A$13:$U$186,'Table 15 data'!$D$345+'Table 16 data'!K$4,0)</f>
        <v>61.9</v>
      </c>
      <c r="K107" s="116">
        <f>VLOOKUP($A107,'Table 16 data'!$A$13:$U$186,'Table 15 data'!$D$345+'Table 16 data'!L$4,0)</f>
        <v>62.2</v>
      </c>
    </row>
    <row r="108" spans="1:11" s="8" customFormat="1" ht="11.25" customHeight="1" x14ac:dyDescent="0.2">
      <c r="A108" s="39" t="s">
        <v>297</v>
      </c>
      <c r="B108" s="207" t="s">
        <v>298</v>
      </c>
      <c r="C108" s="116">
        <f>VLOOKUP($A108,'Table 16 data'!$A$13:$U$186,'Table 15 data'!$D$345+'Table 16 data'!C$4,0)</f>
        <v>45.9</v>
      </c>
      <c r="D108" s="116">
        <f>VLOOKUP($A108,'Table 16 data'!$A$13:$U$186,'Table 15 data'!$D$345+'Table 16 data'!D$4,0)</f>
        <v>47.3</v>
      </c>
      <c r="E108" s="116">
        <f>VLOOKUP($A108,'Table 16 data'!$A$13:$U$186,'Table 15 data'!$D$345+'Table 16 data'!E$4,0)</f>
        <v>46.6</v>
      </c>
      <c r="F108" s="116">
        <f>VLOOKUP($A108,'Table 16 data'!$A$13:$U$186,'Table 15 data'!$D$345+'Table 16 data'!F$4,0)</f>
        <v>48.7</v>
      </c>
      <c r="G108" s="116">
        <f>VLOOKUP($A108,'Table 16 data'!$A$13:$U$186,'Table 15 data'!$D$345+'Table 16 data'!G$4,0)</f>
        <v>51.8</v>
      </c>
      <c r="H108" s="116">
        <f>VLOOKUP($A108,'Table 16 data'!$A$13:$U$186,'Table 15 data'!$D$345+'Table 16 data'!H$4,0)</f>
        <v>54.7</v>
      </c>
      <c r="I108" s="116">
        <f>VLOOKUP($A108,'Table 16 data'!$A$13:$U$186,'Table 15 data'!$D$345+'Table 16 data'!I$4,0)</f>
        <v>50.5</v>
      </c>
      <c r="J108" s="116">
        <f>VLOOKUP($A108,'Table 16 data'!$A$13:$U$186,'Table 15 data'!$D$345+'Table 16 data'!K$4,0)</f>
        <v>54.6</v>
      </c>
      <c r="K108" s="116">
        <f>VLOOKUP($A108,'Table 16 data'!$A$13:$U$186,'Table 15 data'!$D$345+'Table 16 data'!L$4,0)</f>
        <v>51.7</v>
      </c>
    </row>
    <row r="109" spans="1:11" s="60" customFormat="1" ht="11.25" customHeight="1" x14ac:dyDescent="0.2">
      <c r="A109" s="38" t="s">
        <v>299</v>
      </c>
      <c r="B109" s="207" t="s">
        <v>300</v>
      </c>
      <c r="C109" s="116">
        <f>VLOOKUP($A109,'Table 16 data'!$A$13:$U$186,'Table 15 data'!$D$345+'Table 16 data'!C$4,0)</f>
        <v>38.5</v>
      </c>
      <c r="D109" s="116">
        <f>VLOOKUP($A109,'Table 16 data'!$A$13:$U$186,'Table 15 data'!$D$345+'Table 16 data'!D$4,0)</f>
        <v>39.799999999999997</v>
      </c>
      <c r="E109" s="116">
        <f>VLOOKUP($A109,'Table 16 data'!$A$13:$U$186,'Table 15 data'!$D$345+'Table 16 data'!E$4,0)</f>
        <v>42.6</v>
      </c>
      <c r="F109" s="116">
        <f>VLOOKUP($A109,'Table 16 data'!$A$13:$U$186,'Table 15 data'!$D$345+'Table 16 data'!F$4,0)</f>
        <v>46.6</v>
      </c>
      <c r="G109" s="116">
        <f>VLOOKUP($A109,'Table 16 data'!$A$13:$U$186,'Table 15 data'!$D$345+'Table 16 data'!G$4,0)</f>
        <v>56.8</v>
      </c>
      <c r="H109" s="116">
        <f>VLOOKUP($A109,'Table 16 data'!$A$13:$U$186,'Table 15 data'!$D$345+'Table 16 data'!H$4,0)</f>
        <v>60.1</v>
      </c>
      <c r="I109" s="116">
        <f>VLOOKUP($A109,'Table 16 data'!$A$13:$U$186,'Table 15 data'!$D$345+'Table 16 data'!I$4,0)</f>
        <v>59.2</v>
      </c>
      <c r="J109" s="116">
        <f>VLOOKUP($A109,'Table 16 data'!$A$13:$U$186,'Table 15 data'!$D$345+'Table 16 data'!K$4,0)</f>
        <v>59.5</v>
      </c>
      <c r="K109" s="116">
        <f>VLOOKUP($A109,'Table 16 data'!$A$13:$U$186,'Table 15 data'!$D$345+'Table 16 data'!L$4,0)</f>
        <v>57.9</v>
      </c>
    </row>
    <row r="110" spans="1:11" s="60" customFormat="1" ht="11.25" customHeight="1" x14ac:dyDescent="0.2">
      <c r="A110" s="8"/>
      <c r="B110" s="518"/>
      <c r="C110" s="8"/>
      <c r="D110" s="8"/>
      <c r="E110" s="41"/>
      <c r="F110" s="58"/>
      <c r="G110" s="58"/>
      <c r="H110" s="58"/>
      <c r="I110" s="114"/>
      <c r="J110" s="117"/>
      <c r="K110" s="117"/>
    </row>
    <row r="111" spans="1:11" s="60" customFormat="1" ht="11.25" customHeight="1" x14ac:dyDescent="0.2">
      <c r="A111" s="32" t="s">
        <v>476</v>
      </c>
      <c r="B111" s="516" t="s">
        <v>301</v>
      </c>
      <c r="C111" s="34">
        <f>VLOOKUP($A111,'Table 16 data'!$A$13:$U$186,'Table 15 data'!$D$345+'Table 16 data'!C$4,0)</f>
        <v>45.8</v>
      </c>
      <c r="D111" s="34">
        <f>VLOOKUP($A111,'Table 16 data'!$A$13:$U$186,'Table 15 data'!$D$345+'Table 16 data'!D$4,0)</f>
        <v>48</v>
      </c>
      <c r="E111" s="34">
        <f>VLOOKUP($A111,'Table 16 data'!$A$13:$U$186,'Table 15 data'!$D$345+'Table 16 data'!E$4,0)</f>
        <v>50.7</v>
      </c>
      <c r="F111" s="34">
        <f>VLOOKUP($A111,'Table 16 data'!$A$13:$U$186,'Table 15 data'!$D$345+'Table 16 data'!F$4,0)</f>
        <v>54</v>
      </c>
      <c r="G111" s="34">
        <f>VLOOKUP($A111,'Table 16 data'!$A$13:$U$186,'Table 15 data'!$D$345+'Table 16 data'!G$4,0)</f>
        <v>58</v>
      </c>
      <c r="H111" s="34">
        <f>VLOOKUP($A111,'Table 16 data'!$A$13:$U$186,'Table 15 data'!$D$345+'Table 16 data'!H$4,0)</f>
        <v>61.9</v>
      </c>
      <c r="I111" s="34">
        <f>VLOOKUP($A111,'Table 16 data'!$A$13:$U$186,'Table 15 data'!$D$345+'Table 16 data'!I$4,0)</f>
        <v>62.4</v>
      </c>
      <c r="J111" s="34">
        <f>VLOOKUP($A111,'Table 16 data'!$A$13:$U$186,'Table 15 data'!$D$345+'Table 16 data'!K$4,0)</f>
        <v>65.099999999999994</v>
      </c>
      <c r="K111" s="34">
        <f>VLOOKUP($A111,'Table 16 data'!$A$13:$U$186,'Table 15 data'!$D$345+'Table 16 data'!L$4,0)</f>
        <v>61.5</v>
      </c>
    </row>
    <row r="112" spans="1:11" ht="11.25" customHeight="1" x14ac:dyDescent="0.2">
      <c r="A112" s="31" t="s">
        <v>302</v>
      </c>
      <c r="B112" s="516" t="s">
        <v>303</v>
      </c>
      <c r="C112" s="34">
        <f>VLOOKUP($A112,'Table 16 data'!$A$13:$U$186,'Table 15 data'!$D$345+'Table 16 data'!C$4,0)</f>
        <v>39.299999999999997</v>
      </c>
      <c r="D112" s="34">
        <f>VLOOKUP($A112,'Table 16 data'!$A$13:$U$186,'Table 15 data'!$D$345+'Table 16 data'!D$4,0)</f>
        <v>42.4</v>
      </c>
      <c r="E112" s="34">
        <f>VLOOKUP($A112,'Table 16 data'!$A$13:$U$186,'Table 15 data'!$D$345+'Table 16 data'!E$4,0)</f>
        <v>45.5</v>
      </c>
      <c r="F112" s="34">
        <f>VLOOKUP($A112,'Table 16 data'!$A$13:$U$186,'Table 15 data'!$D$345+'Table 16 data'!F$4,0)</f>
        <v>49.6</v>
      </c>
      <c r="G112" s="34">
        <f>VLOOKUP($A112,'Table 16 data'!$A$13:$U$186,'Table 15 data'!$D$345+'Table 16 data'!G$4,0)</f>
        <v>54.2</v>
      </c>
      <c r="H112" s="34">
        <f>VLOOKUP($A112,'Table 16 data'!$A$13:$U$186,'Table 15 data'!$D$345+'Table 16 data'!H$4,0)</f>
        <v>59.6</v>
      </c>
      <c r="I112" s="34">
        <f>VLOOKUP($A112,'Table 16 data'!$A$13:$U$186,'Table 15 data'!$D$345+'Table 16 data'!I$4,0)</f>
        <v>60.8</v>
      </c>
      <c r="J112" s="34">
        <f>VLOOKUP($A112,'Table 16 data'!$A$13:$U$186,'Table 15 data'!$D$345+'Table 16 data'!K$4,0)</f>
        <v>63.1</v>
      </c>
      <c r="K112" s="34">
        <f>VLOOKUP($A112,'Table 16 data'!$A$13:$U$186,'Table 15 data'!$D$345+'Table 16 data'!L$4,0)</f>
        <v>59.5</v>
      </c>
    </row>
    <row r="113" spans="1:11" ht="11.25" customHeight="1" x14ac:dyDescent="0.2">
      <c r="A113" s="40" t="s">
        <v>304</v>
      </c>
      <c r="B113" s="207" t="s">
        <v>305</v>
      </c>
      <c r="C113" s="116">
        <f>VLOOKUP($A113,'Table 16 data'!$A$13:$U$186,'Table 15 data'!$D$345+'Table 16 data'!C$4,0)</f>
        <v>45.7</v>
      </c>
      <c r="D113" s="116">
        <f>VLOOKUP($A113,'Table 16 data'!$A$13:$U$186,'Table 15 data'!$D$345+'Table 16 data'!D$4,0)</f>
        <v>45.6</v>
      </c>
      <c r="E113" s="116">
        <f>VLOOKUP($A113,'Table 16 data'!$A$13:$U$186,'Table 15 data'!$D$345+'Table 16 data'!E$4,0)</f>
        <v>45.8</v>
      </c>
      <c r="F113" s="116">
        <f>VLOOKUP($A113,'Table 16 data'!$A$13:$U$186,'Table 15 data'!$D$345+'Table 16 data'!F$4,0)</f>
        <v>51.1</v>
      </c>
      <c r="G113" s="116">
        <f>VLOOKUP($A113,'Table 16 data'!$A$13:$U$186,'Table 15 data'!$D$345+'Table 16 data'!G$4,0)</f>
        <v>53.1</v>
      </c>
      <c r="H113" s="116">
        <f>VLOOKUP($A113,'Table 16 data'!$A$13:$U$186,'Table 15 data'!$D$345+'Table 16 data'!H$4,0)</f>
        <v>60.2</v>
      </c>
      <c r="I113" s="116">
        <f>VLOOKUP($A113,'Table 16 data'!$A$13:$U$186,'Table 15 data'!$D$345+'Table 16 data'!I$4,0)</f>
        <v>59</v>
      </c>
      <c r="J113" s="116">
        <f>VLOOKUP($A113,'Table 16 data'!$A$13:$U$186,'Table 15 data'!$D$345+'Table 16 data'!K$4,0)</f>
        <v>60.4</v>
      </c>
      <c r="K113" s="116">
        <f>VLOOKUP($A113,'Table 16 data'!$A$13:$U$186,'Table 15 data'!$D$345+'Table 16 data'!L$4,0)</f>
        <v>60.5</v>
      </c>
    </row>
    <row r="114" spans="1:11" ht="11.25" customHeight="1" x14ac:dyDescent="0.2">
      <c r="A114" s="40" t="s">
        <v>306</v>
      </c>
      <c r="B114" s="519" t="s">
        <v>307</v>
      </c>
      <c r="C114" s="116" t="str">
        <f>VLOOKUP($A114,'Table 16 data'!$A$13:$U$186,'Table 15 data'!$D$345+'Table 16 data'!C$4,0)</f>
        <v>.</v>
      </c>
      <c r="D114" s="116" t="str">
        <f>VLOOKUP($A114,'Table 16 data'!$A$13:$U$186,'Table 15 data'!$D$345+'Table 16 data'!D$4,0)</f>
        <v>.</v>
      </c>
      <c r="E114" s="116" t="str">
        <f>VLOOKUP($A114,'Table 16 data'!$A$13:$U$186,'Table 15 data'!$D$345+'Table 16 data'!E$4,0)</f>
        <v>.</v>
      </c>
      <c r="F114" s="116" t="str">
        <f>VLOOKUP($A114,'Table 16 data'!$A$13:$U$186,'Table 15 data'!$D$345+'Table 16 data'!F$4,0)</f>
        <v>.</v>
      </c>
      <c r="G114" s="116" t="str">
        <f>VLOOKUP($A114,'Table 16 data'!$A$13:$U$186,'Table 15 data'!$D$345+'Table 16 data'!G$4,0)</f>
        <v>.</v>
      </c>
      <c r="H114" s="116" t="str">
        <f>VLOOKUP($A114,'Table 16 data'!$A$13:$U$186,'Table 15 data'!$D$345+'Table 16 data'!H$4,0)</f>
        <v>.</v>
      </c>
      <c r="I114" s="116" t="str">
        <f>VLOOKUP($A114,'Table 16 data'!$A$13:$U$186,'Table 15 data'!$D$345+'Table 16 data'!I$4,0)</f>
        <v>.</v>
      </c>
      <c r="J114" s="116" t="str">
        <f>VLOOKUP($A114,'Table 16 data'!$A$13:$U$186,'Table 15 data'!$D$345+'Table 16 data'!K$4,0)</f>
        <v>.</v>
      </c>
      <c r="K114" s="116" t="str">
        <f>VLOOKUP($A114,'Table 16 data'!$A$13:$U$186,'Table 15 data'!$D$345+'Table 16 data'!L$4,0)</f>
        <v>.</v>
      </c>
    </row>
    <row r="115" spans="1:11" ht="11.25" customHeight="1" x14ac:dyDescent="0.2">
      <c r="A115" s="39" t="s">
        <v>309</v>
      </c>
      <c r="B115" s="207" t="s">
        <v>310</v>
      </c>
      <c r="C115" s="116">
        <f>VLOOKUP($A115,'Table 16 data'!$A$13:$U$186,'Table 15 data'!$D$345+'Table 16 data'!C$4,0)</f>
        <v>36.700000000000003</v>
      </c>
      <c r="D115" s="116">
        <f>VLOOKUP($A115,'Table 16 data'!$A$13:$U$186,'Table 15 data'!$D$345+'Table 16 data'!D$4,0)</f>
        <v>41.9</v>
      </c>
      <c r="E115" s="116">
        <f>VLOOKUP($A115,'Table 16 data'!$A$13:$U$186,'Table 15 data'!$D$345+'Table 16 data'!E$4,0)</f>
        <v>42.6</v>
      </c>
      <c r="F115" s="116">
        <f>VLOOKUP($A115,'Table 16 data'!$A$13:$U$186,'Table 15 data'!$D$345+'Table 16 data'!F$4,0)</f>
        <v>52.2</v>
      </c>
      <c r="G115" s="116">
        <f>VLOOKUP($A115,'Table 16 data'!$A$13:$U$186,'Table 15 data'!$D$345+'Table 16 data'!G$4,0)</f>
        <v>55.3</v>
      </c>
      <c r="H115" s="116">
        <f>VLOOKUP($A115,'Table 16 data'!$A$13:$U$186,'Table 15 data'!$D$345+'Table 16 data'!H$4,0)</f>
        <v>57</v>
      </c>
      <c r="I115" s="116">
        <f>VLOOKUP($A115,'Table 16 data'!$A$13:$U$186,'Table 15 data'!$D$345+'Table 16 data'!I$4,0)</f>
        <v>60.2</v>
      </c>
      <c r="J115" s="116">
        <f>VLOOKUP($A115,'Table 16 data'!$A$13:$U$186,'Table 15 data'!$D$345+'Table 16 data'!K$4,0)</f>
        <v>61.2</v>
      </c>
      <c r="K115" s="116">
        <f>VLOOKUP($A115,'Table 16 data'!$A$13:$U$186,'Table 15 data'!$D$345+'Table 16 data'!L$4,0)</f>
        <v>58.8</v>
      </c>
    </row>
    <row r="116" spans="1:11" ht="11.25" customHeight="1" x14ac:dyDescent="0.2">
      <c r="A116" s="40" t="s">
        <v>311</v>
      </c>
      <c r="B116" s="207" t="s">
        <v>312</v>
      </c>
      <c r="C116" s="116">
        <f>VLOOKUP($A116,'Table 16 data'!$A$13:$U$186,'Table 15 data'!$D$345+'Table 16 data'!C$4,0)</f>
        <v>49</v>
      </c>
      <c r="D116" s="116">
        <f>VLOOKUP($A116,'Table 16 data'!$A$13:$U$186,'Table 15 data'!$D$345+'Table 16 data'!D$4,0)</f>
        <v>58</v>
      </c>
      <c r="E116" s="116">
        <f>VLOOKUP($A116,'Table 16 data'!$A$13:$U$186,'Table 15 data'!$D$345+'Table 16 data'!E$4,0)</f>
        <v>55.6</v>
      </c>
      <c r="F116" s="116">
        <f>VLOOKUP($A116,'Table 16 data'!$A$13:$U$186,'Table 15 data'!$D$345+'Table 16 data'!F$4,0)</f>
        <v>64.099999999999994</v>
      </c>
      <c r="G116" s="116">
        <f>VLOOKUP($A116,'Table 16 data'!$A$13:$U$186,'Table 15 data'!$D$345+'Table 16 data'!G$4,0)</f>
        <v>68.2</v>
      </c>
      <c r="H116" s="116">
        <f>VLOOKUP($A116,'Table 16 data'!$A$13:$U$186,'Table 15 data'!$D$345+'Table 16 data'!H$4,0)</f>
        <v>71.3</v>
      </c>
      <c r="I116" s="116">
        <f>VLOOKUP($A116,'Table 16 data'!$A$13:$U$186,'Table 15 data'!$D$345+'Table 16 data'!I$4,0)</f>
        <v>65.599999999999994</v>
      </c>
      <c r="J116" s="116">
        <f>VLOOKUP($A116,'Table 16 data'!$A$13:$U$186,'Table 15 data'!$D$345+'Table 16 data'!K$4,0)</f>
        <v>66.5</v>
      </c>
      <c r="K116" s="116">
        <f>VLOOKUP($A116,'Table 16 data'!$A$13:$U$186,'Table 15 data'!$D$345+'Table 16 data'!L$4,0)</f>
        <v>65.599999999999994</v>
      </c>
    </row>
    <row r="117" spans="1:11" ht="11.25" customHeight="1" x14ac:dyDescent="0.2">
      <c r="A117" s="39" t="s">
        <v>313</v>
      </c>
      <c r="B117" s="207" t="s">
        <v>314</v>
      </c>
      <c r="C117" s="116">
        <f>VLOOKUP($A117,'Table 16 data'!$A$13:$U$186,'Table 15 data'!$D$345+'Table 16 data'!C$4,0)</f>
        <v>34.299999999999997</v>
      </c>
      <c r="D117" s="116">
        <f>VLOOKUP($A117,'Table 16 data'!$A$13:$U$186,'Table 15 data'!$D$345+'Table 16 data'!D$4,0)</f>
        <v>37.4</v>
      </c>
      <c r="E117" s="116">
        <f>VLOOKUP($A117,'Table 16 data'!$A$13:$U$186,'Table 15 data'!$D$345+'Table 16 data'!E$4,0)</f>
        <v>42.1</v>
      </c>
      <c r="F117" s="116">
        <f>VLOOKUP($A117,'Table 16 data'!$A$13:$U$186,'Table 15 data'!$D$345+'Table 16 data'!F$4,0)</f>
        <v>45.7</v>
      </c>
      <c r="G117" s="116">
        <f>VLOOKUP($A117,'Table 16 data'!$A$13:$U$186,'Table 15 data'!$D$345+'Table 16 data'!G$4,0)</f>
        <v>48</v>
      </c>
      <c r="H117" s="116">
        <f>VLOOKUP($A117,'Table 16 data'!$A$13:$U$186,'Table 15 data'!$D$345+'Table 16 data'!H$4,0)</f>
        <v>57.3</v>
      </c>
      <c r="I117" s="116">
        <f>VLOOKUP($A117,'Table 16 data'!$A$13:$U$186,'Table 15 data'!$D$345+'Table 16 data'!I$4,0)</f>
        <v>58.6</v>
      </c>
      <c r="J117" s="116">
        <f>VLOOKUP($A117,'Table 16 data'!$A$13:$U$186,'Table 15 data'!$D$345+'Table 16 data'!K$4,0)</f>
        <v>63.5</v>
      </c>
      <c r="K117" s="116">
        <f>VLOOKUP($A117,'Table 16 data'!$A$13:$U$186,'Table 15 data'!$D$345+'Table 16 data'!L$4,0)</f>
        <v>59.1</v>
      </c>
    </row>
    <row r="118" spans="1:11" ht="12.75" customHeight="1" x14ac:dyDescent="0.2">
      <c r="A118" s="39" t="s">
        <v>315</v>
      </c>
      <c r="B118" s="207" t="s">
        <v>316</v>
      </c>
      <c r="C118" s="116">
        <f>VLOOKUP($A118,'Table 16 data'!$A$13:$U$186,'Table 15 data'!$D$345+'Table 16 data'!C$4,0)</f>
        <v>32.799999999999997</v>
      </c>
      <c r="D118" s="116">
        <f>VLOOKUP($A118,'Table 16 data'!$A$13:$U$186,'Table 15 data'!$D$345+'Table 16 data'!D$4,0)</f>
        <v>37.4</v>
      </c>
      <c r="E118" s="116">
        <f>VLOOKUP($A118,'Table 16 data'!$A$13:$U$186,'Table 15 data'!$D$345+'Table 16 data'!E$4,0)</f>
        <v>38.9</v>
      </c>
      <c r="F118" s="116">
        <f>VLOOKUP($A118,'Table 16 data'!$A$13:$U$186,'Table 15 data'!$D$345+'Table 16 data'!F$4,0)</f>
        <v>45</v>
      </c>
      <c r="G118" s="116">
        <f>VLOOKUP($A118,'Table 16 data'!$A$13:$U$186,'Table 15 data'!$D$345+'Table 16 data'!G$4,0)</f>
        <v>50</v>
      </c>
      <c r="H118" s="116">
        <f>VLOOKUP($A118,'Table 16 data'!$A$13:$U$186,'Table 15 data'!$D$345+'Table 16 data'!H$4,0)</f>
        <v>49.4</v>
      </c>
      <c r="I118" s="116">
        <f>VLOOKUP($A118,'Table 16 data'!$A$13:$U$186,'Table 15 data'!$D$345+'Table 16 data'!I$4,0)</f>
        <v>53.7</v>
      </c>
      <c r="J118" s="116">
        <f>VLOOKUP($A118,'Table 16 data'!$A$13:$U$186,'Table 15 data'!$D$345+'Table 16 data'!K$4,0)</f>
        <v>63.5</v>
      </c>
      <c r="K118" s="116">
        <f>VLOOKUP($A118,'Table 16 data'!$A$13:$U$186,'Table 15 data'!$D$345+'Table 16 data'!L$4,0)</f>
        <v>59.9</v>
      </c>
    </row>
    <row r="119" spans="1:11" ht="11.25" customHeight="1" x14ac:dyDescent="0.2">
      <c r="A119" s="39" t="s">
        <v>317</v>
      </c>
      <c r="B119" s="207" t="s">
        <v>318</v>
      </c>
      <c r="C119" s="116">
        <f>VLOOKUP($A119,'Table 16 data'!$A$13:$U$186,'Table 15 data'!$D$345+'Table 16 data'!C$4,0)</f>
        <v>54.3</v>
      </c>
      <c r="D119" s="116">
        <f>VLOOKUP($A119,'Table 16 data'!$A$13:$U$186,'Table 15 data'!$D$345+'Table 16 data'!D$4,0)</f>
        <v>56.6</v>
      </c>
      <c r="E119" s="116">
        <f>VLOOKUP($A119,'Table 16 data'!$A$13:$U$186,'Table 15 data'!$D$345+'Table 16 data'!E$4,0)</f>
        <v>59.9</v>
      </c>
      <c r="F119" s="116">
        <f>VLOOKUP($A119,'Table 16 data'!$A$13:$U$186,'Table 15 data'!$D$345+'Table 16 data'!F$4,0)</f>
        <v>66.099999999999994</v>
      </c>
      <c r="G119" s="116">
        <f>VLOOKUP($A119,'Table 16 data'!$A$13:$U$186,'Table 15 data'!$D$345+'Table 16 data'!G$4,0)</f>
        <v>71.3</v>
      </c>
      <c r="H119" s="116">
        <f>VLOOKUP($A119,'Table 16 data'!$A$13:$U$186,'Table 15 data'!$D$345+'Table 16 data'!H$4,0)</f>
        <v>73.099999999999994</v>
      </c>
      <c r="I119" s="116">
        <f>VLOOKUP($A119,'Table 16 data'!$A$13:$U$186,'Table 15 data'!$D$345+'Table 16 data'!I$4,0)</f>
        <v>79.599999999999994</v>
      </c>
      <c r="J119" s="116">
        <f>VLOOKUP($A119,'Table 16 data'!$A$13:$U$186,'Table 15 data'!$D$345+'Table 16 data'!K$4,0)</f>
        <v>80.2</v>
      </c>
      <c r="K119" s="116">
        <f>VLOOKUP($A119,'Table 16 data'!$A$13:$U$186,'Table 15 data'!$D$345+'Table 16 data'!L$4,0)</f>
        <v>73.8</v>
      </c>
    </row>
    <row r="120" spans="1:11" ht="11.25" customHeight="1" x14ac:dyDescent="0.2">
      <c r="A120" s="39" t="s">
        <v>319</v>
      </c>
      <c r="B120" s="207" t="s">
        <v>320</v>
      </c>
      <c r="C120" s="116">
        <f>VLOOKUP($A120,'Table 16 data'!$A$13:$U$186,'Table 15 data'!$D$345+'Table 16 data'!C$4,0)</f>
        <v>41.7</v>
      </c>
      <c r="D120" s="116">
        <f>VLOOKUP($A120,'Table 16 data'!$A$13:$U$186,'Table 15 data'!$D$345+'Table 16 data'!D$4,0)</f>
        <v>41.4</v>
      </c>
      <c r="E120" s="116">
        <f>VLOOKUP($A120,'Table 16 data'!$A$13:$U$186,'Table 15 data'!$D$345+'Table 16 data'!E$4,0)</f>
        <v>47.1</v>
      </c>
      <c r="F120" s="116">
        <f>VLOOKUP($A120,'Table 16 data'!$A$13:$U$186,'Table 15 data'!$D$345+'Table 16 data'!F$4,0)</f>
        <v>53.5</v>
      </c>
      <c r="G120" s="116">
        <f>VLOOKUP($A120,'Table 16 data'!$A$13:$U$186,'Table 15 data'!$D$345+'Table 16 data'!G$4,0)</f>
        <v>53</v>
      </c>
      <c r="H120" s="116">
        <f>VLOOKUP($A120,'Table 16 data'!$A$13:$U$186,'Table 15 data'!$D$345+'Table 16 data'!H$4,0)</f>
        <v>61.1</v>
      </c>
      <c r="I120" s="116">
        <f>VLOOKUP($A120,'Table 16 data'!$A$13:$U$186,'Table 15 data'!$D$345+'Table 16 data'!I$4,0)</f>
        <v>62.8</v>
      </c>
      <c r="J120" s="116">
        <f>VLOOKUP($A120,'Table 16 data'!$A$13:$U$186,'Table 15 data'!$D$345+'Table 16 data'!K$4,0)</f>
        <v>65.900000000000006</v>
      </c>
      <c r="K120" s="116">
        <f>VLOOKUP($A120,'Table 16 data'!$A$13:$U$186,'Table 15 data'!$D$345+'Table 16 data'!L$4,0)</f>
        <v>57</v>
      </c>
    </row>
    <row r="121" spans="1:11" ht="11.25" customHeight="1" x14ac:dyDescent="0.2">
      <c r="A121" s="39" t="s">
        <v>321</v>
      </c>
      <c r="B121" s="207" t="s">
        <v>322</v>
      </c>
      <c r="C121" s="116">
        <f>VLOOKUP($A121,'Table 16 data'!$A$13:$U$186,'Table 15 data'!$D$345+'Table 16 data'!C$4,0)</f>
        <v>40.799999999999997</v>
      </c>
      <c r="D121" s="116">
        <f>VLOOKUP($A121,'Table 16 data'!$A$13:$U$186,'Table 15 data'!$D$345+'Table 16 data'!D$4,0)</f>
        <v>40.4</v>
      </c>
      <c r="E121" s="116">
        <f>VLOOKUP($A121,'Table 16 data'!$A$13:$U$186,'Table 15 data'!$D$345+'Table 16 data'!E$4,0)</f>
        <v>45.9</v>
      </c>
      <c r="F121" s="116">
        <f>VLOOKUP($A121,'Table 16 data'!$A$13:$U$186,'Table 15 data'!$D$345+'Table 16 data'!F$4,0)</f>
        <v>47</v>
      </c>
      <c r="G121" s="116">
        <f>VLOOKUP($A121,'Table 16 data'!$A$13:$U$186,'Table 15 data'!$D$345+'Table 16 data'!G$4,0)</f>
        <v>48</v>
      </c>
      <c r="H121" s="116">
        <f>VLOOKUP($A121,'Table 16 data'!$A$13:$U$186,'Table 15 data'!$D$345+'Table 16 data'!H$4,0)</f>
        <v>56.1</v>
      </c>
      <c r="I121" s="116">
        <f>VLOOKUP($A121,'Table 16 data'!$A$13:$U$186,'Table 15 data'!$D$345+'Table 16 data'!I$4,0)</f>
        <v>56</v>
      </c>
      <c r="J121" s="116">
        <f>VLOOKUP($A121,'Table 16 data'!$A$13:$U$186,'Table 15 data'!$D$345+'Table 16 data'!K$4,0)</f>
        <v>58</v>
      </c>
      <c r="K121" s="116">
        <f>VLOOKUP($A121,'Table 16 data'!$A$13:$U$186,'Table 15 data'!$D$345+'Table 16 data'!L$4,0)</f>
        <v>51.3</v>
      </c>
    </row>
    <row r="122" spans="1:11" ht="11.25" customHeight="1" x14ac:dyDescent="0.2">
      <c r="A122" s="39" t="s">
        <v>323</v>
      </c>
      <c r="B122" s="207" t="s">
        <v>324</v>
      </c>
      <c r="C122" s="116">
        <f>VLOOKUP($A122,'Table 16 data'!$A$13:$U$186,'Table 15 data'!$D$345+'Table 16 data'!C$4,0)</f>
        <v>41.1</v>
      </c>
      <c r="D122" s="116">
        <f>VLOOKUP($A122,'Table 16 data'!$A$13:$U$186,'Table 15 data'!$D$345+'Table 16 data'!D$4,0)</f>
        <v>44</v>
      </c>
      <c r="E122" s="116">
        <f>VLOOKUP($A122,'Table 16 data'!$A$13:$U$186,'Table 15 data'!$D$345+'Table 16 data'!E$4,0)</f>
        <v>45.3</v>
      </c>
      <c r="F122" s="116">
        <f>VLOOKUP($A122,'Table 16 data'!$A$13:$U$186,'Table 15 data'!$D$345+'Table 16 data'!F$4,0)</f>
        <v>47.1</v>
      </c>
      <c r="G122" s="116">
        <f>VLOOKUP($A122,'Table 16 data'!$A$13:$U$186,'Table 15 data'!$D$345+'Table 16 data'!G$4,0)</f>
        <v>52.1</v>
      </c>
      <c r="H122" s="116">
        <f>VLOOKUP($A122,'Table 16 data'!$A$13:$U$186,'Table 15 data'!$D$345+'Table 16 data'!H$4,0)</f>
        <v>58.5</v>
      </c>
      <c r="I122" s="116">
        <f>VLOOKUP($A122,'Table 16 data'!$A$13:$U$186,'Table 15 data'!$D$345+'Table 16 data'!I$4,0)</f>
        <v>61.9</v>
      </c>
      <c r="J122" s="116">
        <f>VLOOKUP($A122,'Table 16 data'!$A$13:$U$186,'Table 15 data'!$D$345+'Table 16 data'!K$4,0)</f>
        <v>58.4</v>
      </c>
      <c r="K122" s="116">
        <f>VLOOKUP($A122,'Table 16 data'!$A$13:$U$186,'Table 15 data'!$D$345+'Table 16 data'!L$4,0)</f>
        <v>55.4</v>
      </c>
    </row>
    <row r="123" spans="1:11" ht="11.25" customHeight="1" x14ac:dyDescent="0.2">
      <c r="A123" s="39" t="s">
        <v>325</v>
      </c>
      <c r="B123" s="207" t="s">
        <v>326</v>
      </c>
      <c r="C123" s="116">
        <f>VLOOKUP($A123,'Table 16 data'!$A$13:$U$186,'Table 15 data'!$D$345+'Table 16 data'!C$4,0)</f>
        <v>34.4</v>
      </c>
      <c r="D123" s="116">
        <f>VLOOKUP($A123,'Table 16 data'!$A$13:$U$186,'Table 15 data'!$D$345+'Table 16 data'!D$4,0)</f>
        <v>38.4</v>
      </c>
      <c r="E123" s="116">
        <f>VLOOKUP($A123,'Table 16 data'!$A$13:$U$186,'Table 15 data'!$D$345+'Table 16 data'!E$4,0)</f>
        <v>42.7</v>
      </c>
      <c r="F123" s="116">
        <f>VLOOKUP($A123,'Table 16 data'!$A$13:$U$186,'Table 15 data'!$D$345+'Table 16 data'!F$4,0)</f>
        <v>46</v>
      </c>
      <c r="G123" s="116">
        <f>VLOOKUP($A123,'Table 16 data'!$A$13:$U$186,'Table 15 data'!$D$345+'Table 16 data'!G$4,0)</f>
        <v>56.1</v>
      </c>
      <c r="H123" s="116">
        <f>VLOOKUP($A123,'Table 16 data'!$A$13:$U$186,'Table 15 data'!$D$345+'Table 16 data'!H$4,0)</f>
        <v>58</v>
      </c>
      <c r="I123" s="116">
        <f>VLOOKUP($A123,'Table 16 data'!$A$13:$U$186,'Table 15 data'!$D$345+'Table 16 data'!I$4,0)</f>
        <v>58.8</v>
      </c>
      <c r="J123" s="116">
        <f>VLOOKUP($A123,'Table 16 data'!$A$13:$U$186,'Table 15 data'!$D$345+'Table 16 data'!K$4,0)</f>
        <v>65.2</v>
      </c>
      <c r="K123" s="116">
        <f>VLOOKUP($A123,'Table 16 data'!$A$13:$U$186,'Table 15 data'!$D$345+'Table 16 data'!L$4,0)</f>
        <v>62.4</v>
      </c>
    </row>
    <row r="124" spans="1:11" ht="11.25" customHeight="1" x14ac:dyDescent="0.2">
      <c r="A124" s="39" t="s">
        <v>327</v>
      </c>
      <c r="B124" s="207" t="s">
        <v>328</v>
      </c>
      <c r="C124" s="116">
        <f>VLOOKUP($A124,'Table 16 data'!$A$13:$U$186,'Table 15 data'!$D$345+'Table 16 data'!C$4,0)</f>
        <v>34</v>
      </c>
      <c r="D124" s="116">
        <f>VLOOKUP($A124,'Table 16 data'!$A$13:$U$186,'Table 15 data'!$D$345+'Table 16 data'!D$4,0)</f>
        <v>36.5</v>
      </c>
      <c r="E124" s="116">
        <f>VLOOKUP($A124,'Table 16 data'!$A$13:$U$186,'Table 15 data'!$D$345+'Table 16 data'!E$4,0)</f>
        <v>41.2</v>
      </c>
      <c r="F124" s="116">
        <f>VLOOKUP($A124,'Table 16 data'!$A$13:$U$186,'Table 15 data'!$D$345+'Table 16 data'!F$4,0)</f>
        <v>45.9</v>
      </c>
      <c r="G124" s="116">
        <f>VLOOKUP($A124,'Table 16 data'!$A$13:$U$186,'Table 15 data'!$D$345+'Table 16 data'!G$4,0)</f>
        <v>51.8</v>
      </c>
      <c r="H124" s="116">
        <f>VLOOKUP($A124,'Table 16 data'!$A$13:$U$186,'Table 15 data'!$D$345+'Table 16 data'!H$4,0)</f>
        <v>61.5</v>
      </c>
      <c r="I124" s="116">
        <f>VLOOKUP($A124,'Table 16 data'!$A$13:$U$186,'Table 15 data'!$D$345+'Table 16 data'!I$4,0)</f>
        <v>61.9</v>
      </c>
      <c r="J124" s="116">
        <f>VLOOKUP($A124,'Table 16 data'!$A$13:$U$186,'Table 15 data'!$D$345+'Table 16 data'!K$4,0)</f>
        <v>64.7</v>
      </c>
      <c r="K124" s="116">
        <f>VLOOKUP($A124,'Table 16 data'!$A$13:$U$186,'Table 15 data'!$D$345+'Table 16 data'!L$4,0)</f>
        <v>59.7</v>
      </c>
    </row>
    <row r="125" spans="1:11" ht="11.25" customHeight="1" x14ac:dyDescent="0.2">
      <c r="A125" s="39" t="s">
        <v>329</v>
      </c>
      <c r="B125" s="207" t="s">
        <v>330</v>
      </c>
      <c r="C125" s="116">
        <f>VLOOKUP($A125,'Table 16 data'!$A$13:$U$186,'Table 15 data'!$D$345+'Table 16 data'!C$4,0)</f>
        <v>41.8</v>
      </c>
      <c r="D125" s="116">
        <f>VLOOKUP($A125,'Table 16 data'!$A$13:$U$186,'Table 15 data'!$D$345+'Table 16 data'!D$4,0)</f>
        <v>46.9</v>
      </c>
      <c r="E125" s="116">
        <f>VLOOKUP($A125,'Table 16 data'!$A$13:$U$186,'Table 15 data'!$D$345+'Table 16 data'!E$4,0)</f>
        <v>50.1</v>
      </c>
      <c r="F125" s="116">
        <f>VLOOKUP($A125,'Table 16 data'!$A$13:$U$186,'Table 15 data'!$D$345+'Table 16 data'!F$4,0)</f>
        <v>52.1</v>
      </c>
      <c r="G125" s="116">
        <f>VLOOKUP($A125,'Table 16 data'!$A$13:$U$186,'Table 15 data'!$D$345+'Table 16 data'!G$4,0)</f>
        <v>58.1</v>
      </c>
      <c r="H125" s="116">
        <f>VLOOKUP($A125,'Table 16 data'!$A$13:$U$186,'Table 15 data'!$D$345+'Table 16 data'!H$4,0)</f>
        <v>61.7</v>
      </c>
      <c r="I125" s="116">
        <f>VLOOKUP($A125,'Table 16 data'!$A$13:$U$186,'Table 15 data'!$D$345+'Table 16 data'!I$4,0)</f>
        <v>58.3</v>
      </c>
      <c r="J125" s="116">
        <f>VLOOKUP($A125,'Table 16 data'!$A$13:$U$186,'Table 15 data'!$D$345+'Table 16 data'!K$4,0)</f>
        <v>61.3</v>
      </c>
      <c r="K125" s="116">
        <f>VLOOKUP($A125,'Table 16 data'!$A$13:$U$186,'Table 15 data'!$D$345+'Table 16 data'!L$4,0)</f>
        <v>59.1</v>
      </c>
    </row>
    <row r="126" spans="1:11" s="8" customFormat="1" ht="11.25" customHeight="1" x14ac:dyDescent="0.2">
      <c r="A126" s="39" t="s">
        <v>331</v>
      </c>
      <c r="B126" s="207" t="s">
        <v>332</v>
      </c>
      <c r="C126" s="116">
        <f>VLOOKUP($A126,'Table 16 data'!$A$13:$U$186,'Table 15 data'!$D$345+'Table 16 data'!C$4,0)</f>
        <v>40.6</v>
      </c>
      <c r="D126" s="116">
        <f>VLOOKUP($A126,'Table 16 data'!$A$13:$U$186,'Table 15 data'!$D$345+'Table 16 data'!D$4,0)</f>
        <v>46</v>
      </c>
      <c r="E126" s="116">
        <f>VLOOKUP($A126,'Table 16 data'!$A$13:$U$186,'Table 15 data'!$D$345+'Table 16 data'!E$4,0)</f>
        <v>49.7</v>
      </c>
      <c r="F126" s="116">
        <f>VLOOKUP($A126,'Table 16 data'!$A$13:$U$186,'Table 15 data'!$D$345+'Table 16 data'!F$4,0)</f>
        <v>52.8</v>
      </c>
      <c r="G126" s="116">
        <f>VLOOKUP($A126,'Table 16 data'!$A$13:$U$186,'Table 15 data'!$D$345+'Table 16 data'!G$4,0)</f>
        <v>62.5</v>
      </c>
      <c r="H126" s="116">
        <f>VLOOKUP($A126,'Table 16 data'!$A$13:$U$186,'Table 15 data'!$D$345+'Table 16 data'!H$4,0)</f>
        <v>63.1</v>
      </c>
      <c r="I126" s="116">
        <f>VLOOKUP($A126,'Table 16 data'!$A$13:$U$186,'Table 15 data'!$D$345+'Table 16 data'!I$4,0)</f>
        <v>70</v>
      </c>
      <c r="J126" s="116">
        <f>VLOOKUP($A126,'Table 16 data'!$A$13:$U$186,'Table 15 data'!$D$345+'Table 16 data'!K$4,0)</f>
        <v>69.599999999999994</v>
      </c>
      <c r="K126" s="116">
        <f>VLOOKUP($A126,'Table 16 data'!$A$13:$U$186,'Table 15 data'!$D$345+'Table 16 data'!L$4,0)</f>
        <v>68.099999999999994</v>
      </c>
    </row>
    <row r="127" spans="1:11" s="60" customFormat="1" ht="11.25" customHeight="1" x14ac:dyDescent="0.2">
      <c r="A127" s="8"/>
      <c r="B127" s="207"/>
      <c r="C127" s="59"/>
      <c r="D127" s="59"/>
      <c r="E127" s="41"/>
      <c r="F127" s="58"/>
      <c r="G127" s="58"/>
      <c r="H127" s="58"/>
      <c r="J127" s="117"/>
      <c r="K127" s="117"/>
    </row>
    <row r="128" spans="1:11" ht="11.25" customHeight="1" x14ac:dyDescent="0.2">
      <c r="A128" s="32" t="s">
        <v>333</v>
      </c>
      <c r="B128" s="516" t="s">
        <v>334</v>
      </c>
      <c r="C128" s="34">
        <f>VLOOKUP($A128,'Table 16 data'!$A$13:$U$186,'Table 15 data'!$D$345+'Table 16 data'!C$4,0)</f>
        <v>48.8</v>
      </c>
      <c r="D128" s="34">
        <f>VLOOKUP($A128,'Table 16 data'!$A$13:$U$186,'Table 15 data'!$D$345+'Table 16 data'!D$4,0)</f>
        <v>50.4</v>
      </c>
      <c r="E128" s="34">
        <f>VLOOKUP($A128,'Table 16 data'!$A$13:$U$186,'Table 15 data'!$D$345+'Table 16 data'!E$4,0)</f>
        <v>53</v>
      </c>
      <c r="F128" s="34">
        <f>VLOOKUP($A128,'Table 16 data'!$A$13:$U$186,'Table 15 data'!$D$345+'Table 16 data'!F$4,0)</f>
        <v>56</v>
      </c>
      <c r="G128" s="34">
        <f>VLOOKUP($A128,'Table 16 data'!$A$13:$U$186,'Table 15 data'!$D$345+'Table 16 data'!G$4,0)</f>
        <v>59.8</v>
      </c>
      <c r="H128" s="34">
        <f>VLOOKUP($A128,'Table 16 data'!$A$13:$U$186,'Table 15 data'!$D$345+'Table 16 data'!H$4,0)</f>
        <v>62.9</v>
      </c>
      <c r="I128" s="34">
        <f>VLOOKUP($A128,'Table 16 data'!$A$13:$U$186,'Table 15 data'!$D$345+'Table 16 data'!I$4,0)</f>
        <v>63.1</v>
      </c>
      <c r="J128" s="34">
        <f>VLOOKUP($A128,'Table 16 data'!$A$13:$U$186,'Table 15 data'!$D$345+'Table 16 data'!K$4,0)</f>
        <v>66</v>
      </c>
      <c r="K128" s="34">
        <f>VLOOKUP($A128,'Table 16 data'!$A$13:$U$186,'Table 15 data'!$D$345+'Table 16 data'!L$4,0)</f>
        <v>62.4</v>
      </c>
    </row>
    <row r="129" spans="1:11" ht="11.25" customHeight="1" x14ac:dyDescent="0.2">
      <c r="A129" s="39" t="s">
        <v>335</v>
      </c>
      <c r="B129" s="207" t="s">
        <v>336</v>
      </c>
      <c r="C129" s="116">
        <f>VLOOKUP($A129,'Table 16 data'!$A$13:$U$186,'Table 15 data'!$D$345+'Table 16 data'!C$4,0)</f>
        <v>37.700000000000003</v>
      </c>
      <c r="D129" s="116">
        <f>VLOOKUP($A129,'Table 16 data'!$A$13:$U$186,'Table 15 data'!$D$345+'Table 16 data'!D$4,0)</f>
        <v>39.700000000000003</v>
      </c>
      <c r="E129" s="116">
        <f>VLOOKUP($A129,'Table 16 data'!$A$13:$U$186,'Table 15 data'!$D$345+'Table 16 data'!E$4,0)</f>
        <v>39.200000000000003</v>
      </c>
      <c r="F129" s="116">
        <f>VLOOKUP($A129,'Table 16 data'!$A$13:$U$186,'Table 15 data'!$D$345+'Table 16 data'!F$4,0)</f>
        <v>45.1</v>
      </c>
      <c r="G129" s="116">
        <f>VLOOKUP($A129,'Table 16 data'!$A$13:$U$186,'Table 15 data'!$D$345+'Table 16 data'!G$4,0)</f>
        <v>51.6</v>
      </c>
      <c r="H129" s="116">
        <f>VLOOKUP($A129,'Table 16 data'!$A$13:$U$186,'Table 15 data'!$D$345+'Table 16 data'!H$4,0)</f>
        <v>57.2</v>
      </c>
      <c r="I129" s="116">
        <f>VLOOKUP($A129,'Table 16 data'!$A$13:$U$186,'Table 15 data'!$D$345+'Table 16 data'!I$4,0)</f>
        <v>58.6</v>
      </c>
      <c r="J129" s="116">
        <f>VLOOKUP($A129,'Table 16 data'!$A$13:$U$186,'Table 15 data'!$D$345+'Table 16 data'!K$4,0)</f>
        <v>60.2</v>
      </c>
      <c r="K129" s="116">
        <f>VLOOKUP($A129,'Table 16 data'!$A$13:$U$186,'Table 15 data'!$D$345+'Table 16 data'!L$4,0)</f>
        <v>58.2</v>
      </c>
    </row>
    <row r="130" spans="1:11" ht="11.25" customHeight="1" x14ac:dyDescent="0.2">
      <c r="A130" s="39" t="s">
        <v>337</v>
      </c>
      <c r="B130" s="207" t="s">
        <v>338</v>
      </c>
      <c r="C130" s="116">
        <f>VLOOKUP($A130,'Table 16 data'!$A$13:$U$186,'Table 15 data'!$D$345+'Table 16 data'!C$4,0)</f>
        <v>55.9</v>
      </c>
      <c r="D130" s="116">
        <f>VLOOKUP($A130,'Table 16 data'!$A$13:$U$186,'Table 15 data'!$D$345+'Table 16 data'!D$4,0)</f>
        <v>59.7</v>
      </c>
      <c r="E130" s="116">
        <f>VLOOKUP($A130,'Table 16 data'!$A$13:$U$186,'Table 15 data'!$D$345+'Table 16 data'!E$4,0)</f>
        <v>61.1</v>
      </c>
      <c r="F130" s="116">
        <f>VLOOKUP($A130,'Table 16 data'!$A$13:$U$186,'Table 15 data'!$D$345+'Table 16 data'!F$4,0)</f>
        <v>61.4</v>
      </c>
      <c r="G130" s="116">
        <f>VLOOKUP($A130,'Table 16 data'!$A$13:$U$186,'Table 15 data'!$D$345+'Table 16 data'!G$4,0)</f>
        <v>67.3</v>
      </c>
      <c r="H130" s="116">
        <f>VLOOKUP($A130,'Table 16 data'!$A$13:$U$186,'Table 15 data'!$D$345+'Table 16 data'!H$4,0)</f>
        <v>68.8</v>
      </c>
      <c r="I130" s="116">
        <f>VLOOKUP($A130,'Table 16 data'!$A$13:$U$186,'Table 15 data'!$D$345+'Table 16 data'!I$4,0)</f>
        <v>69.2</v>
      </c>
      <c r="J130" s="116">
        <f>VLOOKUP($A130,'Table 16 data'!$A$13:$U$186,'Table 15 data'!$D$345+'Table 16 data'!K$4,0)</f>
        <v>71.5</v>
      </c>
      <c r="K130" s="116">
        <f>VLOOKUP($A130,'Table 16 data'!$A$13:$U$186,'Table 15 data'!$D$345+'Table 16 data'!L$4,0)</f>
        <v>67.5</v>
      </c>
    </row>
    <row r="131" spans="1:11" ht="11.25" customHeight="1" x14ac:dyDescent="0.2">
      <c r="A131" s="39" t="s">
        <v>339</v>
      </c>
      <c r="B131" s="207" t="s">
        <v>340</v>
      </c>
      <c r="C131" s="116">
        <f>VLOOKUP($A131,'Table 16 data'!$A$13:$U$186,'Table 15 data'!$D$345+'Table 16 data'!C$4,0)</f>
        <v>50.3</v>
      </c>
      <c r="D131" s="116">
        <f>VLOOKUP($A131,'Table 16 data'!$A$13:$U$186,'Table 15 data'!$D$345+'Table 16 data'!D$4,0)</f>
        <v>49.7</v>
      </c>
      <c r="E131" s="116">
        <f>VLOOKUP($A131,'Table 16 data'!$A$13:$U$186,'Table 15 data'!$D$345+'Table 16 data'!E$4,0)</f>
        <v>51.4</v>
      </c>
      <c r="F131" s="116">
        <f>VLOOKUP($A131,'Table 16 data'!$A$13:$U$186,'Table 15 data'!$D$345+'Table 16 data'!F$4,0)</f>
        <v>57.3</v>
      </c>
      <c r="G131" s="116">
        <f>VLOOKUP($A131,'Table 16 data'!$A$13:$U$186,'Table 15 data'!$D$345+'Table 16 data'!G$4,0)</f>
        <v>59.8</v>
      </c>
      <c r="H131" s="116">
        <f>VLOOKUP($A131,'Table 16 data'!$A$13:$U$186,'Table 15 data'!$D$345+'Table 16 data'!H$4,0)</f>
        <v>63.3</v>
      </c>
      <c r="I131" s="116">
        <f>VLOOKUP($A131,'Table 16 data'!$A$13:$U$186,'Table 15 data'!$D$345+'Table 16 data'!I$4,0)</f>
        <v>65</v>
      </c>
      <c r="J131" s="116">
        <f>VLOOKUP($A131,'Table 16 data'!$A$13:$U$186,'Table 15 data'!$D$345+'Table 16 data'!K$4,0)</f>
        <v>66</v>
      </c>
      <c r="K131" s="116">
        <f>VLOOKUP($A131,'Table 16 data'!$A$13:$U$186,'Table 15 data'!$D$345+'Table 16 data'!L$4,0)</f>
        <v>60.3</v>
      </c>
    </row>
    <row r="132" spans="1:11" ht="11.25" customHeight="1" x14ac:dyDescent="0.2">
      <c r="A132" s="39" t="s">
        <v>341</v>
      </c>
      <c r="B132" s="207" t="s">
        <v>342</v>
      </c>
      <c r="C132" s="116">
        <f>VLOOKUP($A132,'Table 16 data'!$A$13:$U$186,'Table 15 data'!$D$345+'Table 16 data'!C$4,0)</f>
        <v>48.9</v>
      </c>
      <c r="D132" s="116">
        <f>VLOOKUP($A132,'Table 16 data'!$A$13:$U$186,'Table 15 data'!$D$345+'Table 16 data'!D$4,0)</f>
        <v>51</v>
      </c>
      <c r="E132" s="116">
        <f>VLOOKUP($A132,'Table 16 data'!$A$13:$U$186,'Table 15 data'!$D$345+'Table 16 data'!E$4,0)</f>
        <v>55.8</v>
      </c>
      <c r="F132" s="116">
        <f>VLOOKUP($A132,'Table 16 data'!$A$13:$U$186,'Table 15 data'!$D$345+'Table 16 data'!F$4,0)</f>
        <v>57.1</v>
      </c>
      <c r="G132" s="116">
        <f>VLOOKUP($A132,'Table 16 data'!$A$13:$U$186,'Table 15 data'!$D$345+'Table 16 data'!G$4,0)</f>
        <v>60.1</v>
      </c>
      <c r="H132" s="116">
        <f>VLOOKUP($A132,'Table 16 data'!$A$13:$U$186,'Table 15 data'!$D$345+'Table 16 data'!H$4,0)</f>
        <v>62.1</v>
      </c>
      <c r="I132" s="116">
        <f>VLOOKUP($A132,'Table 16 data'!$A$13:$U$186,'Table 15 data'!$D$345+'Table 16 data'!I$4,0)</f>
        <v>58.7</v>
      </c>
      <c r="J132" s="116">
        <f>VLOOKUP($A132,'Table 16 data'!$A$13:$U$186,'Table 15 data'!$D$345+'Table 16 data'!K$4,0)</f>
        <v>62.9</v>
      </c>
      <c r="K132" s="116">
        <f>VLOOKUP($A132,'Table 16 data'!$A$13:$U$186,'Table 15 data'!$D$345+'Table 16 data'!L$4,0)</f>
        <v>60</v>
      </c>
    </row>
    <row r="133" spans="1:11" ht="11.25" customHeight="1" x14ac:dyDescent="0.2">
      <c r="A133" s="39" t="s">
        <v>343</v>
      </c>
      <c r="B133" s="207" t="s">
        <v>344</v>
      </c>
      <c r="C133" s="116">
        <f>VLOOKUP($A133,'Table 16 data'!$A$13:$U$186,'Table 15 data'!$D$345+'Table 16 data'!C$4,0)</f>
        <v>54.2</v>
      </c>
      <c r="D133" s="116">
        <f>VLOOKUP($A133,'Table 16 data'!$A$13:$U$186,'Table 15 data'!$D$345+'Table 16 data'!D$4,0)</f>
        <v>55.3</v>
      </c>
      <c r="E133" s="116">
        <f>VLOOKUP($A133,'Table 16 data'!$A$13:$U$186,'Table 15 data'!$D$345+'Table 16 data'!E$4,0)</f>
        <v>59.5</v>
      </c>
      <c r="F133" s="116">
        <f>VLOOKUP($A133,'Table 16 data'!$A$13:$U$186,'Table 15 data'!$D$345+'Table 16 data'!F$4,0)</f>
        <v>62.6</v>
      </c>
      <c r="G133" s="116">
        <f>VLOOKUP($A133,'Table 16 data'!$A$13:$U$186,'Table 15 data'!$D$345+'Table 16 data'!G$4,0)</f>
        <v>65.099999999999994</v>
      </c>
      <c r="H133" s="116">
        <f>VLOOKUP($A133,'Table 16 data'!$A$13:$U$186,'Table 15 data'!$D$345+'Table 16 data'!H$4,0)</f>
        <v>67.2</v>
      </c>
      <c r="I133" s="116">
        <f>VLOOKUP($A133,'Table 16 data'!$A$13:$U$186,'Table 15 data'!$D$345+'Table 16 data'!I$4,0)</f>
        <v>68.900000000000006</v>
      </c>
      <c r="J133" s="116">
        <f>VLOOKUP($A133,'Table 16 data'!$A$13:$U$186,'Table 15 data'!$D$345+'Table 16 data'!K$4,0)</f>
        <v>73.900000000000006</v>
      </c>
      <c r="K133" s="116">
        <f>VLOOKUP($A133,'Table 16 data'!$A$13:$U$186,'Table 15 data'!$D$345+'Table 16 data'!L$4,0)</f>
        <v>65.599999999999994</v>
      </c>
    </row>
    <row r="134" spans="1:11" ht="11.25" customHeight="1" x14ac:dyDescent="0.2">
      <c r="A134" s="39" t="s">
        <v>345</v>
      </c>
      <c r="B134" s="207" t="s">
        <v>346</v>
      </c>
      <c r="C134" s="116">
        <f>VLOOKUP($A134,'Table 16 data'!$A$13:$U$186,'Table 15 data'!$D$345+'Table 16 data'!C$4,0)</f>
        <v>42.7</v>
      </c>
      <c r="D134" s="116">
        <f>VLOOKUP($A134,'Table 16 data'!$A$13:$U$186,'Table 15 data'!$D$345+'Table 16 data'!D$4,0)</f>
        <v>44.4</v>
      </c>
      <c r="E134" s="116">
        <f>VLOOKUP($A134,'Table 16 data'!$A$13:$U$186,'Table 15 data'!$D$345+'Table 16 data'!E$4,0)</f>
        <v>47.6</v>
      </c>
      <c r="F134" s="116">
        <f>VLOOKUP($A134,'Table 16 data'!$A$13:$U$186,'Table 15 data'!$D$345+'Table 16 data'!F$4,0)</f>
        <v>51.9</v>
      </c>
      <c r="G134" s="116">
        <f>VLOOKUP($A134,'Table 16 data'!$A$13:$U$186,'Table 15 data'!$D$345+'Table 16 data'!G$4,0)</f>
        <v>54.4</v>
      </c>
      <c r="H134" s="116">
        <f>VLOOKUP($A134,'Table 16 data'!$A$13:$U$186,'Table 15 data'!$D$345+'Table 16 data'!H$4,0)</f>
        <v>61</v>
      </c>
      <c r="I134" s="116">
        <f>VLOOKUP($A134,'Table 16 data'!$A$13:$U$186,'Table 15 data'!$D$345+'Table 16 data'!I$4,0)</f>
        <v>62.2</v>
      </c>
      <c r="J134" s="116">
        <f>VLOOKUP($A134,'Table 16 data'!$A$13:$U$186,'Table 15 data'!$D$345+'Table 16 data'!K$4,0)</f>
        <v>64.400000000000006</v>
      </c>
      <c r="K134" s="116">
        <f>VLOOKUP($A134,'Table 16 data'!$A$13:$U$186,'Table 15 data'!$D$345+'Table 16 data'!L$4,0)</f>
        <v>56.8</v>
      </c>
    </row>
    <row r="135" spans="1:11" ht="11.25" customHeight="1" x14ac:dyDescent="0.2">
      <c r="A135" s="39" t="s">
        <v>347</v>
      </c>
      <c r="B135" s="207" t="s">
        <v>348</v>
      </c>
      <c r="C135" s="116">
        <f>VLOOKUP($A135,'Table 16 data'!$A$13:$U$186,'Table 15 data'!$D$345+'Table 16 data'!C$4,0)</f>
        <v>48.8</v>
      </c>
      <c r="D135" s="116">
        <f>VLOOKUP($A135,'Table 16 data'!$A$13:$U$186,'Table 15 data'!$D$345+'Table 16 data'!D$4,0)</f>
        <v>49.1</v>
      </c>
      <c r="E135" s="116">
        <f>VLOOKUP($A135,'Table 16 data'!$A$13:$U$186,'Table 15 data'!$D$345+'Table 16 data'!E$4,0)</f>
        <v>52.1</v>
      </c>
      <c r="F135" s="116">
        <f>VLOOKUP($A135,'Table 16 data'!$A$13:$U$186,'Table 15 data'!$D$345+'Table 16 data'!F$4,0)</f>
        <v>54</v>
      </c>
      <c r="G135" s="116">
        <f>VLOOKUP($A135,'Table 16 data'!$A$13:$U$186,'Table 15 data'!$D$345+'Table 16 data'!G$4,0)</f>
        <v>58.7</v>
      </c>
      <c r="H135" s="116">
        <f>VLOOKUP($A135,'Table 16 data'!$A$13:$U$186,'Table 15 data'!$D$345+'Table 16 data'!H$4,0)</f>
        <v>57.3</v>
      </c>
      <c r="I135" s="116">
        <f>VLOOKUP($A135,'Table 16 data'!$A$13:$U$186,'Table 15 data'!$D$345+'Table 16 data'!I$4,0)</f>
        <v>57.7</v>
      </c>
      <c r="J135" s="116">
        <f>VLOOKUP($A135,'Table 16 data'!$A$13:$U$186,'Table 15 data'!$D$345+'Table 16 data'!K$4,0)</f>
        <v>60.9</v>
      </c>
      <c r="K135" s="116">
        <f>VLOOKUP($A135,'Table 16 data'!$A$13:$U$186,'Table 15 data'!$D$345+'Table 16 data'!L$4,0)</f>
        <v>59.8</v>
      </c>
    </row>
    <row r="136" spans="1:11" ht="11.25" customHeight="1" x14ac:dyDescent="0.2">
      <c r="A136" s="39" t="s">
        <v>349</v>
      </c>
      <c r="B136" s="207" t="s">
        <v>350</v>
      </c>
      <c r="C136" s="116">
        <f>VLOOKUP($A136,'Table 16 data'!$A$13:$U$186,'Table 15 data'!$D$345+'Table 16 data'!C$4,0)</f>
        <v>43</v>
      </c>
      <c r="D136" s="116">
        <f>VLOOKUP($A136,'Table 16 data'!$A$13:$U$186,'Table 15 data'!$D$345+'Table 16 data'!D$4,0)</f>
        <v>47.5</v>
      </c>
      <c r="E136" s="116">
        <f>VLOOKUP($A136,'Table 16 data'!$A$13:$U$186,'Table 15 data'!$D$345+'Table 16 data'!E$4,0)</f>
        <v>48</v>
      </c>
      <c r="F136" s="116">
        <f>VLOOKUP($A136,'Table 16 data'!$A$13:$U$186,'Table 15 data'!$D$345+'Table 16 data'!F$4,0)</f>
        <v>50.4</v>
      </c>
      <c r="G136" s="116">
        <f>VLOOKUP($A136,'Table 16 data'!$A$13:$U$186,'Table 15 data'!$D$345+'Table 16 data'!G$4,0)</f>
        <v>55.3</v>
      </c>
      <c r="H136" s="116">
        <f>VLOOKUP($A136,'Table 16 data'!$A$13:$U$186,'Table 15 data'!$D$345+'Table 16 data'!H$4,0)</f>
        <v>59.5</v>
      </c>
      <c r="I136" s="116">
        <f>VLOOKUP($A136,'Table 16 data'!$A$13:$U$186,'Table 15 data'!$D$345+'Table 16 data'!I$4,0)</f>
        <v>55.5</v>
      </c>
      <c r="J136" s="116">
        <f>VLOOKUP($A136,'Table 16 data'!$A$13:$U$186,'Table 15 data'!$D$345+'Table 16 data'!K$4,0)</f>
        <v>63.2</v>
      </c>
      <c r="K136" s="116">
        <f>VLOOKUP($A136,'Table 16 data'!$A$13:$U$186,'Table 15 data'!$D$345+'Table 16 data'!L$4,0)</f>
        <v>59.7</v>
      </c>
    </row>
    <row r="137" spans="1:11" ht="11.25" customHeight="1" x14ac:dyDescent="0.2">
      <c r="A137" s="39" t="s">
        <v>351</v>
      </c>
      <c r="B137" s="207" t="s">
        <v>352</v>
      </c>
      <c r="C137" s="116">
        <f>VLOOKUP($A137,'Table 16 data'!$A$13:$U$186,'Table 15 data'!$D$345+'Table 16 data'!C$4,0)</f>
        <v>31.4</v>
      </c>
      <c r="D137" s="116">
        <f>VLOOKUP($A137,'Table 16 data'!$A$13:$U$186,'Table 15 data'!$D$345+'Table 16 data'!D$4,0)</f>
        <v>34</v>
      </c>
      <c r="E137" s="116">
        <f>VLOOKUP($A137,'Table 16 data'!$A$13:$U$186,'Table 15 data'!$D$345+'Table 16 data'!E$4,0)</f>
        <v>40.4</v>
      </c>
      <c r="F137" s="116">
        <f>VLOOKUP($A137,'Table 16 data'!$A$13:$U$186,'Table 15 data'!$D$345+'Table 16 data'!F$4,0)</f>
        <v>43.4</v>
      </c>
      <c r="G137" s="116">
        <f>VLOOKUP($A137,'Table 16 data'!$A$13:$U$186,'Table 15 data'!$D$345+'Table 16 data'!G$4,0)</f>
        <v>50.1</v>
      </c>
      <c r="H137" s="116">
        <f>VLOOKUP($A137,'Table 16 data'!$A$13:$U$186,'Table 15 data'!$D$345+'Table 16 data'!H$4,0)</f>
        <v>54.5</v>
      </c>
      <c r="I137" s="116">
        <f>VLOOKUP($A137,'Table 16 data'!$A$13:$U$186,'Table 15 data'!$D$345+'Table 16 data'!I$4,0)</f>
        <v>63.1</v>
      </c>
      <c r="J137" s="116">
        <f>VLOOKUP($A137,'Table 16 data'!$A$13:$U$186,'Table 15 data'!$D$345+'Table 16 data'!K$4,0)</f>
        <v>65.400000000000006</v>
      </c>
      <c r="K137" s="116">
        <f>VLOOKUP($A137,'Table 16 data'!$A$13:$U$186,'Table 15 data'!$D$345+'Table 16 data'!L$4,0)</f>
        <v>59.6</v>
      </c>
    </row>
    <row r="138" spans="1:11" ht="11.25" customHeight="1" x14ac:dyDescent="0.2">
      <c r="A138" s="40" t="s">
        <v>353</v>
      </c>
      <c r="B138" s="207" t="s">
        <v>354</v>
      </c>
      <c r="C138" s="116">
        <f>VLOOKUP($A138,'Table 16 data'!$A$13:$U$186,'Table 15 data'!$D$345+'Table 16 data'!C$4,0)</f>
        <v>53.4</v>
      </c>
      <c r="D138" s="116">
        <f>VLOOKUP($A138,'Table 16 data'!$A$13:$U$186,'Table 15 data'!$D$345+'Table 16 data'!D$4,0)</f>
        <v>56.1</v>
      </c>
      <c r="E138" s="116">
        <f>VLOOKUP($A138,'Table 16 data'!$A$13:$U$186,'Table 15 data'!$D$345+'Table 16 data'!E$4,0)</f>
        <v>57.7</v>
      </c>
      <c r="F138" s="116">
        <f>VLOOKUP($A138,'Table 16 data'!$A$13:$U$186,'Table 15 data'!$D$345+'Table 16 data'!F$4,0)</f>
        <v>60.8</v>
      </c>
      <c r="G138" s="116">
        <f>VLOOKUP($A138,'Table 16 data'!$A$13:$U$186,'Table 15 data'!$D$345+'Table 16 data'!G$4,0)</f>
        <v>60.7</v>
      </c>
      <c r="H138" s="116">
        <f>VLOOKUP($A138,'Table 16 data'!$A$13:$U$186,'Table 15 data'!$D$345+'Table 16 data'!H$4,0)</f>
        <v>64.599999999999994</v>
      </c>
      <c r="I138" s="116">
        <f>VLOOKUP($A138,'Table 16 data'!$A$13:$U$186,'Table 15 data'!$D$345+'Table 16 data'!I$4,0)</f>
        <v>63.6</v>
      </c>
      <c r="J138" s="116">
        <f>VLOOKUP($A138,'Table 16 data'!$A$13:$U$186,'Table 15 data'!$D$345+'Table 16 data'!K$4,0)</f>
        <v>65.400000000000006</v>
      </c>
      <c r="K138" s="116">
        <f>VLOOKUP($A138,'Table 16 data'!$A$13:$U$186,'Table 15 data'!$D$345+'Table 16 data'!L$4,0)</f>
        <v>62.3</v>
      </c>
    </row>
    <row r="139" spans="1:11" ht="11.25" customHeight="1" x14ac:dyDescent="0.2">
      <c r="A139" s="39" t="s">
        <v>355</v>
      </c>
      <c r="B139" s="207" t="s">
        <v>356</v>
      </c>
      <c r="C139" s="116">
        <f>VLOOKUP($A139,'Table 16 data'!$A$13:$U$186,'Table 15 data'!$D$345+'Table 16 data'!C$4,0)</f>
        <v>54.6</v>
      </c>
      <c r="D139" s="116">
        <f>VLOOKUP($A139,'Table 16 data'!$A$13:$U$186,'Table 15 data'!$D$345+'Table 16 data'!D$4,0)</f>
        <v>53.7</v>
      </c>
      <c r="E139" s="116">
        <f>VLOOKUP($A139,'Table 16 data'!$A$13:$U$186,'Table 15 data'!$D$345+'Table 16 data'!E$4,0)</f>
        <v>55.6</v>
      </c>
      <c r="F139" s="116">
        <f>VLOOKUP($A139,'Table 16 data'!$A$13:$U$186,'Table 15 data'!$D$345+'Table 16 data'!F$4,0)</f>
        <v>58.1</v>
      </c>
      <c r="G139" s="116">
        <f>VLOOKUP($A139,'Table 16 data'!$A$13:$U$186,'Table 15 data'!$D$345+'Table 16 data'!G$4,0)</f>
        <v>62.3</v>
      </c>
      <c r="H139" s="116">
        <f>VLOOKUP($A139,'Table 16 data'!$A$13:$U$186,'Table 15 data'!$D$345+'Table 16 data'!H$4,0)</f>
        <v>63.9</v>
      </c>
      <c r="I139" s="116">
        <f>VLOOKUP($A139,'Table 16 data'!$A$13:$U$186,'Table 15 data'!$D$345+'Table 16 data'!I$4,0)</f>
        <v>61.5</v>
      </c>
      <c r="J139" s="116">
        <f>VLOOKUP($A139,'Table 16 data'!$A$13:$U$186,'Table 15 data'!$D$345+'Table 16 data'!K$4,0)</f>
        <v>63.7</v>
      </c>
      <c r="K139" s="116">
        <f>VLOOKUP($A139,'Table 16 data'!$A$13:$U$186,'Table 15 data'!$D$345+'Table 16 data'!L$4,0)</f>
        <v>60.2</v>
      </c>
    </row>
    <row r="140" spans="1:11" ht="11.25" customHeight="1" x14ac:dyDescent="0.2">
      <c r="A140" s="42" t="s">
        <v>357</v>
      </c>
      <c r="B140" s="207" t="s">
        <v>358</v>
      </c>
      <c r="C140" s="116">
        <f>VLOOKUP($A140,'Table 16 data'!$A$13:$U$186,'Table 15 data'!$D$345+'Table 16 data'!C$4,0)</f>
        <v>43.5</v>
      </c>
      <c r="D140" s="116">
        <f>VLOOKUP($A140,'Table 16 data'!$A$13:$U$186,'Table 15 data'!$D$345+'Table 16 data'!D$4,0)</f>
        <v>44.9</v>
      </c>
      <c r="E140" s="116">
        <f>VLOOKUP($A140,'Table 16 data'!$A$13:$U$186,'Table 15 data'!$D$345+'Table 16 data'!E$4,0)</f>
        <v>46.4</v>
      </c>
      <c r="F140" s="116">
        <f>VLOOKUP($A140,'Table 16 data'!$A$13:$U$186,'Table 15 data'!$D$345+'Table 16 data'!F$4,0)</f>
        <v>52</v>
      </c>
      <c r="G140" s="116">
        <f>VLOOKUP($A140,'Table 16 data'!$A$13:$U$186,'Table 15 data'!$D$345+'Table 16 data'!G$4,0)</f>
        <v>55.8</v>
      </c>
      <c r="H140" s="116">
        <f>VLOOKUP($A140,'Table 16 data'!$A$13:$U$186,'Table 15 data'!$D$345+'Table 16 data'!H$4,0)</f>
        <v>59.5</v>
      </c>
      <c r="I140" s="116">
        <f>VLOOKUP($A140,'Table 16 data'!$A$13:$U$186,'Table 15 data'!$D$345+'Table 16 data'!I$4,0)</f>
        <v>61</v>
      </c>
      <c r="J140" s="116">
        <f>VLOOKUP($A140,'Table 16 data'!$A$13:$U$186,'Table 15 data'!$D$345+'Table 16 data'!K$4,0)</f>
        <v>61.6</v>
      </c>
      <c r="K140" s="116">
        <f>VLOOKUP($A140,'Table 16 data'!$A$13:$U$186,'Table 15 data'!$D$345+'Table 16 data'!L$4,0)</f>
        <v>58.6</v>
      </c>
    </row>
    <row r="141" spans="1:11" ht="11.25" customHeight="1" x14ac:dyDescent="0.2">
      <c r="A141" s="39" t="s">
        <v>359</v>
      </c>
      <c r="B141" s="207" t="s">
        <v>360</v>
      </c>
      <c r="C141" s="116">
        <f>VLOOKUP($A141,'Table 16 data'!$A$13:$U$186,'Table 15 data'!$D$345+'Table 16 data'!C$4,0)</f>
        <v>50.9</v>
      </c>
      <c r="D141" s="116">
        <f>VLOOKUP($A141,'Table 16 data'!$A$13:$U$186,'Table 15 data'!$D$345+'Table 16 data'!D$4,0)</f>
        <v>50.5</v>
      </c>
      <c r="E141" s="116">
        <f>VLOOKUP($A141,'Table 16 data'!$A$13:$U$186,'Table 15 data'!$D$345+'Table 16 data'!E$4,0)</f>
        <v>51.8</v>
      </c>
      <c r="F141" s="116">
        <f>VLOOKUP($A141,'Table 16 data'!$A$13:$U$186,'Table 15 data'!$D$345+'Table 16 data'!F$4,0)</f>
        <v>56.6</v>
      </c>
      <c r="G141" s="116">
        <f>VLOOKUP($A141,'Table 16 data'!$A$13:$U$186,'Table 15 data'!$D$345+'Table 16 data'!G$4,0)</f>
        <v>58.7</v>
      </c>
      <c r="H141" s="116">
        <f>VLOOKUP($A141,'Table 16 data'!$A$13:$U$186,'Table 15 data'!$D$345+'Table 16 data'!H$4,0)</f>
        <v>62.5</v>
      </c>
      <c r="I141" s="116">
        <f>VLOOKUP($A141,'Table 16 data'!$A$13:$U$186,'Table 15 data'!$D$345+'Table 16 data'!I$4,0)</f>
        <v>61.8</v>
      </c>
      <c r="J141" s="116">
        <f>VLOOKUP($A141,'Table 16 data'!$A$13:$U$186,'Table 15 data'!$D$345+'Table 16 data'!K$4,0)</f>
        <v>66.7</v>
      </c>
      <c r="K141" s="116">
        <f>VLOOKUP($A141,'Table 16 data'!$A$13:$U$186,'Table 15 data'!$D$345+'Table 16 data'!L$4,0)</f>
        <v>66.099999999999994</v>
      </c>
    </row>
    <row r="142" spans="1:11" ht="11.25" customHeight="1" x14ac:dyDescent="0.2">
      <c r="A142" s="39" t="s">
        <v>361</v>
      </c>
      <c r="B142" s="207" t="s">
        <v>362</v>
      </c>
      <c r="C142" s="116">
        <f>VLOOKUP($A142,'Table 16 data'!$A$13:$U$186,'Table 15 data'!$D$345+'Table 16 data'!C$4,0)</f>
        <v>58.6</v>
      </c>
      <c r="D142" s="116">
        <f>VLOOKUP($A142,'Table 16 data'!$A$13:$U$186,'Table 15 data'!$D$345+'Table 16 data'!D$4,0)</f>
        <v>61.7</v>
      </c>
      <c r="E142" s="116">
        <f>VLOOKUP($A142,'Table 16 data'!$A$13:$U$186,'Table 15 data'!$D$345+'Table 16 data'!E$4,0)</f>
        <v>62.5</v>
      </c>
      <c r="F142" s="116">
        <f>VLOOKUP($A142,'Table 16 data'!$A$13:$U$186,'Table 15 data'!$D$345+'Table 16 data'!F$4,0)</f>
        <v>68.2</v>
      </c>
      <c r="G142" s="116">
        <f>VLOOKUP($A142,'Table 16 data'!$A$13:$U$186,'Table 15 data'!$D$345+'Table 16 data'!G$4,0)</f>
        <v>68.7</v>
      </c>
      <c r="H142" s="116">
        <f>VLOOKUP($A142,'Table 16 data'!$A$13:$U$186,'Table 15 data'!$D$345+'Table 16 data'!H$4,0)</f>
        <v>71.099999999999994</v>
      </c>
      <c r="I142" s="116">
        <f>VLOOKUP($A142,'Table 16 data'!$A$13:$U$186,'Table 15 data'!$D$345+'Table 16 data'!I$4,0)</f>
        <v>70.099999999999994</v>
      </c>
      <c r="J142" s="116">
        <f>VLOOKUP($A142,'Table 16 data'!$A$13:$U$186,'Table 15 data'!$D$345+'Table 16 data'!K$4,0)</f>
        <v>71.599999999999994</v>
      </c>
      <c r="K142" s="116">
        <f>VLOOKUP($A142,'Table 16 data'!$A$13:$U$186,'Table 15 data'!$D$345+'Table 16 data'!L$4,0)</f>
        <v>70</v>
      </c>
    </row>
    <row r="143" spans="1:11" ht="11.25" customHeight="1" x14ac:dyDescent="0.2">
      <c r="A143" s="39" t="s">
        <v>363</v>
      </c>
      <c r="B143" s="207" t="s">
        <v>364</v>
      </c>
      <c r="C143" s="116">
        <f>VLOOKUP($A143,'Table 16 data'!$A$13:$U$186,'Table 15 data'!$D$345+'Table 16 data'!C$4,0)</f>
        <v>39.5</v>
      </c>
      <c r="D143" s="116">
        <f>VLOOKUP($A143,'Table 16 data'!$A$13:$U$186,'Table 15 data'!$D$345+'Table 16 data'!D$4,0)</f>
        <v>39.700000000000003</v>
      </c>
      <c r="E143" s="116">
        <f>VLOOKUP($A143,'Table 16 data'!$A$13:$U$186,'Table 15 data'!$D$345+'Table 16 data'!E$4,0)</f>
        <v>46.2</v>
      </c>
      <c r="F143" s="116">
        <f>VLOOKUP($A143,'Table 16 data'!$A$13:$U$186,'Table 15 data'!$D$345+'Table 16 data'!F$4,0)</f>
        <v>48</v>
      </c>
      <c r="G143" s="116">
        <f>VLOOKUP($A143,'Table 16 data'!$A$13:$U$186,'Table 15 data'!$D$345+'Table 16 data'!G$4,0)</f>
        <v>52.4</v>
      </c>
      <c r="H143" s="116">
        <f>VLOOKUP($A143,'Table 16 data'!$A$13:$U$186,'Table 15 data'!$D$345+'Table 16 data'!H$4,0)</f>
        <v>59.8</v>
      </c>
      <c r="I143" s="116">
        <f>VLOOKUP($A143,'Table 16 data'!$A$13:$U$186,'Table 15 data'!$D$345+'Table 16 data'!I$4,0)</f>
        <v>59.1</v>
      </c>
      <c r="J143" s="116">
        <f>VLOOKUP($A143,'Table 16 data'!$A$13:$U$186,'Table 15 data'!$D$345+'Table 16 data'!K$4,0)</f>
        <v>62.6</v>
      </c>
      <c r="K143" s="116">
        <f>VLOOKUP($A143,'Table 16 data'!$A$13:$U$186,'Table 15 data'!$D$345+'Table 16 data'!L$4,0)</f>
        <v>64.2</v>
      </c>
    </row>
    <row r="144" spans="1:11" ht="11.25" customHeight="1" x14ac:dyDescent="0.2">
      <c r="A144" s="39" t="s">
        <v>365</v>
      </c>
      <c r="B144" s="207" t="s">
        <v>366</v>
      </c>
      <c r="C144" s="116">
        <f>VLOOKUP($A144,'Table 16 data'!$A$13:$U$186,'Table 15 data'!$D$345+'Table 16 data'!C$4,0)</f>
        <v>59.1</v>
      </c>
      <c r="D144" s="116">
        <f>VLOOKUP($A144,'Table 16 data'!$A$13:$U$186,'Table 15 data'!$D$345+'Table 16 data'!D$4,0)</f>
        <v>61.5</v>
      </c>
      <c r="E144" s="116">
        <f>VLOOKUP($A144,'Table 16 data'!$A$13:$U$186,'Table 15 data'!$D$345+'Table 16 data'!E$4,0)</f>
        <v>63.9</v>
      </c>
      <c r="F144" s="116">
        <f>VLOOKUP($A144,'Table 16 data'!$A$13:$U$186,'Table 15 data'!$D$345+'Table 16 data'!F$4,0)</f>
        <v>64.5</v>
      </c>
      <c r="G144" s="116">
        <f>VLOOKUP($A144,'Table 16 data'!$A$13:$U$186,'Table 15 data'!$D$345+'Table 16 data'!G$4,0)</f>
        <v>69.3</v>
      </c>
      <c r="H144" s="116">
        <f>VLOOKUP($A144,'Table 16 data'!$A$13:$U$186,'Table 15 data'!$D$345+'Table 16 data'!H$4,0)</f>
        <v>68.5</v>
      </c>
      <c r="I144" s="116">
        <f>VLOOKUP($A144,'Table 16 data'!$A$13:$U$186,'Table 15 data'!$D$345+'Table 16 data'!I$4,0)</f>
        <v>70.599999999999994</v>
      </c>
      <c r="J144" s="116">
        <f>VLOOKUP($A144,'Table 16 data'!$A$13:$U$186,'Table 15 data'!$D$345+'Table 16 data'!K$4,0)</f>
        <v>70.2</v>
      </c>
      <c r="K144" s="116">
        <f>VLOOKUP($A144,'Table 16 data'!$A$13:$U$186,'Table 15 data'!$D$345+'Table 16 data'!L$4,0)</f>
        <v>68.099999999999994</v>
      </c>
    </row>
    <row r="145" spans="1:11" ht="11.25" customHeight="1" x14ac:dyDescent="0.2">
      <c r="A145" s="39" t="s">
        <v>367</v>
      </c>
      <c r="B145" s="207" t="s">
        <v>368</v>
      </c>
      <c r="C145" s="116">
        <f>VLOOKUP($A145,'Table 16 data'!$A$13:$U$186,'Table 15 data'!$D$345+'Table 16 data'!C$4,0)</f>
        <v>49.7</v>
      </c>
      <c r="D145" s="116">
        <f>VLOOKUP($A145,'Table 16 data'!$A$13:$U$186,'Table 15 data'!$D$345+'Table 16 data'!D$4,0)</f>
        <v>48.5</v>
      </c>
      <c r="E145" s="116">
        <f>VLOOKUP($A145,'Table 16 data'!$A$13:$U$186,'Table 15 data'!$D$345+'Table 16 data'!E$4,0)</f>
        <v>54</v>
      </c>
      <c r="F145" s="116">
        <f>VLOOKUP($A145,'Table 16 data'!$A$13:$U$186,'Table 15 data'!$D$345+'Table 16 data'!F$4,0)</f>
        <v>55.7</v>
      </c>
      <c r="G145" s="116">
        <f>VLOOKUP($A145,'Table 16 data'!$A$13:$U$186,'Table 15 data'!$D$345+'Table 16 data'!G$4,0)</f>
        <v>61.4</v>
      </c>
      <c r="H145" s="116">
        <f>VLOOKUP($A145,'Table 16 data'!$A$13:$U$186,'Table 15 data'!$D$345+'Table 16 data'!H$4,0)</f>
        <v>63.2</v>
      </c>
      <c r="I145" s="116">
        <f>VLOOKUP($A145,'Table 16 data'!$A$13:$U$186,'Table 15 data'!$D$345+'Table 16 data'!I$4,0)</f>
        <v>62.6</v>
      </c>
      <c r="J145" s="116">
        <f>VLOOKUP($A145,'Table 16 data'!$A$13:$U$186,'Table 15 data'!$D$345+'Table 16 data'!K$4,0)</f>
        <v>68.3</v>
      </c>
      <c r="K145" s="116">
        <f>VLOOKUP($A145,'Table 16 data'!$A$13:$U$186,'Table 15 data'!$D$345+'Table 16 data'!L$4,0)</f>
        <v>63.5</v>
      </c>
    </row>
    <row r="146" spans="1:11" ht="11.25" customHeight="1" x14ac:dyDescent="0.2">
      <c r="A146" s="39" t="s">
        <v>369</v>
      </c>
      <c r="B146" s="207" t="s">
        <v>370</v>
      </c>
      <c r="C146" s="116">
        <f>VLOOKUP($A146,'Table 16 data'!$A$13:$U$186,'Table 15 data'!$D$345+'Table 16 data'!C$4,0)</f>
        <v>63.1</v>
      </c>
      <c r="D146" s="116">
        <f>VLOOKUP($A146,'Table 16 data'!$A$13:$U$186,'Table 15 data'!$D$345+'Table 16 data'!D$4,0)</f>
        <v>65</v>
      </c>
      <c r="E146" s="116">
        <f>VLOOKUP($A146,'Table 16 data'!$A$13:$U$186,'Table 15 data'!$D$345+'Table 16 data'!E$4,0)</f>
        <v>67.2</v>
      </c>
      <c r="F146" s="116">
        <f>VLOOKUP($A146,'Table 16 data'!$A$13:$U$186,'Table 15 data'!$D$345+'Table 16 data'!F$4,0)</f>
        <v>67.900000000000006</v>
      </c>
      <c r="G146" s="116">
        <f>VLOOKUP($A146,'Table 16 data'!$A$13:$U$186,'Table 15 data'!$D$345+'Table 16 data'!G$4,0)</f>
        <v>70.599999999999994</v>
      </c>
      <c r="H146" s="116">
        <f>VLOOKUP($A146,'Table 16 data'!$A$13:$U$186,'Table 15 data'!$D$345+'Table 16 data'!H$4,0)</f>
        <v>74.7</v>
      </c>
      <c r="I146" s="116">
        <f>VLOOKUP($A146,'Table 16 data'!$A$13:$U$186,'Table 15 data'!$D$345+'Table 16 data'!I$4,0)</f>
        <v>75.900000000000006</v>
      </c>
      <c r="J146" s="116">
        <f>VLOOKUP($A146,'Table 16 data'!$A$13:$U$186,'Table 15 data'!$D$345+'Table 16 data'!K$4,0)</f>
        <v>77</v>
      </c>
      <c r="K146" s="116">
        <f>VLOOKUP($A146,'Table 16 data'!$A$13:$U$186,'Table 15 data'!$D$345+'Table 16 data'!L$4,0)</f>
        <v>72.099999999999994</v>
      </c>
    </row>
    <row r="147" spans="1:11" s="8" customFormat="1" ht="11.25" customHeight="1" x14ac:dyDescent="0.2">
      <c r="A147" s="39" t="s">
        <v>371</v>
      </c>
      <c r="B147" s="207" t="s">
        <v>372</v>
      </c>
      <c r="C147" s="116">
        <f>VLOOKUP($A147,'Table 16 data'!$A$13:$U$186,'Table 15 data'!$D$345+'Table 16 data'!C$4,0)</f>
        <v>38.6</v>
      </c>
      <c r="D147" s="116">
        <f>VLOOKUP($A147,'Table 16 data'!$A$13:$U$186,'Table 15 data'!$D$345+'Table 16 data'!D$4,0)</f>
        <v>42.1</v>
      </c>
      <c r="E147" s="116">
        <f>VLOOKUP($A147,'Table 16 data'!$A$13:$U$186,'Table 15 data'!$D$345+'Table 16 data'!E$4,0)</f>
        <v>44.2</v>
      </c>
      <c r="F147" s="116">
        <f>VLOOKUP($A147,'Table 16 data'!$A$13:$U$186,'Table 15 data'!$D$345+'Table 16 data'!F$4,0)</f>
        <v>46</v>
      </c>
      <c r="G147" s="116">
        <f>VLOOKUP($A147,'Table 16 data'!$A$13:$U$186,'Table 15 data'!$D$345+'Table 16 data'!G$4,0)</f>
        <v>50.9</v>
      </c>
      <c r="H147" s="116">
        <f>VLOOKUP($A147,'Table 16 data'!$A$13:$U$186,'Table 15 data'!$D$345+'Table 16 data'!H$4,0)</f>
        <v>54.3</v>
      </c>
      <c r="I147" s="116">
        <f>VLOOKUP($A147,'Table 16 data'!$A$13:$U$186,'Table 15 data'!$D$345+'Table 16 data'!I$4,0)</f>
        <v>52.6</v>
      </c>
      <c r="J147" s="116">
        <f>VLOOKUP($A147,'Table 16 data'!$A$13:$U$186,'Table 15 data'!$D$345+'Table 16 data'!K$4,0)</f>
        <v>56.7</v>
      </c>
      <c r="K147" s="116">
        <f>VLOOKUP($A147,'Table 16 data'!$A$13:$U$186,'Table 15 data'!$D$345+'Table 16 data'!L$4,0)</f>
        <v>56.7</v>
      </c>
    </row>
    <row r="148" spans="1:11" s="60" customFormat="1" ht="11.25" customHeight="1" x14ac:dyDescent="0.2">
      <c r="A148" s="8"/>
      <c r="B148" s="207"/>
      <c r="C148" s="59"/>
      <c r="D148" s="59"/>
      <c r="E148" s="41"/>
      <c r="F148" s="58"/>
      <c r="G148" s="58"/>
      <c r="H148" s="58"/>
      <c r="J148" s="117"/>
      <c r="K148" s="117"/>
    </row>
    <row r="149" spans="1:11" ht="11.25" customHeight="1" x14ac:dyDescent="0.2">
      <c r="A149" s="31" t="s">
        <v>568</v>
      </c>
      <c r="B149" s="516" t="s">
        <v>373</v>
      </c>
      <c r="C149" s="34">
        <f>VLOOKUP($A149,'Table 16 data'!$A$13:$U$186,'Table 15 data'!$D$345+'Table 16 data'!C$4,0)</f>
        <v>47.9</v>
      </c>
      <c r="D149" s="34">
        <f>VLOOKUP($A149,'Table 16 data'!$A$13:$U$186,'Table 15 data'!$D$345+'Table 16 data'!D$4,0)</f>
        <v>49.4</v>
      </c>
      <c r="E149" s="34">
        <f>VLOOKUP($A149,'Table 16 data'!$A$13:$U$186,'Table 15 data'!$D$345+'Table 16 data'!E$4,0)</f>
        <v>51.7</v>
      </c>
      <c r="F149" s="34">
        <f>VLOOKUP($A149,'Table 16 data'!$A$13:$U$186,'Table 15 data'!$D$345+'Table 16 data'!F$4,0)</f>
        <v>53.7</v>
      </c>
      <c r="G149" s="34">
        <f>VLOOKUP($A149,'Table 16 data'!$A$13:$U$186,'Table 15 data'!$D$345+'Table 16 data'!G$4,0)</f>
        <v>57.5</v>
      </c>
      <c r="H149" s="34">
        <f>VLOOKUP($A149,'Table 16 data'!$A$13:$U$186,'Table 15 data'!$D$345+'Table 16 data'!H$4,0)</f>
        <v>59.6</v>
      </c>
      <c r="I149" s="34">
        <f>VLOOKUP($A149,'Table 16 data'!$A$13:$U$186,'Table 15 data'!$D$345+'Table 16 data'!I$4,0)</f>
        <v>60.2</v>
      </c>
      <c r="J149" s="34">
        <f>VLOOKUP($A149,'Table 16 data'!$A$13:$U$186,'Table 15 data'!$D$345+'Table 16 data'!K$4,0)</f>
        <v>62.4</v>
      </c>
      <c r="K149" s="34">
        <f>VLOOKUP($A149,'Table 16 data'!$A$13:$U$186,'Table 15 data'!$D$345+'Table 16 data'!L$4,0)</f>
        <v>59</v>
      </c>
    </row>
    <row r="150" spans="1:11" ht="11.25" customHeight="1" x14ac:dyDescent="0.2">
      <c r="A150" s="38" t="s">
        <v>374</v>
      </c>
      <c r="B150" s="207" t="s">
        <v>375</v>
      </c>
      <c r="C150" s="116">
        <f>VLOOKUP($A150,'Table 16 data'!$A$13:$U$186,'Table 15 data'!$D$345+'Table 16 data'!C$4,0)</f>
        <v>47.2</v>
      </c>
      <c r="D150" s="116">
        <f>VLOOKUP($A150,'Table 16 data'!$A$13:$U$186,'Table 15 data'!$D$345+'Table 16 data'!D$4,0)</f>
        <v>48.4</v>
      </c>
      <c r="E150" s="116">
        <f>VLOOKUP($A150,'Table 16 data'!$A$13:$U$186,'Table 15 data'!$D$345+'Table 16 data'!E$4,0)</f>
        <v>51.5</v>
      </c>
      <c r="F150" s="116">
        <f>VLOOKUP($A150,'Table 16 data'!$A$13:$U$186,'Table 15 data'!$D$345+'Table 16 data'!F$4,0)</f>
        <v>51.3</v>
      </c>
      <c r="G150" s="116">
        <f>VLOOKUP($A150,'Table 16 data'!$A$13:$U$186,'Table 15 data'!$D$345+'Table 16 data'!G$4,0)</f>
        <v>56.9</v>
      </c>
      <c r="H150" s="116">
        <f>VLOOKUP($A150,'Table 16 data'!$A$13:$U$186,'Table 15 data'!$D$345+'Table 16 data'!H$4,0)</f>
        <v>59.7</v>
      </c>
      <c r="I150" s="116">
        <f>VLOOKUP($A150,'Table 16 data'!$A$13:$U$186,'Table 15 data'!$D$345+'Table 16 data'!I$4,0)</f>
        <v>61.4</v>
      </c>
      <c r="J150" s="116">
        <f>VLOOKUP($A150,'Table 16 data'!$A$13:$U$186,'Table 15 data'!$D$345+'Table 16 data'!K$4,0)</f>
        <v>54.9</v>
      </c>
      <c r="K150" s="116">
        <f>VLOOKUP($A150,'Table 16 data'!$A$13:$U$186,'Table 15 data'!$D$345+'Table 16 data'!L$4,0)</f>
        <v>57</v>
      </c>
    </row>
    <row r="151" spans="1:11" ht="11.25" customHeight="1" x14ac:dyDescent="0.2">
      <c r="A151" s="40" t="s">
        <v>376</v>
      </c>
      <c r="B151" s="207" t="s">
        <v>377</v>
      </c>
      <c r="C151" s="116">
        <f>VLOOKUP($A151,'Table 16 data'!$A$13:$U$186,'Table 15 data'!$D$345+'Table 16 data'!C$4,0)</f>
        <v>41.8</v>
      </c>
      <c r="D151" s="116">
        <f>VLOOKUP($A151,'Table 16 data'!$A$13:$U$186,'Table 15 data'!$D$345+'Table 16 data'!D$4,0)</f>
        <v>43.5</v>
      </c>
      <c r="E151" s="116">
        <f>VLOOKUP($A151,'Table 16 data'!$A$13:$U$186,'Table 15 data'!$D$345+'Table 16 data'!E$4,0)</f>
        <v>44.5</v>
      </c>
      <c r="F151" s="116">
        <f>VLOOKUP($A151,'Table 16 data'!$A$13:$U$186,'Table 15 data'!$D$345+'Table 16 data'!F$4,0)</f>
        <v>44.5</v>
      </c>
      <c r="G151" s="116">
        <f>VLOOKUP($A151,'Table 16 data'!$A$13:$U$186,'Table 15 data'!$D$345+'Table 16 data'!G$4,0)</f>
        <v>49.1</v>
      </c>
      <c r="H151" s="116">
        <f>VLOOKUP($A151,'Table 16 data'!$A$13:$U$186,'Table 15 data'!$D$345+'Table 16 data'!H$4,0)</f>
        <v>52.8</v>
      </c>
      <c r="I151" s="116">
        <f>VLOOKUP($A151,'Table 16 data'!$A$13:$U$186,'Table 15 data'!$D$345+'Table 16 data'!I$4,0)</f>
        <v>56.4</v>
      </c>
      <c r="J151" s="116">
        <f>VLOOKUP($A151,'Table 16 data'!$A$13:$U$186,'Table 15 data'!$D$345+'Table 16 data'!K$4,0)</f>
        <v>62.2</v>
      </c>
      <c r="K151" s="116">
        <f>VLOOKUP($A151,'Table 16 data'!$A$13:$U$186,'Table 15 data'!$D$345+'Table 16 data'!L$4,0)</f>
        <v>53.6</v>
      </c>
    </row>
    <row r="152" spans="1:11" ht="11.25" customHeight="1" x14ac:dyDescent="0.2">
      <c r="A152" s="40" t="s">
        <v>378</v>
      </c>
      <c r="B152" s="207" t="s">
        <v>379</v>
      </c>
      <c r="C152" s="116">
        <f>VLOOKUP($A152,'Table 16 data'!$A$13:$U$186,'Table 15 data'!$D$345+'Table 16 data'!C$4,0)</f>
        <v>59.1</v>
      </c>
      <c r="D152" s="116">
        <f>VLOOKUP($A152,'Table 16 data'!$A$13:$U$186,'Table 15 data'!$D$345+'Table 16 data'!D$4,0)</f>
        <v>60.5</v>
      </c>
      <c r="E152" s="116">
        <f>VLOOKUP($A152,'Table 16 data'!$A$13:$U$186,'Table 15 data'!$D$345+'Table 16 data'!E$4,0)</f>
        <v>63.4</v>
      </c>
      <c r="F152" s="116">
        <f>VLOOKUP($A152,'Table 16 data'!$A$13:$U$186,'Table 15 data'!$D$345+'Table 16 data'!F$4,0)</f>
        <v>65.400000000000006</v>
      </c>
      <c r="G152" s="116">
        <f>VLOOKUP($A152,'Table 16 data'!$A$13:$U$186,'Table 15 data'!$D$345+'Table 16 data'!G$4,0)</f>
        <v>66.900000000000006</v>
      </c>
      <c r="H152" s="116">
        <f>VLOOKUP($A152,'Table 16 data'!$A$13:$U$186,'Table 15 data'!$D$345+'Table 16 data'!H$4,0)</f>
        <v>69.7</v>
      </c>
      <c r="I152" s="116">
        <f>VLOOKUP($A152,'Table 16 data'!$A$13:$U$186,'Table 15 data'!$D$345+'Table 16 data'!I$4,0)</f>
        <v>69.7</v>
      </c>
      <c r="J152" s="116">
        <f>VLOOKUP($A152,'Table 16 data'!$A$13:$U$186,'Table 15 data'!$D$345+'Table 16 data'!K$4,0)</f>
        <v>71.3</v>
      </c>
      <c r="K152" s="116">
        <f>VLOOKUP($A152,'Table 16 data'!$A$13:$U$186,'Table 15 data'!$D$345+'Table 16 data'!L$4,0)</f>
        <v>69.5</v>
      </c>
    </row>
    <row r="153" spans="1:11" ht="11.25" customHeight="1" x14ac:dyDescent="0.2">
      <c r="A153" s="40" t="s">
        <v>380</v>
      </c>
      <c r="B153" s="207" t="s">
        <v>381</v>
      </c>
      <c r="C153" s="116">
        <f>VLOOKUP($A153,'Table 16 data'!$A$13:$U$186,'Table 15 data'!$D$345+'Table 16 data'!C$4,0)</f>
        <v>41.2</v>
      </c>
      <c r="D153" s="116">
        <f>VLOOKUP($A153,'Table 16 data'!$A$13:$U$186,'Table 15 data'!$D$345+'Table 16 data'!D$4,0)</f>
        <v>43.2</v>
      </c>
      <c r="E153" s="116">
        <f>VLOOKUP($A153,'Table 16 data'!$A$13:$U$186,'Table 15 data'!$D$345+'Table 16 data'!E$4,0)</f>
        <v>46.1</v>
      </c>
      <c r="F153" s="116">
        <f>VLOOKUP($A153,'Table 16 data'!$A$13:$U$186,'Table 15 data'!$D$345+'Table 16 data'!F$4,0)</f>
        <v>50.8</v>
      </c>
      <c r="G153" s="116">
        <f>VLOOKUP($A153,'Table 16 data'!$A$13:$U$186,'Table 15 data'!$D$345+'Table 16 data'!G$4,0)</f>
        <v>55.4</v>
      </c>
      <c r="H153" s="116">
        <f>VLOOKUP($A153,'Table 16 data'!$A$13:$U$186,'Table 15 data'!$D$345+'Table 16 data'!H$4,0)</f>
        <v>58.4</v>
      </c>
      <c r="I153" s="116">
        <f>VLOOKUP($A153,'Table 16 data'!$A$13:$U$186,'Table 15 data'!$D$345+'Table 16 data'!I$4,0)</f>
        <v>58.2</v>
      </c>
      <c r="J153" s="116">
        <f>VLOOKUP($A153,'Table 16 data'!$A$13:$U$186,'Table 15 data'!$D$345+'Table 16 data'!K$4,0)</f>
        <v>59.9</v>
      </c>
      <c r="K153" s="116">
        <f>VLOOKUP($A153,'Table 16 data'!$A$13:$U$186,'Table 15 data'!$D$345+'Table 16 data'!L$4,0)</f>
        <v>53.2</v>
      </c>
    </row>
    <row r="154" spans="1:11" ht="11.25" customHeight="1" x14ac:dyDescent="0.2">
      <c r="A154" s="40" t="s">
        <v>382</v>
      </c>
      <c r="B154" s="207" t="s">
        <v>383</v>
      </c>
      <c r="C154" s="116">
        <f>VLOOKUP($A154,'Table 16 data'!$A$13:$U$186,'Table 15 data'!$D$345+'Table 16 data'!C$4,0)</f>
        <v>50.2</v>
      </c>
      <c r="D154" s="116">
        <f>VLOOKUP($A154,'Table 16 data'!$A$13:$U$186,'Table 15 data'!$D$345+'Table 16 data'!D$4,0)</f>
        <v>51.3</v>
      </c>
      <c r="E154" s="116">
        <f>VLOOKUP($A154,'Table 16 data'!$A$13:$U$186,'Table 15 data'!$D$345+'Table 16 data'!E$4,0)</f>
        <v>53.8</v>
      </c>
      <c r="F154" s="116">
        <f>VLOOKUP($A154,'Table 16 data'!$A$13:$U$186,'Table 15 data'!$D$345+'Table 16 data'!F$4,0)</f>
        <v>55.4</v>
      </c>
      <c r="G154" s="116">
        <f>VLOOKUP($A154,'Table 16 data'!$A$13:$U$186,'Table 15 data'!$D$345+'Table 16 data'!G$4,0)</f>
        <v>58.9</v>
      </c>
      <c r="H154" s="116">
        <f>VLOOKUP($A154,'Table 16 data'!$A$13:$U$186,'Table 15 data'!$D$345+'Table 16 data'!H$4,0)</f>
        <v>60.8</v>
      </c>
      <c r="I154" s="116">
        <f>VLOOKUP($A154,'Table 16 data'!$A$13:$U$186,'Table 15 data'!$D$345+'Table 16 data'!I$4,0)</f>
        <v>58.5</v>
      </c>
      <c r="J154" s="116">
        <f>VLOOKUP($A154,'Table 16 data'!$A$13:$U$186,'Table 15 data'!$D$345+'Table 16 data'!K$4,0)</f>
        <v>60</v>
      </c>
      <c r="K154" s="116">
        <f>VLOOKUP($A154,'Table 16 data'!$A$13:$U$186,'Table 15 data'!$D$345+'Table 16 data'!L$4,0)</f>
        <v>58.9</v>
      </c>
    </row>
    <row r="155" spans="1:11" ht="11.25" customHeight="1" x14ac:dyDescent="0.2">
      <c r="A155" s="38" t="s">
        <v>384</v>
      </c>
      <c r="B155" s="207" t="s">
        <v>385</v>
      </c>
      <c r="C155" s="116">
        <f>VLOOKUP($A155,'Table 16 data'!$A$13:$U$186,'Table 15 data'!$D$345+'Table 16 data'!C$4,0)</f>
        <v>36.799999999999997</v>
      </c>
      <c r="D155" s="116">
        <f>VLOOKUP($A155,'Table 16 data'!$A$13:$U$186,'Table 15 data'!$D$345+'Table 16 data'!D$4,0)</f>
        <v>42.2</v>
      </c>
      <c r="E155" s="116">
        <f>VLOOKUP($A155,'Table 16 data'!$A$13:$U$186,'Table 15 data'!$D$345+'Table 16 data'!E$4,0)</f>
        <v>41.3</v>
      </c>
      <c r="F155" s="116">
        <f>VLOOKUP($A155,'Table 16 data'!$A$13:$U$186,'Table 15 data'!$D$345+'Table 16 data'!F$4,0)</f>
        <v>41.6</v>
      </c>
      <c r="G155" s="116">
        <f>VLOOKUP($A155,'Table 16 data'!$A$13:$U$186,'Table 15 data'!$D$345+'Table 16 data'!G$4,0)</f>
        <v>45.5</v>
      </c>
      <c r="H155" s="116">
        <f>VLOOKUP($A155,'Table 16 data'!$A$13:$U$186,'Table 15 data'!$D$345+'Table 16 data'!H$4,0)</f>
        <v>49.1</v>
      </c>
      <c r="I155" s="116">
        <f>VLOOKUP($A155,'Table 16 data'!$A$13:$U$186,'Table 15 data'!$D$345+'Table 16 data'!I$4,0)</f>
        <v>44.5</v>
      </c>
      <c r="J155" s="116">
        <f>VLOOKUP($A155,'Table 16 data'!$A$13:$U$186,'Table 15 data'!$D$345+'Table 16 data'!K$4,0)</f>
        <v>48.7</v>
      </c>
      <c r="K155" s="116">
        <f>VLOOKUP($A155,'Table 16 data'!$A$13:$U$186,'Table 15 data'!$D$345+'Table 16 data'!L$4,0)</f>
        <v>45.2</v>
      </c>
    </row>
    <row r="156" spans="1:11" ht="11.25" customHeight="1" x14ac:dyDescent="0.2">
      <c r="A156" s="38" t="s">
        <v>386</v>
      </c>
      <c r="B156" s="207" t="s">
        <v>387</v>
      </c>
      <c r="C156" s="116">
        <f>VLOOKUP($A156,'Table 16 data'!$A$13:$U$186,'Table 15 data'!$D$345+'Table 16 data'!C$4,0)</f>
        <v>46.8</v>
      </c>
      <c r="D156" s="116">
        <f>VLOOKUP($A156,'Table 16 data'!$A$13:$U$186,'Table 15 data'!$D$345+'Table 16 data'!D$4,0)</f>
        <v>48.5</v>
      </c>
      <c r="E156" s="116">
        <f>VLOOKUP($A156,'Table 16 data'!$A$13:$U$186,'Table 15 data'!$D$345+'Table 16 data'!E$4,0)</f>
        <v>50</v>
      </c>
      <c r="F156" s="116">
        <f>VLOOKUP($A156,'Table 16 data'!$A$13:$U$186,'Table 15 data'!$D$345+'Table 16 data'!F$4,0)</f>
        <v>52</v>
      </c>
      <c r="G156" s="116">
        <f>VLOOKUP($A156,'Table 16 data'!$A$13:$U$186,'Table 15 data'!$D$345+'Table 16 data'!G$4,0)</f>
        <v>56.8</v>
      </c>
      <c r="H156" s="116">
        <f>VLOOKUP($A156,'Table 16 data'!$A$13:$U$186,'Table 15 data'!$D$345+'Table 16 data'!H$4,0)</f>
        <v>59.4</v>
      </c>
      <c r="I156" s="116">
        <f>VLOOKUP($A156,'Table 16 data'!$A$13:$U$186,'Table 15 data'!$D$345+'Table 16 data'!I$4,0)</f>
        <v>61.3</v>
      </c>
      <c r="J156" s="116">
        <f>VLOOKUP($A156,'Table 16 data'!$A$13:$U$186,'Table 15 data'!$D$345+'Table 16 data'!K$4,0)</f>
        <v>63.1</v>
      </c>
      <c r="K156" s="116">
        <f>VLOOKUP($A156,'Table 16 data'!$A$13:$U$186,'Table 15 data'!$D$345+'Table 16 data'!L$4,0)</f>
        <v>58</v>
      </c>
    </row>
    <row r="157" spans="1:11" ht="11.25" customHeight="1" x14ac:dyDescent="0.2">
      <c r="A157" s="38" t="s">
        <v>388</v>
      </c>
      <c r="B157" s="207" t="s">
        <v>389</v>
      </c>
      <c r="C157" s="116">
        <f>VLOOKUP($A157,'Table 16 data'!$A$13:$U$186,'Table 15 data'!$D$345+'Table 16 data'!C$4,0)</f>
        <v>44</v>
      </c>
      <c r="D157" s="116">
        <f>VLOOKUP($A157,'Table 16 data'!$A$13:$U$186,'Table 15 data'!$D$345+'Table 16 data'!D$4,0)</f>
        <v>46.9</v>
      </c>
      <c r="E157" s="116">
        <f>VLOOKUP($A157,'Table 16 data'!$A$13:$U$186,'Table 15 data'!$D$345+'Table 16 data'!E$4,0)</f>
        <v>47.6</v>
      </c>
      <c r="F157" s="116">
        <f>VLOOKUP($A157,'Table 16 data'!$A$13:$U$186,'Table 15 data'!$D$345+'Table 16 data'!F$4,0)</f>
        <v>51.7</v>
      </c>
      <c r="G157" s="116">
        <f>VLOOKUP($A157,'Table 16 data'!$A$13:$U$186,'Table 15 data'!$D$345+'Table 16 data'!G$4,0)</f>
        <v>53.6</v>
      </c>
      <c r="H157" s="116">
        <f>VLOOKUP($A157,'Table 16 data'!$A$13:$U$186,'Table 15 data'!$D$345+'Table 16 data'!H$4,0)</f>
        <v>55.7</v>
      </c>
      <c r="I157" s="116">
        <f>VLOOKUP($A157,'Table 16 data'!$A$13:$U$186,'Table 15 data'!$D$345+'Table 16 data'!I$4,0)</f>
        <v>61.2</v>
      </c>
      <c r="J157" s="116">
        <f>VLOOKUP($A157,'Table 16 data'!$A$13:$U$186,'Table 15 data'!$D$345+'Table 16 data'!K$4,0)</f>
        <v>60.9</v>
      </c>
      <c r="K157" s="116">
        <f>VLOOKUP($A157,'Table 16 data'!$A$13:$U$186,'Table 15 data'!$D$345+'Table 16 data'!L$4,0)</f>
        <v>58.8</v>
      </c>
    </row>
    <row r="158" spans="1:11" ht="11.25" customHeight="1" x14ac:dyDescent="0.2">
      <c r="A158" s="40" t="s">
        <v>390</v>
      </c>
      <c r="B158" s="207" t="s">
        <v>391</v>
      </c>
      <c r="C158" s="116">
        <f>VLOOKUP($A158,'Table 16 data'!$A$13:$U$186,'Table 15 data'!$D$345+'Table 16 data'!C$4,0)</f>
        <v>38.700000000000003</v>
      </c>
      <c r="D158" s="116">
        <f>VLOOKUP($A158,'Table 16 data'!$A$13:$U$186,'Table 15 data'!$D$345+'Table 16 data'!D$4,0)</f>
        <v>39.6</v>
      </c>
      <c r="E158" s="116">
        <f>VLOOKUP($A158,'Table 16 data'!$A$13:$U$186,'Table 15 data'!$D$345+'Table 16 data'!E$4,0)</f>
        <v>42.1</v>
      </c>
      <c r="F158" s="116">
        <f>VLOOKUP($A158,'Table 16 data'!$A$13:$U$186,'Table 15 data'!$D$345+'Table 16 data'!F$4,0)</f>
        <v>48</v>
      </c>
      <c r="G158" s="116">
        <f>VLOOKUP($A158,'Table 16 data'!$A$13:$U$186,'Table 15 data'!$D$345+'Table 16 data'!G$4,0)</f>
        <v>51.5</v>
      </c>
      <c r="H158" s="116">
        <f>VLOOKUP($A158,'Table 16 data'!$A$13:$U$186,'Table 15 data'!$D$345+'Table 16 data'!H$4,0)</f>
        <v>52.1</v>
      </c>
      <c r="I158" s="116">
        <f>VLOOKUP($A158,'Table 16 data'!$A$13:$U$186,'Table 15 data'!$D$345+'Table 16 data'!I$4,0)</f>
        <v>58.5</v>
      </c>
      <c r="J158" s="116">
        <f>VLOOKUP($A158,'Table 16 data'!$A$13:$U$186,'Table 15 data'!$D$345+'Table 16 data'!K$4,0)</f>
        <v>61.3</v>
      </c>
      <c r="K158" s="116">
        <f>VLOOKUP($A158,'Table 16 data'!$A$13:$U$186,'Table 15 data'!$D$345+'Table 16 data'!L$4,0)</f>
        <v>49.2</v>
      </c>
    </row>
    <row r="159" spans="1:11" ht="11.25" customHeight="1" x14ac:dyDescent="0.2">
      <c r="A159" s="38" t="s">
        <v>392</v>
      </c>
      <c r="B159" s="207" t="s">
        <v>393</v>
      </c>
      <c r="C159" s="116">
        <f>VLOOKUP($A159,'Table 16 data'!$A$13:$U$186,'Table 15 data'!$D$345+'Table 16 data'!C$4,0)</f>
        <v>47.5</v>
      </c>
      <c r="D159" s="116">
        <f>VLOOKUP($A159,'Table 16 data'!$A$13:$U$186,'Table 15 data'!$D$345+'Table 16 data'!D$4,0)</f>
        <v>48.1</v>
      </c>
      <c r="E159" s="116">
        <f>VLOOKUP($A159,'Table 16 data'!$A$13:$U$186,'Table 15 data'!$D$345+'Table 16 data'!E$4,0)</f>
        <v>50.5</v>
      </c>
      <c r="F159" s="116">
        <f>VLOOKUP($A159,'Table 16 data'!$A$13:$U$186,'Table 15 data'!$D$345+'Table 16 data'!F$4,0)</f>
        <v>52.9</v>
      </c>
      <c r="G159" s="116">
        <f>VLOOKUP($A159,'Table 16 data'!$A$13:$U$186,'Table 15 data'!$D$345+'Table 16 data'!G$4,0)</f>
        <v>57.3</v>
      </c>
      <c r="H159" s="116">
        <f>VLOOKUP($A159,'Table 16 data'!$A$13:$U$186,'Table 15 data'!$D$345+'Table 16 data'!H$4,0)</f>
        <v>57.4</v>
      </c>
      <c r="I159" s="116">
        <f>VLOOKUP($A159,'Table 16 data'!$A$13:$U$186,'Table 15 data'!$D$345+'Table 16 data'!I$4,0)</f>
        <v>57.9</v>
      </c>
      <c r="J159" s="116">
        <f>VLOOKUP($A159,'Table 16 data'!$A$13:$U$186,'Table 15 data'!$D$345+'Table 16 data'!K$4,0)</f>
        <v>60.6</v>
      </c>
      <c r="K159" s="116">
        <f>VLOOKUP($A159,'Table 16 data'!$A$13:$U$186,'Table 15 data'!$D$345+'Table 16 data'!L$4,0)</f>
        <v>59.4</v>
      </c>
    </row>
    <row r="160" spans="1:11" ht="11.25" customHeight="1" x14ac:dyDescent="0.2">
      <c r="A160" s="40" t="s">
        <v>394</v>
      </c>
      <c r="B160" s="207" t="s">
        <v>395</v>
      </c>
      <c r="C160" s="116">
        <f>VLOOKUP($A160,'Table 16 data'!$A$13:$U$186,'Table 15 data'!$D$345+'Table 16 data'!C$4,0)</f>
        <v>29.2</v>
      </c>
      <c r="D160" s="116">
        <f>VLOOKUP($A160,'Table 16 data'!$A$13:$U$186,'Table 15 data'!$D$345+'Table 16 data'!D$4,0)</f>
        <v>33.1</v>
      </c>
      <c r="E160" s="116">
        <f>VLOOKUP($A160,'Table 16 data'!$A$13:$U$186,'Table 15 data'!$D$345+'Table 16 data'!E$4,0)</f>
        <v>38.5</v>
      </c>
      <c r="F160" s="116">
        <f>VLOOKUP($A160,'Table 16 data'!$A$13:$U$186,'Table 15 data'!$D$345+'Table 16 data'!F$4,0)</f>
        <v>39.5</v>
      </c>
      <c r="G160" s="116">
        <f>VLOOKUP($A160,'Table 16 data'!$A$13:$U$186,'Table 15 data'!$D$345+'Table 16 data'!G$4,0)</f>
        <v>42.8</v>
      </c>
      <c r="H160" s="116">
        <f>VLOOKUP($A160,'Table 16 data'!$A$13:$U$186,'Table 15 data'!$D$345+'Table 16 data'!H$4,0)</f>
        <v>45.5</v>
      </c>
      <c r="I160" s="116">
        <f>VLOOKUP($A160,'Table 16 data'!$A$13:$U$186,'Table 15 data'!$D$345+'Table 16 data'!I$4,0)</f>
        <v>52.4</v>
      </c>
      <c r="J160" s="116">
        <f>VLOOKUP($A160,'Table 16 data'!$A$13:$U$186,'Table 15 data'!$D$345+'Table 16 data'!K$4,0)</f>
        <v>47.6</v>
      </c>
      <c r="K160" s="116">
        <f>VLOOKUP($A160,'Table 16 data'!$A$13:$U$186,'Table 15 data'!$D$345+'Table 16 data'!L$4,0)</f>
        <v>50.8</v>
      </c>
    </row>
    <row r="161" spans="1:11" ht="11.25" customHeight="1" x14ac:dyDescent="0.2">
      <c r="A161" s="38" t="s">
        <v>396</v>
      </c>
      <c r="B161" s="207" t="s">
        <v>397</v>
      </c>
      <c r="C161" s="116">
        <f>VLOOKUP($A161,'Table 16 data'!$A$13:$U$186,'Table 15 data'!$D$345+'Table 16 data'!C$4,0)</f>
        <v>46.5</v>
      </c>
      <c r="D161" s="116">
        <f>VLOOKUP($A161,'Table 16 data'!$A$13:$U$186,'Table 15 data'!$D$345+'Table 16 data'!D$4,0)</f>
        <v>47.4</v>
      </c>
      <c r="E161" s="116">
        <f>VLOOKUP($A161,'Table 16 data'!$A$13:$U$186,'Table 15 data'!$D$345+'Table 16 data'!E$4,0)</f>
        <v>52.7</v>
      </c>
      <c r="F161" s="116">
        <f>VLOOKUP($A161,'Table 16 data'!$A$13:$U$186,'Table 15 data'!$D$345+'Table 16 data'!F$4,0)</f>
        <v>52.9</v>
      </c>
      <c r="G161" s="116">
        <f>VLOOKUP($A161,'Table 16 data'!$A$13:$U$186,'Table 15 data'!$D$345+'Table 16 data'!G$4,0)</f>
        <v>54.7</v>
      </c>
      <c r="H161" s="116">
        <f>VLOOKUP($A161,'Table 16 data'!$A$13:$U$186,'Table 15 data'!$D$345+'Table 16 data'!H$4,0)</f>
        <v>55.9</v>
      </c>
      <c r="I161" s="116">
        <f>VLOOKUP($A161,'Table 16 data'!$A$13:$U$186,'Table 15 data'!$D$345+'Table 16 data'!I$4,0)</f>
        <v>60.7</v>
      </c>
      <c r="J161" s="116">
        <f>VLOOKUP($A161,'Table 16 data'!$A$13:$U$186,'Table 15 data'!$D$345+'Table 16 data'!K$4,0)</f>
        <v>63.6</v>
      </c>
      <c r="K161" s="116">
        <f>VLOOKUP($A161,'Table 16 data'!$A$13:$U$186,'Table 15 data'!$D$345+'Table 16 data'!L$4,0)</f>
        <v>59.3</v>
      </c>
    </row>
    <row r="162" spans="1:11" ht="11.25" customHeight="1" x14ac:dyDescent="0.2">
      <c r="A162" s="38" t="s">
        <v>398</v>
      </c>
      <c r="B162" s="207" t="s">
        <v>399</v>
      </c>
      <c r="C162" s="116">
        <f>VLOOKUP($A162,'Table 16 data'!$A$13:$U$186,'Table 15 data'!$D$345+'Table 16 data'!C$4,0)</f>
        <v>55.1</v>
      </c>
      <c r="D162" s="116">
        <f>VLOOKUP($A162,'Table 16 data'!$A$13:$U$186,'Table 15 data'!$D$345+'Table 16 data'!D$4,0)</f>
        <v>57.4</v>
      </c>
      <c r="E162" s="116">
        <f>VLOOKUP($A162,'Table 16 data'!$A$13:$U$186,'Table 15 data'!$D$345+'Table 16 data'!E$4,0)</f>
        <v>59.7</v>
      </c>
      <c r="F162" s="116">
        <f>VLOOKUP($A162,'Table 16 data'!$A$13:$U$186,'Table 15 data'!$D$345+'Table 16 data'!F$4,0)</f>
        <v>59.3</v>
      </c>
      <c r="G162" s="116">
        <f>VLOOKUP($A162,'Table 16 data'!$A$13:$U$186,'Table 15 data'!$D$345+'Table 16 data'!G$4,0)</f>
        <v>63.1</v>
      </c>
      <c r="H162" s="116">
        <f>VLOOKUP($A162,'Table 16 data'!$A$13:$U$186,'Table 15 data'!$D$345+'Table 16 data'!H$4,0)</f>
        <v>68.099999999999994</v>
      </c>
      <c r="I162" s="116">
        <f>VLOOKUP($A162,'Table 16 data'!$A$13:$U$186,'Table 15 data'!$D$345+'Table 16 data'!I$4,0)</f>
        <v>66.099999999999994</v>
      </c>
      <c r="J162" s="116">
        <f>VLOOKUP($A162,'Table 16 data'!$A$13:$U$186,'Table 15 data'!$D$345+'Table 16 data'!K$4,0)</f>
        <v>71.400000000000006</v>
      </c>
      <c r="K162" s="116">
        <f>VLOOKUP($A162,'Table 16 data'!$A$13:$U$186,'Table 15 data'!$D$345+'Table 16 data'!L$4,0)</f>
        <v>69.2</v>
      </c>
    </row>
    <row r="163" spans="1:11" ht="11.25" customHeight="1" x14ac:dyDescent="0.2">
      <c r="A163" s="40" t="s">
        <v>400</v>
      </c>
      <c r="B163" s="207" t="s">
        <v>401</v>
      </c>
      <c r="C163" s="116">
        <f>VLOOKUP($A163,'Table 16 data'!$A$13:$U$186,'Table 15 data'!$D$345+'Table 16 data'!C$4,0)</f>
        <v>36.200000000000003</v>
      </c>
      <c r="D163" s="116">
        <f>VLOOKUP($A163,'Table 16 data'!$A$13:$U$186,'Table 15 data'!$D$345+'Table 16 data'!D$4,0)</f>
        <v>38.799999999999997</v>
      </c>
      <c r="E163" s="116">
        <f>VLOOKUP($A163,'Table 16 data'!$A$13:$U$186,'Table 15 data'!$D$345+'Table 16 data'!E$4,0)</f>
        <v>42.3</v>
      </c>
      <c r="F163" s="116">
        <f>VLOOKUP($A163,'Table 16 data'!$A$13:$U$186,'Table 15 data'!$D$345+'Table 16 data'!F$4,0)</f>
        <v>43.1</v>
      </c>
      <c r="G163" s="116">
        <f>VLOOKUP($A163,'Table 16 data'!$A$13:$U$186,'Table 15 data'!$D$345+'Table 16 data'!G$4,0)</f>
        <v>47.5</v>
      </c>
      <c r="H163" s="116">
        <f>VLOOKUP($A163,'Table 16 data'!$A$13:$U$186,'Table 15 data'!$D$345+'Table 16 data'!H$4,0)</f>
        <v>51.7</v>
      </c>
      <c r="I163" s="116">
        <f>VLOOKUP($A163,'Table 16 data'!$A$13:$U$186,'Table 15 data'!$D$345+'Table 16 data'!I$4,0)</f>
        <v>54.4</v>
      </c>
      <c r="J163" s="116">
        <f>VLOOKUP($A163,'Table 16 data'!$A$13:$U$186,'Table 15 data'!$D$345+'Table 16 data'!K$4,0)</f>
        <v>58.1</v>
      </c>
      <c r="K163" s="116">
        <f>VLOOKUP($A163,'Table 16 data'!$A$13:$U$186,'Table 15 data'!$D$345+'Table 16 data'!L$4,0)</f>
        <v>51</v>
      </c>
    </row>
    <row r="164" spans="1:11" ht="11.25" customHeight="1" x14ac:dyDescent="0.2">
      <c r="A164" s="38" t="s">
        <v>402</v>
      </c>
      <c r="B164" s="207" t="s">
        <v>403</v>
      </c>
      <c r="C164" s="116">
        <f>VLOOKUP($A164,'Table 16 data'!$A$13:$U$186,'Table 15 data'!$D$345+'Table 16 data'!C$4,0)</f>
        <v>52.7</v>
      </c>
      <c r="D164" s="116">
        <f>VLOOKUP($A164,'Table 16 data'!$A$13:$U$186,'Table 15 data'!$D$345+'Table 16 data'!D$4,0)</f>
        <v>54</v>
      </c>
      <c r="E164" s="116">
        <f>VLOOKUP($A164,'Table 16 data'!$A$13:$U$186,'Table 15 data'!$D$345+'Table 16 data'!E$4,0)</f>
        <v>56.8</v>
      </c>
      <c r="F164" s="116">
        <f>VLOOKUP($A164,'Table 16 data'!$A$13:$U$186,'Table 15 data'!$D$345+'Table 16 data'!F$4,0)</f>
        <v>58.8</v>
      </c>
      <c r="G164" s="116">
        <f>VLOOKUP($A164,'Table 16 data'!$A$13:$U$186,'Table 15 data'!$D$345+'Table 16 data'!G$4,0)</f>
        <v>62</v>
      </c>
      <c r="H164" s="116">
        <f>VLOOKUP($A164,'Table 16 data'!$A$13:$U$186,'Table 15 data'!$D$345+'Table 16 data'!H$4,0)</f>
        <v>63.5</v>
      </c>
      <c r="I164" s="116">
        <f>VLOOKUP($A164,'Table 16 data'!$A$13:$U$186,'Table 15 data'!$D$345+'Table 16 data'!I$4,0)</f>
        <v>64.2</v>
      </c>
      <c r="J164" s="116">
        <f>VLOOKUP($A164,'Table 16 data'!$A$13:$U$186,'Table 15 data'!$D$345+'Table 16 data'!K$4,0)</f>
        <v>67.5</v>
      </c>
      <c r="K164" s="116">
        <f>VLOOKUP($A164,'Table 16 data'!$A$13:$U$186,'Table 15 data'!$D$345+'Table 16 data'!L$4,0)</f>
        <v>63.5</v>
      </c>
    </row>
    <row r="165" spans="1:11" ht="11.25" customHeight="1" x14ac:dyDescent="0.2">
      <c r="A165" s="38" t="s">
        <v>404</v>
      </c>
      <c r="B165" s="207" t="s">
        <v>405</v>
      </c>
      <c r="C165" s="116">
        <f>VLOOKUP($A165,'Table 16 data'!$A$13:$U$186,'Table 15 data'!$D$345+'Table 16 data'!C$4,0)</f>
        <v>51.6</v>
      </c>
      <c r="D165" s="116">
        <f>VLOOKUP($A165,'Table 16 data'!$A$13:$U$186,'Table 15 data'!$D$345+'Table 16 data'!D$4,0)</f>
        <v>53.4</v>
      </c>
      <c r="E165" s="116">
        <f>VLOOKUP($A165,'Table 16 data'!$A$13:$U$186,'Table 15 data'!$D$345+'Table 16 data'!E$4,0)</f>
        <v>52.9</v>
      </c>
      <c r="F165" s="116">
        <f>VLOOKUP($A165,'Table 16 data'!$A$13:$U$186,'Table 15 data'!$D$345+'Table 16 data'!F$4,0)</f>
        <v>54.9</v>
      </c>
      <c r="G165" s="116">
        <f>VLOOKUP($A165,'Table 16 data'!$A$13:$U$186,'Table 15 data'!$D$345+'Table 16 data'!G$4,0)</f>
        <v>60.7</v>
      </c>
      <c r="H165" s="116">
        <f>VLOOKUP($A165,'Table 16 data'!$A$13:$U$186,'Table 15 data'!$D$345+'Table 16 data'!H$4,0)</f>
        <v>60.1</v>
      </c>
      <c r="I165" s="116">
        <f>VLOOKUP($A165,'Table 16 data'!$A$13:$U$186,'Table 15 data'!$D$345+'Table 16 data'!I$4,0)</f>
        <v>57.2</v>
      </c>
      <c r="J165" s="116">
        <f>VLOOKUP($A165,'Table 16 data'!$A$13:$U$186,'Table 15 data'!$D$345+'Table 16 data'!K$4,0)</f>
        <v>61.3</v>
      </c>
      <c r="K165" s="116">
        <f>VLOOKUP($A165,'Table 16 data'!$A$13:$U$186,'Table 15 data'!$D$345+'Table 16 data'!L$4,0)</f>
        <v>61.1</v>
      </c>
    </row>
    <row r="166" spans="1:11" ht="11.25" customHeight="1" x14ac:dyDescent="0.2">
      <c r="A166" s="38" t="s">
        <v>406</v>
      </c>
      <c r="B166" s="207" t="s">
        <v>407</v>
      </c>
      <c r="C166" s="116">
        <f>VLOOKUP($A166,'Table 16 data'!$A$13:$U$186,'Table 15 data'!$D$345+'Table 16 data'!C$4,0)</f>
        <v>47.7</v>
      </c>
      <c r="D166" s="116">
        <f>VLOOKUP($A166,'Table 16 data'!$A$13:$U$186,'Table 15 data'!$D$345+'Table 16 data'!D$4,0)</f>
        <v>49</v>
      </c>
      <c r="E166" s="116">
        <f>VLOOKUP($A166,'Table 16 data'!$A$13:$U$186,'Table 15 data'!$D$345+'Table 16 data'!E$4,0)</f>
        <v>51.5</v>
      </c>
      <c r="F166" s="116">
        <f>VLOOKUP($A166,'Table 16 data'!$A$13:$U$186,'Table 15 data'!$D$345+'Table 16 data'!F$4,0)</f>
        <v>52.2</v>
      </c>
      <c r="G166" s="116">
        <f>VLOOKUP($A166,'Table 16 data'!$A$13:$U$186,'Table 15 data'!$D$345+'Table 16 data'!G$4,0)</f>
        <v>55.3</v>
      </c>
      <c r="H166" s="116">
        <f>VLOOKUP($A166,'Table 16 data'!$A$13:$U$186,'Table 15 data'!$D$345+'Table 16 data'!H$4,0)</f>
        <v>58.6</v>
      </c>
      <c r="I166" s="116">
        <f>VLOOKUP($A166,'Table 16 data'!$A$13:$U$186,'Table 15 data'!$D$345+'Table 16 data'!I$4,0)</f>
        <v>57.5</v>
      </c>
      <c r="J166" s="116">
        <f>VLOOKUP($A166,'Table 16 data'!$A$13:$U$186,'Table 15 data'!$D$345+'Table 16 data'!K$4,0)</f>
        <v>59.9</v>
      </c>
      <c r="K166" s="116">
        <f>VLOOKUP($A166,'Table 16 data'!$A$13:$U$186,'Table 15 data'!$D$345+'Table 16 data'!L$4,0)</f>
        <v>57.6</v>
      </c>
    </row>
    <row r="167" spans="1:11" ht="11.25" customHeight="1" x14ac:dyDescent="0.2">
      <c r="A167" s="38" t="s">
        <v>408</v>
      </c>
      <c r="B167" s="207" t="s">
        <v>409</v>
      </c>
      <c r="C167" s="116">
        <f>VLOOKUP($A167,'Table 16 data'!$A$13:$U$186,'Table 15 data'!$D$345+'Table 16 data'!C$4,0)</f>
        <v>52.8</v>
      </c>
      <c r="D167" s="116">
        <f>VLOOKUP($A167,'Table 16 data'!$A$13:$U$186,'Table 15 data'!$D$345+'Table 16 data'!D$4,0)</f>
        <v>54.9</v>
      </c>
      <c r="E167" s="116">
        <f>VLOOKUP($A167,'Table 16 data'!$A$13:$U$186,'Table 15 data'!$D$345+'Table 16 data'!E$4,0)</f>
        <v>57.9</v>
      </c>
      <c r="F167" s="116">
        <f>VLOOKUP($A167,'Table 16 data'!$A$13:$U$186,'Table 15 data'!$D$345+'Table 16 data'!F$4,0)</f>
        <v>59.7</v>
      </c>
      <c r="G167" s="116">
        <f>VLOOKUP($A167,'Table 16 data'!$A$13:$U$186,'Table 15 data'!$D$345+'Table 16 data'!G$4,0)</f>
        <v>63.6</v>
      </c>
      <c r="H167" s="116">
        <f>VLOOKUP($A167,'Table 16 data'!$A$13:$U$186,'Table 15 data'!$D$345+'Table 16 data'!H$4,0)</f>
        <v>63.3</v>
      </c>
      <c r="I167" s="116">
        <f>VLOOKUP($A167,'Table 16 data'!$A$13:$U$186,'Table 15 data'!$D$345+'Table 16 data'!I$4,0)</f>
        <v>63.5</v>
      </c>
      <c r="J167" s="116">
        <f>VLOOKUP($A167,'Table 16 data'!$A$13:$U$186,'Table 15 data'!$D$345+'Table 16 data'!K$4,0)</f>
        <v>68.3</v>
      </c>
      <c r="K167" s="116">
        <f>VLOOKUP($A167,'Table 16 data'!$A$13:$U$186,'Table 15 data'!$D$345+'Table 16 data'!L$4,0)</f>
        <v>62.3</v>
      </c>
    </row>
    <row r="168" spans="1:11" s="8" customFormat="1" ht="11.25" customHeight="1" x14ac:dyDescent="0.2">
      <c r="A168" s="38" t="s">
        <v>410</v>
      </c>
      <c r="B168" s="207" t="s">
        <v>411</v>
      </c>
      <c r="C168" s="116">
        <f>VLOOKUP($A168,'Table 16 data'!$A$13:$U$186,'Table 15 data'!$D$345+'Table 16 data'!C$4,0)</f>
        <v>57.7</v>
      </c>
      <c r="D168" s="116">
        <f>VLOOKUP($A168,'Table 16 data'!$A$13:$U$186,'Table 15 data'!$D$345+'Table 16 data'!D$4,0)</f>
        <v>57.6</v>
      </c>
      <c r="E168" s="116">
        <f>VLOOKUP($A168,'Table 16 data'!$A$13:$U$186,'Table 15 data'!$D$345+'Table 16 data'!E$4,0)</f>
        <v>61</v>
      </c>
      <c r="F168" s="116">
        <f>VLOOKUP($A168,'Table 16 data'!$A$13:$U$186,'Table 15 data'!$D$345+'Table 16 data'!F$4,0)</f>
        <v>63.2</v>
      </c>
      <c r="G168" s="116">
        <f>VLOOKUP($A168,'Table 16 data'!$A$13:$U$186,'Table 15 data'!$D$345+'Table 16 data'!G$4,0)</f>
        <v>65.599999999999994</v>
      </c>
      <c r="H168" s="116">
        <f>VLOOKUP($A168,'Table 16 data'!$A$13:$U$186,'Table 15 data'!$D$345+'Table 16 data'!H$4,0)</f>
        <v>67.599999999999994</v>
      </c>
      <c r="I168" s="116">
        <f>VLOOKUP($A168,'Table 16 data'!$A$13:$U$186,'Table 15 data'!$D$345+'Table 16 data'!I$4,0)</f>
        <v>65.7</v>
      </c>
      <c r="J168" s="116">
        <f>VLOOKUP($A168,'Table 16 data'!$A$13:$U$186,'Table 15 data'!$D$345+'Table 16 data'!K$4,0)</f>
        <v>70.599999999999994</v>
      </c>
      <c r="K168" s="116">
        <f>VLOOKUP($A168,'Table 16 data'!$A$13:$U$186,'Table 15 data'!$D$345+'Table 16 data'!L$4,0)</f>
        <v>66.3</v>
      </c>
    </row>
    <row r="169" spans="1:11" s="60" customFormat="1" ht="11.25" customHeight="1" x14ac:dyDescent="0.2">
      <c r="A169" s="8"/>
      <c r="B169" s="207"/>
      <c r="C169" s="59"/>
      <c r="D169" s="59"/>
      <c r="E169" s="41"/>
      <c r="F169" s="58"/>
      <c r="G169" s="58"/>
      <c r="H169" s="58"/>
      <c r="J169" s="58"/>
      <c r="K169" s="58"/>
    </row>
    <row r="170" spans="1:11" ht="11.25" customHeight="1" x14ac:dyDescent="0.2">
      <c r="A170" s="31" t="s">
        <v>569</v>
      </c>
      <c r="B170" s="516" t="s">
        <v>412</v>
      </c>
      <c r="C170" s="34">
        <f>VLOOKUP($A170,'Table 16 data'!$A$13:$U$186,'Table 15 data'!$D$345+'Table 16 data'!C$4,0)</f>
        <v>46.2</v>
      </c>
      <c r="D170" s="34">
        <f>VLOOKUP($A170,'Table 16 data'!$A$13:$U$186,'Table 15 data'!$D$345+'Table 16 data'!D$4,0)</f>
        <v>47.2</v>
      </c>
      <c r="E170" s="34">
        <f>VLOOKUP($A170,'Table 16 data'!$A$13:$U$186,'Table 15 data'!$D$345+'Table 16 data'!E$4,0)</f>
        <v>49.3</v>
      </c>
      <c r="F170" s="34">
        <f>VLOOKUP($A170,'Table 16 data'!$A$13:$U$186,'Table 15 data'!$D$345+'Table 16 data'!F$4,0)</f>
        <v>51.8</v>
      </c>
      <c r="G170" s="34">
        <f>VLOOKUP($A170,'Table 16 data'!$A$13:$U$186,'Table 15 data'!$D$345+'Table 16 data'!G$4,0)</f>
        <v>55.4</v>
      </c>
      <c r="H170" s="34">
        <f>VLOOKUP($A170,'Table 16 data'!$A$13:$U$186,'Table 15 data'!$D$345+'Table 16 data'!H$4,0)</f>
        <v>57.9</v>
      </c>
      <c r="I170" s="34">
        <f>VLOOKUP($A170,'Table 16 data'!$A$13:$U$186,'Table 15 data'!$D$345+'Table 16 data'!I$4,0)</f>
        <v>57.5</v>
      </c>
      <c r="J170" s="34">
        <f>VLOOKUP($A170,'Table 16 data'!$A$13:$U$186,'Table 15 data'!$D$345+'Table 16 data'!K$4,0)</f>
        <v>59.5</v>
      </c>
      <c r="K170" s="34">
        <f>VLOOKUP($A170,'Table 16 data'!$A$13:$U$186,'Table 15 data'!$D$345+'Table 16 data'!L$4,0)</f>
        <v>56.7</v>
      </c>
    </row>
    <row r="171" spans="1:11" ht="11.25" customHeight="1" x14ac:dyDescent="0.2">
      <c r="A171" s="44" t="s">
        <v>415</v>
      </c>
      <c r="B171" s="207" t="s">
        <v>416</v>
      </c>
      <c r="C171" s="116">
        <f>VLOOKUP($A171,'Table 16 data'!$A$13:$U$186,'Table 15 data'!$D$345+'Table 16 data'!C$4,0)</f>
        <v>52</v>
      </c>
      <c r="D171" s="116">
        <f>VLOOKUP($A171,'Table 16 data'!$A$13:$U$186,'Table 15 data'!$D$345+'Table 16 data'!D$4,0)</f>
        <v>50.6</v>
      </c>
      <c r="E171" s="116">
        <f>VLOOKUP($A171,'Table 16 data'!$A$13:$U$186,'Table 15 data'!$D$345+'Table 16 data'!E$4,0)</f>
        <v>57.2</v>
      </c>
      <c r="F171" s="116">
        <f>VLOOKUP($A171,'Table 16 data'!$A$13:$U$186,'Table 15 data'!$D$345+'Table 16 data'!F$4,0)</f>
        <v>59.9</v>
      </c>
      <c r="G171" s="116">
        <f>VLOOKUP($A171,'Table 16 data'!$A$13:$U$186,'Table 15 data'!$D$345+'Table 16 data'!G$4,0)</f>
        <v>61</v>
      </c>
      <c r="H171" s="116">
        <f>VLOOKUP($A171,'Table 16 data'!$A$13:$U$186,'Table 15 data'!$D$345+'Table 16 data'!H$4,0)</f>
        <v>64.2</v>
      </c>
      <c r="I171" s="116">
        <f>VLOOKUP($A171,'Table 16 data'!$A$13:$U$186,'Table 15 data'!$D$345+'Table 16 data'!I$4,0)</f>
        <v>57.5</v>
      </c>
      <c r="J171" s="116">
        <f>VLOOKUP($A171,'Table 16 data'!$A$13:$U$186,'Table 15 data'!$D$345+'Table 16 data'!K$4,0)</f>
        <v>63.6</v>
      </c>
      <c r="K171" s="116">
        <f>VLOOKUP($A171,'Table 16 data'!$A$13:$U$186,'Table 15 data'!$D$345+'Table 16 data'!L$4,0)</f>
        <v>61.9</v>
      </c>
    </row>
    <row r="172" spans="1:11" ht="11.25" customHeight="1" x14ac:dyDescent="0.2">
      <c r="A172" s="45" t="s">
        <v>417</v>
      </c>
      <c r="B172" s="207" t="s">
        <v>418</v>
      </c>
      <c r="C172" s="116">
        <f>VLOOKUP($A172,'Table 16 data'!$A$13:$U$186,'Table 15 data'!$D$345+'Table 16 data'!C$4,0)</f>
        <v>43.6</v>
      </c>
      <c r="D172" s="116">
        <f>VLOOKUP($A172,'Table 16 data'!$A$13:$U$186,'Table 15 data'!$D$345+'Table 16 data'!D$4,0)</f>
        <v>48.2</v>
      </c>
      <c r="E172" s="116">
        <f>VLOOKUP($A172,'Table 16 data'!$A$13:$U$186,'Table 15 data'!$D$345+'Table 16 data'!E$4,0)</f>
        <v>48.9</v>
      </c>
      <c r="F172" s="116">
        <f>VLOOKUP($A172,'Table 16 data'!$A$13:$U$186,'Table 15 data'!$D$345+'Table 16 data'!F$4,0)</f>
        <v>51.5</v>
      </c>
      <c r="G172" s="116">
        <f>VLOOKUP($A172,'Table 16 data'!$A$13:$U$186,'Table 15 data'!$D$345+'Table 16 data'!G$4,0)</f>
        <v>56.5</v>
      </c>
      <c r="H172" s="116">
        <f>VLOOKUP($A172,'Table 16 data'!$A$13:$U$186,'Table 15 data'!$D$345+'Table 16 data'!H$4,0)</f>
        <v>57.4</v>
      </c>
      <c r="I172" s="116">
        <f>VLOOKUP($A172,'Table 16 data'!$A$13:$U$186,'Table 15 data'!$D$345+'Table 16 data'!I$4,0)</f>
        <v>60.7</v>
      </c>
      <c r="J172" s="116">
        <f>VLOOKUP($A172,'Table 16 data'!$A$13:$U$186,'Table 15 data'!$D$345+'Table 16 data'!K$4,0)</f>
        <v>63</v>
      </c>
      <c r="K172" s="116">
        <f>VLOOKUP($A172,'Table 16 data'!$A$13:$U$186,'Table 15 data'!$D$345+'Table 16 data'!L$4,0)</f>
        <v>61.1</v>
      </c>
    </row>
    <row r="173" spans="1:11" ht="11.25" customHeight="1" x14ac:dyDescent="0.2">
      <c r="A173" s="45" t="s">
        <v>419</v>
      </c>
      <c r="B173" s="207" t="s">
        <v>420</v>
      </c>
      <c r="C173" s="116">
        <f>VLOOKUP($A173,'Table 16 data'!$A$13:$U$186,'Table 15 data'!$D$345+'Table 16 data'!C$4,0)</f>
        <v>30.4</v>
      </c>
      <c r="D173" s="116">
        <f>VLOOKUP($A173,'Table 16 data'!$A$13:$U$186,'Table 15 data'!$D$345+'Table 16 data'!D$4,0)</f>
        <v>31.5</v>
      </c>
      <c r="E173" s="116">
        <f>VLOOKUP($A173,'Table 16 data'!$A$13:$U$186,'Table 15 data'!$D$345+'Table 16 data'!E$4,0)</f>
        <v>35.5</v>
      </c>
      <c r="F173" s="116">
        <f>VLOOKUP($A173,'Table 16 data'!$A$13:$U$186,'Table 15 data'!$D$345+'Table 16 data'!F$4,0)</f>
        <v>40.200000000000003</v>
      </c>
      <c r="G173" s="116">
        <f>VLOOKUP($A173,'Table 16 data'!$A$13:$U$186,'Table 15 data'!$D$345+'Table 16 data'!G$4,0)</f>
        <v>46.2</v>
      </c>
      <c r="H173" s="116">
        <f>VLOOKUP($A173,'Table 16 data'!$A$13:$U$186,'Table 15 data'!$D$345+'Table 16 data'!H$4,0)</f>
        <v>50.2</v>
      </c>
      <c r="I173" s="116">
        <f>VLOOKUP($A173,'Table 16 data'!$A$13:$U$186,'Table 15 data'!$D$345+'Table 16 data'!I$4,0)</f>
        <v>51.6</v>
      </c>
      <c r="J173" s="116">
        <f>VLOOKUP($A173,'Table 16 data'!$A$13:$U$186,'Table 15 data'!$D$345+'Table 16 data'!K$4,0)</f>
        <v>52.3</v>
      </c>
      <c r="K173" s="116">
        <f>VLOOKUP($A173,'Table 16 data'!$A$13:$U$186,'Table 15 data'!$D$345+'Table 16 data'!L$4,0)</f>
        <v>55.2</v>
      </c>
    </row>
    <row r="174" spans="1:11" ht="11.25" customHeight="1" x14ac:dyDescent="0.2">
      <c r="A174" s="45" t="s">
        <v>421</v>
      </c>
      <c r="B174" s="207" t="s">
        <v>422</v>
      </c>
      <c r="C174" s="116">
        <f>VLOOKUP($A174,'Table 16 data'!$A$13:$U$186,'Table 15 data'!$D$345+'Table 16 data'!C$4,0)</f>
        <v>43.9</v>
      </c>
      <c r="D174" s="116">
        <f>VLOOKUP($A174,'Table 16 data'!$A$13:$U$186,'Table 15 data'!$D$345+'Table 16 data'!D$4,0)</f>
        <v>44</v>
      </c>
      <c r="E174" s="116">
        <f>VLOOKUP($A174,'Table 16 data'!$A$13:$U$186,'Table 15 data'!$D$345+'Table 16 data'!E$4,0)</f>
        <v>43.5</v>
      </c>
      <c r="F174" s="116">
        <f>VLOOKUP($A174,'Table 16 data'!$A$13:$U$186,'Table 15 data'!$D$345+'Table 16 data'!F$4,0)</f>
        <v>48.9</v>
      </c>
      <c r="G174" s="116">
        <f>VLOOKUP($A174,'Table 16 data'!$A$13:$U$186,'Table 15 data'!$D$345+'Table 16 data'!G$4,0)</f>
        <v>53.8</v>
      </c>
      <c r="H174" s="116">
        <f>VLOOKUP($A174,'Table 16 data'!$A$13:$U$186,'Table 15 data'!$D$345+'Table 16 data'!H$4,0)</f>
        <v>55</v>
      </c>
      <c r="I174" s="116">
        <f>VLOOKUP($A174,'Table 16 data'!$A$13:$U$186,'Table 15 data'!$D$345+'Table 16 data'!I$4,0)</f>
        <v>55.4</v>
      </c>
      <c r="J174" s="116">
        <f>VLOOKUP($A174,'Table 16 data'!$A$13:$U$186,'Table 15 data'!$D$345+'Table 16 data'!K$4,0)</f>
        <v>59.6</v>
      </c>
      <c r="K174" s="116">
        <f>VLOOKUP($A174,'Table 16 data'!$A$13:$U$186,'Table 15 data'!$D$345+'Table 16 data'!L$4,0)</f>
        <v>55.3</v>
      </c>
    </row>
    <row r="175" spans="1:11" ht="11.25" customHeight="1" x14ac:dyDescent="0.2">
      <c r="A175" s="45" t="s">
        <v>423</v>
      </c>
      <c r="B175" s="207" t="s">
        <v>424</v>
      </c>
      <c r="C175" s="116">
        <f>VLOOKUP($A175,'Table 16 data'!$A$13:$U$186,'Table 15 data'!$D$345+'Table 16 data'!C$4,0)</f>
        <v>46.2</v>
      </c>
      <c r="D175" s="116">
        <f>VLOOKUP($A175,'Table 16 data'!$A$13:$U$186,'Table 15 data'!$D$345+'Table 16 data'!D$4,0)</f>
        <v>46.6</v>
      </c>
      <c r="E175" s="116">
        <f>VLOOKUP($A175,'Table 16 data'!$A$13:$U$186,'Table 15 data'!$D$345+'Table 16 data'!E$4,0)</f>
        <v>49.5</v>
      </c>
      <c r="F175" s="116">
        <f>VLOOKUP($A175,'Table 16 data'!$A$13:$U$186,'Table 15 data'!$D$345+'Table 16 data'!F$4,0)</f>
        <v>51.8</v>
      </c>
      <c r="G175" s="116">
        <f>VLOOKUP($A175,'Table 16 data'!$A$13:$U$186,'Table 15 data'!$D$345+'Table 16 data'!G$4,0)</f>
        <v>54.7</v>
      </c>
      <c r="H175" s="116">
        <f>VLOOKUP($A175,'Table 16 data'!$A$13:$U$186,'Table 15 data'!$D$345+'Table 16 data'!H$4,0)</f>
        <v>58.4</v>
      </c>
      <c r="I175" s="116">
        <f>VLOOKUP($A175,'Table 16 data'!$A$13:$U$186,'Table 15 data'!$D$345+'Table 16 data'!I$4,0)</f>
        <v>58.5</v>
      </c>
      <c r="J175" s="116">
        <f>VLOOKUP($A175,'Table 16 data'!$A$13:$U$186,'Table 15 data'!$D$345+'Table 16 data'!K$4,0)</f>
        <v>59.6</v>
      </c>
      <c r="K175" s="116">
        <f>VLOOKUP($A175,'Table 16 data'!$A$13:$U$186,'Table 15 data'!$D$345+'Table 16 data'!L$4,0)</f>
        <v>56.7</v>
      </c>
    </row>
    <row r="176" spans="1:11" ht="11.25" customHeight="1" x14ac:dyDescent="0.2">
      <c r="A176" s="45" t="s">
        <v>425</v>
      </c>
      <c r="B176" s="207" t="s">
        <v>426</v>
      </c>
      <c r="C176" s="116">
        <f>VLOOKUP($A176,'Table 16 data'!$A$13:$U$186,'Table 15 data'!$D$345+'Table 16 data'!C$4,0)</f>
        <v>50</v>
      </c>
      <c r="D176" s="116">
        <f>VLOOKUP($A176,'Table 16 data'!$A$13:$U$186,'Table 15 data'!$D$345+'Table 16 data'!D$4,0)</f>
        <v>49.9</v>
      </c>
      <c r="E176" s="116">
        <f>VLOOKUP($A176,'Table 16 data'!$A$13:$U$186,'Table 15 data'!$D$345+'Table 16 data'!E$4,0)</f>
        <v>53.3</v>
      </c>
      <c r="F176" s="116">
        <f>VLOOKUP($A176,'Table 16 data'!$A$13:$U$186,'Table 15 data'!$D$345+'Table 16 data'!F$4,0)</f>
        <v>54.6</v>
      </c>
      <c r="G176" s="116">
        <f>VLOOKUP($A176,'Table 16 data'!$A$13:$U$186,'Table 15 data'!$D$345+'Table 16 data'!G$4,0)</f>
        <v>59.4</v>
      </c>
      <c r="H176" s="116">
        <f>VLOOKUP($A176,'Table 16 data'!$A$13:$U$186,'Table 15 data'!$D$345+'Table 16 data'!H$4,0)</f>
        <v>59.5</v>
      </c>
      <c r="I176" s="116">
        <f>VLOOKUP($A176,'Table 16 data'!$A$13:$U$186,'Table 15 data'!$D$345+'Table 16 data'!I$4,0)</f>
        <v>54.1</v>
      </c>
      <c r="J176" s="116">
        <f>VLOOKUP($A176,'Table 16 data'!$A$13:$U$186,'Table 15 data'!$D$345+'Table 16 data'!K$4,0)</f>
        <v>58.9</v>
      </c>
      <c r="K176" s="116">
        <f>VLOOKUP($A176,'Table 16 data'!$A$13:$U$186,'Table 15 data'!$D$345+'Table 16 data'!L$4,0)</f>
        <v>58.7</v>
      </c>
    </row>
    <row r="177" spans="1:11" ht="12.75" customHeight="1" x14ac:dyDescent="0.2">
      <c r="A177" s="45" t="s">
        <v>427</v>
      </c>
      <c r="B177" s="207" t="s">
        <v>428</v>
      </c>
      <c r="C177" s="116">
        <f>VLOOKUP($A177,'Table 16 data'!$A$13:$U$186,'Table 15 data'!$D$345+'Table 16 data'!C$4,0)</f>
        <v>53.8</v>
      </c>
      <c r="D177" s="116">
        <f>VLOOKUP($A177,'Table 16 data'!$A$13:$U$186,'Table 15 data'!$D$345+'Table 16 data'!D$4,0)</f>
        <v>54.4</v>
      </c>
      <c r="E177" s="116">
        <f>VLOOKUP($A177,'Table 16 data'!$A$13:$U$186,'Table 15 data'!$D$345+'Table 16 data'!E$4,0)</f>
        <v>56.8</v>
      </c>
      <c r="F177" s="116">
        <f>VLOOKUP($A177,'Table 16 data'!$A$13:$U$186,'Table 15 data'!$D$345+'Table 16 data'!F$4,0)</f>
        <v>58</v>
      </c>
      <c r="G177" s="116">
        <f>VLOOKUP($A177,'Table 16 data'!$A$13:$U$186,'Table 15 data'!$D$345+'Table 16 data'!G$4,0)</f>
        <v>60.1</v>
      </c>
      <c r="H177" s="116">
        <f>VLOOKUP($A177,'Table 16 data'!$A$13:$U$186,'Table 15 data'!$D$345+'Table 16 data'!H$4,0)</f>
        <v>62.9</v>
      </c>
      <c r="I177" s="116">
        <f>VLOOKUP($A177,'Table 16 data'!$A$13:$U$186,'Table 15 data'!$D$345+'Table 16 data'!I$4,0)</f>
        <v>62.3</v>
      </c>
      <c r="J177" s="116">
        <f>VLOOKUP($A177,'Table 16 data'!$A$13:$U$186,'Table 15 data'!$D$345+'Table 16 data'!K$4,0)</f>
        <v>61.8</v>
      </c>
      <c r="K177" s="116">
        <f>VLOOKUP($A177,'Table 16 data'!$A$13:$U$186,'Table 15 data'!$D$345+'Table 16 data'!L$4,0)</f>
        <v>60.8</v>
      </c>
    </row>
    <row r="178" spans="1:11" ht="11.25" customHeight="1" x14ac:dyDescent="0.2">
      <c r="A178" s="43" t="s">
        <v>413</v>
      </c>
      <c r="B178" s="207" t="s">
        <v>414</v>
      </c>
      <c r="C178" s="116">
        <f>VLOOKUP($A178,'Table 16 data'!$A$13:$U$186,'Table 15 data'!$D$345+'Table 16 data'!C$4,0)</f>
        <v>77.8</v>
      </c>
      <c r="D178" s="116">
        <f>VLOOKUP($A178,'Table 16 data'!$A$13:$U$186,'Table 15 data'!$D$345+'Table 16 data'!D$4,0)</f>
        <v>64.7</v>
      </c>
      <c r="E178" s="116">
        <f>VLOOKUP($A178,'Table 16 data'!$A$13:$U$186,'Table 15 data'!$D$345+'Table 16 data'!E$4,0)</f>
        <v>69.599999999999994</v>
      </c>
      <c r="F178" s="116">
        <f>VLOOKUP($A178,'Table 16 data'!$A$13:$U$186,'Table 15 data'!$D$345+'Table 16 data'!F$4,0)</f>
        <v>80</v>
      </c>
      <c r="G178" s="116">
        <f>VLOOKUP($A178,'Table 16 data'!$A$13:$U$186,'Table 15 data'!$D$345+'Table 16 data'!G$4,0)</f>
        <v>68.2</v>
      </c>
      <c r="H178" s="116">
        <f>VLOOKUP($A178,'Table 16 data'!$A$13:$U$186,'Table 15 data'!$D$345+'Table 16 data'!H$4,0)</f>
        <v>68.400000000000006</v>
      </c>
      <c r="I178" s="116">
        <f>VLOOKUP($A178,'Table 16 data'!$A$13:$U$186,'Table 15 data'!$D$345+'Table 16 data'!I$4,0)</f>
        <v>86.4</v>
      </c>
      <c r="J178" s="116">
        <f>VLOOKUP($A178,'Table 16 data'!$A$13:$U$186,'Table 15 data'!$D$345+'Table 16 data'!K$4,0)</f>
        <v>81</v>
      </c>
      <c r="K178" s="116">
        <f>VLOOKUP($A178,'Table 16 data'!$A$13:$U$186,'Table 15 data'!$D$345+'Table 16 data'!L$4,0)</f>
        <v>72.7</v>
      </c>
    </row>
    <row r="179" spans="1:11" ht="11.25" customHeight="1" x14ac:dyDescent="0.2">
      <c r="A179" s="45" t="s">
        <v>429</v>
      </c>
      <c r="B179" s="207" t="s">
        <v>430</v>
      </c>
      <c r="C179" s="116">
        <f>VLOOKUP($A179,'Table 16 data'!$A$13:$U$186,'Table 15 data'!$D$345+'Table 16 data'!C$4,0)</f>
        <v>47.4</v>
      </c>
      <c r="D179" s="116">
        <f>VLOOKUP($A179,'Table 16 data'!$A$13:$U$186,'Table 15 data'!$D$345+'Table 16 data'!D$4,0)</f>
        <v>48.5</v>
      </c>
      <c r="E179" s="116">
        <f>VLOOKUP($A179,'Table 16 data'!$A$13:$U$186,'Table 15 data'!$D$345+'Table 16 data'!E$4,0)</f>
        <v>50.5</v>
      </c>
      <c r="F179" s="116">
        <f>VLOOKUP($A179,'Table 16 data'!$A$13:$U$186,'Table 15 data'!$D$345+'Table 16 data'!F$4,0)</f>
        <v>52</v>
      </c>
      <c r="G179" s="116">
        <f>VLOOKUP($A179,'Table 16 data'!$A$13:$U$186,'Table 15 data'!$D$345+'Table 16 data'!G$4,0)</f>
        <v>56.1</v>
      </c>
      <c r="H179" s="116">
        <f>VLOOKUP($A179,'Table 16 data'!$A$13:$U$186,'Table 15 data'!$D$345+'Table 16 data'!H$4,0)</f>
        <v>57.5</v>
      </c>
      <c r="I179" s="116">
        <f>VLOOKUP($A179,'Table 16 data'!$A$13:$U$186,'Table 15 data'!$D$345+'Table 16 data'!I$4,0)</f>
        <v>58.8</v>
      </c>
      <c r="J179" s="116">
        <f>VLOOKUP($A179,'Table 16 data'!$A$13:$U$186,'Table 15 data'!$D$345+'Table 16 data'!K$4,0)</f>
        <v>58.5</v>
      </c>
      <c r="K179" s="116">
        <f>VLOOKUP($A179,'Table 16 data'!$A$13:$U$186,'Table 15 data'!$D$345+'Table 16 data'!L$4,0)</f>
        <v>57.8</v>
      </c>
    </row>
    <row r="180" spans="1:11" ht="11.25" customHeight="1" x14ac:dyDescent="0.2">
      <c r="A180" s="45" t="s">
        <v>431</v>
      </c>
      <c r="B180" s="207" t="s">
        <v>432</v>
      </c>
      <c r="C180" s="116">
        <f>VLOOKUP($A180,'Table 16 data'!$A$13:$U$186,'Table 15 data'!$D$345+'Table 16 data'!C$4,0)</f>
        <v>42.5</v>
      </c>
      <c r="D180" s="116">
        <f>VLOOKUP($A180,'Table 16 data'!$A$13:$U$186,'Table 15 data'!$D$345+'Table 16 data'!D$4,0)</f>
        <v>44.1</v>
      </c>
      <c r="E180" s="116">
        <f>VLOOKUP($A180,'Table 16 data'!$A$13:$U$186,'Table 15 data'!$D$345+'Table 16 data'!E$4,0)</f>
        <v>46.3</v>
      </c>
      <c r="F180" s="116">
        <f>VLOOKUP($A180,'Table 16 data'!$A$13:$U$186,'Table 15 data'!$D$345+'Table 16 data'!F$4,0)</f>
        <v>49.1</v>
      </c>
      <c r="G180" s="116">
        <f>VLOOKUP($A180,'Table 16 data'!$A$13:$U$186,'Table 15 data'!$D$345+'Table 16 data'!G$4,0)</f>
        <v>54.2</v>
      </c>
      <c r="H180" s="116">
        <f>VLOOKUP($A180,'Table 16 data'!$A$13:$U$186,'Table 15 data'!$D$345+'Table 16 data'!H$4,0)</f>
        <v>56.8</v>
      </c>
      <c r="I180" s="116">
        <f>VLOOKUP($A180,'Table 16 data'!$A$13:$U$186,'Table 15 data'!$D$345+'Table 16 data'!I$4,0)</f>
        <v>57.5</v>
      </c>
      <c r="J180" s="116">
        <f>VLOOKUP($A180,'Table 16 data'!$A$13:$U$186,'Table 15 data'!$D$345+'Table 16 data'!K$4,0)</f>
        <v>60.8</v>
      </c>
      <c r="K180" s="116">
        <f>VLOOKUP($A180,'Table 16 data'!$A$13:$U$186,'Table 15 data'!$D$345+'Table 16 data'!L$4,0)</f>
        <v>53.1</v>
      </c>
    </row>
    <row r="181" spans="1:11" ht="11.25" customHeight="1" x14ac:dyDescent="0.2">
      <c r="A181" s="45" t="s">
        <v>433</v>
      </c>
      <c r="B181" s="207" t="s">
        <v>434</v>
      </c>
      <c r="C181" s="116">
        <f>VLOOKUP($A181,'Table 16 data'!$A$13:$U$186,'Table 15 data'!$D$345+'Table 16 data'!C$4,0)</f>
        <v>52</v>
      </c>
      <c r="D181" s="116">
        <f>VLOOKUP($A181,'Table 16 data'!$A$13:$U$186,'Table 15 data'!$D$345+'Table 16 data'!D$4,0)</f>
        <v>54.5</v>
      </c>
      <c r="E181" s="116">
        <f>VLOOKUP($A181,'Table 16 data'!$A$13:$U$186,'Table 15 data'!$D$345+'Table 16 data'!E$4,0)</f>
        <v>56.5</v>
      </c>
      <c r="F181" s="116">
        <f>VLOOKUP($A181,'Table 16 data'!$A$13:$U$186,'Table 15 data'!$D$345+'Table 16 data'!F$4,0)</f>
        <v>56.5</v>
      </c>
      <c r="G181" s="116">
        <f>VLOOKUP($A181,'Table 16 data'!$A$13:$U$186,'Table 15 data'!$D$345+'Table 16 data'!G$4,0)</f>
        <v>55.3</v>
      </c>
      <c r="H181" s="116">
        <f>VLOOKUP($A181,'Table 16 data'!$A$13:$U$186,'Table 15 data'!$D$345+'Table 16 data'!H$4,0)</f>
        <v>57.2</v>
      </c>
      <c r="I181" s="116">
        <f>VLOOKUP($A181,'Table 16 data'!$A$13:$U$186,'Table 15 data'!$D$345+'Table 16 data'!I$4,0)</f>
        <v>58.8</v>
      </c>
      <c r="J181" s="116">
        <f>VLOOKUP($A181,'Table 16 data'!$A$13:$U$186,'Table 15 data'!$D$345+'Table 16 data'!K$4,0)</f>
        <v>62.3</v>
      </c>
      <c r="K181" s="116">
        <f>VLOOKUP($A181,'Table 16 data'!$A$13:$U$186,'Table 15 data'!$D$345+'Table 16 data'!L$4,0)</f>
        <v>56.8</v>
      </c>
    </row>
    <row r="182" spans="1:11" ht="11.25" customHeight="1" x14ac:dyDescent="0.2">
      <c r="A182" s="45" t="s">
        <v>435</v>
      </c>
      <c r="B182" s="207" t="s">
        <v>436</v>
      </c>
      <c r="C182" s="116">
        <f>VLOOKUP($A182,'Table 16 data'!$A$13:$U$186,'Table 15 data'!$D$345+'Table 16 data'!C$4,0)</f>
        <v>44.4</v>
      </c>
      <c r="D182" s="116">
        <f>VLOOKUP($A182,'Table 16 data'!$A$13:$U$186,'Table 15 data'!$D$345+'Table 16 data'!D$4,0)</f>
        <v>46.8</v>
      </c>
      <c r="E182" s="116">
        <f>VLOOKUP($A182,'Table 16 data'!$A$13:$U$186,'Table 15 data'!$D$345+'Table 16 data'!E$4,0)</f>
        <v>46.8</v>
      </c>
      <c r="F182" s="116">
        <f>VLOOKUP($A182,'Table 16 data'!$A$13:$U$186,'Table 15 data'!$D$345+'Table 16 data'!F$4,0)</f>
        <v>49</v>
      </c>
      <c r="G182" s="116">
        <f>VLOOKUP($A182,'Table 16 data'!$A$13:$U$186,'Table 15 data'!$D$345+'Table 16 data'!G$4,0)</f>
        <v>54</v>
      </c>
      <c r="H182" s="116">
        <f>VLOOKUP($A182,'Table 16 data'!$A$13:$U$186,'Table 15 data'!$D$345+'Table 16 data'!H$4,0)</f>
        <v>57</v>
      </c>
      <c r="I182" s="116">
        <f>VLOOKUP($A182,'Table 16 data'!$A$13:$U$186,'Table 15 data'!$D$345+'Table 16 data'!I$4,0)</f>
        <v>56.5</v>
      </c>
      <c r="J182" s="116">
        <f>VLOOKUP($A182,'Table 16 data'!$A$13:$U$186,'Table 15 data'!$D$345+'Table 16 data'!K$4,0)</f>
        <v>58</v>
      </c>
      <c r="K182" s="116">
        <f>VLOOKUP($A182,'Table 16 data'!$A$13:$U$186,'Table 15 data'!$D$345+'Table 16 data'!L$4,0)</f>
        <v>53.8</v>
      </c>
    </row>
    <row r="183" spans="1:11" ht="11.25" customHeight="1" x14ac:dyDescent="0.2">
      <c r="A183" s="45" t="s">
        <v>437</v>
      </c>
      <c r="B183" s="207" t="s">
        <v>438</v>
      </c>
      <c r="C183" s="116">
        <f>VLOOKUP($A183,'Table 16 data'!$A$13:$U$186,'Table 15 data'!$D$345+'Table 16 data'!C$4,0)</f>
        <v>44.4</v>
      </c>
      <c r="D183" s="116">
        <f>VLOOKUP($A183,'Table 16 data'!$A$13:$U$186,'Table 15 data'!$D$345+'Table 16 data'!D$4,0)</f>
        <v>45.4</v>
      </c>
      <c r="E183" s="116">
        <f>VLOOKUP($A183,'Table 16 data'!$A$13:$U$186,'Table 15 data'!$D$345+'Table 16 data'!E$4,0)</f>
        <v>48.1</v>
      </c>
      <c r="F183" s="116">
        <f>VLOOKUP($A183,'Table 16 data'!$A$13:$U$186,'Table 15 data'!$D$345+'Table 16 data'!F$4,0)</f>
        <v>49.2</v>
      </c>
      <c r="G183" s="116">
        <f>VLOOKUP($A183,'Table 16 data'!$A$13:$U$186,'Table 15 data'!$D$345+'Table 16 data'!G$4,0)</f>
        <v>56</v>
      </c>
      <c r="H183" s="116">
        <f>VLOOKUP($A183,'Table 16 data'!$A$13:$U$186,'Table 15 data'!$D$345+'Table 16 data'!H$4,0)</f>
        <v>55.5</v>
      </c>
      <c r="I183" s="116">
        <f>VLOOKUP($A183,'Table 16 data'!$A$13:$U$186,'Table 15 data'!$D$345+'Table 16 data'!I$4,0)</f>
        <v>56.4</v>
      </c>
      <c r="J183" s="116">
        <f>VLOOKUP($A183,'Table 16 data'!$A$13:$U$186,'Table 15 data'!$D$345+'Table 16 data'!K$4,0)</f>
        <v>56.7</v>
      </c>
      <c r="K183" s="116">
        <f>VLOOKUP($A183,'Table 16 data'!$A$13:$U$186,'Table 15 data'!$D$345+'Table 16 data'!L$4,0)</f>
        <v>54</v>
      </c>
    </row>
    <row r="184" spans="1:11" ht="11.25" customHeight="1" x14ac:dyDescent="0.2">
      <c r="A184" s="45" t="s">
        <v>439</v>
      </c>
      <c r="B184" s="207" t="s">
        <v>440</v>
      </c>
      <c r="C184" s="116">
        <f>VLOOKUP($A184,'Table 16 data'!$A$13:$U$186,'Table 15 data'!$D$345+'Table 16 data'!C$4,0)</f>
        <v>40.700000000000003</v>
      </c>
      <c r="D184" s="116">
        <f>VLOOKUP($A184,'Table 16 data'!$A$13:$U$186,'Table 15 data'!$D$345+'Table 16 data'!D$4,0)</f>
        <v>41.4</v>
      </c>
      <c r="E184" s="116">
        <f>VLOOKUP($A184,'Table 16 data'!$A$13:$U$186,'Table 15 data'!$D$345+'Table 16 data'!E$4,0)</f>
        <v>40.9</v>
      </c>
      <c r="F184" s="116">
        <f>VLOOKUP($A184,'Table 16 data'!$A$13:$U$186,'Table 15 data'!$D$345+'Table 16 data'!F$4,0)</f>
        <v>45.6</v>
      </c>
      <c r="G184" s="116">
        <f>VLOOKUP($A184,'Table 16 data'!$A$13:$U$186,'Table 15 data'!$D$345+'Table 16 data'!G$4,0)</f>
        <v>49.9</v>
      </c>
      <c r="H184" s="116">
        <f>VLOOKUP($A184,'Table 16 data'!$A$13:$U$186,'Table 15 data'!$D$345+'Table 16 data'!H$4,0)</f>
        <v>52.4</v>
      </c>
      <c r="I184" s="116">
        <f>VLOOKUP($A184,'Table 16 data'!$A$13:$U$186,'Table 15 data'!$D$345+'Table 16 data'!I$4,0)</f>
        <v>52.7</v>
      </c>
      <c r="J184" s="116">
        <f>VLOOKUP($A184,'Table 16 data'!$A$13:$U$186,'Table 15 data'!$D$345+'Table 16 data'!K$4,0)</f>
        <v>56.4</v>
      </c>
      <c r="K184" s="116">
        <f>VLOOKUP($A184,'Table 16 data'!$A$13:$U$186,'Table 15 data'!$D$345+'Table 16 data'!L$4,0)</f>
        <v>53.1</v>
      </c>
    </row>
    <row r="185" spans="1:11" ht="11.25" customHeight="1" x14ac:dyDescent="0.2">
      <c r="A185" s="45" t="s">
        <v>441</v>
      </c>
      <c r="B185" s="207" t="s">
        <v>442</v>
      </c>
      <c r="C185" s="116">
        <f>VLOOKUP($A185,'Table 16 data'!$A$13:$U$186,'Table 15 data'!$D$345+'Table 16 data'!C$4,0)</f>
        <v>45.5</v>
      </c>
      <c r="D185" s="116">
        <f>VLOOKUP($A185,'Table 16 data'!$A$13:$U$186,'Table 15 data'!$D$345+'Table 16 data'!D$4,0)</f>
        <v>50.6</v>
      </c>
      <c r="E185" s="116">
        <f>VLOOKUP($A185,'Table 16 data'!$A$13:$U$186,'Table 15 data'!$D$345+'Table 16 data'!E$4,0)</f>
        <v>48.1</v>
      </c>
      <c r="F185" s="116">
        <f>VLOOKUP($A185,'Table 16 data'!$A$13:$U$186,'Table 15 data'!$D$345+'Table 16 data'!F$4,0)</f>
        <v>53.7</v>
      </c>
      <c r="G185" s="116">
        <f>VLOOKUP($A185,'Table 16 data'!$A$13:$U$186,'Table 15 data'!$D$345+'Table 16 data'!G$4,0)</f>
        <v>54.1</v>
      </c>
      <c r="H185" s="116">
        <f>VLOOKUP($A185,'Table 16 data'!$A$13:$U$186,'Table 15 data'!$D$345+'Table 16 data'!H$4,0)</f>
        <v>57.2</v>
      </c>
      <c r="I185" s="116">
        <f>VLOOKUP($A185,'Table 16 data'!$A$13:$U$186,'Table 15 data'!$D$345+'Table 16 data'!I$4,0)</f>
        <v>60.5</v>
      </c>
      <c r="J185" s="116">
        <f>VLOOKUP($A185,'Table 16 data'!$A$13:$U$186,'Table 15 data'!$D$345+'Table 16 data'!K$4,0)</f>
        <v>60.9</v>
      </c>
      <c r="K185" s="116">
        <f>VLOOKUP($A185,'Table 16 data'!$A$13:$U$186,'Table 15 data'!$D$345+'Table 16 data'!L$4,0)</f>
        <v>56.6</v>
      </c>
    </row>
    <row r="186" spans="1:11" ht="11.25" customHeight="1" x14ac:dyDescent="0.2">
      <c r="A186" s="45" t="s">
        <v>443</v>
      </c>
      <c r="B186" s="207" t="s">
        <v>444</v>
      </c>
      <c r="C186" s="116">
        <f>VLOOKUP($A186,'Table 16 data'!$A$13:$U$186,'Table 15 data'!$D$345+'Table 16 data'!C$4,0)</f>
        <v>48.5</v>
      </c>
      <c r="D186" s="116">
        <f>VLOOKUP($A186,'Table 16 data'!$A$13:$U$186,'Table 15 data'!$D$345+'Table 16 data'!D$4,0)</f>
        <v>49.6</v>
      </c>
      <c r="E186" s="116">
        <f>VLOOKUP($A186,'Table 16 data'!$A$13:$U$186,'Table 15 data'!$D$345+'Table 16 data'!E$4,0)</f>
        <v>53.2</v>
      </c>
      <c r="F186" s="116">
        <f>VLOOKUP($A186,'Table 16 data'!$A$13:$U$186,'Table 15 data'!$D$345+'Table 16 data'!F$4,0)</f>
        <v>55.4</v>
      </c>
      <c r="G186" s="116">
        <f>VLOOKUP($A186,'Table 16 data'!$A$13:$U$186,'Table 15 data'!$D$345+'Table 16 data'!G$4,0)</f>
        <v>55.8</v>
      </c>
      <c r="H186" s="116">
        <f>VLOOKUP($A186,'Table 16 data'!$A$13:$U$186,'Table 15 data'!$D$345+'Table 16 data'!H$4,0)</f>
        <v>60.5</v>
      </c>
      <c r="I186" s="116">
        <f>VLOOKUP($A186,'Table 16 data'!$A$13:$U$186,'Table 15 data'!$D$345+'Table 16 data'!I$4,0)</f>
        <v>59.3</v>
      </c>
      <c r="J186" s="116">
        <f>VLOOKUP($A186,'Table 16 data'!$A$13:$U$186,'Table 15 data'!$D$345+'Table 16 data'!K$4,0)</f>
        <v>61</v>
      </c>
      <c r="K186" s="116">
        <f>VLOOKUP($A186,'Table 16 data'!$A$13:$U$186,'Table 15 data'!$D$345+'Table 16 data'!L$4,0)</f>
        <v>56.7</v>
      </c>
    </row>
    <row r="187" spans="1:11" ht="12.75" x14ac:dyDescent="0.2">
      <c r="A187" s="66"/>
      <c r="B187" s="66"/>
      <c r="C187" s="66"/>
      <c r="D187" s="66"/>
      <c r="E187" s="266"/>
      <c r="F187" s="67"/>
      <c r="G187" s="67"/>
      <c r="H187" s="67"/>
      <c r="I187" s="267"/>
      <c r="J187" s="67"/>
      <c r="K187" s="311"/>
    </row>
    <row r="188" spans="1:11" ht="12.75" x14ac:dyDescent="0.2">
      <c r="A188" s="68"/>
      <c r="B188" s="68"/>
      <c r="C188" s="69"/>
      <c r="D188" s="68"/>
      <c r="F188" s="152"/>
      <c r="G188" s="152"/>
      <c r="H188" s="152"/>
      <c r="I188" s="152"/>
      <c r="J188" s="152"/>
      <c r="K188" s="376" t="s">
        <v>754</v>
      </c>
    </row>
    <row r="189" spans="1:11" ht="12.75" x14ac:dyDescent="0.2">
      <c r="A189" s="68"/>
      <c r="B189" s="68"/>
      <c r="C189" s="69"/>
      <c r="D189" s="68"/>
      <c r="F189" s="152"/>
      <c r="G189" s="152"/>
      <c r="H189" s="152"/>
      <c r="I189" s="152"/>
      <c r="J189" s="152"/>
      <c r="K189" s="376"/>
    </row>
    <row r="190" spans="1:11" ht="21.95" customHeight="1" x14ac:dyDescent="0.2">
      <c r="A190" s="570" t="s">
        <v>762</v>
      </c>
      <c r="B190" s="570"/>
      <c r="C190" s="570"/>
      <c r="D190" s="570"/>
      <c r="E190" s="570"/>
      <c r="F190" s="570"/>
      <c r="G190" s="570"/>
      <c r="H190" s="570"/>
      <c r="I190" s="570"/>
      <c r="J190" s="570"/>
    </row>
    <row r="191" spans="1:11" ht="44.1" customHeight="1" x14ac:dyDescent="0.2">
      <c r="A191" s="539" t="s">
        <v>770</v>
      </c>
      <c r="B191" s="539"/>
      <c r="C191" s="539"/>
      <c r="D191" s="539"/>
      <c r="E191" s="539"/>
      <c r="F191" s="539"/>
      <c r="G191" s="539"/>
      <c r="H191" s="539"/>
      <c r="I191" s="539"/>
      <c r="J191" s="539"/>
    </row>
    <row r="192" spans="1:11" ht="21.95" customHeight="1" x14ac:dyDescent="0.2">
      <c r="A192" s="581" t="s">
        <v>761</v>
      </c>
      <c r="B192" s="581"/>
      <c r="C192" s="581"/>
      <c r="D192" s="581"/>
      <c r="E192" s="581"/>
      <c r="F192" s="581"/>
      <c r="G192" s="581"/>
      <c r="H192" s="581"/>
      <c r="I192" s="581"/>
      <c r="J192" s="581"/>
    </row>
    <row r="193" spans="1:11" ht="12" customHeight="1" x14ac:dyDescent="0.2">
      <c r="A193" s="570" t="s">
        <v>744</v>
      </c>
      <c r="B193" s="570"/>
      <c r="C193" s="570"/>
      <c r="D193" s="570"/>
      <c r="E193" s="570"/>
      <c r="F193" s="570"/>
      <c r="G193" s="570"/>
      <c r="H193" s="570"/>
      <c r="I193" s="570"/>
      <c r="J193" s="570"/>
      <c r="K193" s="570"/>
    </row>
    <row r="195" spans="1:11" ht="11.25" customHeight="1" x14ac:dyDescent="0.2">
      <c r="A195" s="8" t="s">
        <v>463</v>
      </c>
      <c r="B195" s="8"/>
      <c r="C195" s="168"/>
      <c r="D195" s="168"/>
      <c r="F195" s="8"/>
      <c r="G195" s="8"/>
      <c r="H195" s="8"/>
      <c r="I195" s="8"/>
      <c r="J195" s="8"/>
    </row>
    <row r="196" spans="1:11" ht="11.25" customHeight="1" x14ac:dyDescent="0.2">
      <c r="A196" s="8"/>
      <c r="B196" s="8"/>
      <c r="C196" s="168"/>
      <c r="D196" s="168"/>
      <c r="F196" s="8"/>
      <c r="G196" s="8"/>
      <c r="H196" s="8"/>
      <c r="I196" s="8"/>
      <c r="J196" s="8"/>
    </row>
  </sheetData>
  <sheetProtection sheet="1" objects="1" scenarios="1"/>
  <protectedRanges>
    <protectedRange sqref="J3" name="Range1"/>
  </protectedRanges>
  <mergeCells count="12">
    <mergeCell ref="A193:K193"/>
    <mergeCell ref="A190:J190"/>
    <mergeCell ref="A192:J192"/>
    <mergeCell ref="A1:J1"/>
    <mergeCell ref="C2:D2"/>
    <mergeCell ref="J2:K2"/>
    <mergeCell ref="J3:K3"/>
    <mergeCell ref="A5:A7"/>
    <mergeCell ref="B5:B7"/>
    <mergeCell ref="C5:K5"/>
    <mergeCell ref="C6:K6"/>
    <mergeCell ref="A191:J191"/>
  </mergeCells>
  <conditionalFormatting sqref="A171:A186">
    <cfRule type="cellIs" dxfId="6" priority="1" stopIfTrue="1" operator="equal">
      <formula>"x"</formula>
    </cfRule>
  </conditionalFormatting>
  <dataValidations count="1">
    <dataValidation type="list" allowBlank="1" showInputMessage="1" showErrorMessage="1" sqref="J3:K3 JB3:JC3 SX3:SY3 ACT3:ACU3 AMP3:AMQ3 AWL3:AWM3 BGH3:BGI3 BQD3:BQE3 BZZ3:CAA3 CJV3:CJW3 CTR3:CTS3 DDN3:DDO3 DNJ3:DNK3 DXF3:DXG3 EHB3:EHC3 EQX3:EQY3 FAT3:FAU3 FKP3:FKQ3 FUL3:FUM3 GEH3:GEI3 GOD3:GOE3 GXZ3:GYA3 HHV3:HHW3 HRR3:HRS3 IBN3:IBO3 ILJ3:ILK3 IVF3:IVG3 JFB3:JFC3 JOX3:JOY3 JYT3:JYU3 KIP3:KIQ3 KSL3:KSM3 LCH3:LCI3 LMD3:LME3 LVZ3:LWA3 MFV3:MFW3 MPR3:MPS3 MZN3:MZO3 NJJ3:NJK3 NTF3:NTG3 ODB3:ODC3 OMX3:OMY3 OWT3:OWU3 PGP3:PGQ3 PQL3:PQM3 QAH3:QAI3 QKD3:QKE3 QTZ3:QUA3 RDV3:RDW3 RNR3:RNS3 RXN3:RXO3 SHJ3:SHK3 SRF3:SRG3 TBB3:TBC3 TKX3:TKY3 TUT3:TUU3 UEP3:UEQ3 UOL3:UOM3 UYH3:UYI3 VID3:VIE3 VRZ3:VSA3 WBV3:WBW3 WLR3:WLS3 WVN3:WVO3 I65540:J65540 JA65540:JB65540 SW65540:SX65540 ACS65540:ACT65540 AMO65540:AMP65540 AWK65540:AWL65540 BGG65540:BGH65540 BQC65540:BQD65540 BZY65540:BZZ65540 CJU65540:CJV65540 CTQ65540:CTR65540 DDM65540:DDN65540 DNI65540:DNJ65540 DXE65540:DXF65540 EHA65540:EHB65540 EQW65540:EQX65540 FAS65540:FAT65540 FKO65540:FKP65540 FUK65540:FUL65540 GEG65540:GEH65540 GOC65540:GOD65540 GXY65540:GXZ65540 HHU65540:HHV65540 HRQ65540:HRR65540 IBM65540:IBN65540 ILI65540:ILJ65540 IVE65540:IVF65540 JFA65540:JFB65540 JOW65540:JOX65540 JYS65540:JYT65540 KIO65540:KIP65540 KSK65540:KSL65540 LCG65540:LCH65540 LMC65540:LMD65540 LVY65540:LVZ65540 MFU65540:MFV65540 MPQ65540:MPR65540 MZM65540:MZN65540 NJI65540:NJJ65540 NTE65540:NTF65540 ODA65540:ODB65540 OMW65540:OMX65540 OWS65540:OWT65540 PGO65540:PGP65540 PQK65540:PQL65540 QAG65540:QAH65540 QKC65540:QKD65540 QTY65540:QTZ65540 RDU65540:RDV65540 RNQ65540:RNR65540 RXM65540:RXN65540 SHI65540:SHJ65540 SRE65540:SRF65540 TBA65540:TBB65540 TKW65540:TKX65540 TUS65540:TUT65540 UEO65540:UEP65540 UOK65540:UOL65540 UYG65540:UYH65540 VIC65540:VID65540 VRY65540:VRZ65540 WBU65540:WBV65540 WLQ65540:WLR65540 WVM65540:WVN65540 I131076:J131076 JA131076:JB131076 SW131076:SX131076 ACS131076:ACT131076 AMO131076:AMP131076 AWK131076:AWL131076 BGG131076:BGH131076 BQC131076:BQD131076 BZY131076:BZZ131076 CJU131076:CJV131076 CTQ131076:CTR131076 DDM131076:DDN131076 DNI131076:DNJ131076 DXE131076:DXF131076 EHA131076:EHB131076 EQW131076:EQX131076 FAS131076:FAT131076 FKO131076:FKP131076 FUK131076:FUL131076 GEG131076:GEH131076 GOC131076:GOD131076 GXY131076:GXZ131076 HHU131076:HHV131076 HRQ131076:HRR131076 IBM131076:IBN131076 ILI131076:ILJ131076 IVE131076:IVF131076 JFA131076:JFB131076 JOW131076:JOX131076 JYS131076:JYT131076 KIO131076:KIP131076 KSK131076:KSL131076 LCG131076:LCH131076 LMC131076:LMD131076 LVY131076:LVZ131076 MFU131076:MFV131076 MPQ131076:MPR131076 MZM131076:MZN131076 NJI131076:NJJ131076 NTE131076:NTF131076 ODA131076:ODB131076 OMW131076:OMX131076 OWS131076:OWT131076 PGO131076:PGP131076 PQK131076:PQL131076 QAG131076:QAH131076 QKC131076:QKD131076 QTY131076:QTZ131076 RDU131076:RDV131076 RNQ131076:RNR131076 RXM131076:RXN131076 SHI131076:SHJ131076 SRE131076:SRF131076 TBA131076:TBB131076 TKW131076:TKX131076 TUS131076:TUT131076 UEO131076:UEP131076 UOK131076:UOL131076 UYG131076:UYH131076 VIC131076:VID131076 VRY131076:VRZ131076 WBU131076:WBV131076 WLQ131076:WLR131076 WVM131076:WVN131076 I196612:J196612 JA196612:JB196612 SW196612:SX196612 ACS196612:ACT196612 AMO196612:AMP196612 AWK196612:AWL196612 BGG196612:BGH196612 BQC196612:BQD196612 BZY196612:BZZ196612 CJU196612:CJV196612 CTQ196612:CTR196612 DDM196612:DDN196612 DNI196612:DNJ196612 DXE196612:DXF196612 EHA196612:EHB196612 EQW196612:EQX196612 FAS196612:FAT196612 FKO196612:FKP196612 FUK196612:FUL196612 GEG196612:GEH196612 GOC196612:GOD196612 GXY196612:GXZ196612 HHU196612:HHV196612 HRQ196612:HRR196612 IBM196612:IBN196612 ILI196612:ILJ196612 IVE196612:IVF196612 JFA196612:JFB196612 JOW196612:JOX196612 JYS196612:JYT196612 KIO196612:KIP196612 KSK196612:KSL196612 LCG196612:LCH196612 LMC196612:LMD196612 LVY196612:LVZ196612 MFU196612:MFV196612 MPQ196612:MPR196612 MZM196612:MZN196612 NJI196612:NJJ196612 NTE196612:NTF196612 ODA196612:ODB196612 OMW196612:OMX196612 OWS196612:OWT196612 PGO196612:PGP196612 PQK196612:PQL196612 QAG196612:QAH196612 QKC196612:QKD196612 QTY196612:QTZ196612 RDU196612:RDV196612 RNQ196612:RNR196612 RXM196612:RXN196612 SHI196612:SHJ196612 SRE196612:SRF196612 TBA196612:TBB196612 TKW196612:TKX196612 TUS196612:TUT196612 UEO196612:UEP196612 UOK196612:UOL196612 UYG196612:UYH196612 VIC196612:VID196612 VRY196612:VRZ196612 WBU196612:WBV196612 WLQ196612:WLR196612 WVM196612:WVN196612 I262148:J262148 JA262148:JB262148 SW262148:SX262148 ACS262148:ACT262148 AMO262148:AMP262148 AWK262148:AWL262148 BGG262148:BGH262148 BQC262148:BQD262148 BZY262148:BZZ262148 CJU262148:CJV262148 CTQ262148:CTR262148 DDM262148:DDN262148 DNI262148:DNJ262148 DXE262148:DXF262148 EHA262148:EHB262148 EQW262148:EQX262148 FAS262148:FAT262148 FKO262148:FKP262148 FUK262148:FUL262148 GEG262148:GEH262148 GOC262148:GOD262148 GXY262148:GXZ262148 HHU262148:HHV262148 HRQ262148:HRR262148 IBM262148:IBN262148 ILI262148:ILJ262148 IVE262148:IVF262148 JFA262148:JFB262148 JOW262148:JOX262148 JYS262148:JYT262148 KIO262148:KIP262148 KSK262148:KSL262148 LCG262148:LCH262148 LMC262148:LMD262148 LVY262148:LVZ262148 MFU262148:MFV262148 MPQ262148:MPR262148 MZM262148:MZN262148 NJI262148:NJJ262148 NTE262148:NTF262148 ODA262148:ODB262148 OMW262148:OMX262148 OWS262148:OWT262148 PGO262148:PGP262148 PQK262148:PQL262148 QAG262148:QAH262148 QKC262148:QKD262148 QTY262148:QTZ262148 RDU262148:RDV262148 RNQ262148:RNR262148 RXM262148:RXN262148 SHI262148:SHJ262148 SRE262148:SRF262148 TBA262148:TBB262148 TKW262148:TKX262148 TUS262148:TUT262148 UEO262148:UEP262148 UOK262148:UOL262148 UYG262148:UYH262148 VIC262148:VID262148 VRY262148:VRZ262148 WBU262148:WBV262148 WLQ262148:WLR262148 WVM262148:WVN262148 I327684:J327684 JA327684:JB327684 SW327684:SX327684 ACS327684:ACT327684 AMO327684:AMP327684 AWK327684:AWL327684 BGG327684:BGH327684 BQC327684:BQD327684 BZY327684:BZZ327684 CJU327684:CJV327684 CTQ327684:CTR327684 DDM327684:DDN327684 DNI327684:DNJ327684 DXE327684:DXF327684 EHA327684:EHB327684 EQW327684:EQX327684 FAS327684:FAT327684 FKO327684:FKP327684 FUK327684:FUL327684 GEG327684:GEH327684 GOC327684:GOD327684 GXY327684:GXZ327684 HHU327684:HHV327684 HRQ327684:HRR327684 IBM327684:IBN327684 ILI327684:ILJ327684 IVE327684:IVF327684 JFA327684:JFB327684 JOW327684:JOX327684 JYS327684:JYT327684 KIO327684:KIP327684 KSK327684:KSL327684 LCG327684:LCH327684 LMC327684:LMD327684 LVY327684:LVZ327684 MFU327684:MFV327684 MPQ327684:MPR327684 MZM327684:MZN327684 NJI327684:NJJ327684 NTE327684:NTF327684 ODA327684:ODB327684 OMW327684:OMX327684 OWS327684:OWT327684 PGO327684:PGP327684 PQK327684:PQL327684 QAG327684:QAH327684 QKC327684:QKD327684 QTY327684:QTZ327684 RDU327684:RDV327684 RNQ327684:RNR327684 RXM327684:RXN327684 SHI327684:SHJ327684 SRE327684:SRF327684 TBA327684:TBB327684 TKW327684:TKX327684 TUS327684:TUT327684 UEO327684:UEP327684 UOK327684:UOL327684 UYG327684:UYH327684 VIC327684:VID327684 VRY327684:VRZ327684 WBU327684:WBV327684 WLQ327684:WLR327684 WVM327684:WVN327684 I393220:J393220 JA393220:JB393220 SW393220:SX393220 ACS393220:ACT393220 AMO393220:AMP393220 AWK393220:AWL393220 BGG393220:BGH393220 BQC393220:BQD393220 BZY393220:BZZ393220 CJU393220:CJV393220 CTQ393220:CTR393220 DDM393220:DDN393220 DNI393220:DNJ393220 DXE393220:DXF393220 EHA393220:EHB393220 EQW393220:EQX393220 FAS393220:FAT393220 FKO393220:FKP393220 FUK393220:FUL393220 GEG393220:GEH393220 GOC393220:GOD393220 GXY393220:GXZ393220 HHU393220:HHV393220 HRQ393220:HRR393220 IBM393220:IBN393220 ILI393220:ILJ393220 IVE393220:IVF393220 JFA393220:JFB393220 JOW393220:JOX393220 JYS393220:JYT393220 KIO393220:KIP393220 KSK393220:KSL393220 LCG393220:LCH393220 LMC393220:LMD393220 LVY393220:LVZ393220 MFU393220:MFV393220 MPQ393220:MPR393220 MZM393220:MZN393220 NJI393220:NJJ393220 NTE393220:NTF393220 ODA393220:ODB393220 OMW393220:OMX393220 OWS393220:OWT393220 PGO393220:PGP393220 PQK393220:PQL393220 QAG393220:QAH393220 QKC393220:QKD393220 QTY393220:QTZ393220 RDU393220:RDV393220 RNQ393220:RNR393220 RXM393220:RXN393220 SHI393220:SHJ393220 SRE393220:SRF393220 TBA393220:TBB393220 TKW393220:TKX393220 TUS393220:TUT393220 UEO393220:UEP393220 UOK393220:UOL393220 UYG393220:UYH393220 VIC393220:VID393220 VRY393220:VRZ393220 WBU393220:WBV393220 WLQ393220:WLR393220 WVM393220:WVN393220 I458756:J458756 JA458756:JB458756 SW458756:SX458756 ACS458756:ACT458756 AMO458756:AMP458756 AWK458756:AWL458756 BGG458756:BGH458756 BQC458756:BQD458756 BZY458756:BZZ458756 CJU458756:CJV458756 CTQ458756:CTR458756 DDM458756:DDN458756 DNI458756:DNJ458756 DXE458756:DXF458756 EHA458756:EHB458756 EQW458756:EQX458756 FAS458756:FAT458756 FKO458756:FKP458756 FUK458756:FUL458756 GEG458756:GEH458756 GOC458756:GOD458756 GXY458756:GXZ458756 HHU458756:HHV458756 HRQ458756:HRR458756 IBM458756:IBN458756 ILI458756:ILJ458756 IVE458756:IVF458756 JFA458756:JFB458756 JOW458756:JOX458756 JYS458756:JYT458756 KIO458756:KIP458756 KSK458756:KSL458756 LCG458756:LCH458756 LMC458756:LMD458756 LVY458756:LVZ458756 MFU458756:MFV458756 MPQ458756:MPR458756 MZM458756:MZN458756 NJI458756:NJJ458756 NTE458756:NTF458756 ODA458756:ODB458756 OMW458756:OMX458756 OWS458756:OWT458756 PGO458756:PGP458756 PQK458756:PQL458756 QAG458756:QAH458756 QKC458756:QKD458756 QTY458756:QTZ458756 RDU458756:RDV458756 RNQ458756:RNR458756 RXM458756:RXN458756 SHI458756:SHJ458756 SRE458756:SRF458756 TBA458756:TBB458756 TKW458756:TKX458756 TUS458756:TUT458756 UEO458756:UEP458756 UOK458756:UOL458756 UYG458756:UYH458756 VIC458756:VID458756 VRY458756:VRZ458756 WBU458756:WBV458756 WLQ458756:WLR458756 WVM458756:WVN458756 I524292:J524292 JA524292:JB524292 SW524292:SX524292 ACS524292:ACT524292 AMO524292:AMP524292 AWK524292:AWL524292 BGG524292:BGH524292 BQC524292:BQD524292 BZY524292:BZZ524292 CJU524292:CJV524292 CTQ524292:CTR524292 DDM524292:DDN524292 DNI524292:DNJ524292 DXE524292:DXF524292 EHA524292:EHB524292 EQW524292:EQX524292 FAS524292:FAT524292 FKO524292:FKP524292 FUK524292:FUL524292 GEG524292:GEH524292 GOC524292:GOD524292 GXY524292:GXZ524292 HHU524292:HHV524292 HRQ524292:HRR524292 IBM524292:IBN524292 ILI524292:ILJ524292 IVE524292:IVF524292 JFA524292:JFB524292 JOW524292:JOX524292 JYS524292:JYT524292 KIO524292:KIP524292 KSK524292:KSL524292 LCG524292:LCH524292 LMC524292:LMD524292 LVY524292:LVZ524292 MFU524292:MFV524292 MPQ524292:MPR524292 MZM524292:MZN524292 NJI524292:NJJ524292 NTE524292:NTF524292 ODA524292:ODB524292 OMW524292:OMX524292 OWS524292:OWT524292 PGO524292:PGP524292 PQK524292:PQL524292 QAG524292:QAH524292 QKC524292:QKD524292 QTY524292:QTZ524292 RDU524292:RDV524292 RNQ524292:RNR524292 RXM524292:RXN524292 SHI524292:SHJ524292 SRE524292:SRF524292 TBA524292:TBB524292 TKW524292:TKX524292 TUS524292:TUT524292 UEO524292:UEP524292 UOK524292:UOL524292 UYG524292:UYH524292 VIC524292:VID524292 VRY524292:VRZ524292 WBU524292:WBV524292 WLQ524292:WLR524292 WVM524292:WVN524292 I589828:J589828 JA589828:JB589828 SW589828:SX589828 ACS589828:ACT589828 AMO589828:AMP589828 AWK589828:AWL589828 BGG589828:BGH589828 BQC589828:BQD589828 BZY589828:BZZ589828 CJU589828:CJV589828 CTQ589828:CTR589828 DDM589828:DDN589828 DNI589828:DNJ589828 DXE589828:DXF589828 EHA589828:EHB589828 EQW589828:EQX589828 FAS589828:FAT589828 FKO589828:FKP589828 FUK589828:FUL589828 GEG589828:GEH589828 GOC589828:GOD589828 GXY589828:GXZ589828 HHU589828:HHV589828 HRQ589828:HRR589828 IBM589828:IBN589828 ILI589828:ILJ589828 IVE589828:IVF589828 JFA589828:JFB589828 JOW589828:JOX589828 JYS589828:JYT589828 KIO589828:KIP589828 KSK589828:KSL589828 LCG589828:LCH589828 LMC589828:LMD589828 LVY589828:LVZ589828 MFU589828:MFV589828 MPQ589828:MPR589828 MZM589828:MZN589828 NJI589828:NJJ589828 NTE589828:NTF589828 ODA589828:ODB589828 OMW589828:OMX589828 OWS589828:OWT589828 PGO589828:PGP589828 PQK589828:PQL589828 QAG589828:QAH589828 QKC589828:QKD589828 QTY589828:QTZ589828 RDU589828:RDV589828 RNQ589828:RNR589828 RXM589828:RXN589828 SHI589828:SHJ589828 SRE589828:SRF589828 TBA589828:TBB589828 TKW589828:TKX589828 TUS589828:TUT589828 UEO589828:UEP589828 UOK589828:UOL589828 UYG589828:UYH589828 VIC589828:VID589828 VRY589828:VRZ589828 WBU589828:WBV589828 WLQ589828:WLR589828 WVM589828:WVN589828 I655364:J655364 JA655364:JB655364 SW655364:SX655364 ACS655364:ACT655364 AMO655364:AMP655364 AWK655364:AWL655364 BGG655364:BGH655364 BQC655364:BQD655364 BZY655364:BZZ655364 CJU655364:CJV655364 CTQ655364:CTR655364 DDM655364:DDN655364 DNI655364:DNJ655364 DXE655364:DXF655364 EHA655364:EHB655364 EQW655364:EQX655364 FAS655364:FAT655364 FKO655364:FKP655364 FUK655364:FUL655364 GEG655364:GEH655364 GOC655364:GOD655364 GXY655364:GXZ655364 HHU655364:HHV655364 HRQ655364:HRR655364 IBM655364:IBN655364 ILI655364:ILJ655364 IVE655364:IVF655364 JFA655364:JFB655364 JOW655364:JOX655364 JYS655364:JYT655364 KIO655364:KIP655364 KSK655364:KSL655364 LCG655364:LCH655364 LMC655364:LMD655364 LVY655364:LVZ655364 MFU655364:MFV655364 MPQ655364:MPR655364 MZM655364:MZN655364 NJI655364:NJJ655364 NTE655364:NTF655364 ODA655364:ODB655364 OMW655364:OMX655364 OWS655364:OWT655364 PGO655364:PGP655364 PQK655364:PQL655364 QAG655364:QAH655364 QKC655364:QKD655364 QTY655364:QTZ655364 RDU655364:RDV655364 RNQ655364:RNR655364 RXM655364:RXN655364 SHI655364:SHJ655364 SRE655364:SRF655364 TBA655364:TBB655364 TKW655364:TKX655364 TUS655364:TUT655364 UEO655364:UEP655364 UOK655364:UOL655364 UYG655364:UYH655364 VIC655364:VID655364 VRY655364:VRZ655364 WBU655364:WBV655364 WLQ655364:WLR655364 WVM655364:WVN655364 I720900:J720900 JA720900:JB720900 SW720900:SX720900 ACS720900:ACT720900 AMO720900:AMP720900 AWK720900:AWL720900 BGG720900:BGH720900 BQC720900:BQD720900 BZY720900:BZZ720900 CJU720900:CJV720900 CTQ720900:CTR720900 DDM720900:DDN720900 DNI720900:DNJ720900 DXE720900:DXF720900 EHA720900:EHB720900 EQW720900:EQX720900 FAS720900:FAT720900 FKO720900:FKP720900 FUK720900:FUL720900 GEG720900:GEH720900 GOC720900:GOD720900 GXY720900:GXZ720900 HHU720900:HHV720900 HRQ720900:HRR720900 IBM720900:IBN720900 ILI720900:ILJ720900 IVE720900:IVF720900 JFA720900:JFB720900 JOW720900:JOX720900 JYS720900:JYT720900 KIO720900:KIP720900 KSK720900:KSL720900 LCG720900:LCH720900 LMC720900:LMD720900 LVY720900:LVZ720900 MFU720900:MFV720900 MPQ720900:MPR720900 MZM720900:MZN720900 NJI720900:NJJ720900 NTE720900:NTF720900 ODA720900:ODB720900 OMW720900:OMX720900 OWS720900:OWT720900 PGO720900:PGP720900 PQK720900:PQL720900 QAG720900:QAH720900 QKC720900:QKD720900 QTY720900:QTZ720900 RDU720900:RDV720900 RNQ720900:RNR720900 RXM720900:RXN720900 SHI720900:SHJ720900 SRE720900:SRF720900 TBA720900:TBB720900 TKW720900:TKX720900 TUS720900:TUT720900 UEO720900:UEP720900 UOK720900:UOL720900 UYG720900:UYH720900 VIC720900:VID720900 VRY720900:VRZ720900 WBU720900:WBV720900 WLQ720900:WLR720900 WVM720900:WVN720900 I786436:J786436 JA786436:JB786436 SW786436:SX786436 ACS786436:ACT786436 AMO786436:AMP786436 AWK786436:AWL786436 BGG786436:BGH786436 BQC786436:BQD786436 BZY786436:BZZ786436 CJU786436:CJV786436 CTQ786436:CTR786436 DDM786436:DDN786436 DNI786436:DNJ786436 DXE786436:DXF786436 EHA786436:EHB786436 EQW786436:EQX786436 FAS786436:FAT786436 FKO786436:FKP786436 FUK786436:FUL786436 GEG786436:GEH786436 GOC786436:GOD786436 GXY786436:GXZ786436 HHU786436:HHV786436 HRQ786436:HRR786436 IBM786436:IBN786436 ILI786436:ILJ786436 IVE786436:IVF786436 JFA786436:JFB786436 JOW786436:JOX786436 JYS786436:JYT786436 KIO786436:KIP786436 KSK786436:KSL786436 LCG786436:LCH786436 LMC786436:LMD786436 LVY786436:LVZ786436 MFU786436:MFV786436 MPQ786436:MPR786436 MZM786436:MZN786436 NJI786436:NJJ786436 NTE786436:NTF786436 ODA786436:ODB786436 OMW786436:OMX786436 OWS786436:OWT786436 PGO786436:PGP786436 PQK786436:PQL786436 QAG786436:QAH786436 QKC786436:QKD786436 QTY786436:QTZ786436 RDU786436:RDV786436 RNQ786436:RNR786436 RXM786436:RXN786436 SHI786436:SHJ786436 SRE786436:SRF786436 TBA786436:TBB786436 TKW786436:TKX786436 TUS786436:TUT786436 UEO786436:UEP786436 UOK786436:UOL786436 UYG786436:UYH786436 VIC786436:VID786436 VRY786436:VRZ786436 WBU786436:WBV786436 WLQ786436:WLR786436 WVM786436:WVN786436 I851972:J851972 JA851972:JB851972 SW851972:SX851972 ACS851972:ACT851972 AMO851972:AMP851972 AWK851972:AWL851972 BGG851972:BGH851972 BQC851972:BQD851972 BZY851972:BZZ851972 CJU851972:CJV851972 CTQ851972:CTR851972 DDM851972:DDN851972 DNI851972:DNJ851972 DXE851972:DXF851972 EHA851972:EHB851972 EQW851972:EQX851972 FAS851972:FAT851972 FKO851972:FKP851972 FUK851972:FUL851972 GEG851972:GEH851972 GOC851972:GOD851972 GXY851972:GXZ851972 HHU851972:HHV851972 HRQ851972:HRR851972 IBM851972:IBN851972 ILI851972:ILJ851972 IVE851972:IVF851972 JFA851972:JFB851972 JOW851972:JOX851972 JYS851972:JYT851972 KIO851972:KIP851972 KSK851972:KSL851972 LCG851972:LCH851972 LMC851972:LMD851972 LVY851972:LVZ851972 MFU851972:MFV851972 MPQ851972:MPR851972 MZM851972:MZN851972 NJI851972:NJJ851972 NTE851972:NTF851972 ODA851972:ODB851972 OMW851972:OMX851972 OWS851972:OWT851972 PGO851972:PGP851972 PQK851972:PQL851972 QAG851972:QAH851972 QKC851972:QKD851972 QTY851972:QTZ851972 RDU851972:RDV851972 RNQ851972:RNR851972 RXM851972:RXN851972 SHI851972:SHJ851972 SRE851972:SRF851972 TBA851972:TBB851972 TKW851972:TKX851972 TUS851972:TUT851972 UEO851972:UEP851972 UOK851972:UOL851972 UYG851972:UYH851972 VIC851972:VID851972 VRY851972:VRZ851972 WBU851972:WBV851972 WLQ851972:WLR851972 WVM851972:WVN851972 I917508:J917508 JA917508:JB917508 SW917508:SX917508 ACS917508:ACT917508 AMO917508:AMP917508 AWK917508:AWL917508 BGG917508:BGH917508 BQC917508:BQD917508 BZY917508:BZZ917508 CJU917508:CJV917508 CTQ917508:CTR917508 DDM917508:DDN917508 DNI917508:DNJ917508 DXE917508:DXF917508 EHA917508:EHB917508 EQW917508:EQX917508 FAS917508:FAT917508 FKO917508:FKP917508 FUK917508:FUL917508 GEG917508:GEH917508 GOC917508:GOD917508 GXY917508:GXZ917508 HHU917508:HHV917508 HRQ917508:HRR917508 IBM917508:IBN917508 ILI917508:ILJ917508 IVE917508:IVF917508 JFA917508:JFB917508 JOW917508:JOX917508 JYS917508:JYT917508 KIO917508:KIP917508 KSK917508:KSL917508 LCG917508:LCH917508 LMC917508:LMD917508 LVY917508:LVZ917508 MFU917508:MFV917508 MPQ917508:MPR917508 MZM917508:MZN917508 NJI917508:NJJ917508 NTE917508:NTF917508 ODA917508:ODB917508 OMW917508:OMX917508 OWS917508:OWT917508 PGO917508:PGP917508 PQK917508:PQL917508 QAG917508:QAH917508 QKC917508:QKD917508 QTY917508:QTZ917508 RDU917508:RDV917508 RNQ917508:RNR917508 RXM917508:RXN917508 SHI917508:SHJ917508 SRE917508:SRF917508 TBA917508:TBB917508 TKW917508:TKX917508 TUS917508:TUT917508 UEO917508:UEP917508 UOK917508:UOL917508 UYG917508:UYH917508 VIC917508:VID917508 VRY917508:VRZ917508 WBU917508:WBV917508 WLQ917508:WLR917508 WVM917508:WVN917508 I983044:J983044 JA983044:JB983044 SW983044:SX983044 ACS983044:ACT983044 AMO983044:AMP983044 AWK983044:AWL983044 BGG983044:BGH983044 BQC983044:BQD983044 BZY983044:BZZ983044 CJU983044:CJV983044 CTQ983044:CTR983044 DDM983044:DDN983044 DNI983044:DNJ983044 DXE983044:DXF983044 EHA983044:EHB983044 EQW983044:EQX983044 FAS983044:FAT983044 FKO983044:FKP983044 FUK983044:FUL983044 GEG983044:GEH983044 GOC983044:GOD983044 GXY983044:GXZ983044 HHU983044:HHV983044 HRQ983044:HRR983044 IBM983044:IBN983044 ILI983044:ILJ983044 IVE983044:IVF983044 JFA983044:JFB983044 JOW983044:JOX983044 JYS983044:JYT983044 KIO983044:KIP983044 KSK983044:KSL983044 LCG983044:LCH983044 LMC983044:LMD983044 LVY983044:LVZ983044 MFU983044:MFV983044 MPQ983044:MPR983044 MZM983044:MZN983044 NJI983044:NJJ983044 NTE983044:NTF983044 ODA983044:ODB983044 OMW983044:OMX983044 OWS983044:OWT983044 PGO983044:PGP983044 PQK983044:PQL983044 QAG983044:QAH983044 QKC983044:QKD983044 QTY983044:QTZ983044 RDU983044:RDV983044 RNQ983044:RNR983044 RXM983044:RXN983044 SHI983044:SHJ983044 SRE983044:SRF983044 TBA983044:TBB983044 TKW983044:TKX983044 TUS983044:TUT983044 UEO983044:UEP983044 UOK983044:UOL983044 UYG983044:UYH983044 VIC983044:VID983044 VRY983044:VRZ983044 WBU983044:WBV983044 WLQ983044:WLR983044 WVM983044:WVN983044">
      <formula1>Table17dropdown</formula1>
    </dataValidation>
  </dataValidations>
  <pageMargins left="0.74803149606299213" right="0.74803149606299213" top="0.98425196850393704" bottom="0.98425196850393704" header="0.51181102362204722" footer="0.51181102362204722"/>
  <pageSetup paperSize="9" scale="71" fitToHeight="0" orientation="portrait" r:id="rId1"/>
  <rowBreaks count="1" manualBreakCount="1">
    <brk id="168"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X195"/>
  <sheetViews>
    <sheetView showGridLines="0" topLeftCell="E1" zoomScaleNormal="100" workbookViewId="0">
      <pane ySplit="7" topLeftCell="A8" activePane="bottomLeft" state="frozen"/>
      <selection pane="bottomLeft" activeCell="U9" sqref="U9"/>
    </sheetView>
  </sheetViews>
  <sheetFormatPr defaultRowHeight="13.5" x14ac:dyDescent="0.25"/>
  <cols>
    <col min="1" max="1" width="27.7109375" style="164" customWidth="1"/>
    <col min="2" max="2" width="8.7109375" style="164" customWidth="1"/>
    <col min="3" max="3" width="9.85546875" style="70" customWidth="1"/>
    <col min="4" max="4" width="9.7109375" style="164" customWidth="1"/>
    <col min="5" max="5" width="9.85546875" style="115" customWidth="1"/>
    <col min="6" max="7" width="9.7109375" customWidth="1"/>
    <col min="8" max="11" width="9.85546875" style="114" customWidth="1"/>
    <col min="12" max="12" width="1.7109375" customWidth="1"/>
    <col min="13" max="13" width="9.85546875" customWidth="1"/>
    <col min="14" max="14" width="9.7109375" customWidth="1"/>
    <col min="15" max="15" width="9.85546875" customWidth="1"/>
    <col min="16" max="17" width="9.7109375" customWidth="1"/>
    <col min="18" max="20" width="9.85546875" style="114" customWidth="1"/>
    <col min="259" max="259" width="27.7109375" customWidth="1"/>
    <col min="260" max="260" width="8.7109375" customWidth="1"/>
    <col min="261" max="261" width="9.85546875" customWidth="1"/>
    <col min="262" max="262" width="9.7109375" customWidth="1"/>
    <col min="263" max="263" width="9.85546875" customWidth="1"/>
    <col min="264" max="265" width="9.7109375" customWidth="1"/>
    <col min="266" max="268" width="9.85546875" customWidth="1"/>
    <col min="269" max="269" width="1.7109375" customWidth="1"/>
    <col min="270" max="270" width="9.85546875" customWidth="1"/>
    <col min="271" max="271" width="9.7109375" customWidth="1"/>
    <col min="272" max="272" width="9.85546875" customWidth="1"/>
    <col min="273" max="274" width="9.7109375" customWidth="1"/>
    <col min="275" max="276" width="9.85546875" customWidth="1"/>
    <col min="515" max="515" width="27.7109375" customWidth="1"/>
    <col min="516" max="516" width="8.7109375" customWidth="1"/>
    <col min="517" max="517" width="9.85546875" customWidth="1"/>
    <col min="518" max="518" width="9.7109375" customWidth="1"/>
    <col min="519" max="519" width="9.85546875" customWidth="1"/>
    <col min="520" max="521" width="9.7109375" customWidth="1"/>
    <col min="522" max="524" width="9.85546875" customWidth="1"/>
    <col min="525" max="525" width="1.7109375" customWidth="1"/>
    <col min="526" max="526" width="9.85546875" customWidth="1"/>
    <col min="527" max="527" width="9.7109375" customWidth="1"/>
    <col min="528" max="528" width="9.85546875" customWidth="1"/>
    <col min="529" max="530" width="9.7109375" customWidth="1"/>
    <col min="531" max="532" width="9.85546875" customWidth="1"/>
    <col min="771" max="771" width="27.7109375" customWidth="1"/>
    <col min="772" max="772" width="8.7109375" customWidth="1"/>
    <col min="773" max="773" width="9.85546875" customWidth="1"/>
    <col min="774" max="774" width="9.7109375" customWidth="1"/>
    <col min="775" max="775" width="9.85546875" customWidth="1"/>
    <col min="776" max="777" width="9.7109375" customWidth="1"/>
    <col min="778" max="780" width="9.85546875" customWidth="1"/>
    <col min="781" max="781" width="1.7109375" customWidth="1"/>
    <col min="782" max="782" width="9.85546875" customWidth="1"/>
    <col min="783" max="783" width="9.7109375" customWidth="1"/>
    <col min="784" max="784" width="9.85546875" customWidth="1"/>
    <col min="785" max="786" width="9.7109375" customWidth="1"/>
    <col min="787" max="788" width="9.85546875" customWidth="1"/>
    <col min="1027" max="1027" width="27.7109375" customWidth="1"/>
    <col min="1028" max="1028" width="8.7109375" customWidth="1"/>
    <col min="1029" max="1029" width="9.85546875" customWidth="1"/>
    <col min="1030" max="1030" width="9.7109375" customWidth="1"/>
    <col min="1031" max="1031" width="9.85546875" customWidth="1"/>
    <col min="1032" max="1033" width="9.7109375" customWidth="1"/>
    <col min="1034" max="1036" width="9.85546875" customWidth="1"/>
    <col min="1037" max="1037" width="1.7109375" customWidth="1"/>
    <col min="1038" max="1038" width="9.85546875" customWidth="1"/>
    <col min="1039" max="1039" width="9.7109375" customWidth="1"/>
    <col min="1040" max="1040" width="9.85546875" customWidth="1"/>
    <col min="1041" max="1042" width="9.7109375" customWidth="1"/>
    <col min="1043" max="1044" width="9.85546875" customWidth="1"/>
    <col min="1283" max="1283" width="27.7109375" customWidth="1"/>
    <col min="1284" max="1284" width="8.7109375" customWidth="1"/>
    <col min="1285" max="1285" width="9.85546875" customWidth="1"/>
    <col min="1286" max="1286" width="9.7109375" customWidth="1"/>
    <col min="1287" max="1287" width="9.85546875" customWidth="1"/>
    <col min="1288" max="1289" width="9.7109375" customWidth="1"/>
    <col min="1290" max="1292" width="9.85546875" customWidth="1"/>
    <col min="1293" max="1293" width="1.7109375" customWidth="1"/>
    <col min="1294" max="1294" width="9.85546875" customWidth="1"/>
    <col min="1295" max="1295" width="9.7109375" customWidth="1"/>
    <col min="1296" max="1296" width="9.85546875" customWidth="1"/>
    <col min="1297" max="1298" width="9.7109375" customWidth="1"/>
    <col min="1299" max="1300" width="9.85546875" customWidth="1"/>
    <col min="1539" max="1539" width="27.7109375" customWidth="1"/>
    <col min="1540" max="1540" width="8.7109375" customWidth="1"/>
    <col min="1541" max="1541" width="9.85546875" customWidth="1"/>
    <col min="1542" max="1542" width="9.7109375" customWidth="1"/>
    <col min="1543" max="1543" width="9.85546875" customWidth="1"/>
    <col min="1544" max="1545" width="9.7109375" customWidth="1"/>
    <col min="1546" max="1548" width="9.85546875" customWidth="1"/>
    <col min="1549" max="1549" width="1.7109375" customWidth="1"/>
    <col min="1550" max="1550" width="9.85546875" customWidth="1"/>
    <col min="1551" max="1551" width="9.7109375" customWidth="1"/>
    <col min="1552" max="1552" width="9.85546875" customWidth="1"/>
    <col min="1553" max="1554" width="9.7109375" customWidth="1"/>
    <col min="1555" max="1556" width="9.85546875" customWidth="1"/>
    <col min="1795" max="1795" width="27.7109375" customWidth="1"/>
    <col min="1796" max="1796" width="8.7109375" customWidth="1"/>
    <col min="1797" max="1797" width="9.85546875" customWidth="1"/>
    <col min="1798" max="1798" width="9.7109375" customWidth="1"/>
    <col min="1799" max="1799" width="9.85546875" customWidth="1"/>
    <col min="1800" max="1801" width="9.7109375" customWidth="1"/>
    <col min="1802" max="1804" width="9.85546875" customWidth="1"/>
    <col min="1805" max="1805" width="1.7109375" customWidth="1"/>
    <col min="1806" max="1806" width="9.85546875" customWidth="1"/>
    <col min="1807" max="1807" width="9.7109375" customWidth="1"/>
    <col min="1808" max="1808" width="9.85546875" customWidth="1"/>
    <col min="1809" max="1810" width="9.7109375" customWidth="1"/>
    <col min="1811" max="1812" width="9.85546875" customWidth="1"/>
    <col min="2051" max="2051" width="27.7109375" customWidth="1"/>
    <col min="2052" max="2052" width="8.7109375" customWidth="1"/>
    <col min="2053" max="2053" width="9.85546875" customWidth="1"/>
    <col min="2054" max="2054" width="9.7109375" customWidth="1"/>
    <col min="2055" max="2055" width="9.85546875" customWidth="1"/>
    <col min="2056" max="2057" width="9.7109375" customWidth="1"/>
    <col min="2058" max="2060" width="9.85546875" customWidth="1"/>
    <col min="2061" max="2061" width="1.7109375" customWidth="1"/>
    <col min="2062" max="2062" width="9.85546875" customWidth="1"/>
    <col min="2063" max="2063" width="9.7109375" customWidth="1"/>
    <col min="2064" max="2064" width="9.85546875" customWidth="1"/>
    <col min="2065" max="2066" width="9.7109375" customWidth="1"/>
    <col min="2067" max="2068" width="9.85546875" customWidth="1"/>
    <col min="2307" max="2307" width="27.7109375" customWidth="1"/>
    <col min="2308" max="2308" width="8.7109375" customWidth="1"/>
    <col min="2309" max="2309" width="9.85546875" customWidth="1"/>
    <col min="2310" max="2310" width="9.7109375" customWidth="1"/>
    <col min="2311" max="2311" width="9.85546875" customWidth="1"/>
    <col min="2312" max="2313" width="9.7109375" customWidth="1"/>
    <col min="2314" max="2316" width="9.85546875" customWidth="1"/>
    <col min="2317" max="2317" width="1.7109375" customWidth="1"/>
    <col min="2318" max="2318" width="9.85546875" customWidth="1"/>
    <col min="2319" max="2319" width="9.7109375" customWidth="1"/>
    <col min="2320" max="2320" width="9.85546875" customWidth="1"/>
    <col min="2321" max="2322" width="9.7109375" customWidth="1"/>
    <col min="2323" max="2324" width="9.85546875" customWidth="1"/>
    <col min="2563" max="2563" width="27.7109375" customWidth="1"/>
    <col min="2564" max="2564" width="8.7109375" customWidth="1"/>
    <col min="2565" max="2565" width="9.85546875" customWidth="1"/>
    <col min="2566" max="2566" width="9.7109375" customWidth="1"/>
    <col min="2567" max="2567" width="9.85546875" customWidth="1"/>
    <col min="2568" max="2569" width="9.7109375" customWidth="1"/>
    <col min="2570" max="2572" width="9.85546875" customWidth="1"/>
    <col min="2573" max="2573" width="1.7109375" customWidth="1"/>
    <col min="2574" max="2574" width="9.85546875" customWidth="1"/>
    <col min="2575" max="2575" width="9.7109375" customWidth="1"/>
    <col min="2576" max="2576" width="9.85546875" customWidth="1"/>
    <col min="2577" max="2578" width="9.7109375" customWidth="1"/>
    <col min="2579" max="2580" width="9.85546875" customWidth="1"/>
    <col min="2819" max="2819" width="27.7109375" customWidth="1"/>
    <col min="2820" max="2820" width="8.7109375" customWidth="1"/>
    <col min="2821" max="2821" width="9.85546875" customWidth="1"/>
    <col min="2822" max="2822" width="9.7109375" customWidth="1"/>
    <col min="2823" max="2823" width="9.85546875" customWidth="1"/>
    <col min="2824" max="2825" width="9.7109375" customWidth="1"/>
    <col min="2826" max="2828" width="9.85546875" customWidth="1"/>
    <col min="2829" max="2829" width="1.7109375" customWidth="1"/>
    <col min="2830" max="2830" width="9.85546875" customWidth="1"/>
    <col min="2831" max="2831" width="9.7109375" customWidth="1"/>
    <col min="2832" max="2832" width="9.85546875" customWidth="1"/>
    <col min="2833" max="2834" width="9.7109375" customWidth="1"/>
    <col min="2835" max="2836" width="9.85546875" customWidth="1"/>
    <col min="3075" max="3075" width="27.7109375" customWidth="1"/>
    <col min="3076" max="3076" width="8.7109375" customWidth="1"/>
    <col min="3077" max="3077" width="9.85546875" customWidth="1"/>
    <col min="3078" max="3078" width="9.7109375" customWidth="1"/>
    <col min="3079" max="3079" width="9.85546875" customWidth="1"/>
    <col min="3080" max="3081" width="9.7109375" customWidth="1"/>
    <col min="3082" max="3084" width="9.85546875" customWidth="1"/>
    <col min="3085" max="3085" width="1.7109375" customWidth="1"/>
    <col min="3086" max="3086" width="9.85546875" customWidth="1"/>
    <col min="3087" max="3087" width="9.7109375" customWidth="1"/>
    <col min="3088" max="3088" width="9.85546875" customWidth="1"/>
    <col min="3089" max="3090" width="9.7109375" customWidth="1"/>
    <col min="3091" max="3092" width="9.85546875" customWidth="1"/>
    <col min="3331" max="3331" width="27.7109375" customWidth="1"/>
    <col min="3332" max="3332" width="8.7109375" customWidth="1"/>
    <col min="3333" max="3333" width="9.85546875" customWidth="1"/>
    <col min="3334" max="3334" width="9.7109375" customWidth="1"/>
    <col min="3335" max="3335" width="9.85546875" customWidth="1"/>
    <col min="3336" max="3337" width="9.7109375" customWidth="1"/>
    <col min="3338" max="3340" width="9.85546875" customWidth="1"/>
    <col min="3341" max="3341" width="1.7109375" customWidth="1"/>
    <col min="3342" max="3342" width="9.85546875" customWidth="1"/>
    <col min="3343" max="3343" width="9.7109375" customWidth="1"/>
    <col min="3344" max="3344" width="9.85546875" customWidth="1"/>
    <col min="3345" max="3346" width="9.7109375" customWidth="1"/>
    <col min="3347" max="3348" width="9.85546875" customWidth="1"/>
    <col min="3587" max="3587" width="27.7109375" customWidth="1"/>
    <col min="3588" max="3588" width="8.7109375" customWidth="1"/>
    <col min="3589" max="3589" width="9.85546875" customWidth="1"/>
    <col min="3590" max="3590" width="9.7109375" customWidth="1"/>
    <col min="3591" max="3591" width="9.85546875" customWidth="1"/>
    <col min="3592" max="3593" width="9.7109375" customWidth="1"/>
    <col min="3594" max="3596" width="9.85546875" customWidth="1"/>
    <col min="3597" max="3597" width="1.7109375" customWidth="1"/>
    <col min="3598" max="3598" width="9.85546875" customWidth="1"/>
    <col min="3599" max="3599" width="9.7109375" customWidth="1"/>
    <col min="3600" max="3600" width="9.85546875" customWidth="1"/>
    <col min="3601" max="3602" width="9.7109375" customWidth="1"/>
    <col min="3603" max="3604" width="9.85546875" customWidth="1"/>
    <col min="3843" max="3843" width="27.7109375" customWidth="1"/>
    <col min="3844" max="3844" width="8.7109375" customWidth="1"/>
    <col min="3845" max="3845" width="9.85546875" customWidth="1"/>
    <col min="3846" max="3846" width="9.7109375" customWidth="1"/>
    <col min="3847" max="3847" width="9.85546875" customWidth="1"/>
    <col min="3848" max="3849" width="9.7109375" customWidth="1"/>
    <col min="3850" max="3852" width="9.85546875" customWidth="1"/>
    <col min="3853" max="3853" width="1.7109375" customWidth="1"/>
    <col min="3854" max="3854" width="9.85546875" customWidth="1"/>
    <col min="3855" max="3855" width="9.7109375" customWidth="1"/>
    <col min="3856" max="3856" width="9.85546875" customWidth="1"/>
    <col min="3857" max="3858" width="9.7109375" customWidth="1"/>
    <col min="3859" max="3860" width="9.85546875" customWidth="1"/>
    <col min="4099" max="4099" width="27.7109375" customWidth="1"/>
    <col min="4100" max="4100" width="8.7109375" customWidth="1"/>
    <col min="4101" max="4101" width="9.85546875" customWidth="1"/>
    <col min="4102" max="4102" width="9.7109375" customWidth="1"/>
    <col min="4103" max="4103" width="9.85546875" customWidth="1"/>
    <col min="4104" max="4105" width="9.7109375" customWidth="1"/>
    <col min="4106" max="4108" width="9.85546875" customWidth="1"/>
    <col min="4109" max="4109" width="1.7109375" customWidth="1"/>
    <col min="4110" max="4110" width="9.85546875" customWidth="1"/>
    <col min="4111" max="4111" width="9.7109375" customWidth="1"/>
    <col min="4112" max="4112" width="9.85546875" customWidth="1"/>
    <col min="4113" max="4114" width="9.7109375" customWidth="1"/>
    <col min="4115" max="4116" width="9.85546875" customWidth="1"/>
    <col min="4355" max="4355" width="27.7109375" customWidth="1"/>
    <col min="4356" max="4356" width="8.7109375" customWidth="1"/>
    <col min="4357" max="4357" width="9.85546875" customWidth="1"/>
    <col min="4358" max="4358" width="9.7109375" customWidth="1"/>
    <col min="4359" max="4359" width="9.85546875" customWidth="1"/>
    <col min="4360" max="4361" width="9.7109375" customWidth="1"/>
    <col min="4362" max="4364" width="9.85546875" customWidth="1"/>
    <col min="4365" max="4365" width="1.7109375" customWidth="1"/>
    <col min="4366" max="4366" width="9.85546875" customWidth="1"/>
    <col min="4367" max="4367" width="9.7109375" customWidth="1"/>
    <col min="4368" max="4368" width="9.85546875" customWidth="1"/>
    <col min="4369" max="4370" width="9.7109375" customWidth="1"/>
    <col min="4371" max="4372" width="9.85546875" customWidth="1"/>
    <col min="4611" max="4611" width="27.7109375" customWidth="1"/>
    <col min="4612" max="4612" width="8.7109375" customWidth="1"/>
    <col min="4613" max="4613" width="9.85546875" customWidth="1"/>
    <col min="4614" max="4614" width="9.7109375" customWidth="1"/>
    <col min="4615" max="4615" width="9.85546875" customWidth="1"/>
    <col min="4616" max="4617" width="9.7109375" customWidth="1"/>
    <col min="4618" max="4620" width="9.85546875" customWidth="1"/>
    <col min="4621" max="4621" width="1.7109375" customWidth="1"/>
    <col min="4622" max="4622" width="9.85546875" customWidth="1"/>
    <col min="4623" max="4623" width="9.7109375" customWidth="1"/>
    <col min="4624" max="4624" width="9.85546875" customWidth="1"/>
    <col min="4625" max="4626" width="9.7109375" customWidth="1"/>
    <col min="4627" max="4628" width="9.85546875" customWidth="1"/>
    <col min="4867" max="4867" width="27.7109375" customWidth="1"/>
    <col min="4868" max="4868" width="8.7109375" customWidth="1"/>
    <col min="4869" max="4869" width="9.85546875" customWidth="1"/>
    <col min="4870" max="4870" width="9.7109375" customWidth="1"/>
    <col min="4871" max="4871" width="9.85546875" customWidth="1"/>
    <col min="4872" max="4873" width="9.7109375" customWidth="1"/>
    <col min="4874" max="4876" width="9.85546875" customWidth="1"/>
    <col min="4877" max="4877" width="1.7109375" customWidth="1"/>
    <col min="4878" max="4878" width="9.85546875" customWidth="1"/>
    <col min="4879" max="4879" width="9.7109375" customWidth="1"/>
    <col min="4880" max="4880" width="9.85546875" customWidth="1"/>
    <col min="4881" max="4882" width="9.7109375" customWidth="1"/>
    <col min="4883" max="4884" width="9.85546875" customWidth="1"/>
    <col min="5123" max="5123" width="27.7109375" customWidth="1"/>
    <col min="5124" max="5124" width="8.7109375" customWidth="1"/>
    <col min="5125" max="5125" width="9.85546875" customWidth="1"/>
    <col min="5126" max="5126" width="9.7109375" customWidth="1"/>
    <col min="5127" max="5127" width="9.85546875" customWidth="1"/>
    <col min="5128" max="5129" width="9.7109375" customWidth="1"/>
    <col min="5130" max="5132" width="9.85546875" customWidth="1"/>
    <col min="5133" max="5133" width="1.7109375" customWidth="1"/>
    <col min="5134" max="5134" width="9.85546875" customWidth="1"/>
    <col min="5135" max="5135" width="9.7109375" customWidth="1"/>
    <col min="5136" max="5136" width="9.85546875" customWidth="1"/>
    <col min="5137" max="5138" width="9.7109375" customWidth="1"/>
    <col min="5139" max="5140" width="9.85546875" customWidth="1"/>
    <col min="5379" max="5379" width="27.7109375" customWidth="1"/>
    <col min="5380" max="5380" width="8.7109375" customWidth="1"/>
    <col min="5381" max="5381" width="9.85546875" customWidth="1"/>
    <col min="5382" max="5382" width="9.7109375" customWidth="1"/>
    <col min="5383" max="5383" width="9.85546875" customWidth="1"/>
    <col min="5384" max="5385" width="9.7109375" customWidth="1"/>
    <col min="5386" max="5388" width="9.85546875" customWidth="1"/>
    <col min="5389" max="5389" width="1.7109375" customWidth="1"/>
    <col min="5390" max="5390" width="9.85546875" customWidth="1"/>
    <col min="5391" max="5391" width="9.7109375" customWidth="1"/>
    <col min="5392" max="5392" width="9.85546875" customWidth="1"/>
    <col min="5393" max="5394" width="9.7109375" customWidth="1"/>
    <col min="5395" max="5396" width="9.85546875" customWidth="1"/>
    <col min="5635" max="5635" width="27.7109375" customWidth="1"/>
    <col min="5636" max="5636" width="8.7109375" customWidth="1"/>
    <col min="5637" max="5637" width="9.85546875" customWidth="1"/>
    <col min="5638" max="5638" width="9.7109375" customWidth="1"/>
    <col min="5639" max="5639" width="9.85546875" customWidth="1"/>
    <col min="5640" max="5641" width="9.7109375" customWidth="1"/>
    <col min="5642" max="5644" width="9.85546875" customWidth="1"/>
    <col min="5645" max="5645" width="1.7109375" customWidth="1"/>
    <col min="5646" max="5646" width="9.85546875" customWidth="1"/>
    <col min="5647" max="5647" width="9.7109375" customWidth="1"/>
    <col min="5648" max="5648" width="9.85546875" customWidth="1"/>
    <col min="5649" max="5650" width="9.7109375" customWidth="1"/>
    <col min="5651" max="5652" width="9.85546875" customWidth="1"/>
    <col min="5891" max="5891" width="27.7109375" customWidth="1"/>
    <col min="5892" max="5892" width="8.7109375" customWidth="1"/>
    <col min="5893" max="5893" width="9.85546875" customWidth="1"/>
    <col min="5894" max="5894" width="9.7109375" customWidth="1"/>
    <col min="5895" max="5895" width="9.85546875" customWidth="1"/>
    <col min="5896" max="5897" width="9.7109375" customWidth="1"/>
    <col min="5898" max="5900" width="9.85546875" customWidth="1"/>
    <col min="5901" max="5901" width="1.7109375" customWidth="1"/>
    <col min="5902" max="5902" width="9.85546875" customWidth="1"/>
    <col min="5903" max="5903" width="9.7109375" customWidth="1"/>
    <col min="5904" max="5904" width="9.85546875" customWidth="1"/>
    <col min="5905" max="5906" width="9.7109375" customWidth="1"/>
    <col min="5907" max="5908" width="9.85546875" customWidth="1"/>
    <col min="6147" max="6147" width="27.7109375" customWidth="1"/>
    <col min="6148" max="6148" width="8.7109375" customWidth="1"/>
    <col min="6149" max="6149" width="9.85546875" customWidth="1"/>
    <col min="6150" max="6150" width="9.7109375" customWidth="1"/>
    <col min="6151" max="6151" width="9.85546875" customWidth="1"/>
    <col min="6152" max="6153" width="9.7109375" customWidth="1"/>
    <col min="6154" max="6156" width="9.85546875" customWidth="1"/>
    <col min="6157" max="6157" width="1.7109375" customWidth="1"/>
    <col min="6158" max="6158" width="9.85546875" customWidth="1"/>
    <col min="6159" max="6159" width="9.7109375" customWidth="1"/>
    <col min="6160" max="6160" width="9.85546875" customWidth="1"/>
    <col min="6161" max="6162" width="9.7109375" customWidth="1"/>
    <col min="6163" max="6164" width="9.85546875" customWidth="1"/>
    <col min="6403" max="6403" width="27.7109375" customWidth="1"/>
    <col min="6404" max="6404" width="8.7109375" customWidth="1"/>
    <col min="6405" max="6405" width="9.85546875" customWidth="1"/>
    <col min="6406" max="6406" width="9.7109375" customWidth="1"/>
    <col min="6407" max="6407" width="9.85546875" customWidth="1"/>
    <col min="6408" max="6409" width="9.7109375" customWidth="1"/>
    <col min="6410" max="6412" width="9.85546875" customWidth="1"/>
    <col min="6413" max="6413" width="1.7109375" customWidth="1"/>
    <col min="6414" max="6414" width="9.85546875" customWidth="1"/>
    <col min="6415" max="6415" width="9.7109375" customWidth="1"/>
    <col min="6416" max="6416" width="9.85546875" customWidth="1"/>
    <col min="6417" max="6418" width="9.7109375" customWidth="1"/>
    <col min="6419" max="6420" width="9.85546875" customWidth="1"/>
    <col min="6659" max="6659" width="27.7109375" customWidth="1"/>
    <col min="6660" max="6660" width="8.7109375" customWidth="1"/>
    <col min="6661" max="6661" width="9.85546875" customWidth="1"/>
    <col min="6662" max="6662" width="9.7109375" customWidth="1"/>
    <col min="6663" max="6663" width="9.85546875" customWidth="1"/>
    <col min="6664" max="6665" width="9.7109375" customWidth="1"/>
    <col min="6666" max="6668" width="9.85546875" customWidth="1"/>
    <col min="6669" max="6669" width="1.7109375" customWidth="1"/>
    <col min="6670" max="6670" width="9.85546875" customWidth="1"/>
    <col min="6671" max="6671" width="9.7109375" customWidth="1"/>
    <col min="6672" max="6672" width="9.85546875" customWidth="1"/>
    <col min="6673" max="6674" width="9.7109375" customWidth="1"/>
    <col min="6675" max="6676" width="9.85546875" customWidth="1"/>
    <col min="6915" max="6915" width="27.7109375" customWidth="1"/>
    <col min="6916" max="6916" width="8.7109375" customWidth="1"/>
    <col min="6917" max="6917" width="9.85546875" customWidth="1"/>
    <col min="6918" max="6918" width="9.7109375" customWidth="1"/>
    <col min="6919" max="6919" width="9.85546875" customWidth="1"/>
    <col min="6920" max="6921" width="9.7109375" customWidth="1"/>
    <col min="6922" max="6924" width="9.85546875" customWidth="1"/>
    <col min="6925" max="6925" width="1.7109375" customWidth="1"/>
    <col min="6926" max="6926" width="9.85546875" customWidth="1"/>
    <col min="6927" max="6927" width="9.7109375" customWidth="1"/>
    <col min="6928" max="6928" width="9.85546875" customWidth="1"/>
    <col min="6929" max="6930" width="9.7109375" customWidth="1"/>
    <col min="6931" max="6932" width="9.85546875" customWidth="1"/>
    <col min="7171" max="7171" width="27.7109375" customWidth="1"/>
    <col min="7172" max="7172" width="8.7109375" customWidth="1"/>
    <col min="7173" max="7173" width="9.85546875" customWidth="1"/>
    <col min="7174" max="7174" width="9.7109375" customWidth="1"/>
    <col min="7175" max="7175" width="9.85546875" customWidth="1"/>
    <col min="7176" max="7177" width="9.7109375" customWidth="1"/>
    <col min="7178" max="7180" width="9.85546875" customWidth="1"/>
    <col min="7181" max="7181" width="1.7109375" customWidth="1"/>
    <col min="7182" max="7182" width="9.85546875" customWidth="1"/>
    <col min="7183" max="7183" width="9.7109375" customWidth="1"/>
    <col min="7184" max="7184" width="9.85546875" customWidth="1"/>
    <col min="7185" max="7186" width="9.7109375" customWidth="1"/>
    <col min="7187" max="7188" width="9.85546875" customWidth="1"/>
    <col min="7427" max="7427" width="27.7109375" customWidth="1"/>
    <col min="7428" max="7428" width="8.7109375" customWidth="1"/>
    <col min="7429" max="7429" width="9.85546875" customWidth="1"/>
    <col min="7430" max="7430" width="9.7109375" customWidth="1"/>
    <col min="7431" max="7431" width="9.85546875" customWidth="1"/>
    <col min="7432" max="7433" width="9.7109375" customWidth="1"/>
    <col min="7434" max="7436" width="9.85546875" customWidth="1"/>
    <col min="7437" max="7437" width="1.7109375" customWidth="1"/>
    <col min="7438" max="7438" width="9.85546875" customWidth="1"/>
    <col min="7439" max="7439" width="9.7109375" customWidth="1"/>
    <col min="7440" max="7440" width="9.85546875" customWidth="1"/>
    <col min="7441" max="7442" width="9.7109375" customWidth="1"/>
    <col min="7443" max="7444" width="9.85546875" customWidth="1"/>
    <col min="7683" max="7683" width="27.7109375" customWidth="1"/>
    <col min="7684" max="7684" width="8.7109375" customWidth="1"/>
    <col min="7685" max="7685" width="9.85546875" customWidth="1"/>
    <col min="7686" max="7686" width="9.7109375" customWidth="1"/>
    <col min="7687" max="7687" width="9.85546875" customWidth="1"/>
    <col min="7688" max="7689" width="9.7109375" customWidth="1"/>
    <col min="7690" max="7692" width="9.85546875" customWidth="1"/>
    <col min="7693" max="7693" width="1.7109375" customWidth="1"/>
    <col min="7694" max="7694" width="9.85546875" customWidth="1"/>
    <col min="7695" max="7695" width="9.7109375" customWidth="1"/>
    <col min="7696" max="7696" width="9.85546875" customWidth="1"/>
    <col min="7697" max="7698" width="9.7109375" customWidth="1"/>
    <col min="7699" max="7700" width="9.85546875" customWidth="1"/>
    <col min="7939" max="7939" width="27.7109375" customWidth="1"/>
    <col min="7940" max="7940" width="8.7109375" customWidth="1"/>
    <col min="7941" max="7941" width="9.85546875" customWidth="1"/>
    <col min="7942" max="7942" width="9.7109375" customWidth="1"/>
    <col min="7943" max="7943" width="9.85546875" customWidth="1"/>
    <col min="7944" max="7945" width="9.7109375" customWidth="1"/>
    <col min="7946" max="7948" width="9.85546875" customWidth="1"/>
    <col min="7949" max="7949" width="1.7109375" customWidth="1"/>
    <col min="7950" max="7950" width="9.85546875" customWidth="1"/>
    <col min="7951" max="7951" width="9.7109375" customWidth="1"/>
    <col min="7952" max="7952" width="9.85546875" customWidth="1"/>
    <col min="7953" max="7954" width="9.7109375" customWidth="1"/>
    <col min="7955" max="7956" width="9.85546875" customWidth="1"/>
    <col min="8195" max="8195" width="27.7109375" customWidth="1"/>
    <col min="8196" max="8196" width="8.7109375" customWidth="1"/>
    <col min="8197" max="8197" width="9.85546875" customWidth="1"/>
    <col min="8198" max="8198" width="9.7109375" customWidth="1"/>
    <col min="8199" max="8199" width="9.85546875" customWidth="1"/>
    <col min="8200" max="8201" width="9.7109375" customWidth="1"/>
    <col min="8202" max="8204" width="9.85546875" customWidth="1"/>
    <col min="8205" max="8205" width="1.7109375" customWidth="1"/>
    <col min="8206" max="8206" width="9.85546875" customWidth="1"/>
    <col min="8207" max="8207" width="9.7109375" customWidth="1"/>
    <col min="8208" max="8208" width="9.85546875" customWidth="1"/>
    <col min="8209" max="8210" width="9.7109375" customWidth="1"/>
    <col min="8211" max="8212" width="9.85546875" customWidth="1"/>
    <col min="8451" max="8451" width="27.7109375" customWidth="1"/>
    <col min="8452" max="8452" width="8.7109375" customWidth="1"/>
    <col min="8453" max="8453" width="9.85546875" customWidth="1"/>
    <col min="8454" max="8454" width="9.7109375" customWidth="1"/>
    <col min="8455" max="8455" width="9.85546875" customWidth="1"/>
    <col min="8456" max="8457" width="9.7109375" customWidth="1"/>
    <col min="8458" max="8460" width="9.85546875" customWidth="1"/>
    <col min="8461" max="8461" width="1.7109375" customWidth="1"/>
    <col min="8462" max="8462" width="9.85546875" customWidth="1"/>
    <col min="8463" max="8463" width="9.7109375" customWidth="1"/>
    <col min="8464" max="8464" width="9.85546875" customWidth="1"/>
    <col min="8465" max="8466" width="9.7109375" customWidth="1"/>
    <col min="8467" max="8468" width="9.85546875" customWidth="1"/>
    <col min="8707" max="8707" width="27.7109375" customWidth="1"/>
    <col min="8708" max="8708" width="8.7109375" customWidth="1"/>
    <col min="8709" max="8709" width="9.85546875" customWidth="1"/>
    <col min="8710" max="8710" width="9.7109375" customWidth="1"/>
    <col min="8711" max="8711" width="9.85546875" customWidth="1"/>
    <col min="8712" max="8713" width="9.7109375" customWidth="1"/>
    <col min="8714" max="8716" width="9.85546875" customWidth="1"/>
    <col min="8717" max="8717" width="1.7109375" customWidth="1"/>
    <col min="8718" max="8718" width="9.85546875" customWidth="1"/>
    <col min="8719" max="8719" width="9.7109375" customWidth="1"/>
    <col min="8720" max="8720" width="9.85546875" customWidth="1"/>
    <col min="8721" max="8722" width="9.7109375" customWidth="1"/>
    <col min="8723" max="8724" width="9.85546875" customWidth="1"/>
    <col min="8963" max="8963" width="27.7109375" customWidth="1"/>
    <col min="8964" max="8964" width="8.7109375" customWidth="1"/>
    <col min="8965" max="8965" width="9.85546875" customWidth="1"/>
    <col min="8966" max="8966" width="9.7109375" customWidth="1"/>
    <col min="8967" max="8967" width="9.85546875" customWidth="1"/>
    <col min="8968" max="8969" width="9.7109375" customWidth="1"/>
    <col min="8970" max="8972" width="9.85546875" customWidth="1"/>
    <col min="8973" max="8973" width="1.7109375" customWidth="1"/>
    <col min="8974" max="8974" width="9.85546875" customWidth="1"/>
    <col min="8975" max="8975" width="9.7109375" customWidth="1"/>
    <col min="8976" max="8976" width="9.85546875" customWidth="1"/>
    <col min="8977" max="8978" width="9.7109375" customWidth="1"/>
    <col min="8979" max="8980" width="9.85546875" customWidth="1"/>
    <col min="9219" max="9219" width="27.7109375" customWidth="1"/>
    <col min="9220" max="9220" width="8.7109375" customWidth="1"/>
    <col min="9221" max="9221" width="9.85546875" customWidth="1"/>
    <col min="9222" max="9222" width="9.7109375" customWidth="1"/>
    <col min="9223" max="9223" width="9.85546875" customWidth="1"/>
    <col min="9224" max="9225" width="9.7109375" customWidth="1"/>
    <col min="9226" max="9228" width="9.85546875" customWidth="1"/>
    <col min="9229" max="9229" width="1.7109375" customWidth="1"/>
    <col min="9230" max="9230" width="9.85546875" customWidth="1"/>
    <col min="9231" max="9231" width="9.7109375" customWidth="1"/>
    <col min="9232" max="9232" width="9.85546875" customWidth="1"/>
    <col min="9233" max="9234" width="9.7109375" customWidth="1"/>
    <col min="9235" max="9236" width="9.85546875" customWidth="1"/>
    <col min="9475" max="9475" width="27.7109375" customWidth="1"/>
    <col min="9476" max="9476" width="8.7109375" customWidth="1"/>
    <col min="9477" max="9477" width="9.85546875" customWidth="1"/>
    <col min="9478" max="9478" width="9.7109375" customWidth="1"/>
    <col min="9479" max="9479" width="9.85546875" customWidth="1"/>
    <col min="9480" max="9481" width="9.7109375" customWidth="1"/>
    <col min="9482" max="9484" width="9.85546875" customWidth="1"/>
    <col min="9485" max="9485" width="1.7109375" customWidth="1"/>
    <col min="9486" max="9486" width="9.85546875" customWidth="1"/>
    <col min="9487" max="9487" width="9.7109375" customWidth="1"/>
    <col min="9488" max="9488" width="9.85546875" customWidth="1"/>
    <col min="9489" max="9490" width="9.7109375" customWidth="1"/>
    <col min="9491" max="9492" width="9.85546875" customWidth="1"/>
    <col min="9731" max="9731" width="27.7109375" customWidth="1"/>
    <col min="9732" max="9732" width="8.7109375" customWidth="1"/>
    <col min="9733" max="9733" width="9.85546875" customWidth="1"/>
    <col min="9734" max="9734" width="9.7109375" customWidth="1"/>
    <col min="9735" max="9735" width="9.85546875" customWidth="1"/>
    <col min="9736" max="9737" width="9.7109375" customWidth="1"/>
    <col min="9738" max="9740" width="9.85546875" customWidth="1"/>
    <col min="9741" max="9741" width="1.7109375" customWidth="1"/>
    <col min="9742" max="9742" width="9.85546875" customWidth="1"/>
    <col min="9743" max="9743" width="9.7109375" customWidth="1"/>
    <col min="9744" max="9744" width="9.85546875" customWidth="1"/>
    <col min="9745" max="9746" width="9.7109375" customWidth="1"/>
    <col min="9747" max="9748" width="9.85546875" customWidth="1"/>
    <col min="9987" max="9987" width="27.7109375" customWidth="1"/>
    <col min="9988" max="9988" width="8.7109375" customWidth="1"/>
    <col min="9989" max="9989" width="9.85546875" customWidth="1"/>
    <col min="9990" max="9990" width="9.7109375" customWidth="1"/>
    <col min="9991" max="9991" width="9.85546875" customWidth="1"/>
    <col min="9992" max="9993" width="9.7109375" customWidth="1"/>
    <col min="9994" max="9996" width="9.85546875" customWidth="1"/>
    <col min="9997" max="9997" width="1.7109375" customWidth="1"/>
    <col min="9998" max="9998" width="9.85546875" customWidth="1"/>
    <col min="9999" max="9999" width="9.7109375" customWidth="1"/>
    <col min="10000" max="10000" width="9.85546875" customWidth="1"/>
    <col min="10001" max="10002" width="9.7109375" customWidth="1"/>
    <col min="10003" max="10004" width="9.85546875" customWidth="1"/>
    <col min="10243" max="10243" width="27.7109375" customWidth="1"/>
    <col min="10244" max="10244" width="8.7109375" customWidth="1"/>
    <col min="10245" max="10245" width="9.85546875" customWidth="1"/>
    <col min="10246" max="10246" width="9.7109375" customWidth="1"/>
    <col min="10247" max="10247" width="9.85546875" customWidth="1"/>
    <col min="10248" max="10249" width="9.7109375" customWidth="1"/>
    <col min="10250" max="10252" width="9.85546875" customWidth="1"/>
    <col min="10253" max="10253" width="1.7109375" customWidth="1"/>
    <col min="10254" max="10254" width="9.85546875" customWidth="1"/>
    <col min="10255" max="10255" width="9.7109375" customWidth="1"/>
    <col min="10256" max="10256" width="9.85546875" customWidth="1"/>
    <col min="10257" max="10258" width="9.7109375" customWidth="1"/>
    <col min="10259" max="10260" width="9.85546875" customWidth="1"/>
    <col min="10499" max="10499" width="27.7109375" customWidth="1"/>
    <col min="10500" max="10500" width="8.7109375" customWidth="1"/>
    <col min="10501" max="10501" width="9.85546875" customWidth="1"/>
    <col min="10502" max="10502" width="9.7109375" customWidth="1"/>
    <col min="10503" max="10503" width="9.85546875" customWidth="1"/>
    <col min="10504" max="10505" width="9.7109375" customWidth="1"/>
    <col min="10506" max="10508" width="9.85546875" customWidth="1"/>
    <col min="10509" max="10509" width="1.7109375" customWidth="1"/>
    <col min="10510" max="10510" width="9.85546875" customWidth="1"/>
    <col min="10511" max="10511" width="9.7109375" customWidth="1"/>
    <col min="10512" max="10512" width="9.85546875" customWidth="1"/>
    <col min="10513" max="10514" width="9.7109375" customWidth="1"/>
    <col min="10515" max="10516" width="9.85546875" customWidth="1"/>
    <col min="10755" max="10755" width="27.7109375" customWidth="1"/>
    <col min="10756" max="10756" width="8.7109375" customWidth="1"/>
    <col min="10757" max="10757" width="9.85546875" customWidth="1"/>
    <col min="10758" max="10758" width="9.7109375" customWidth="1"/>
    <col min="10759" max="10759" width="9.85546875" customWidth="1"/>
    <col min="10760" max="10761" width="9.7109375" customWidth="1"/>
    <col min="10762" max="10764" width="9.85546875" customWidth="1"/>
    <col min="10765" max="10765" width="1.7109375" customWidth="1"/>
    <col min="10766" max="10766" width="9.85546875" customWidth="1"/>
    <col min="10767" max="10767" width="9.7109375" customWidth="1"/>
    <col min="10768" max="10768" width="9.85546875" customWidth="1"/>
    <col min="10769" max="10770" width="9.7109375" customWidth="1"/>
    <col min="10771" max="10772" width="9.85546875" customWidth="1"/>
    <col min="11011" max="11011" width="27.7109375" customWidth="1"/>
    <col min="11012" max="11012" width="8.7109375" customWidth="1"/>
    <col min="11013" max="11013" width="9.85546875" customWidth="1"/>
    <col min="11014" max="11014" width="9.7109375" customWidth="1"/>
    <col min="11015" max="11015" width="9.85546875" customWidth="1"/>
    <col min="11016" max="11017" width="9.7109375" customWidth="1"/>
    <col min="11018" max="11020" width="9.85546875" customWidth="1"/>
    <col min="11021" max="11021" width="1.7109375" customWidth="1"/>
    <col min="11022" max="11022" width="9.85546875" customWidth="1"/>
    <col min="11023" max="11023" width="9.7109375" customWidth="1"/>
    <col min="11024" max="11024" width="9.85546875" customWidth="1"/>
    <col min="11025" max="11026" width="9.7109375" customWidth="1"/>
    <col min="11027" max="11028" width="9.85546875" customWidth="1"/>
    <col min="11267" max="11267" width="27.7109375" customWidth="1"/>
    <col min="11268" max="11268" width="8.7109375" customWidth="1"/>
    <col min="11269" max="11269" width="9.85546875" customWidth="1"/>
    <col min="11270" max="11270" width="9.7109375" customWidth="1"/>
    <col min="11271" max="11271" width="9.85546875" customWidth="1"/>
    <col min="11272" max="11273" width="9.7109375" customWidth="1"/>
    <col min="11274" max="11276" width="9.85546875" customWidth="1"/>
    <col min="11277" max="11277" width="1.7109375" customWidth="1"/>
    <col min="11278" max="11278" width="9.85546875" customWidth="1"/>
    <col min="11279" max="11279" width="9.7109375" customWidth="1"/>
    <col min="11280" max="11280" width="9.85546875" customWidth="1"/>
    <col min="11281" max="11282" width="9.7109375" customWidth="1"/>
    <col min="11283" max="11284" width="9.85546875" customWidth="1"/>
    <col min="11523" max="11523" width="27.7109375" customWidth="1"/>
    <col min="11524" max="11524" width="8.7109375" customWidth="1"/>
    <col min="11525" max="11525" width="9.85546875" customWidth="1"/>
    <col min="11526" max="11526" width="9.7109375" customWidth="1"/>
    <col min="11527" max="11527" width="9.85546875" customWidth="1"/>
    <col min="11528" max="11529" width="9.7109375" customWidth="1"/>
    <col min="11530" max="11532" width="9.85546875" customWidth="1"/>
    <col min="11533" max="11533" width="1.7109375" customWidth="1"/>
    <col min="11534" max="11534" width="9.85546875" customWidth="1"/>
    <col min="11535" max="11535" width="9.7109375" customWidth="1"/>
    <col min="11536" max="11536" width="9.85546875" customWidth="1"/>
    <col min="11537" max="11538" width="9.7109375" customWidth="1"/>
    <col min="11539" max="11540" width="9.85546875" customWidth="1"/>
    <col min="11779" max="11779" width="27.7109375" customWidth="1"/>
    <col min="11780" max="11780" width="8.7109375" customWidth="1"/>
    <col min="11781" max="11781" width="9.85546875" customWidth="1"/>
    <col min="11782" max="11782" width="9.7109375" customWidth="1"/>
    <col min="11783" max="11783" width="9.85546875" customWidth="1"/>
    <col min="11784" max="11785" width="9.7109375" customWidth="1"/>
    <col min="11786" max="11788" width="9.85546875" customWidth="1"/>
    <col min="11789" max="11789" width="1.7109375" customWidth="1"/>
    <col min="11790" max="11790" width="9.85546875" customWidth="1"/>
    <col min="11791" max="11791" width="9.7109375" customWidth="1"/>
    <col min="11792" max="11792" width="9.85546875" customWidth="1"/>
    <col min="11793" max="11794" width="9.7109375" customWidth="1"/>
    <col min="11795" max="11796" width="9.85546875" customWidth="1"/>
    <col min="12035" max="12035" width="27.7109375" customWidth="1"/>
    <col min="12036" max="12036" width="8.7109375" customWidth="1"/>
    <col min="12037" max="12037" width="9.85546875" customWidth="1"/>
    <col min="12038" max="12038" width="9.7109375" customWidth="1"/>
    <col min="12039" max="12039" width="9.85546875" customWidth="1"/>
    <col min="12040" max="12041" width="9.7109375" customWidth="1"/>
    <col min="12042" max="12044" width="9.85546875" customWidth="1"/>
    <col min="12045" max="12045" width="1.7109375" customWidth="1"/>
    <col min="12046" max="12046" width="9.85546875" customWidth="1"/>
    <col min="12047" max="12047" width="9.7109375" customWidth="1"/>
    <col min="12048" max="12048" width="9.85546875" customWidth="1"/>
    <col min="12049" max="12050" width="9.7109375" customWidth="1"/>
    <col min="12051" max="12052" width="9.85546875" customWidth="1"/>
    <col min="12291" max="12291" width="27.7109375" customWidth="1"/>
    <col min="12292" max="12292" width="8.7109375" customWidth="1"/>
    <col min="12293" max="12293" width="9.85546875" customWidth="1"/>
    <col min="12294" max="12294" width="9.7109375" customWidth="1"/>
    <col min="12295" max="12295" width="9.85546875" customWidth="1"/>
    <col min="12296" max="12297" width="9.7109375" customWidth="1"/>
    <col min="12298" max="12300" width="9.85546875" customWidth="1"/>
    <col min="12301" max="12301" width="1.7109375" customWidth="1"/>
    <col min="12302" max="12302" width="9.85546875" customWidth="1"/>
    <col min="12303" max="12303" width="9.7109375" customWidth="1"/>
    <col min="12304" max="12304" width="9.85546875" customWidth="1"/>
    <col min="12305" max="12306" width="9.7109375" customWidth="1"/>
    <col min="12307" max="12308" width="9.85546875" customWidth="1"/>
    <col min="12547" max="12547" width="27.7109375" customWidth="1"/>
    <col min="12548" max="12548" width="8.7109375" customWidth="1"/>
    <col min="12549" max="12549" width="9.85546875" customWidth="1"/>
    <col min="12550" max="12550" width="9.7109375" customWidth="1"/>
    <col min="12551" max="12551" width="9.85546875" customWidth="1"/>
    <col min="12552" max="12553" width="9.7109375" customWidth="1"/>
    <col min="12554" max="12556" width="9.85546875" customWidth="1"/>
    <col min="12557" max="12557" width="1.7109375" customWidth="1"/>
    <col min="12558" max="12558" width="9.85546875" customWidth="1"/>
    <col min="12559" max="12559" width="9.7109375" customWidth="1"/>
    <col min="12560" max="12560" width="9.85546875" customWidth="1"/>
    <col min="12561" max="12562" width="9.7109375" customWidth="1"/>
    <col min="12563" max="12564" width="9.85546875" customWidth="1"/>
    <col min="12803" max="12803" width="27.7109375" customWidth="1"/>
    <col min="12804" max="12804" width="8.7109375" customWidth="1"/>
    <col min="12805" max="12805" width="9.85546875" customWidth="1"/>
    <col min="12806" max="12806" width="9.7109375" customWidth="1"/>
    <col min="12807" max="12807" width="9.85546875" customWidth="1"/>
    <col min="12808" max="12809" width="9.7109375" customWidth="1"/>
    <col min="12810" max="12812" width="9.85546875" customWidth="1"/>
    <col min="12813" max="12813" width="1.7109375" customWidth="1"/>
    <col min="12814" max="12814" width="9.85546875" customWidth="1"/>
    <col min="12815" max="12815" width="9.7109375" customWidth="1"/>
    <col min="12816" max="12816" width="9.85546875" customWidth="1"/>
    <col min="12817" max="12818" width="9.7109375" customWidth="1"/>
    <col min="12819" max="12820" width="9.85546875" customWidth="1"/>
    <col min="13059" max="13059" width="27.7109375" customWidth="1"/>
    <col min="13060" max="13060" width="8.7109375" customWidth="1"/>
    <col min="13061" max="13061" width="9.85546875" customWidth="1"/>
    <col min="13062" max="13062" width="9.7109375" customWidth="1"/>
    <col min="13063" max="13063" width="9.85546875" customWidth="1"/>
    <col min="13064" max="13065" width="9.7109375" customWidth="1"/>
    <col min="13066" max="13068" width="9.85546875" customWidth="1"/>
    <col min="13069" max="13069" width="1.7109375" customWidth="1"/>
    <col min="13070" max="13070" width="9.85546875" customWidth="1"/>
    <col min="13071" max="13071" width="9.7109375" customWidth="1"/>
    <col min="13072" max="13072" width="9.85546875" customWidth="1"/>
    <col min="13073" max="13074" width="9.7109375" customWidth="1"/>
    <col min="13075" max="13076" width="9.85546875" customWidth="1"/>
    <col min="13315" max="13315" width="27.7109375" customWidth="1"/>
    <col min="13316" max="13316" width="8.7109375" customWidth="1"/>
    <col min="13317" max="13317" width="9.85546875" customWidth="1"/>
    <col min="13318" max="13318" width="9.7109375" customWidth="1"/>
    <col min="13319" max="13319" width="9.85546875" customWidth="1"/>
    <col min="13320" max="13321" width="9.7109375" customWidth="1"/>
    <col min="13322" max="13324" width="9.85546875" customWidth="1"/>
    <col min="13325" max="13325" width="1.7109375" customWidth="1"/>
    <col min="13326" max="13326" width="9.85546875" customWidth="1"/>
    <col min="13327" max="13327" width="9.7109375" customWidth="1"/>
    <col min="13328" max="13328" width="9.85546875" customWidth="1"/>
    <col min="13329" max="13330" width="9.7109375" customWidth="1"/>
    <col min="13331" max="13332" width="9.85546875" customWidth="1"/>
    <col min="13571" max="13571" width="27.7109375" customWidth="1"/>
    <col min="13572" max="13572" width="8.7109375" customWidth="1"/>
    <col min="13573" max="13573" width="9.85546875" customWidth="1"/>
    <col min="13574" max="13574" width="9.7109375" customWidth="1"/>
    <col min="13575" max="13575" width="9.85546875" customWidth="1"/>
    <col min="13576" max="13577" width="9.7109375" customWidth="1"/>
    <col min="13578" max="13580" width="9.85546875" customWidth="1"/>
    <col min="13581" max="13581" width="1.7109375" customWidth="1"/>
    <col min="13582" max="13582" width="9.85546875" customWidth="1"/>
    <col min="13583" max="13583" width="9.7109375" customWidth="1"/>
    <col min="13584" max="13584" width="9.85546875" customWidth="1"/>
    <col min="13585" max="13586" width="9.7109375" customWidth="1"/>
    <col min="13587" max="13588" width="9.85546875" customWidth="1"/>
    <col min="13827" max="13827" width="27.7109375" customWidth="1"/>
    <col min="13828" max="13828" width="8.7109375" customWidth="1"/>
    <col min="13829" max="13829" width="9.85546875" customWidth="1"/>
    <col min="13830" max="13830" width="9.7109375" customWidth="1"/>
    <col min="13831" max="13831" width="9.85546875" customWidth="1"/>
    <col min="13832" max="13833" width="9.7109375" customWidth="1"/>
    <col min="13834" max="13836" width="9.85546875" customWidth="1"/>
    <col min="13837" max="13837" width="1.7109375" customWidth="1"/>
    <col min="13838" max="13838" width="9.85546875" customWidth="1"/>
    <col min="13839" max="13839" width="9.7109375" customWidth="1"/>
    <col min="13840" max="13840" width="9.85546875" customWidth="1"/>
    <col min="13841" max="13842" width="9.7109375" customWidth="1"/>
    <col min="13843" max="13844" width="9.85546875" customWidth="1"/>
    <col min="14083" max="14083" width="27.7109375" customWidth="1"/>
    <col min="14084" max="14084" width="8.7109375" customWidth="1"/>
    <col min="14085" max="14085" width="9.85546875" customWidth="1"/>
    <col min="14086" max="14086" width="9.7109375" customWidth="1"/>
    <col min="14087" max="14087" width="9.85546875" customWidth="1"/>
    <col min="14088" max="14089" width="9.7109375" customWidth="1"/>
    <col min="14090" max="14092" width="9.85546875" customWidth="1"/>
    <col min="14093" max="14093" width="1.7109375" customWidth="1"/>
    <col min="14094" max="14094" width="9.85546875" customWidth="1"/>
    <col min="14095" max="14095" width="9.7109375" customWidth="1"/>
    <col min="14096" max="14096" width="9.85546875" customWidth="1"/>
    <col min="14097" max="14098" width="9.7109375" customWidth="1"/>
    <col min="14099" max="14100" width="9.85546875" customWidth="1"/>
    <col min="14339" max="14339" width="27.7109375" customWidth="1"/>
    <col min="14340" max="14340" width="8.7109375" customWidth="1"/>
    <col min="14341" max="14341" width="9.85546875" customWidth="1"/>
    <col min="14342" max="14342" width="9.7109375" customWidth="1"/>
    <col min="14343" max="14343" width="9.85546875" customWidth="1"/>
    <col min="14344" max="14345" width="9.7109375" customWidth="1"/>
    <col min="14346" max="14348" width="9.85546875" customWidth="1"/>
    <col min="14349" max="14349" width="1.7109375" customWidth="1"/>
    <col min="14350" max="14350" width="9.85546875" customWidth="1"/>
    <col min="14351" max="14351" width="9.7109375" customWidth="1"/>
    <col min="14352" max="14352" width="9.85546875" customWidth="1"/>
    <col min="14353" max="14354" width="9.7109375" customWidth="1"/>
    <col min="14355" max="14356" width="9.85546875" customWidth="1"/>
    <col min="14595" max="14595" width="27.7109375" customWidth="1"/>
    <col min="14596" max="14596" width="8.7109375" customWidth="1"/>
    <col min="14597" max="14597" width="9.85546875" customWidth="1"/>
    <col min="14598" max="14598" width="9.7109375" customWidth="1"/>
    <col min="14599" max="14599" width="9.85546875" customWidth="1"/>
    <col min="14600" max="14601" width="9.7109375" customWidth="1"/>
    <col min="14602" max="14604" width="9.85546875" customWidth="1"/>
    <col min="14605" max="14605" width="1.7109375" customWidth="1"/>
    <col min="14606" max="14606" width="9.85546875" customWidth="1"/>
    <col min="14607" max="14607" width="9.7109375" customWidth="1"/>
    <col min="14608" max="14608" width="9.85546875" customWidth="1"/>
    <col min="14609" max="14610" width="9.7109375" customWidth="1"/>
    <col min="14611" max="14612" width="9.85546875" customWidth="1"/>
    <col min="14851" max="14851" width="27.7109375" customWidth="1"/>
    <col min="14852" max="14852" width="8.7109375" customWidth="1"/>
    <col min="14853" max="14853" width="9.85546875" customWidth="1"/>
    <col min="14854" max="14854" width="9.7109375" customWidth="1"/>
    <col min="14855" max="14855" width="9.85546875" customWidth="1"/>
    <col min="14856" max="14857" width="9.7109375" customWidth="1"/>
    <col min="14858" max="14860" width="9.85546875" customWidth="1"/>
    <col min="14861" max="14861" width="1.7109375" customWidth="1"/>
    <col min="14862" max="14862" width="9.85546875" customWidth="1"/>
    <col min="14863" max="14863" width="9.7109375" customWidth="1"/>
    <col min="14864" max="14864" width="9.85546875" customWidth="1"/>
    <col min="14865" max="14866" width="9.7109375" customWidth="1"/>
    <col min="14867" max="14868" width="9.85546875" customWidth="1"/>
    <col min="15107" max="15107" width="27.7109375" customWidth="1"/>
    <col min="15108" max="15108" width="8.7109375" customWidth="1"/>
    <col min="15109" max="15109" width="9.85546875" customWidth="1"/>
    <col min="15110" max="15110" width="9.7109375" customWidth="1"/>
    <col min="15111" max="15111" width="9.85546875" customWidth="1"/>
    <col min="15112" max="15113" width="9.7109375" customWidth="1"/>
    <col min="15114" max="15116" width="9.85546875" customWidth="1"/>
    <col min="15117" max="15117" width="1.7109375" customWidth="1"/>
    <col min="15118" max="15118" width="9.85546875" customWidth="1"/>
    <col min="15119" max="15119" width="9.7109375" customWidth="1"/>
    <col min="15120" max="15120" width="9.85546875" customWidth="1"/>
    <col min="15121" max="15122" width="9.7109375" customWidth="1"/>
    <col min="15123" max="15124" width="9.85546875" customWidth="1"/>
    <col min="15363" max="15363" width="27.7109375" customWidth="1"/>
    <col min="15364" max="15364" width="8.7109375" customWidth="1"/>
    <col min="15365" max="15365" width="9.85546875" customWidth="1"/>
    <col min="15366" max="15366" width="9.7109375" customWidth="1"/>
    <col min="15367" max="15367" width="9.85546875" customWidth="1"/>
    <col min="15368" max="15369" width="9.7109375" customWidth="1"/>
    <col min="15370" max="15372" width="9.85546875" customWidth="1"/>
    <col min="15373" max="15373" width="1.7109375" customWidth="1"/>
    <col min="15374" max="15374" width="9.85546875" customWidth="1"/>
    <col min="15375" max="15375" width="9.7109375" customWidth="1"/>
    <col min="15376" max="15376" width="9.85546875" customWidth="1"/>
    <col min="15377" max="15378" width="9.7109375" customWidth="1"/>
    <col min="15379" max="15380" width="9.85546875" customWidth="1"/>
    <col min="15619" max="15619" width="27.7109375" customWidth="1"/>
    <col min="15620" max="15620" width="8.7109375" customWidth="1"/>
    <col min="15621" max="15621" width="9.85546875" customWidth="1"/>
    <col min="15622" max="15622" width="9.7109375" customWidth="1"/>
    <col min="15623" max="15623" width="9.85546875" customWidth="1"/>
    <col min="15624" max="15625" width="9.7109375" customWidth="1"/>
    <col min="15626" max="15628" width="9.85546875" customWidth="1"/>
    <col min="15629" max="15629" width="1.7109375" customWidth="1"/>
    <col min="15630" max="15630" width="9.85546875" customWidth="1"/>
    <col min="15631" max="15631" width="9.7109375" customWidth="1"/>
    <col min="15632" max="15632" width="9.85546875" customWidth="1"/>
    <col min="15633" max="15634" width="9.7109375" customWidth="1"/>
    <col min="15635" max="15636" width="9.85546875" customWidth="1"/>
    <col min="15875" max="15875" width="27.7109375" customWidth="1"/>
    <col min="15876" max="15876" width="8.7109375" customWidth="1"/>
    <col min="15877" max="15877" width="9.85546875" customWidth="1"/>
    <col min="15878" max="15878" width="9.7109375" customWidth="1"/>
    <col min="15879" max="15879" width="9.85546875" customWidth="1"/>
    <col min="15880" max="15881" width="9.7109375" customWidth="1"/>
    <col min="15882" max="15884" width="9.85546875" customWidth="1"/>
    <col min="15885" max="15885" width="1.7109375" customWidth="1"/>
    <col min="15886" max="15886" width="9.85546875" customWidth="1"/>
    <col min="15887" max="15887" width="9.7109375" customWidth="1"/>
    <col min="15888" max="15888" width="9.85546875" customWidth="1"/>
    <col min="15889" max="15890" width="9.7109375" customWidth="1"/>
    <col min="15891" max="15892" width="9.85546875" customWidth="1"/>
    <col min="16131" max="16131" width="27.7109375" customWidth="1"/>
    <col min="16132" max="16132" width="8.7109375" customWidth="1"/>
    <col min="16133" max="16133" width="9.85546875" customWidth="1"/>
    <col min="16134" max="16134" width="9.7109375" customWidth="1"/>
    <col min="16135" max="16135" width="9.85546875" customWidth="1"/>
    <col min="16136" max="16137" width="9.7109375" customWidth="1"/>
    <col min="16138" max="16140" width="9.85546875" customWidth="1"/>
    <col min="16141" max="16141" width="1.7109375" customWidth="1"/>
    <col min="16142" max="16142" width="9.85546875" customWidth="1"/>
    <col min="16143" max="16143" width="9.7109375" customWidth="1"/>
    <col min="16144" max="16144" width="9.85546875" customWidth="1"/>
    <col min="16145" max="16146" width="9.7109375" customWidth="1"/>
    <col min="16147" max="16148" width="9.85546875" customWidth="1"/>
  </cols>
  <sheetData>
    <row r="1" spans="1:24" ht="12.75" customHeight="1" x14ac:dyDescent="0.2">
      <c r="A1" s="264" t="s">
        <v>535</v>
      </c>
      <c r="B1" s="526"/>
      <c r="C1" s="526"/>
      <c r="D1" s="526"/>
      <c r="E1" s="526"/>
      <c r="F1" s="526"/>
      <c r="G1" s="526"/>
      <c r="H1" s="526"/>
      <c r="I1" s="526"/>
      <c r="J1" s="526"/>
      <c r="K1" s="526"/>
      <c r="L1" s="526"/>
      <c r="M1" s="526"/>
      <c r="N1" s="526"/>
      <c r="O1" s="526"/>
      <c r="P1" s="526"/>
      <c r="Q1" s="526"/>
      <c r="R1" s="526"/>
      <c r="S1" s="526"/>
      <c r="T1" s="526"/>
      <c r="U1" s="526"/>
    </row>
    <row r="2" spans="1:24" ht="13.5" customHeight="1" x14ac:dyDescent="0.2">
      <c r="A2" s="197" t="s">
        <v>672</v>
      </c>
      <c r="B2" s="197"/>
      <c r="C2" s="543"/>
      <c r="D2" s="543"/>
      <c r="E2" s="50"/>
      <c r="F2" s="51"/>
      <c r="G2" s="591"/>
      <c r="H2" s="591"/>
      <c r="I2" s="591"/>
      <c r="J2" s="591"/>
      <c r="K2" s="591"/>
      <c r="L2" s="591"/>
      <c r="M2" s="591"/>
      <c r="N2" s="591"/>
      <c r="O2" s="591"/>
      <c r="P2" s="591"/>
      <c r="Q2" s="591"/>
      <c r="R2" s="241"/>
      <c r="S2" s="241"/>
      <c r="T2" s="299"/>
      <c r="U2" s="52"/>
    </row>
    <row r="3" spans="1:24" ht="12.75" customHeight="1" x14ac:dyDescent="0.2">
      <c r="A3" s="241" t="s">
        <v>49</v>
      </c>
      <c r="B3" s="241"/>
      <c r="C3" s="241"/>
      <c r="D3" s="50"/>
      <c r="E3" s="53"/>
      <c r="F3" s="52"/>
      <c r="G3" s="52"/>
      <c r="H3" s="52"/>
      <c r="I3" s="52"/>
      <c r="J3" s="52"/>
      <c r="K3" s="52"/>
      <c r="L3" s="52"/>
      <c r="M3" s="52"/>
      <c r="N3" s="52"/>
      <c r="O3" s="52"/>
      <c r="P3" s="52"/>
      <c r="Q3" s="52"/>
      <c r="R3" s="52"/>
      <c r="S3" s="52"/>
      <c r="T3" s="52"/>
      <c r="U3" s="52"/>
    </row>
    <row r="4" spans="1:24" ht="11.25" customHeight="1" x14ac:dyDescent="0.2">
      <c r="A4" s="268"/>
      <c r="B4" s="268"/>
      <c r="C4" s="269">
        <v>0</v>
      </c>
      <c r="D4" s="269">
        <f t="shared" ref="D4:S4" si="0">C4+1</f>
        <v>1</v>
      </c>
      <c r="E4" s="269">
        <f t="shared" si="0"/>
        <v>2</v>
      </c>
      <c r="F4" s="269">
        <f t="shared" si="0"/>
        <v>3</v>
      </c>
      <c r="G4" s="269">
        <f t="shared" si="0"/>
        <v>4</v>
      </c>
      <c r="H4" s="269">
        <f t="shared" si="0"/>
        <v>5</v>
      </c>
      <c r="I4" s="269">
        <f t="shared" si="0"/>
        <v>6</v>
      </c>
      <c r="J4" s="269"/>
      <c r="K4" s="269">
        <f>I4+1</f>
        <v>7</v>
      </c>
      <c r="L4" s="269">
        <f t="shared" si="0"/>
        <v>8</v>
      </c>
      <c r="M4" s="269">
        <f t="shared" si="0"/>
        <v>9</v>
      </c>
      <c r="N4" s="269">
        <f t="shared" si="0"/>
        <v>10</v>
      </c>
      <c r="O4" s="269">
        <f t="shared" si="0"/>
        <v>11</v>
      </c>
      <c r="P4" s="269">
        <f t="shared" si="0"/>
        <v>12</v>
      </c>
      <c r="Q4" s="269">
        <f t="shared" si="0"/>
        <v>13</v>
      </c>
      <c r="R4" s="269">
        <f t="shared" si="0"/>
        <v>14</v>
      </c>
      <c r="S4" s="269">
        <f t="shared" si="0"/>
        <v>15</v>
      </c>
      <c r="T4" s="269"/>
      <c r="U4" s="269">
        <f>S4+1</f>
        <v>16</v>
      </c>
      <c r="V4" s="270"/>
      <c r="W4" s="270"/>
    </row>
    <row r="5" spans="1:24" ht="19.5" customHeight="1" x14ac:dyDescent="0.2">
      <c r="A5" s="587" t="s">
        <v>560</v>
      </c>
      <c r="B5" s="587" t="s">
        <v>561</v>
      </c>
      <c r="C5" s="577" t="s">
        <v>533</v>
      </c>
      <c r="D5" s="577"/>
      <c r="E5" s="577"/>
      <c r="F5" s="577"/>
      <c r="G5" s="577"/>
      <c r="H5" s="577"/>
      <c r="I5" s="577"/>
      <c r="J5" s="577"/>
      <c r="K5" s="577"/>
      <c r="L5" s="577"/>
      <c r="M5" s="577"/>
      <c r="N5" s="577"/>
      <c r="O5" s="577"/>
      <c r="P5" s="577"/>
      <c r="Q5" s="577"/>
      <c r="R5" s="577"/>
      <c r="S5" s="577"/>
      <c r="T5" s="577"/>
      <c r="U5" s="577"/>
    </row>
    <row r="6" spans="1:24" ht="12.75" customHeight="1" x14ac:dyDescent="0.2">
      <c r="A6" s="588"/>
      <c r="B6" s="588"/>
      <c r="C6" s="592" t="s">
        <v>447</v>
      </c>
      <c r="D6" s="592"/>
      <c r="E6" s="592"/>
      <c r="F6" s="592"/>
      <c r="G6" s="592"/>
      <c r="H6" s="592"/>
      <c r="I6" s="203"/>
      <c r="J6" s="203"/>
      <c r="K6" s="203"/>
      <c r="L6" s="204"/>
      <c r="M6" s="592" t="s">
        <v>536</v>
      </c>
      <c r="N6" s="592"/>
      <c r="O6" s="592"/>
      <c r="P6" s="592"/>
      <c r="Q6" s="592"/>
      <c r="R6" s="592"/>
      <c r="S6" s="203"/>
      <c r="T6" s="203"/>
    </row>
    <row r="7" spans="1:24" ht="13.5" customHeight="1" x14ac:dyDescent="0.2">
      <c r="A7" s="589"/>
      <c r="B7" s="589"/>
      <c r="C7" s="205" t="s">
        <v>448</v>
      </c>
      <c r="D7" s="205" t="s">
        <v>449</v>
      </c>
      <c r="E7" s="205" t="s">
        <v>450</v>
      </c>
      <c r="F7" s="205" t="s">
        <v>451</v>
      </c>
      <c r="G7" s="205" t="s">
        <v>452</v>
      </c>
      <c r="H7" s="205" t="s">
        <v>453</v>
      </c>
      <c r="I7" s="206" t="s">
        <v>466</v>
      </c>
      <c r="J7" s="206" t="s">
        <v>537</v>
      </c>
      <c r="K7" s="206" t="s">
        <v>606</v>
      </c>
      <c r="L7" s="205"/>
      <c r="M7" s="205" t="s">
        <v>448</v>
      </c>
      <c r="N7" s="205" t="s">
        <v>449</v>
      </c>
      <c r="O7" s="205" t="s">
        <v>450</v>
      </c>
      <c r="P7" s="205" t="s">
        <v>451</v>
      </c>
      <c r="Q7" s="205" t="s">
        <v>452</v>
      </c>
      <c r="R7" s="205" t="s">
        <v>453</v>
      </c>
      <c r="S7" s="206" t="s">
        <v>466</v>
      </c>
      <c r="T7" s="206" t="s">
        <v>537</v>
      </c>
      <c r="U7" s="206" t="s">
        <v>606</v>
      </c>
    </row>
    <row r="8" spans="1:24" s="8" customFormat="1" ht="11.25" customHeight="1" x14ac:dyDescent="0.2">
      <c r="K8" s="117"/>
      <c r="U8" s="117"/>
      <c r="W8" s="209"/>
      <c r="X8" s="209"/>
    </row>
    <row r="9" spans="1:24" s="60" customFormat="1" ht="12.75" customHeight="1" x14ac:dyDescent="0.2">
      <c r="A9" s="62" t="s">
        <v>586</v>
      </c>
      <c r="B9" s="47"/>
      <c r="C9" s="34">
        <v>57.5</v>
      </c>
      <c r="D9" s="34">
        <v>60.1</v>
      </c>
      <c r="E9" s="34">
        <v>64.599999999999994</v>
      </c>
      <c r="F9" s="58">
        <v>70</v>
      </c>
      <c r="G9" s="59">
        <v>76.3</v>
      </c>
      <c r="H9" s="59">
        <v>80.7</v>
      </c>
      <c r="I9" s="59">
        <v>83.2</v>
      </c>
      <c r="J9" s="59">
        <v>83.1</v>
      </c>
      <c r="K9" s="59">
        <v>65.8</v>
      </c>
      <c r="L9" s="58"/>
      <c r="M9" s="34">
        <v>44.1</v>
      </c>
      <c r="N9" s="34">
        <v>45.9</v>
      </c>
      <c r="O9" s="34">
        <v>48.4</v>
      </c>
      <c r="P9" s="58">
        <v>50.9</v>
      </c>
      <c r="Q9" s="59">
        <v>55.3</v>
      </c>
      <c r="R9" s="59">
        <v>58.4</v>
      </c>
      <c r="S9" s="59">
        <v>59.1</v>
      </c>
      <c r="T9" s="59">
        <v>60.8</v>
      </c>
      <c r="U9" s="59">
        <v>56.8</v>
      </c>
      <c r="W9" s="209"/>
      <c r="X9" s="209"/>
    </row>
    <row r="10" spans="1:24" ht="11.25" customHeight="1" x14ac:dyDescent="0.2">
      <c r="A10" s="62"/>
      <c r="B10" s="62"/>
      <c r="C10" s="62"/>
      <c r="D10" s="62"/>
      <c r="E10" s="8"/>
      <c r="F10" s="63"/>
      <c r="G10" s="8"/>
      <c r="H10" s="8"/>
      <c r="K10" s="41"/>
      <c r="L10" s="8"/>
      <c r="M10" s="8"/>
      <c r="N10" s="8"/>
      <c r="O10" s="8"/>
      <c r="P10" s="63"/>
      <c r="Q10" s="8"/>
      <c r="R10" s="8"/>
      <c r="U10" s="41"/>
      <c r="W10" s="209"/>
      <c r="X10" s="209"/>
    </row>
    <row r="11" spans="1:24" ht="11.25" customHeight="1" x14ac:dyDescent="0.2">
      <c r="A11" s="32" t="s">
        <v>540</v>
      </c>
      <c r="B11" s="47" t="s">
        <v>445</v>
      </c>
      <c r="C11" s="64">
        <v>59</v>
      </c>
      <c r="D11" s="64">
        <v>61.4</v>
      </c>
      <c r="E11" s="64">
        <v>65.3</v>
      </c>
      <c r="F11" s="64">
        <v>70</v>
      </c>
      <c r="G11" s="65">
        <v>75.400000000000006</v>
      </c>
      <c r="H11" s="59">
        <v>79.599999999999994</v>
      </c>
      <c r="I11" s="59">
        <v>81.900000000000006</v>
      </c>
      <c r="J11" s="59">
        <v>81.8</v>
      </c>
      <c r="K11" s="59">
        <v>63.8</v>
      </c>
      <c r="M11" s="64">
        <v>45.6</v>
      </c>
      <c r="N11" s="64">
        <v>46.3</v>
      </c>
      <c r="O11" s="64">
        <v>47.6</v>
      </c>
      <c r="P11" s="64">
        <v>49.8</v>
      </c>
      <c r="Q11" s="65">
        <v>53.5</v>
      </c>
      <c r="R11" s="59">
        <v>59</v>
      </c>
      <c r="S11" s="59">
        <v>59.4</v>
      </c>
      <c r="T11" s="59">
        <v>59.2</v>
      </c>
      <c r="U11" s="59">
        <v>53.4</v>
      </c>
      <c r="W11" s="209"/>
      <c r="X11" s="209"/>
    </row>
    <row r="12" spans="1:24" ht="11.25" customHeight="1" x14ac:dyDescent="0.2">
      <c r="A12" s="56"/>
      <c r="B12" s="56"/>
      <c r="C12" s="57"/>
      <c r="D12" s="57"/>
      <c r="E12" s="57"/>
      <c r="F12" s="8"/>
      <c r="G12" s="8"/>
      <c r="H12" s="8"/>
      <c r="I12" s="8"/>
      <c r="J12" s="8"/>
      <c r="K12" s="8"/>
      <c r="L12" s="8"/>
      <c r="M12" s="8"/>
      <c r="N12" s="8"/>
      <c r="O12" s="8"/>
      <c r="P12" s="8"/>
      <c r="Q12" s="8"/>
      <c r="R12" s="8"/>
      <c r="S12" s="8"/>
      <c r="T12" s="8"/>
    </row>
    <row r="13" spans="1:24" s="60" customFormat="1" ht="11.25" customHeight="1" x14ac:dyDescent="0.2">
      <c r="A13" s="31" t="s">
        <v>562</v>
      </c>
      <c r="B13" s="31" t="s">
        <v>129</v>
      </c>
      <c r="C13" s="34">
        <v>57.4</v>
      </c>
      <c r="D13" s="34">
        <v>60.6</v>
      </c>
      <c r="E13" s="34">
        <v>66.5</v>
      </c>
      <c r="F13" s="58">
        <v>72.900000000000006</v>
      </c>
      <c r="G13" s="59">
        <v>79.5</v>
      </c>
      <c r="H13" s="59">
        <v>84.7</v>
      </c>
      <c r="I13" s="59">
        <v>88</v>
      </c>
      <c r="J13" s="59">
        <v>87.9</v>
      </c>
      <c r="K13" s="59">
        <v>63.3</v>
      </c>
      <c r="L13" s="58"/>
      <c r="M13" s="34">
        <v>40.4</v>
      </c>
      <c r="N13" s="34">
        <v>41.9</v>
      </c>
      <c r="O13" s="34">
        <v>44.9</v>
      </c>
      <c r="P13" s="58">
        <v>48.1</v>
      </c>
      <c r="Q13" s="59">
        <v>52.9</v>
      </c>
      <c r="R13" s="59">
        <v>56.8</v>
      </c>
      <c r="S13" s="59">
        <v>58.5</v>
      </c>
      <c r="T13" s="59">
        <v>59.3</v>
      </c>
      <c r="U13" s="59">
        <v>54.6</v>
      </c>
      <c r="W13" s="209"/>
      <c r="X13" s="209"/>
    </row>
    <row r="14" spans="1:24" ht="11.25" customHeight="1" x14ac:dyDescent="0.2">
      <c r="A14" s="35" t="s">
        <v>467</v>
      </c>
      <c r="B14" s="105" t="s">
        <v>132</v>
      </c>
      <c r="C14" s="208">
        <v>56.6</v>
      </c>
      <c r="D14" s="208">
        <v>60.3</v>
      </c>
      <c r="E14" s="208">
        <v>66.2</v>
      </c>
      <c r="F14" s="61">
        <v>75.599999999999994</v>
      </c>
      <c r="G14" s="117">
        <v>84.2</v>
      </c>
      <c r="H14" s="117">
        <v>88.7</v>
      </c>
      <c r="I14" s="117">
        <v>90.7</v>
      </c>
      <c r="J14" s="117">
        <v>91.4</v>
      </c>
      <c r="K14" s="117">
        <v>65</v>
      </c>
      <c r="L14" s="61"/>
      <c r="M14" s="208">
        <v>40.4</v>
      </c>
      <c r="N14" s="208">
        <v>42.3</v>
      </c>
      <c r="O14" s="208">
        <v>44.5</v>
      </c>
      <c r="P14" s="61">
        <v>48.7</v>
      </c>
      <c r="Q14" s="117">
        <v>55.8</v>
      </c>
      <c r="R14" s="117">
        <v>60</v>
      </c>
      <c r="S14" s="117">
        <v>62.5</v>
      </c>
      <c r="T14" s="117">
        <v>63.1</v>
      </c>
      <c r="U14" s="117">
        <v>57.6</v>
      </c>
      <c r="W14" s="209"/>
      <c r="X14" s="209"/>
    </row>
    <row r="15" spans="1:24" ht="11.25" customHeight="1" x14ac:dyDescent="0.2">
      <c r="A15" s="35" t="s">
        <v>130</v>
      </c>
      <c r="B15" s="105" t="s">
        <v>131</v>
      </c>
      <c r="C15" s="208">
        <v>57.9</v>
      </c>
      <c r="D15" s="208">
        <v>60</v>
      </c>
      <c r="E15" s="208">
        <v>69.2</v>
      </c>
      <c r="F15" s="61">
        <v>73.900000000000006</v>
      </c>
      <c r="G15" s="117">
        <v>80.5</v>
      </c>
      <c r="H15" s="117">
        <v>92.4</v>
      </c>
      <c r="I15" s="117">
        <v>92.7</v>
      </c>
      <c r="J15" s="117">
        <v>90.2</v>
      </c>
      <c r="K15" s="117">
        <v>66.099999999999994</v>
      </c>
      <c r="L15" s="61"/>
      <c r="M15" s="208">
        <v>44.7</v>
      </c>
      <c r="N15" s="208">
        <v>46</v>
      </c>
      <c r="O15" s="208">
        <v>47.7</v>
      </c>
      <c r="P15" s="61">
        <v>51.6</v>
      </c>
      <c r="Q15" s="117">
        <v>54.7</v>
      </c>
      <c r="R15" s="117">
        <v>65.7</v>
      </c>
      <c r="S15" s="117">
        <v>62.2</v>
      </c>
      <c r="T15" s="117">
        <v>64.8</v>
      </c>
      <c r="U15" s="117">
        <v>56.9</v>
      </c>
      <c r="W15" s="209"/>
      <c r="X15" s="209"/>
    </row>
    <row r="16" spans="1:24" ht="11.25" customHeight="1" x14ac:dyDescent="0.2">
      <c r="A16" s="36" t="s">
        <v>133</v>
      </c>
      <c r="B16" s="105" t="s">
        <v>134</v>
      </c>
      <c r="C16" s="208">
        <v>69.7</v>
      </c>
      <c r="D16" s="208">
        <v>71.7</v>
      </c>
      <c r="E16" s="208">
        <v>75.2</v>
      </c>
      <c r="F16" s="61">
        <v>81.2</v>
      </c>
      <c r="G16" s="117">
        <v>84.5</v>
      </c>
      <c r="H16" s="117">
        <v>88.1</v>
      </c>
      <c r="I16" s="117">
        <v>89.1</v>
      </c>
      <c r="J16" s="117">
        <v>90.3</v>
      </c>
      <c r="K16" s="117">
        <v>67</v>
      </c>
      <c r="L16" s="61"/>
      <c r="M16" s="208">
        <v>45</v>
      </c>
      <c r="N16" s="208">
        <v>45.5</v>
      </c>
      <c r="O16" s="208">
        <v>47</v>
      </c>
      <c r="P16" s="61">
        <v>52.3</v>
      </c>
      <c r="Q16" s="117">
        <v>54.2</v>
      </c>
      <c r="R16" s="117">
        <v>60.3</v>
      </c>
      <c r="S16" s="117">
        <v>60.6</v>
      </c>
      <c r="T16" s="117">
        <v>61.7</v>
      </c>
      <c r="U16" s="117">
        <v>58.5</v>
      </c>
      <c r="W16" s="209"/>
      <c r="X16" s="209"/>
    </row>
    <row r="17" spans="1:24" ht="11.25" customHeight="1" x14ac:dyDescent="0.2">
      <c r="A17" s="36" t="s">
        <v>135</v>
      </c>
      <c r="B17" s="105" t="s">
        <v>136</v>
      </c>
      <c r="C17" s="208">
        <v>57.5</v>
      </c>
      <c r="D17" s="208">
        <v>61.6</v>
      </c>
      <c r="E17" s="208">
        <v>66.7</v>
      </c>
      <c r="F17" s="61">
        <v>72.900000000000006</v>
      </c>
      <c r="G17" s="117">
        <v>74.599999999999994</v>
      </c>
      <c r="H17" s="117">
        <v>77.8</v>
      </c>
      <c r="I17" s="117">
        <v>79.099999999999994</v>
      </c>
      <c r="J17" s="117">
        <v>80.5</v>
      </c>
      <c r="K17" s="117">
        <v>63</v>
      </c>
      <c r="L17" s="61"/>
      <c r="M17" s="208">
        <v>37.5</v>
      </c>
      <c r="N17" s="208">
        <v>38.6</v>
      </c>
      <c r="O17" s="208">
        <v>39.200000000000003</v>
      </c>
      <c r="P17" s="61">
        <v>48.5</v>
      </c>
      <c r="Q17" s="117">
        <v>49.6</v>
      </c>
      <c r="R17" s="117">
        <v>56.4</v>
      </c>
      <c r="S17" s="117">
        <v>48.8</v>
      </c>
      <c r="T17" s="117">
        <v>59</v>
      </c>
      <c r="U17" s="117">
        <v>55.1</v>
      </c>
      <c r="W17" s="209"/>
      <c r="X17" s="209"/>
    </row>
    <row r="18" spans="1:24" ht="11.25" customHeight="1" x14ac:dyDescent="0.2">
      <c r="A18" s="36" t="s">
        <v>137</v>
      </c>
      <c r="B18" s="105" t="s">
        <v>138</v>
      </c>
      <c r="C18" s="208">
        <v>48.9</v>
      </c>
      <c r="D18" s="208">
        <v>53.9</v>
      </c>
      <c r="E18" s="208">
        <v>61.7</v>
      </c>
      <c r="F18" s="61">
        <v>65.2</v>
      </c>
      <c r="G18" s="117">
        <v>74.5</v>
      </c>
      <c r="H18" s="117">
        <v>75.5</v>
      </c>
      <c r="I18" s="117">
        <v>82.5</v>
      </c>
      <c r="J18" s="117">
        <v>83.6</v>
      </c>
      <c r="K18" s="117">
        <v>57.3</v>
      </c>
      <c r="L18" s="61"/>
      <c r="M18" s="208">
        <v>30.1</v>
      </c>
      <c r="N18" s="208">
        <v>31.9</v>
      </c>
      <c r="O18" s="208">
        <v>35.799999999999997</v>
      </c>
      <c r="P18" s="61">
        <v>36.9</v>
      </c>
      <c r="Q18" s="117">
        <v>44.2</v>
      </c>
      <c r="R18" s="117">
        <v>40.9</v>
      </c>
      <c r="S18" s="117">
        <v>47.6</v>
      </c>
      <c r="T18" s="117">
        <v>50.3</v>
      </c>
      <c r="U18" s="117">
        <v>47.2</v>
      </c>
      <c r="W18" s="209"/>
      <c r="X18" s="209"/>
    </row>
    <row r="19" spans="1:24" ht="11.25" customHeight="1" x14ac:dyDescent="0.2">
      <c r="A19" s="36" t="s">
        <v>139</v>
      </c>
      <c r="B19" s="105" t="s">
        <v>140</v>
      </c>
      <c r="C19" s="208">
        <v>55.8</v>
      </c>
      <c r="D19" s="208">
        <v>61.3</v>
      </c>
      <c r="E19" s="208">
        <v>67.099999999999994</v>
      </c>
      <c r="F19" s="61">
        <v>72.5</v>
      </c>
      <c r="G19" s="117">
        <v>79.599999999999994</v>
      </c>
      <c r="H19" s="117">
        <v>84.6</v>
      </c>
      <c r="I19" s="117">
        <v>89.9</v>
      </c>
      <c r="J19" s="117">
        <v>90.3</v>
      </c>
      <c r="K19" s="117">
        <v>64.099999999999994</v>
      </c>
      <c r="L19" s="61"/>
      <c r="M19" s="208">
        <v>33.5</v>
      </c>
      <c r="N19" s="208">
        <v>38</v>
      </c>
      <c r="O19" s="208">
        <v>39.200000000000003</v>
      </c>
      <c r="P19" s="61">
        <v>41.9</v>
      </c>
      <c r="Q19" s="117">
        <v>49.5</v>
      </c>
      <c r="R19" s="117">
        <v>52.6</v>
      </c>
      <c r="S19" s="117">
        <v>55.9</v>
      </c>
      <c r="T19" s="117">
        <v>57.3</v>
      </c>
      <c r="U19" s="117">
        <v>57.3</v>
      </c>
      <c r="W19" s="209"/>
      <c r="X19" s="209"/>
    </row>
    <row r="20" spans="1:24" ht="11.25" customHeight="1" x14ac:dyDescent="0.2">
      <c r="A20" s="36" t="s">
        <v>141</v>
      </c>
      <c r="B20" s="105" t="s">
        <v>142</v>
      </c>
      <c r="C20" s="208">
        <v>62.2</v>
      </c>
      <c r="D20" s="208">
        <v>62.7</v>
      </c>
      <c r="E20" s="208">
        <v>67</v>
      </c>
      <c r="F20" s="61">
        <v>73.3</v>
      </c>
      <c r="G20" s="117">
        <v>79</v>
      </c>
      <c r="H20" s="117">
        <v>84.2</v>
      </c>
      <c r="I20" s="117">
        <v>89.4</v>
      </c>
      <c r="J20" s="117">
        <v>90.1</v>
      </c>
      <c r="K20" s="117">
        <v>67.900000000000006</v>
      </c>
      <c r="L20" s="61"/>
      <c r="M20" s="208">
        <v>47.9</v>
      </c>
      <c r="N20" s="208">
        <v>47.3</v>
      </c>
      <c r="O20" s="208">
        <v>50.4</v>
      </c>
      <c r="P20" s="61">
        <v>53.6</v>
      </c>
      <c r="Q20" s="117">
        <v>53.1</v>
      </c>
      <c r="R20" s="117">
        <v>58.5</v>
      </c>
      <c r="S20" s="117">
        <v>61.9</v>
      </c>
      <c r="T20" s="117">
        <v>64.8</v>
      </c>
      <c r="U20" s="117">
        <v>56.1</v>
      </c>
      <c r="W20" s="209"/>
      <c r="X20" s="209"/>
    </row>
    <row r="21" spans="1:24" ht="11.25" customHeight="1" x14ac:dyDescent="0.2">
      <c r="A21" s="36" t="s">
        <v>143</v>
      </c>
      <c r="B21" s="105" t="s">
        <v>144</v>
      </c>
      <c r="C21" s="208">
        <v>62</v>
      </c>
      <c r="D21" s="208">
        <v>61.6</v>
      </c>
      <c r="E21" s="208">
        <v>70.400000000000006</v>
      </c>
      <c r="F21" s="61">
        <v>73.3</v>
      </c>
      <c r="G21" s="117">
        <v>77.400000000000006</v>
      </c>
      <c r="H21" s="117">
        <v>83.7</v>
      </c>
      <c r="I21" s="117">
        <v>86</v>
      </c>
      <c r="J21" s="117">
        <v>84.1</v>
      </c>
      <c r="K21" s="117">
        <v>60.9</v>
      </c>
      <c r="L21" s="61"/>
      <c r="M21" s="208">
        <v>48.9</v>
      </c>
      <c r="N21" s="208">
        <v>46.3</v>
      </c>
      <c r="O21" s="208">
        <v>50.9</v>
      </c>
      <c r="P21" s="61">
        <v>51.9</v>
      </c>
      <c r="Q21" s="117">
        <v>54</v>
      </c>
      <c r="R21" s="117">
        <v>57.7</v>
      </c>
      <c r="S21" s="117">
        <v>58.2</v>
      </c>
      <c r="T21" s="117">
        <v>55.2</v>
      </c>
      <c r="U21" s="117">
        <v>52.6</v>
      </c>
      <c r="W21" s="209"/>
      <c r="X21" s="209"/>
    </row>
    <row r="22" spans="1:24" ht="11.25" customHeight="1" x14ac:dyDescent="0.2">
      <c r="A22" s="36" t="s">
        <v>145</v>
      </c>
      <c r="B22" s="105" t="s">
        <v>146</v>
      </c>
      <c r="C22" s="208">
        <v>50.3</v>
      </c>
      <c r="D22" s="208">
        <v>52.9</v>
      </c>
      <c r="E22" s="208">
        <v>60</v>
      </c>
      <c r="F22" s="61">
        <v>68.8</v>
      </c>
      <c r="G22" s="117">
        <v>76.099999999999994</v>
      </c>
      <c r="H22" s="117">
        <v>80.7</v>
      </c>
      <c r="I22" s="117">
        <v>83.9</v>
      </c>
      <c r="J22" s="117">
        <v>83.3</v>
      </c>
      <c r="K22" s="117">
        <v>58.7</v>
      </c>
      <c r="L22" s="61"/>
      <c r="M22" s="208">
        <v>40.1</v>
      </c>
      <c r="N22" s="208">
        <v>38.5</v>
      </c>
      <c r="O22" s="208">
        <v>45</v>
      </c>
      <c r="P22" s="61">
        <v>48.5</v>
      </c>
      <c r="Q22" s="117">
        <v>53.2</v>
      </c>
      <c r="R22" s="117">
        <v>55</v>
      </c>
      <c r="S22" s="117">
        <v>55</v>
      </c>
      <c r="T22" s="117">
        <v>55.1</v>
      </c>
      <c r="U22" s="117">
        <v>50</v>
      </c>
      <c r="W22" s="209"/>
      <c r="X22" s="209"/>
    </row>
    <row r="23" spans="1:24" ht="11.25" customHeight="1" x14ac:dyDescent="0.2">
      <c r="A23" s="36" t="s">
        <v>147</v>
      </c>
      <c r="B23" s="105" t="s">
        <v>148</v>
      </c>
      <c r="C23" s="208">
        <v>55.5</v>
      </c>
      <c r="D23" s="208">
        <v>59.3</v>
      </c>
      <c r="E23" s="208">
        <v>64.900000000000006</v>
      </c>
      <c r="F23" s="61">
        <v>77.7</v>
      </c>
      <c r="G23" s="117">
        <v>86.1</v>
      </c>
      <c r="H23" s="117">
        <v>89.3</v>
      </c>
      <c r="I23" s="117">
        <v>91.1</v>
      </c>
      <c r="J23" s="117">
        <v>93</v>
      </c>
      <c r="K23" s="117">
        <v>64.2</v>
      </c>
      <c r="L23" s="61"/>
      <c r="M23" s="208">
        <v>39.5</v>
      </c>
      <c r="N23" s="208">
        <v>41.9</v>
      </c>
      <c r="O23" s="208">
        <v>42.7</v>
      </c>
      <c r="P23" s="61">
        <v>47.9</v>
      </c>
      <c r="Q23" s="117">
        <v>53.9</v>
      </c>
      <c r="R23" s="117">
        <v>57.7</v>
      </c>
      <c r="S23" s="117">
        <v>58.2</v>
      </c>
      <c r="T23" s="117">
        <v>59.2</v>
      </c>
      <c r="U23" s="117">
        <v>54</v>
      </c>
      <c r="W23" s="209"/>
      <c r="X23" s="209"/>
    </row>
    <row r="24" spans="1:24" ht="11.25" customHeight="1" x14ac:dyDescent="0.2">
      <c r="A24" s="36" t="s">
        <v>149</v>
      </c>
      <c r="B24" s="105" t="s">
        <v>150</v>
      </c>
      <c r="C24" s="208">
        <v>55.3</v>
      </c>
      <c r="D24" s="208">
        <v>60.1</v>
      </c>
      <c r="E24" s="208">
        <v>64.400000000000006</v>
      </c>
      <c r="F24" s="61">
        <v>68</v>
      </c>
      <c r="G24" s="117">
        <v>75.3</v>
      </c>
      <c r="H24" s="117">
        <v>80.2</v>
      </c>
      <c r="I24" s="117">
        <v>83.8</v>
      </c>
      <c r="J24" s="117">
        <v>81.3</v>
      </c>
      <c r="K24" s="117">
        <v>64.900000000000006</v>
      </c>
      <c r="L24" s="61"/>
      <c r="M24" s="208">
        <v>41.2</v>
      </c>
      <c r="N24" s="208">
        <v>44.7</v>
      </c>
      <c r="O24" s="208">
        <v>48.4</v>
      </c>
      <c r="P24" s="61">
        <v>49.3</v>
      </c>
      <c r="Q24" s="117">
        <v>52.9</v>
      </c>
      <c r="R24" s="117">
        <v>57.3</v>
      </c>
      <c r="S24" s="117">
        <v>54.3</v>
      </c>
      <c r="T24" s="117">
        <v>57.4</v>
      </c>
      <c r="U24" s="117">
        <v>55.1</v>
      </c>
      <c r="W24" s="209"/>
      <c r="X24" s="209"/>
    </row>
    <row r="25" spans="1:24" ht="11.25" customHeight="1" x14ac:dyDescent="0.2">
      <c r="A25" s="35" t="s">
        <v>151</v>
      </c>
      <c r="B25" s="105" t="s">
        <v>152</v>
      </c>
      <c r="C25" s="208">
        <v>55</v>
      </c>
      <c r="D25" s="208">
        <v>59.4</v>
      </c>
      <c r="E25" s="208">
        <v>63.9</v>
      </c>
      <c r="F25" s="61">
        <v>69.2</v>
      </c>
      <c r="G25" s="117">
        <v>76.599999999999994</v>
      </c>
      <c r="H25" s="117">
        <v>85</v>
      </c>
      <c r="I25" s="117">
        <v>89.8</v>
      </c>
      <c r="J25" s="117">
        <v>89.5</v>
      </c>
      <c r="K25" s="117">
        <v>59.3</v>
      </c>
      <c r="L25" s="61"/>
      <c r="M25" s="208">
        <v>33.9</v>
      </c>
      <c r="N25" s="208">
        <v>38.5</v>
      </c>
      <c r="O25" s="208">
        <v>43</v>
      </c>
      <c r="P25" s="61">
        <v>45.1</v>
      </c>
      <c r="Q25" s="117">
        <v>52.6</v>
      </c>
      <c r="R25" s="117">
        <v>55.4</v>
      </c>
      <c r="S25" s="117">
        <v>62.6</v>
      </c>
      <c r="T25" s="117">
        <v>60.1</v>
      </c>
      <c r="U25" s="117">
        <v>51</v>
      </c>
      <c r="W25" s="209"/>
      <c r="X25" s="209"/>
    </row>
    <row r="26" spans="1:24" s="8" customFormat="1" ht="11.25" customHeight="1" x14ac:dyDescent="0.2">
      <c r="F26" s="61"/>
      <c r="G26" s="61"/>
      <c r="H26" s="61"/>
      <c r="P26" s="61"/>
      <c r="Q26" s="61"/>
      <c r="R26" s="61"/>
      <c r="W26" s="209"/>
      <c r="X26" s="209"/>
    </row>
    <row r="27" spans="1:24" s="60" customFormat="1" ht="11.25" customHeight="1" x14ac:dyDescent="0.2">
      <c r="A27" s="31" t="s">
        <v>563</v>
      </c>
      <c r="B27" s="31" t="s">
        <v>153</v>
      </c>
      <c r="C27" s="34">
        <v>56.6</v>
      </c>
      <c r="D27" s="34">
        <v>60.3</v>
      </c>
      <c r="E27" s="34">
        <v>65.400000000000006</v>
      </c>
      <c r="F27" s="58">
        <v>71</v>
      </c>
      <c r="G27" s="59">
        <v>77.7</v>
      </c>
      <c r="H27" s="59">
        <v>82.2</v>
      </c>
      <c r="I27" s="59">
        <v>84.2</v>
      </c>
      <c r="J27" s="59">
        <v>83.5</v>
      </c>
      <c r="K27" s="59">
        <v>65.400000000000006</v>
      </c>
      <c r="L27" s="41"/>
      <c r="M27" s="34">
        <v>42.2</v>
      </c>
      <c r="N27" s="34">
        <v>44.7</v>
      </c>
      <c r="O27" s="34">
        <v>47.5</v>
      </c>
      <c r="P27" s="58">
        <v>49.9</v>
      </c>
      <c r="Q27" s="59">
        <v>55.2</v>
      </c>
      <c r="R27" s="59">
        <v>58.4</v>
      </c>
      <c r="S27" s="59">
        <v>58.9</v>
      </c>
      <c r="T27" s="59">
        <v>59.9</v>
      </c>
      <c r="U27" s="59">
        <v>55.8</v>
      </c>
      <c r="W27" s="209"/>
      <c r="X27" s="209"/>
    </row>
    <row r="28" spans="1:24" ht="11.25" customHeight="1" x14ac:dyDescent="0.2">
      <c r="A28" s="38" t="s">
        <v>154</v>
      </c>
      <c r="B28" s="105" t="s">
        <v>155</v>
      </c>
      <c r="C28" s="208">
        <v>51.5</v>
      </c>
      <c r="D28" s="208">
        <v>59.9</v>
      </c>
      <c r="E28" s="208">
        <v>66.5</v>
      </c>
      <c r="F28" s="61">
        <v>72.599999999999994</v>
      </c>
      <c r="G28" s="117">
        <v>75.5</v>
      </c>
      <c r="H28" s="117">
        <v>78.2</v>
      </c>
      <c r="I28" s="117">
        <v>80.599999999999994</v>
      </c>
      <c r="J28" s="117">
        <v>78.400000000000006</v>
      </c>
      <c r="K28" s="117">
        <v>64</v>
      </c>
      <c r="L28" s="8"/>
      <c r="M28" s="208">
        <v>38.6</v>
      </c>
      <c r="N28" s="208">
        <v>43.7</v>
      </c>
      <c r="O28" s="208">
        <v>45.8</v>
      </c>
      <c r="P28" s="61">
        <v>43.9</v>
      </c>
      <c r="Q28" s="117">
        <v>51.9</v>
      </c>
      <c r="R28" s="117">
        <v>56.9</v>
      </c>
      <c r="S28" s="117">
        <v>57</v>
      </c>
      <c r="T28" s="117">
        <v>59.5</v>
      </c>
      <c r="U28" s="117">
        <v>54.6</v>
      </c>
      <c r="W28" s="209"/>
      <c r="X28" s="209"/>
    </row>
    <row r="29" spans="1:24" ht="11.25" customHeight="1" x14ac:dyDescent="0.2">
      <c r="A29" s="38" t="s">
        <v>156</v>
      </c>
      <c r="B29" s="105" t="s">
        <v>157</v>
      </c>
      <c r="C29" s="208">
        <v>48.9</v>
      </c>
      <c r="D29" s="208">
        <v>51.9</v>
      </c>
      <c r="E29" s="208">
        <v>53.5</v>
      </c>
      <c r="F29" s="61">
        <v>65.599999999999994</v>
      </c>
      <c r="G29" s="117">
        <v>75.400000000000006</v>
      </c>
      <c r="H29" s="117">
        <v>79.5</v>
      </c>
      <c r="I29" s="117">
        <v>81.5</v>
      </c>
      <c r="J29" s="117">
        <v>79.2</v>
      </c>
      <c r="K29" s="117">
        <v>53.2</v>
      </c>
      <c r="L29" s="8"/>
      <c r="M29" s="208">
        <v>34.200000000000003</v>
      </c>
      <c r="N29" s="208">
        <v>34.6</v>
      </c>
      <c r="O29" s="208">
        <v>34.5</v>
      </c>
      <c r="P29" s="61">
        <v>38.700000000000003</v>
      </c>
      <c r="Q29" s="117">
        <v>47.8</v>
      </c>
      <c r="R29" s="117">
        <v>46.2</v>
      </c>
      <c r="S29" s="117">
        <v>47.9</v>
      </c>
      <c r="T29" s="117">
        <v>46.1</v>
      </c>
      <c r="U29" s="117">
        <v>44</v>
      </c>
      <c r="W29" s="209"/>
      <c r="X29" s="209"/>
    </row>
    <row r="30" spans="1:24" ht="11.25" customHeight="1" x14ac:dyDescent="0.2">
      <c r="A30" s="39" t="s">
        <v>158</v>
      </c>
      <c r="B30" s="105" t="s">
        <v>159</v>
      </c>
      <c r="C30" s="208">
        <v>51.1</v>
      </c>
      <c r="D30" s="208">
        <v>54.8</v>
      </c>
      <c r="E30" s="208">
        <v>67.099999999999994</v>
      </c>
      <c r="F30" s="61">
        <v>71.400000000000006</v>
      </c>
      <c r="G30" s="117">
        <v>79.3</v>
      </c>
      <c r="H30" s="117">
        <v>84.8</v>
      </c>
      <c r="I30" s="117">
        <v>86.6</v>
      </c>
      <c r="J30" s="117">
        <v>85.8</v>
      </c>
      <c r="K30" s="117">
        <v>65.599999999999994</v>
      </c>
      <c r="L30" s="8"/>
      <c r="M30" s="208">
        <v>38</v>
      </c>
      <c r="N30" s="208">
        <v>40.1</v>
      </c>
      <c r="O30" s="208">
        <v>44.9</v>
      </c>
      <c r="P30" s="61">
        <v>46.2</v>
      </c>
      <c r="Q30" s="117">
        <v>53.2</v>
      </c>
      <c r="R30" s="117">
        <v>59.6</v>
      </c>
      <c r="S30" s="117">
        <v>60.2</v>
      </c>
      <c r="T30" s="117">
        <v>60.7</v>
      </c>
      <c r="U30" s="117">
        <v>57.3</v>
      </c>
      <c r="W30" s="209"/>
      <c r="X30" s="209"/>
    </row>
    <row r="31" spans="1:24" ht="11.25" customHeight="1" x14ac:dyDescent="0.2">
      <c r="A31" s="39" t="s">
        <v>160</v>
      </c>
      <c r="B31" s="105" t="s">
        <v>161</v>
      </c>
      <c r="C31" s="208">
        <v>59</v>
      </c>
      <c r="D31" s="208">
        <v>63.2</v>
      </c>
      <c r="E31" s="208">
        <v>67.400000000000006</v>
      </c>
      <c r="F31" s="61">
        <v>75</v>
      </c>
      <c r="G31" s="117">
        <v>80.400000000000006</v>
      </c>
      <c r="H31" s="117">
        <v>80.8</v>
      </c>
      <c r="I31" s="117">
        <v>83.7</v>
      </c>
      <c r="J31" s="117">
        <v>83.3</v>
      </c>
      <c r="K31" s="117">
        <v>70</v>
      </c>
      <c r="L31" s="8"/>
      <c r="M31" s="208">
        <v>47.9</v>
      </c>
      <c r="N31" s="208">
        <v>52.9</v>
      </c>
      <c r="O31" s="208">
        <v>55.5</v>
      </c>
      <c r="P31" s="61">
        <v>58.8</v>
      </c>
      <c r="Q31" s="117">
        <v>62.1</v>
      </c>
      <c r="R31" s="117">
        <v>62.8</v>
      </c>
      <c r="S31" s="117">
        <v>63</v>
      </c>
      <c r="T31" s="117">
        <v>62.3</v>
      </c>
      <c r="U31" s="117">
        <v>56.9</v>
      </c>
      <c r="W31" s="209"/>
      <c r="X31" s="209"/>
    </row>
    <row r="32" spans="1:24" ht="11.25" customHeight="1" x14ac:dyDescent="0.2">
      <c r="A32" s="39" t="s">
        <v>743</v>
      </c>
      <c r="B32" s="207" t="s">
        <v>308</v>
      </c>
      <c r="C32" s="208">
        <v>61.9</v>
      </c>
      <c r="D32" s="208">
        <v>63.4</v>
      </c>
      <c r="E32" s="208">
        <v>66.400000000000006</v>
      </c>
      <c r="F32" s="117" t="s">
        <v>308</v>
      </c>
      <c r="G32" s="117" t="s">
        <v>308</v>
      </c>
      <c r="H32" s="117" t="s">
        <v>308</v>
      </c>
      <c r="I32" s="117" t="s">
        <v>308</v>
      </c>
      <c r="J32" s="117" t="s">
        <v>308</v>
      </c>
      <c r="K32" s="117" t="s">
        <v>308</v>
      </c>
      <c r="L32" s="8"/>
      <c r="M32" s="208">
        <v>50.5</v>
      </c>
      <c r="N32" s="208">
        <v>51.5</v>
      </c>
      <c r="O32" s="208">
        <v>52.9</v>
      </c>
      <c r="P32" s="117" t="s">
        <v>308</v>
      </c>
      <c r="Q32" s="117" t="s">
        <v>308</v>
      </c>
      <c r="R32" s="117" t="s">
        <v>308</v>
      </c>
      <c r="S32" s="117" t="s">
        <v>308</v>
      </c>
      <c r="T32" s="117" t="s">
        <v>308</v>
      </c>
      <c r="U32" s="117" t="s">
        <v>308</v>
      </c>
      <c r="W32" s="209"/>
      <c r="X32" s="209"/>
    </row>
    <row r="33" spans="1:24" ht="11.25" customHeight="1" x14ac:dyDescent="0.2">
      <c r="A33" s="38" t="s">
        <v>162</v>
      </c>
      <c r="B33" s="105" t="s">
        <v>163</v>
      </c>
      <c r="C33" s="117" t="s">
        <v>308</v>
      </c>
      <c r="D33" s="117" t="s">
        <v>308</v>
      </c>
      <c r="E33" s="117" t="s">
        <v>308</v>
      </c>
      <c r="F33" s="61">
        <v>73</v>
      </c>
      <c r="G33" s="117">
        <v>80.099999999999994</v>
      </c>
      <c r="H33" s="117">
        <v>83.1</v>
      </c>
      <c r="I33" s="117">
        <v>84</v>
      </c>
      <c r="J33" s="117">
        <v>84.2</v>
      </c>
      <c r="K33" s="117">
        <v>71</v>
      </c>
      <c r="L33" s="8"/>
      <c r="M33" s="117" t="s">
        <v>308</v>
      </c>
      <c r="N33" s="117" t="s">
        <v>308</v>
      </c>
      <c r="O33" s="117" t="s">
        <v>308</v>
      </c>
      <c r="P33" s="61">
        <v>57.3</v>
      </c>
      <c r="Q33" s="117">
        <v>62.5</v>
      </c>
      <c r="R33" s="117">
        <v>64.400000000000006</v>
      </c>
      <c r="S33" s="117">
        <v>62</v>
      </c>
      <c r="T33" s="117">
        <v>62.4</v>
      </c>
      <c r="U33" s="117">
        <v>61.5</v>
      </c>
      <c r="W33" s="209"/>
      <c r="X33" s="209"/>
    </row>
    <row r="34" spans="1:24" ht="11.25" customHeight="1" x14ac:dyDescent="0.2">
      <c r="A34" s="38" t="s">
        <v>164</v>
      </c>
      <c r="B34" s="105" t="s">
        <v>165</v>
      </c>
      <c r="C34" s="117" t="s">
        <v>308</v>
      </c>
      <c r="D34" s="117" t="s">
        <v>308</v>
      </c>
      <c r="E34" s="117" t="s">
        <v>308</v>
      </c>
      <c r="F34" s="61">
        <v>68.2</v>
      </c>
      <c r="G34" s="117">
        <v>74.900000000000006</v>
      </c>
      <c r="H34" s="117">
        <v>79</v>
      </c>
      <c r="I34" s="117">
        <v>81</v>
      </c>
      <c r="J34" s="117">
        <v>82.6</v>
      </c>
      <c r="K34" s="117">
        <v>69.400000000000006</v>
      </c>
      <c r="L34" s="8"/>
      <c r="M34" s="117" t="s">
        <v>308</v>
      </c>
      <c r="N34" s="117" t="s">
        <v>308</v>
      </c>
      <c r="O34" s="117" t="s">
        <v>308</v>
      </c>
      <c r="P34" s="61">
        <v>50.6</v>
      </c>
      <c r="Q34" s="117">
        <v>56.4</v>
      </c>
      <c r="R34" s="117">
        <v>59.5</v>
      </c>
      <c r="S34" s="117">
        <v>59.8</v>
      </c>
      <c r="T34" s="117">
        <v>63</v>
      </c>
      <c r="U34" s="117">
        <v>58.2</v>
      </c>
      <c r="W34" s="209"/>
      <c r="X34" s="209"/>
    </row>
    <row r="35" spans="1:24" ht="11.25" customHeight="1" x14ac:dyDescent="0.2">
      <c r="A35" s="39" t="s">
        <v>166</v>
      </c>
      <c r="B35" s="105" t="s">
        <v>167</v>
      </c>
      <c r="C35" s="208">
        <v>57.9</v>
      </c>
      <c r="D35" s="208">
        <v>59.1</v>
      </c>
      <c r="E35" s="208">
        <v>63.2</v>
      </c>
      <c r="F35" s="61">
        <v>66.7</v>
      </c>
      <c r="G35" s="117">
        <v>73.8</v>
      </c>
      <c r="H35" s="117">
        <v>79.5</v>
      </c>
      <c r="I35" s="117">
        <v>81.599999999999994</v>
      </c>
      <c r="J35" s="117">
        <v>80.7</v>
      </c>
      <c r="K35" s="117">
        <v>65.5</v>
      </c>
      <c r="L35" s="8"/>
      <c r="M35" s="208">
        <v>45.3</v>
      </c>
      <c r="N35" s="208">
        <v>45.7</v>
      </c>
      <c r="O35" s="208">
        <v>48.4</v>
      </c>
      <c r="P35" s="61">
        <v>49.6</v>
      </c>
      <c r="Q35" s="117">
        <v>55.8</v>
      </c>
      <c r="R35" s="117">
        <v>57</v>
      </c>
      <c r="S35" s="117">
        <v>56.1</v>
      </c>
      <c r="T35" s="117">
        <v>56.5</v>
      </c>
      <c r="U35" s="117">
        <v>56.8</v>
      </c>
      <c r="W35" s="209"/>
      <c r="X35" s="209"/>
    </row>
    <row r="36" spans="1:24" ht="11.25" customHeight="1" x14ac:dyDescent="0.2">
      <c r="A36" s="38" t="s">
        <v>168</v>
      </c>
      <c r="B36" s="105" t="s">
        <v>169</v>
      </c>
      <c r="C36" s="208">
        <v>52.6</v>
      </c>
      <c r="D36" s="208">
        <v>61.9</v>
      </c>
      <c r="E36" s="208">
        <v>71.2</v>
      </c>
      <c r="F36" s="61">
        <v>71.5</v>
      </c>
      <c r="G36" s="117">
        <v>81.900000000000006</v>
      </c>
      <c r="H36" s="117">
        <v>86.6</v>
      </c>
      <c r="I36" s="117">
        <v>87.2</v>
      </c>
      <c r="J36" s="117">
        <v>86.5</v>
      </c>
      <c r="K36" s="117">
        <v>64.900000000000006</v>
      </c>
      <c r="L36" s="8"/>
      <c r="M36" s="208">
        <v>33.299999999999997</v>
      </c>
      <c r="N36" s="208">
        <v>41.1</v>
      </c>
      <c r="O36" s="208">
        <v>49.3</v>
      </c>
      <c r="P36" s="61">
        <v>44.6</v>
      </c>
      <c r="Q36" s="117">
        <v>50.1</v>
      </c>
      <c r="R36" s="117">
        <v>56.3</v>
      </c>
      <c r="S36" s="117">
        <v>59</v>
      </c>
      <c r="T36" s="117">
        <v>62.5</v>
      </c>
      <c r="U36" s="117">
        <v>57.2</v>
      </c>
      <c r="W36" s="209"/>
      <c r="X36" s="209"/>
    </row>
    <row r="37" spans="1:24" ht="11.25" customHeight="1" x14ac:dyDescent="0.2">
      <c r="A37" s="40" t="s">
        <v>170</v>
      </c>
      <c r="B37" s="105" t="s">
        <v>171</v>
      </c>
      <c r="C37" s="208">
        <v>48.8</v>
      </c>
      <c r="D37" s="208">
        <v>50.8</v>
      </c>
      <c r="E37" s="208">
        <v>57.5</v>
      </c>
      <c r="F37" s="61">
        <v>64</v>
      </c>
      <c r="G37" s="117">
        <v>68.099999999999994</v>
      </c>
      <c r="H37" s="117">
        <v>74.7</v>
      </c>
      <c r="I37" s="117">
        <v>73.599999999999994</v>
      </c>
      <c r="J37" s="117">
        <v>74.900000000000006</v>
      </c>
      <c r="K37" s="117">
        <v>44.3</v>
      </c>
      <c r="L37" s="8"/>
      <c r="M37" s="208">
        <v>26.1</v>
      </c>
      <c r="N37" s="208">
        <v>26.5</v>
      </c>
      <c r="O37" s="208">
        <v>29.9</v>
      </c>
      <c r="P37" s="61">
        <v>33.5</v>
      </c>
      <c r="Q37" s="117">
        <v>38</v>
      </c>
      <c r="R37" s="117">
        <v>40.799999999999997</v>
      </c>
      <c r="S37" s="117">
        <v>40.9</v>
      </c>
      <c r="T37" s="117">
        <v>43.7</v>
      </c>
      <c r="U37" s="117">
        <v>35.4</v>
      </c>
      <c r="W37" s="209"/>
      <c r="X37" s="209"/>
    </row>
    <row r="38" spans="1:24" ht="11.25" customHeight="1" x14ac:dyDescent="0.2">
      <c r="A38" s="38" t="s">
        <v>172</v>
      </c>
      <c r="B38" s="105" t="s">
        <v>173</v>
      </c>
      <c r="C38" s="208">
        <v>58.3</v>
      </c>
      <c r="D38" s="208">
        <v>61.6</v>
      </c>
      <c r="E38" s="208">
        <v>65.3</v>
      </c>
      <c r="F38" s="61">
        <v>71.3</v>
      </c>
      <c r="G38" s="117">
        <v>77.2</v>
      </c>
      <c r="H38" s="117">
        <v>82.5</v>
      </c>
      <c r="I38" s="117">
        <v>84.6</v>
      </c>
      <c r="J38" s="117">
        <v>82.8</v>
      </c>
      <c r="K38" s="117">
        <v>67.3</v>
      </c>
      <c r="L38" s="8"/>
      <c r="M38" s="208">
        <v>45.9</v>
      </c>
      <c r="N38" s="208">
        <v>48.2</v>
      </c>
      <c r="O38" s="208">
        <v>50.8</v>
      </c>
      <c r="P38" s="61">
        <v>53.5</v>
      </c>
      <c r="Q38" s="117">
        <v>56.7</v>
      </c>
      <c r="R38" s="117">
        <v>60.1</v>
      </c>
      <c r="S38" s="117">
        <v>59.9</v>
      </c>
      <c r="T38" s="117">
        <v>61.2</v>
      </c>
      <c r="U38" s="117">
        <v>56.8</v>
      </c>
      <c r="W38" s="209"/>
      <c r="X38" s="209"/>
    </row>
    <row r="39" spans="1:24" ht="11.25" customHeight="1" x14ac:dyDescent="0.2">
      <c r="A39" s="39" t="s">
        <v>174</v>
      </c>
      <c r="B39" s="105" t="s">
        <v>175</v>
      </c>
      <c r="C39" s="208">
        <v>54.1</v>
      </c>
      <c r="D39" s="208">
        <v>58.3</v>
      </c>
      <c r="E39" s="208">
        <v>66.2</v>
      </c>
      <c r="F39" s="61">
        <v>73.599999999999994</v>
      </c>
      <c r="G39" s="117">
        <v>81.8</v>
      </c>
      <c r="H39" s="117">
        <v>84.3</v>
      </c>
      <c r="I39" s="117">
        <v>84.7</v>
      </c>
      <c r="J39" s="117">
        <v>84.4</v>
      </c>
      <c r="K39" s="117">
        <v>59.3</v>
      </c>
      <c r="L39" s="8"/>
      <c r="M39" s="208">
        <v>35.5</v>
      </c>
      <c r="N39" s="208">
        <v>37.4</v>
      </c>
      <c r="O39" s="208">
        <v>41.2</v>
      </c>
      <c r="P39" s="61">
        <v>44.3</v>
      </c>
      <c r="Q39" s="117">
        <v>53</v>
      </c>
      <c r="R39" s="117">
        <v>55</v>
      </c>
      <c r="S39" s="117">
        <v>56.8</v>
      </c>
      <c r="T39" s="117">
        <v>56</v>
      </c>
      <c r="U39" s="117">
        <v>49.9</v>
      </c>
      <c r="W39" s="209"/>
      <c r="X39" s="209"/>
    </row>
    <row r="40" spans="1:24" ht="11.25" customHeight="1" x14ac:dyDescent="0.2">
      <c r="A40" s="39" t="s">
        <v>176</v>
      </c>
      <c r="B40" s="105" t="s">
        <v>177</v>
      </c>
      <c r="C40" s="208">
        <v>47.6</v>
      </c>
      <c r="D40" s="208">
        <v>52.2</v>
      </c>
      <c r="E40" s="208">
        <v>57</v>
      </c>
      <c r="F40" s="61">
        <v>62.6</v>
      </c>
      <c r="G40" s="117">
        <v>72.400000000000006</v>
      </c>
      <c r="H40" s="117">
        <v>79.7</v>
      </c>
      <c r="I40" s="117">
        <v>81.3</v>
      </c>
      <c r="J40" s="117">
        <v>81.3</v>
      </c>
      <c r="K40" s="117">
        <v>60.2</v>
      </c>
      <c r="L40" s="8"/>
      <c r="M40" s="208">
        <v>29</v>
      </c>
      <c r="N40" s="208">
        <v>32.299999999999997</v>
      </c>
      <c r="O40" s="208">
        <v>36.9</v>
      </c>
      <c r="P40" s="61">
        <v>38.6</v>
      </c>
      <c r="Q40" s="117">
        <v>45.7</v>
      </c>
      <c r="R40" s="117">
        <v>51.8</v>
      </c>
      <c r="S40" s="117">
        <v>53.2</v>
      </c>
      <c r="T40" s="117">
        <v>53.1</v>
      </c>
      <c r="U40" s="117">
        <v>51.4</v>
      </c>
      <c r="W40" s="209"/>
      <c r="X40" s="209"/>
    </row>
    <row r="41" spans="1:24" ht="11.25" customHeight="1" x14ac:dyDescent="0.2">
      <c r="A41" s="39" t="s">
        <v>178</v>
      </c>
      <c r="B41" s="105" t="s">
        <v>179</v>
      </c>
      <c r="C41" s="208">
        <v>55</v>
      </c>
      <c r="D41" s="208">
        <v>59.5</v>
      </c>
      <c r="E41" s="208">
        <v>64.2</v>
      </c>
      <c r="F41" s="61">
        <v>71.900000000000006</v>
      </c>
      <c r="G41" s="117">
        <v>79.3</v>
      </c>
      <c r="H41" s="117">
        <v>84.5</v>
      </c>
      <c r="I41" s="117">
        <v>85.8</v>
      </c>
      <c r="J41" s="117">
        <v>84</v>
      </c>
      <c r="K41" s="117">
        <v>59</v>
      </c>
      <c r="L41" s="8"/>
      <c r="M41" s="208">
        <v>35.4</v>
      </c>
      <c r="N41" s="208">
        <v>40.5</v>
      </c>
      <c r="O41" s="208">
        <v>43.1</v>
      </c>
      <c r="P41" s="61">
        <v>46.8</v>
      </c>
      <c r="Q41" s="117">
        <v>51.9</v>
      </c>
      <c r="R41" s="117">
        <v>56.1</v>
      </c>
      <c r="S41" s="117">
        <v>55.9</v>
      </c>
      <c r="T41" s="117">
        <v>57</v>
      </c>
      <c r="U41" s="117">
        <v>52.4</v>
      </c>
      <c r="W41" s="209"/>
      <c r="X41" s="209"/>
    </row>
    <row r="42" spans="1:24" ht="11.25" customHeight="1" x14ac:dyDescent="0.2">
      <c r="A42" s="39" t="s">
        <v>180</v>
      </c>
      <c r="B42" s="105" t="s">
        <v>181</v>
      </c>
      <c r="C42" s="208">
        <v>50.3</v>
      </c>
      <c r="D42" s="208">
        <v>55.9</v>
      </c>
      <c r="E42" s="208">
        <v>59.3</v>
      </c>
      <c r="F42" s="61">
        <v>66.099999999999994</v>
      </c>
      <c r="G42" s="117">
        <v>69.3</v>
      </c>
      <c r="H42" s="117">
        <v>73.599999999999994</v>
      </c>
      <c r="I42" s="117">
        <v>79.2</v>
      </c>
      <c r="J42" s="117">
        <v>81.400000000000006</v>
      </c>
      <c r="K42" s="117">
        <v>63.2</v>
      </c>
      <c r="L42" s="8"/>
      <c r="M42" s="208">
        <v>37.1</v>
      </c>
      <c r="N42" s="208">
        <v>41.9</v>
      </c>
      <c r="O42" s="208">
        <v>43.4</v>
      </c>
      <c r="P42" s="61">
        <v>47.8</v>
      </c>
      <c r="Q42" s="117">
        <v>51.4</v>
      </c>
      <c r="R42" s="117">
        <v>53.5</v>
      </c>
      <c r="S42" s="117">
        <v>52</v>
      </c>
      <c r="T42" s="117">
        <v>56.2</v>
      </c>
      <c r="U42" s="117">
        <v>54</v>
      </c>
      <c r="W42" s="209"/>
      <c r="X42" s="209"/>
    </row>
    <row r="43" spans="1:24" ht="11.25" customHeight="1" x14ac:dyDescent="0.2">
      <c r="A43" s="39" t="s">
        <v>182</v>
      </c>
      <c r="B43" s="105" t="s">
        <v>183</v>
      </c>
      <c r="C43" s="208">
        <v>51.4</v>
      </c>
      <c r="D43" s="208">
        <v>59.8</v>
      </c>
      <c r="E43" s="208">
        <v>66.900000000000006</v>
      </c>
      <c r="F43" s="61">
        <v>73.5</v>
      </c>
      <c r="G43" s="117">
        <v>83.3</v>
      </c>
      <c r="H43" s="117">
        <v>87.5</v>
      </c>
      <c r="I43" s="117">
        <v>89</v>
      </c>
      <c r="J43" s="117">
        <v>85.5</v>
      </c>
      <c r="K43" s="117">
        <v>54.7</v>
      </c>
      <c r="L43" s="8"/>
      <c r="M43" s="208">
        <v>32</v>
      </c>
      <c r="N43" s="208">
        <v>37.799999999999997</v>
      </c>
      <c r="O43" s="208">
        <v>40.299999999999997</v>
      </c>
      <c r="P43" s="61">
        <v>45.8</v>
      </c>
      <c r="Q43" s="117">
        <v>49.8</v>
      </c>
      <c r="R43" s="117">
        <v>52.9</v>
      </c>
      <c r="S43" s="117">
        <v>52</v>
      </c>
      <c r="T43" s="117">
        <v>54.8</v>
      </c>
      <c r="U43" s="117">
        <v>47.3</v>
      </c>
      <c r="W43" s="209"/>
      <c r="X43" s="209"/>
    </row>
    <row r="44" spans="1:24" ht="11.25" customHeight="1" x14ac:dyDescent="0.2">
      <c r="A44" s="39" t="s">
        <v>184</v>
      </c>
      <c r="B44" s="105" t="s">
        <v>185</v>
      </c>
      <c r="C44" s="208">
        <v>61.9</v>
      </c>
      <c r="D44" s="208">
        <v>64.099999999999994</v>
      </c>
      <c r="E44" s="208">
        <v>71.2</v>
      </c>
      <c r="F44" s="61">
        <v>77.400000000000006</v>
      </c>
      <c r="G44" s="117">
        <v>83</v>
      </c>
      <c r="H44" s="117">
        <v>87.7</v>
      </c>
      <c r="I44" s="117">
        <v>86.9</v>
      </c>
      <c r="J44" s="117">
        <v>87.1</v>
      </c>
      <c r="K44" s="117">
        <v>68.8</v>
      </c>
      <c r="L44" s="8"/>
      <c r="M44" s="208">
        <v>44</v>
      </c>
      <c r="N44" s="208">
        <v>45.9</v>
      </c>
      <c r="O44" s="208">
        <v>51.4</v>
      </c>
      <c r="P44" s="61">
        <v>53.2</v>
      </c>
      <c r="Q44" s="117">
        <v>55.8</v>
      </c>
      <c r="R44" s="117">
        <v>59.5</v>
      </c>
      <c r="S44" s="117">
        <v>58.5</v>
      </c>
      <c r="T44" s="117">
        <v>60.9</v>
      </c>
      <c r="U44" s="117">
        <v>55</v>
      </c>
      <c r="W44" s="209"/>
      <c r="X44" s="209"/>
    </row>
    <row r="45" spans="1:24" ht="11.25" customHeight="1" x14ac:dyDescent="0.2">
      <c r="A45" s="40" t="s">
        <v>186</v>
      </c>
      <c r="B45" s="105" t="s">
        <v>187</v>
      </c>
      <c r="C45" s="208">
        <v>56.6</v>
      </c>
      <c r="D45" s="208">
        <v>62.3</v>
      </c>
      <c r="E45" s="208">
        <v>68</v>
      </c>
      <c r="F45" s="61">
        <v>71.400000000000006</v>
      </c>
      <c r="G45" s="117">
        <v>80.7</v>
      </c>
      <c r="H45" s="117">
        <v>82.9</v>
      </c>
      <c r="I45" s="117">
        <v>85.5</v>
      </c>
      <c r="J45" s="117">
        <v>86.9</v>
      </c>
      <c r="K45" s="117">
        <v>65.599999999999994</v>
      </c>
      <c r="L45" s="8"/>
      <c r="M45" s="208">
        <v>38</v>
      </c>
      <c r="N45" s="208">
        <v>41.4</v>
      </c>
      <c r="O45" s="208">
        <v>44.2</v>
      </c>
      <c r="P45" s="61">
        <v>47.4</v>
      </c>
      <c r="Q45" s="117">
        <v>52.8</v>
      </c>
      <c r="R45" s="117">
        <v>55.7</v>
      </c>
      <c r="S45" s="117">
        <v>55.1</v>
      </c>
      <c r="T45" s="117">
        <v>55.5</v>
      </c>
      <c r="U45" s="117">
        <v>55.2</v>
      </c>
      <c r="W45" s="209"/>
      <c r="X45" s="209"/>
    </row>
    <row r="46" spans="1:24" ht="11.25" customHeight="1" x14ac:dyDescent="0.2">
      <c r="A46" s="39" t="s">
        <v>188</v>
      </c>
      <c r="B46" s="105" t="s">
        <v>189</v>
      </c>
      <c r="C46" s="208">
        <v>58.7</v>
      </c>
      <c r="D46" s="208">
        <v>60.1</v>
      </c>
      <c r="E46" s="208">
        <v>65.7</v>
      </c>
      <c r="F46" s="61">
        <v>68.599999999999994</v>
      </c>
      <c r="G46" s="117">
        <v>78.5</v>
      </c>
      <c r="H46" s="117">
        <v>82.2</v>
      </c>
      <c r="I46" s="117">
        <v>83.1</v>
      </c>
      <c r="J46" s="117">
        <v>84.7</v>
      </c>
      <c r="K46" s="117">
        <v>69.400000000000006</v>
      </c>
      <c r="L46" s="8"/>
      <c r="M46" s="208">
        <v>50</v>
      </c>
      <c r="N46" s="208">
        <v>50.5</v>
      </c>
      <c r="O46" s="208">
        <v>52.5</v>
      </c>
      <c r="P46" s="61">
        <v>55.3</v>
      </c>
      <c r="Q46" s="117">
        <v>61.9</v>
      </c>
      <c r="R46" s="117">
        <v>64.599999999999994</v>
      </c>
      <c r="S46" s="117">
        <v>65</v>
      </c>
      <c r="T46" s="117">
        <v>65.8</v>
      </c>
      <c r="U46" s="117">
        <v>58.3</v>
      </c>
      <c r="W46" s="209"/>
      <c r="X46" s="209"/>
    </row>
    <row r="47" spans="1:24" ht="11.25" customHeight="1" x14ac:dyDescent="0.2">
      <c r="A47" s="39" t="s">
        <v>190</v>
      </c>
      <c r="B47" s="105" t="s">
        <v>191</v>
      </c>
      <c r="C47" s="208">
        <v>50</v>
      </c>
      <c r="D47" s="208">
        <v>55.4</v>
      </c>
      <c r="E47" s="208">
        <v>60.6</v>
      </c>
      <c r="F47" s="61">
        <v>69.3</v>
      </c>
      <c r="G47" s="117">
        <v>74.400000000000006</v>
      </c>
      <c r="H47" s="117">
        <v>80.8</v>
      </c>
      <c r="I47" s="117">
        <v>85.4</v>
      </c>
      <c r="J47" s="117">
        <v>83.1</v>
      </c>
      <c r="K47" s="117">
        <v>62.6</v>
      </c>
      <c r="L47" s="8"/>
      <c r="M47" s="208">
        <v>38.5</v>
      </c>
      <c r="N47" s="208">
        <v>41.8</v>
      </c>
      <c r="O47" s="208">
        <v>41.8</v>
      </c>
      <c r="P47" s="61">
        <v>45.5</v>
      </c>
      <c r="Q47" s="117">
        <v>49.7</v>
      </c>
      <c r="R47" s="117">
        <v>55.6</v>
      </c>
      <c r="S47" s="117">
        <v>56.8</v>
      </c>
      <c r="T47" s="117">
        <v>59.4</v>
      </c>
      <c r="U47" s="117">
        <v>53.7</v>
      </c>
      <c r="W47" s="209"/>
      <c r="X47" s="209"/>
    </row>
    <row r="48" spans="1:24" ht="11.25" customHeight="1" x14ac:dyDescent="0.2">
      <c r="A48" s="39" t="s">
        <v>192</v>
      </c>
      <c r="B48" s="105" t="s">
        <v>193</v>
      </c>
      <c r="C48" s="208">
        <v>70.2</v>
      </c>
      <c r="D48" s="208">
        <v>74.599999999999994</v>
      </c>
      <c r="E48" s="208">
        <v>79.099999999999994</v>
      </c>
      <c r="F48" s="61">
        <v>80.3</v>
      </c>
      <c r="G48" s="117">
        <v>86.9</v>
      </c>
      <c r="H48" s="117">
        <v>89.3</v>
      </c>
      <c r="I48" s="117">
        <v>90.4</v>
      </c>
      <c r="J48" s="117">
        <v>88.5</v>
      </c>
      <c r="K48" s="117">
        <v>79.5</v>
      </c>
      <c r="L48" s="8"/>
      <c r="M48" s="208">
        <v>57</v>
      </c>
      <c r="N48" s="208">
        <v>60.8</v>
      </c>
      <c r="O48" s="208">
        <v>63.9</v>
      </c>
      <c r="P48" s="61">
        <v>63.3</v>
      </c>
      <c r="Q48" s="117">
        <v>68.5</v>
      </c>
      <c r="R48" s="117">
        <v>69.8</v>
      </c>
      <c r="S48" s="117">
        <v>72.400000000000006</v>
      </c>
      <c r="T48" s="117">
        <v>70.5</v>
      </c>
      <c r="U48" s="117">
        <v>72.2</v>
      </c>
      <c r="W48" s="209"/>
      <c r="X48" s="209"/>
    </row>
    <row r="49" spans="1:24" ht="11.25" customHeight="1" x14ac:dyDescent="0.2">
      <c r="A49" s="38" t="s">
        <v>194</v>
      </c>
      <c r="B49" s="105" t="s">
        <v>195</v>
      </c>
      <c r="C49" s="208">
        <v>66.400000000000006</v>
      </c>
      <c r="D49" s="208">
        <v>69.900000000000006</v>
      </c>
      <c r="E49" s="208">
        <v>71.599999999999994</v>
      </c>
      <c r="F49" s="61">
        <v>77.400000000000006</v>
      </c>
      <c r="G49" s="117">
        <v>78.599999999999994</v>
      </c>
      <c r="H49" s="117">
        <v>83.1</v>
      </c>
      <c r="I49" s="117">
        <v>84.9</v>
      </c>
      <c r="J49" s="117">
        <v>83.4</v>
      </c>
      <c r="K49" s="117">
        <v>66.099999999999994</v>
      </c>
      <c r="L49" s="8"/>
      <c r="M49" s="208">
        <v>48.6</v>
      </c>
      <c r="N49" s="208">
        <v>49.9</v>
      </c>
      <c r="O49" s="208">
        <v>53.3</v>
      </c>
      <c r="P49" s="61">
        <v>59.8</v>
      </c>
      <c r="Q49" s="117">
        <v>61.3</v>
      </c>
      <c r="R49" s="117">
        <v>64.3</v>
      </c>
      <c r="S49" s="117">
        <v>62.9</v>
      </c>
      <c r="T49" s="117">
        <v>65.7</v>
      </c>
      <c r="U49" s="117">
        <v>55.9</v>
      </c>
      <c r="W49" s="209"/>
      <c r="X49" s="209"/>
    </row>
    <row r="50" spans="1:24" ht="11.25" customHeight="1" x14ac:dyDescent="0.2">
      <c r="A50" s="39" t="s">
        <v>196</v>
      </c>
      <c r="B50" s="105" t="s">
        <v>197</v>
      </c>
      <c r="C50" s="208">
        <v>56.9</v>
      </c>
      <c r="D50" s="208">
        <v>60.8</v>
      </c>
      <c r="E50" s="208">
        <v>66.5</v>
      </c>
      <c r="F50" s="61">
        <v>69.8</v>
      </c>
      <c r="G50" s="117">
        <v>75.8</v>
      </c>
      <c r="H50" s="117">
        <v>78.2</v>
      </c>
      <c r="I50" s="117">
        <v>84.2</v>
      </c>
      <c r="J50" s="117">
        <v>81.7</v>
      </c>
      <c r="K50" s="117">
        <v>67</v>
      </c>
      <c r="L50" s="8"/>
      <c r="M50" s="208">
        <v>41.7</v>
      </c>
      <c r="N50" s="208">
        <v>44.7</v>
      </c>
      <c r="O50" s="208">
        <v>45.8</v>
      </c>
      <c r="P50" s="61">
        <v>48.7</v>
      </c>
      <c r="Q50" s="117">
        <v>56</v>
      </c>
      <c r="R50" s="117">
        <v>57.1</v>
      </c>
      <c r="S50" s="117">
        <v>64.2</v>
      </c>
      <c r="T50" s="117">
        <v>63.8</v>
      </c>
      <c r="U50" s="117">
        <v>58</v>
      </c>
      <c r="W50" s="209"/>
      <c r="X50" s="209"/>
    </row>
    <row r="51" spans="1:24" s="8" customFormat="1" ht="11.25" customHeight="1" x14ac:dyDescent="0.2">
      <c r="A51" s="40" t="s">
        <v>198</v>
      </c>
      <c r="B51" s="105" t="s">
        <v>199</v>
      </c>
      <c r="C51" s="208">
        <v>57.7</v>
      </c>
      <c r="D51" s="208">
        <v>60.9</v>
      </c>
      <c r="E51" s="208">
        <v>65.8</v>
      </c>
      <c r="F51" s="61">
        <v>73.3</v>
      </c>
      <c r="G51" s="117">
        <v>79.900000000000006</v>
      </c>
      <c r="H51" s="117">
        <v>84.8</v>
      </c>
      <c r="I51" s="117">
        <v>88</v>
      </c>
      <c r="J51" s="117">
        <v>86.9</v>
      </c>
      <c r="K51" s="117">
        <v>69.5</v>
      </c>
      <c r="M51" s="208">
        <v>46.3</v>
      </c>
      <c r="N51" s="208">
        <v>48.4</v>
      </c>
      <c r="O51" s="208">
        <v>50.2</v>
      </c>
      <c r="P51" s="61">
        <v>53.8</v>
      </c>
      <c r="Q51" s="117">
        <v>58.7</v>
      </c>
      <c r="R51" s="117">
        <v>64.099999999999994</v>
      </c>
      <c r="S51" s="117">
        <v>65.400000000000006</v>
      </c>
      <c r="T51" s="117">
        <v>66.2</v>
      </c>
      <c r="U51" s="117">
        <v>60</v>
      </c>
      <c r="W51" s="209"/>
      <c r="X51" s="209"/>
    </row>
    <row r="52" spans="1:24" s="60" customFormat="1" ht="11.25" customHeight="1" x14ac:dyDescent="0.2">
      <c r="A52" s="8"/>
      <c r="B52" s="32"/>
      <c r="C52" s="59"/>
      <c r="D52" s="59"/>
      <c r="E52" s="41"/>
      <c r="F52" s="58"/>
      <c r="G52" s="58"/>
      <c r="H52" s="58"/>
      <c r="I52" s="114"/>
      <c r="J52" s="114"/>
      <c r="K52" s="117"/>
      <c r="L52" s="41"/>
      <c r="M52" s="41"/>
      <c r="N52" s="41"/>
      <c r="O52" s="41"/>
      <c r="P52" s="58"/>
      <c r="Q52" s="58"/>
      <c r="R52" s="58"/>
      <c r="U52" s="117"/>
      <c r="W52" s="209"/>
      <c r="X52" s="209"/>
    </row>
    <row r="53" spans="1:24" ht="11.25" customHeight="1" x14ac:dyDescent="0.2">
      <c r="A53" s="31" t="s">
        <v>564</v>
      </c>
      <c r="B53" s="31" t="s">
        <v>200</v>
      </c>
      <c r="C53" s="34">
        <v>54.5</v>
      </c>
      <c r="D53" s="34">
        <v>57.8</v>
      </c>
      <c r="E53" s="34">
        <v>62.1</v>
      </c>
      <c r="F53" s="58">
        <v>69.2</v>
      </c>
      <c r="G53" s="59">
        <v>76.8</v>
      </c>
      <c r="H53" s="59">
        <v>81.599999999999994</v>
      </c>
      <c r="I53" s="59">
        <v>84.1</v>
      </c>
      <c r="J53" s="59">
        <v>84.7</v>
      </c>
      <c r="K53" s="59">
        <v>62.8</v>
      </c>
      <c r="L53" s="8"/>
      <c r="M53" s="34">
        <v>40.299999999999997</v>
      </c>
      <c r="N53" s="34">
        <v>42.5</v>
      </c>
      <c r="O53" s="34">
        <v>44.4</v>
      </c>
      <c r="P53" s="58">
        <v>47.3</v>
      </c>
      <c r="Q53" s="59">
        <v>52</v>
      </c>
      <c r="R53" s="59">
        <v>54.6</v>
      </c>
      <c r="S53" s="59">
        <v>57.3</v>
      </c>
      <c r="T53" s="59">
        <v>59.5</v>
      </c>
      <c r="U53" s="59">
        <v>53.9</v>
      </c>
      <c r="W53" s="209"/>
      <c r="X53" s="209"/>
    </row>
    <row r="54" spans="1:24" ht="11.25" customHeight="1" x14ac:dyDescent="0.2">
      <c r="A54" s="39" t="s">
        <v>201</v>
      </c>
      <c r="B54" s="105" t="s">
        <v>202</v>
      </c>
      <c r="C54" s="208">
        <v>49.5</v>
      </c>
      <c r="D54" s="208">
        <v>53.9</v>
      </c>
      <c r="E54" s="208">
        <v>55.8</v>
      </c>
      <c r="F54" s="61">
        <v>60.6</v>
      </c>
      <c r="G54" s="117">
        <v>69.900000000000006</v>
      </c>
      <c r="H54" s="117">
        <v>73.5</v>
      </c>
      <c r="I54" s="117">
        <v>76.8</v>
      </c>
      <c r="J54" s="117">
        <v>77.900000000000006</v>
      </c>
      <c r="K54" s="117">
        <v>55.9</v>
      </c>
      <c r="L54" s="8"/>
      <c r="M54" s="208">
        <v>30.7</v>
      </c>
      <c r="N54" s="208">
        <v>31.5</v>
      </c>
      <c r="O54" s="208">
        <v>33.1</v>
      </c>
      <c r="P54" s="61">
        <v>39.299999999999997</v>
      </c>
      <c r="Q54" s="117">
        <v>40.200000000000003</v>
      </c>
      <c r="R54" s="117">
        <v>44.4</v>
      </c>
      <c r="S54" s="117">
        <v>45.3</v>
      </c>
      <c r="T54" s="117">
        <v>50.3</v>
      </c>
      <c r="U54" s="117">
        <v>47.1</v>
      </c>
      <c r="W54" s="209"/>
      <c r="X54" s="209"/>
    </row>
    <row r="55" spans="1:24" ht="11.25" customHeight="1" x14ac:dyDescent="0.2">
      <c r="A55" s="39" t="s">
        <v>203</v>
      </c>
      <c r="B55" s="105" t="s">
        <v>204</v>
      </c>
      <c r="C55" s="208">
        <v>50.2</v>
      </c>
      <c r="D55" s="208">
        <v>52.1</v>
      </c>
      <c r="E55" s="208">
        <v>56.7</v>
      </c>
      <c r="F55" s="61">
        <v>63.7</v>
      </c>
      <c r="G55" s="117">
        <v>72.2</v>
      </c>
      <c r="H55" s="117">
        <v>79</v>
      </c>
      <c r="I55" s="117">
        <v>81.7</v>
      </c>
      <c r="J55" s="117">
        <v>83.4</v>
      </c>
      <c r="K55" s="117">
        <v>54.8</v>
      </c>
      <c r="L55" s="8"/>
      <c r="M55" s="208">
        <v>34</v>
      </c>
      <c r="N55" s="208">
        <v>36.299999999999997</v>
      </c>
      <c r="O55" s="208">
        <v>36.9</v>
      </c>
      <c r="P55" s="61">
        <v>41.6</v>
      </c>
      <c r="Q55" s="117">
        <v>44.4</v>
      </c>
      <c r="R55" s="117">
        <v>47.5</v>
      </c>
      <c r="S55" s="117">
        <v>52.4</v>
      </c>
      <c r="T55" s="117">
        <v>53</v>
      </c>
      <c r="U55" s="117">
        <v>44</v>
      </c>
      <c r="W55" s="209"/>
      <c r="X55" s="209"/>
    </row>
    <row r="56" spans="1:24" ht="11.25" customHeight="1" x14ac:dyDescent="0.2">
      <c r="A56" s="39" t="s">
        <v>205</v>
      </c>
      <c r="B56" s="105" t="s">
        <v>206</v>
      </c>
      <c r="C56" s="208">
        <v>58.1</v>
      </c>
      <c r="D56" s="208">
        <v>59.3</v>
      </c>
      <c r="E56" s="208">
        <v>66.5</v>
      </c>
      <c r="F56" s="61">
        <v>73.599999999999994</v>
      </c>
      <c r="G56" s="117">
        <v>76.5</v>
      </c>
      <c r="H56" s="117">
        <v>83</v>
      </c>
      <c r="I56" s="117">
        <v>87.6</v>
      </c>
      <c r="J56" s="117">
        <v>90.9</v>
      </c>
      <c r="K56" s="117">
        <v>70.900000000000006</v>
      </c>
      <c r="L56" s="8"/>
      <c r="M56" s="208">
        <v>43.8</v>
      </c>
      <c r="N56" s="208">
        <v>45.7</v>
      </c>
      <c r="O56" s="208">
        <v>50.3</v>
      </c>
      <c r="P56" s="61">
        <v>50.6</v>
      </c>
      <c r="Q56" s="117">
        <v>54.5</v>
      </c>
      <c r="R56" s="117">
        <v>59.4</v>
      </c>
      <c r="S56" s="117">
        <v>61.1</v>
      </c>
      <c r="T56" s="117">
        <v>65.7</v>
      </c>
      <c r="U56" s="117">
        <v>60</v>
      </c>
      <c r="W56" s="209"/>
      <c r="X56" s="209"/>
    </row>
    <row r="57" spans="1:24" ht="11.25" customHeight="1" x14ac:dyDescent="0.2">
      <c r="A57" s="39" t="s">
        <v>207</v>
      </c>
      <c r="B57" s="105" t="s">
        <v>208</v>
      </c>
      <c r="C57" s="208">
        <v>51.9</v>
      </c>
      <c r="D57" s="208">
        <v>57.8</v>
      </c>
      <c r="E57" s="208">
        <v>63.4</v>
      </c>
      <c r="F57" s="61">
        <v>72.2</v>
      </c>
      <c r="G57" s="117">
        <v>82.9</v>
      </c>
      <c r="H57" s="117">
        <v>88.2</v>
      </c>
      <c r="I57" s="117">
        <v>88.4</v>
      </c>
      <c r="J57" s="117">
        <v>86.5</v>
      </c>
      <c r="K57" s="117">
        <v>58.4</v>
      </c>
      <c r="L57" s="8"/>
      <c r="M57" s="208">
        <v>34.799999999999997</v>
      </c>
      <c r="N57" s="208">
        <v>37.4</v>
      </c>
      <c r="O57" s="208">
        <v>39.200000000000003</v>
      </c>
      <c r="P57" s="61">
        <v>42.9</v>
      </c>
      <c r="Q57" s="117">
        <v>51.4</v>
      </c>
      <c r="R57" s="117">
        <v>54.4</v>
      </c>
      <c r="S57" s="117">
        <v>54.7</v>
      </c>
      <c r="T57" s="117">
        <v>56.6</v>
      </c>
      <c r="U57" s="117">
        <v>49.4</v>
      </c>
      <c r="W57" s="209"/>
      <c r="X57" s="209"/>
    </row>
    <row r="58" spans="1:24" ht="11.25" customHeight="1" x14ac:dyDescent="0.2">
      <c r="A58" s="39" t="s">
        <v>209</v>
      </c>
      <c r="B58" s="105" t="s">
        <v>210</v>
      </c>
      <c r="C58" s="208">
        <v>62.2</v>
      </c>
      <c r="D58" s="208">
        <v>64.900000000000006</v>
      </c>
      <c r="E58" s="208">
        <v>65.900000000000006</v>
      </c>
      <c r="F58" s="61">
        <v>71.599999999999994</v>
      </c>
      <c r="G58" s="117">
        <v>77.7</v>
      </c>
      <c r="H58" s="117">
        <v>80.8</v>
      </c>
      <c r="I58" s="117">
        <v>83.8</v>
      </c>
      <c r="J58" s="117">
        <v>83.2</v>
      </c>
      <c r="K58" s="117">
        <v>66.7</v>
      </c>
      <c r="L58" s="8"/>
      <c r="M58" s="208">
        <v>49.8</v>
      </c>
      <c r="N58" s="208">
        <v>50.8</v>
      </c>
      <c r="O58" s="208">
        <v>52.5</v>
      </c>
      <c r="P58" s="61">
        <v>52.3</v>
      </c>
      <c r="Q58" s="117">
        <v>58.6</v>
      </c>
      <c r="R58" s="117">
        <v>55.4</v>
      </c>
      <c r="S58" s="117">
        <v>57.4</v>
      </c>
      <c r="T58" s="117">
        <v>61</v>
      </c>
      <c r="U58" s="117">
        <v>57.8</v>
      </c>
      <c r="W58" s="209"/>
      <c r="X58" s="209"/>
    </row>
    <row r="59" spans="1:24" ht="11.25" customHeight="1" x14ac:dyDescent="0.2">
      <c r="A59" s="39" t="s">
        <v>211</v>
      </c>
      <c r="B59" s="105" t="s">
        <v>212</v>
      </c>
      <c r="C59" s="208">
        <v>52.4</v>
      </c>
      <c r="D59" s="208">
        <v>52</v>
      </c>
      <c r="E59" s="208">
        <v>51.2</v>
      </c>
      <c r="F59" s="61">
        <v>65.400000000000006</v>
      </c>
      <c r="G59" s="117">
        <v>75.8</v>
      </c>
      <c r="H59" s="117">
        <v>82.4</v>
      </c>
      <c r="I59" s="117">
        <v>87.2</v>
      </c>
      <c r="J59" s="117">
        <v>88</v>
      </c>
      <c r="K59" s="117">
        <v>52.7</v>
      </c>
      <c r="L59" s="8"/>
      <c r="M59" s="208">
        <v>25.9</v>
      </c>
      <c r="N59" s="208">
        <v>30</v>
      </c>
      <c r="O59" s="208">
        <v>29.6</v>
      </c>
      <c r="P59" s="61">
        <v>36.9</v>
      </c>
      <c r="Q59" s="117">
        <v>42.3</v>
      </c>
      <c r="R59" s="117">
        <v>46.3</v>
      </c>
      <c r="S59" s="117">
        <v>47.8</v>
      </c>
      <c r="T59" s="117">
        <v>50</v>
      </c>
      <c r="U59" s="117">
        <v>44.7</v>
      </c>
      <c r="W59" s="209"/>
      <c r="X59" s="209"/>
    </row>
    <row r="60" spans="1:24" ht="11.25" customHeight="1" x14ac:dyDescent="0.2">
      <c r="A60" s="39" t="s">
        <v>213</v>
      </c>
      <c r="B60" s="105" t="s">
        <v>214</v>
      </c>
      <c r="C60" s="208">
        <v>53</v>
      </c>
      <c r="D60" s="208">
        <v>55.5</v>
      </c>
      <c r="E60" s="208">
        <v>61.5</v>
      </c>
      <c r="F60" s="61">
        <v>65</v>
      </c>
      <c r="G60" s="117">
        <v>72.900000000000006</v>
      </c>
      <c r="H60" s="117">
        <v>80.7</v>
      </c>
      <c r="I60" s="117">
        <v>82.6</v>
      </c>
      <c r="J60" s="117">
        <v>84.5</v>
      </c>
      <c r="K60" s="117">
        <v>65.8</v>
      </c>
      <c r="L60" s="8"/>
      <c r="M60" s="208">
        <v>40.799999999999997</v>
      </c>
      <c r="N60" s="208">
        <v>42.8</v>
      </c>
      <c r="O60" s="208">
        <v>45.6</v>
      </c>
      <c r="P60" s="61">
        <v>47.4</v>
      </c>
      <c r="Q60" s="117">
        <v>52.8</v>
      </c>
      <c r="R60" s="117">
        <v>59.3</v>
      </c>
      <c r="S60" s="117">
        <v>62</v>
      </c>
      <c r="T60" s="117">
        <v>62.6</v>
      </c>
      <c r="U60" s="117">
        <v>56</v>
      </c>
      <c r="W60" s="209"/>
      <c r="X60" s="209"/>
    </row>
    <row r="61" spans="1:24" ht="11.25" customHeight="1" x14ac:dyDescent="0.2">
      <c r="A61" s="39" t="s">
        <v>215</v>
      </c>
      <c r="B61" s="105" t="s">
        <v>216</v>
      </c>
      <c r="C61" s="208">
        <v>52.2</v>
      </c>
      <c r="D61" s="208">
        <v>55.9</v>
      </c>
      <c r="E61" s="208">
        <v>62.5</v>
      </c>
      <c r="F61" s="61">
        <v>67.5</v>
      </c>
      <c r="G61" s="117">
        <v>76.5</v>
      </c>
      <c r="H61" s="117">
        <v>81.599999999999994</v>
      </c>
      <c r="I61" s="117">
        <v>84.1</v>
      </c>
      <c r="J61" s="117">
        <v>86.1</v>
      </c>
      <c r="K61" s="117">
        <v>60.7</v>
      </c>
      <c r="L61" s="8"/>
      <c r="M61" s="208">
        <v>40.4</v>
      </c>
      <c r="N61" s="208">
        <v>42.1</v>
      </c>
      <c r="O61" s="208">
        <v>46.4</v>
      </c>
      <c r="P61" s="61">
        <v>45.9</v>
      </c>
      <c r="Q61" s="117">
        <v>50.6</v>
      </c>
      <c r="R61" s="117">
        <v>53.7</v>
      </c>
      <c r="S61" s="117">
        <v>55</v>
      </c>
      <c r="T61" s="117">
        <v>57.3</v>
      </c>
      <c r="U61" s="117">
        <v>51</v>
      </c>
      <c r="W61" s="209"/>
      <c r="X61" s="209"/>
    </row>
    <row r="62" spans="1:24" ht="11.25" customHeight="1" x14ac:dyDescent="0.2">
      <c r="A62" s="39" t="s">
        <v>217</v>
      </c>
      <c r="B62" s="105" t="s">
        <v>218</v>
      </c>
      <c r="C62" s="208">
        <v>48.2</v>
      </c>
      <c r="D62" s="208">
        <v>52</v>
      </c>
      <c r="E62" s="208">
        <v>58.6</v>
      </c>
      <c r="F62" s="61">
        <v>71.3</v>
      </c>
      <c r="G62" s="117">
        <v>79</v>
      </c>
      <c r="H62" s="117">
        <v>82.6</v>
      </c>
      <c r="I62" s="117">
        <v>85.7</v>
      </c>
      <c r="J62" s="117">
        <v>87.1</v>
      </c>
      <c r="K62" s="117">
        <v>61.6</v>
      </c>
      <c r="L62" s="8"/>
      <c r="M62" s="208">
        <v>35.4</v>
      </c>
      <c r="N62" s="208">
        <v>39</v>
      </c>
      <c r="O62" s="208">
        <v>39.700000000000003</v>
      </c>
      <c r="P62" s="61">
        <v>45.7</v>
      </c>
      <c r="Q62" s="117">
        <v>54.2</v>
      </c>
      <c r="R62" s="117">
        <v>54.2</v>
      </c>
      <c r="S62" s="117">
        <v>61.1</v>
      </c>
      <c r="T62" s="117">
        <v>58.5</v>
      </c>
      <c r="U62" s="117">
        <v>55.4</v>
      </c>
      <c r="W62" s="209"/>
      <c r="X62" s="209"/>
    </row>
    <row r="63" spans="1:24" ht="11.25" customHeight="1" x14ac:dyDescent="0.2">
      <c r="A63" s="39" t="s">
        <v>219</v>
      </c>
      <c r="B63" s="105" t="s">
        <v>220</v>
      </c>
      <c r="C63" s="208">
        <v>54.1</v>
      </c>
      <c r="D63" s="208">
        <v>60.2</v>
      </c>
      <c r="E63" s="208">
        <v>61.4</v>
      </c>
      <c r="F63" s="61">
        <v>72.5</v>
      </c>
      <c r="G63" s="117">
        <v>82.6</v>
      </c>
      <c r="H63" s="117">
        <v>86.6</v>
      </c>
      <c r="I63" s="117">
        <v>90.4</v>
      </c>
      <c r="J63" s="117">
        <v>89.4</v>
      </c>
      <c r="K63" s="117">
        <v>61.7</v>
      </c>
      <c r="L63" s="8"/>
      <c r="M63" s="208">
        <v>38.5</v>
      </c>
      <c r="N63" s="208">
        <v>40.9</v>
      </c>
      <c r="O63" s="208">
        <v>41.6</v>
      </c>
      <c r="P63" s="61">
        <v>45.4</v>
      </c>
      <c r="Q63" s="117">
        <v>51.5</v>
      </c>
      <c r="R63" s="117">
        <v>52.4</v>
      </c>
      <c r="S63" s="117">
        <v>56.3</v>
      </c>
      <c r="T63" s="117">
        <v>56.8</v>
      </c>
      <c r="U63" s="117">
        <v>54.7</v>
      </c>
      <c r="W63" s="209"/>
      <c r="X63" s="209"/>
    </row>
    <row r="64" spans="1:24" ht="11.25" customHeight="1" x14ac:dyDescent="0.2">
      <c r="A64" s="40" t="s">
        <v>221</v>
      </c>
      <c r="B64" s="105" t="s">
        <v>222</v>
      </c>
      <c r="C64" s="208">
        <v>64.2</v>
      </c>
      <c r="D64" s="208">
        <v>66.099999999999994</v>
      </c>
      <c r="E64" s="208">
        <v>69.900000000000006</v>
      </c>
      <c r="F64" s="61">
        <v>77.2</v>
      </c>
      <c r="G64" s="117">
        <v>81.599999999999994</v>
      </c>
      <c r="H64" s="117">
        <v>83.8</v>
      </c>
      <c r="I64" s="117">
        <v>85.7</v>
      </c>
      <c r="J64" s="117">
        <v>84.4</v>
      </c>
      <c r="K64" s="117">
        <v>69.5</v>
      </c>
      <c r="L64" s="8"/>
      <c r="M64" s="208">
        <v>53.5</v>
      </c>
      <c r="N64" s="208">
        <v>54.2</v>
      </c>
      <c r="O64" s="208">
        <v>54.7</v>
      </c>
      <c r="P64" s="61">
        <v>58.6</v>
      </c>
      <c r="Q64" s="117">
        <v>61.6</v>
      </c>
      <c r="R64" s="117">
        <v>63.2</v>
      </c>
      <c r="S64" s="117">
        <v>65.599999999999994</v>
      </c>
      <c r="T64" s="117">
        <v>65.400000000000006</v>
      </c>
      <c r="U64" s="117">
        <v>61</v>
      </c>
      <c r="W64" s="209"/>
      <c r="X64" s="209"/>
    </row>
    <row r="65" spans="1:24" ht="11.25" customHeight="1" x14ac:dyDescent="0.2">
      <c r="A65" s="39" t="s">
        <v>223</v>
      </c>
      <c r="B65" s="105" t="s">
        <v>224</v>
      </c>
      <c r="C65" s="208">
        <v>52.2</v>
      </c>
      <c r="D65" s="208">
        <v>54.6</v>
      </c>
      <c r="E65" s="208">
        <v>58.5</v>
      </c>
      <c r="F65" s="61">
        <v>66.900000000000006</v>
      </c>
      <c r="G65" s="117">
        <v>73.3</v>
      </c>
      <c r="H65" s="117">
        <v>81.8</v>
      </c>
      <c r="I65" s="117">
        <v>83.9</v>
      </c>
      <c r="J65" s="117">
        <v>84.8</v>
      </c>
      <c r="K65" s="117">
        <v>64.900000000000006</v>
      </c>
      <c r="L65" s="8"/>
      <c r="M65" s="208">
        <v>37.5</v>
      </c>
      <c r="N65" s="208">
        <v>39</v>
      </c>
      <c r="O65" s="208">
        <v>40.9</v>
      </c>
      <c r="P65" s="61">
        <v>47.1</v>
      </c>
      <c r="Q65" s="117">
        <v>50.8</v>
      </c>
      <c r="R65" s="117">
        <v>56.7</v>
      </c>
      <c r="S65" s="117">
        <v>60</v>
      </c>
      <c r="T65" s="117">
        <v>63.6</v>
      </c>
      <c r="U65" s="117">
        <v>57.3</v>
      </c>
      <c r="W65" s="209"/>
      <c r="X65" s="209"/>
    </row>
    <row r="66" spans="1:24" ht="11.25" customHeight="1" x14ac:dyDescent="0.2">
      <c r="A66" s="39" t="s">
        <v>225</v>
      </c>
      <c r="B66" s="105" t="s">
        <v>226</v>
      </c>
      <c r="C66" s="208">
        <v>48.5</v>
      </c>
      <c r="D66" s="208">
        <v>52.5</v>
      </c>
      <c r="E66" s="208">
        <v>57.4</v>
      </c>
      <c r="F66" s="61">
        <v>65.2</v>
      </c>
      <c r="G66" s="117">
        <v>71.5</v>
      </c>
      <c r="H66" s="117">
        <v>74.5</v>
      </c>
      <c r="I66" s="117">
        <v>76.900000000000006</v>
      </c>
      <c r="J66" s="117">
        <v>76.3</v>
      </c>
      <c r="K66" s="117">
        <v>61.8</v>
      </c>
      <c r="L66" s="8"/>
      <c r="M66" s="208">
        <v>37.1</v>
      </c>
      <c r="N66" s="208">
        <v>39.9</v>
      </c>
      <c r="O66" s="208">
        <v>40.6</v>
      </c>
      <c r="P66" s="61">
        <v>44.5</v>
      </c>
      <c r="Q66" s="117">
        <v>49.2</v>
      </c>
      <c r="R66" s="117">
        <v>49.4</v>
      </c>
      <c r="S66" s="117">
        <v>55.6</v>
      </c>
      <c r="T66" s="117">
        <v>57.3</v>
      </c>
      <c r="U66" s="117">
        <v>53.9</v>
      </c>
      <c r="W66" s="209"/>
      <c r="X66" s="209"/>
    </row>
    <row r="67" spans="1:24" ht="11.25" customHeight="1" x14ac:dyDescent="0.2">
      <c r="A67" s="39" t="s">
        <v>227</v>
      </c>
      <c r="B67" s="105" t="s">
        <v>228</v>
      </c>
      <c r="C67" s="208">
        <v>57.8</v>
      </c>
      <c r="D67" s="208">
        <v>65.5</v>
      </c>
      <c r="E67" s="208">
        <v>70.7</v>
      </c>
      <c r="F67" s="61">
        <v>75.5</v>
      </c>
      <c r="G67" s="117">
        <v>83.8</v>
      </c>
      <c r="H67" s="117">
        <v>86.1</v>
      </c>
      <c r="I67" s="117">
        <v>87.8</v>
      </c>
      <c r="J67" s="117">
        <v>89</v>
      </c>
      <c r="K67" s="117">
        <v>65.400000000000006</v>
      </c>
      <c r="L67" s="8"/>
      <c r="M67" s="208">
        <v>42.9</v>
      </c>
      <c r="N67" s="208">
        <v>46.5</v>
      </c>
      <c r="O67" s="208">
        <v>51.3</v>
      </c>
      <c r="P67" s="61">
        <v>49.3</v>
      </c>
      <c r="Q67" s="117">
        <v>55.8</v>
      </c>
      <c r="R67" s="117">
        <v>57.4</v>
      </c>
      <c r="S67" s="117">
        <v>59.3</v>
      </c>
      <c r="T67" s="117">
        <v>66.3</v>
      </c>
      <c r="U67" s="117">
        <v>58.2</v>
      </c>
      <c r="W67" s="209"/>
      <c r="X67" s="209"/>
    </row>
    <row r="68" spans="1:24" s="8" customFormat="1" ht="11.25" customHeight="1" x14ac:dyDescent="0.2">
      <c r="A68" s="39" t="s">
        <v>229</v>
      </c>
      <c r="B68" s="105" t="s">
        <v>230</v>
      </c>
      <c r="C68" s="208">
        <v>62.1</v>
      </c>
      <c r="D68" s="208">
        <v>67.5</v>
      </c>
      <c r="E68" s="208">
        <v>68.5</v>
      </c>
      <c r="F68" s="61">
        <v>73.099999999999994</v>
      </c>
      <c r="G68" s="117">
        <v>80.7</v>
      </c>
      <c r="H68" s="117">
        <v>84.3</v>
      </c>
      <c r="I68" s="117">
        <v>88.1</v>
      </c>
      <c r="J68" s="117">
        <v>87.4</v>
      </c>
      <c r="K68" s="117">
        <v>73.5</v>
      </c>
      <c r="M68" s="208">
        <v>48.8</v>
      </c>
      <c r="N68" s="208">
        <v>54.5</v>
      </c>
      <c r="O68" s="208">
        <v>53.8</v>
      </c>
      <c r="P68" s="61">
        <v>59.2</v>
      </c>
      <c r="Q68" s="117">
        <v>59.1</v>
      </c>
      <c r="R68" s="117">
        <v>62.1</v>
      </c>
      <c r="S68" s="117">
        <v>62.7</v>
      </c>
      <c r="T68" s="117">
        <v>67.400000000000006</v>
      </c>
      <c r="U68" s="117">
        <v>62.3</v>
      </c>
      <c r="W68" s="209"/>
      <c r="X68" s="209"/>
    </row>
    <row r="69" spans="1:24" s="60" customFormat="1" ht="11.25" customHeight="1" x14ac:dyDescent="0.2">
      <c r="A69" s="8"/>
      <c r="B69" s="32"/>
      <c r="C69" s="59"/>
      <c r="D69" s="59"/>
      <c r="E69" s="41"/>
      <c r="F69" s="58"/>
      <c r="G69" s="58"/>
      <c r="H69" s="58"/>
      <c r="I69" s="114"/>
      <c r="J69" s="114"/>
      <c r="K69" s="117"/>
      <c r="L69" s="41"/>
      <c r="M69" s="41"/>
      <c r="N69" s="41"/>
      <c r="O69" s="41"/>
      <c r="P69" s="58"/>
      <c r="Q69" s="58"/>
      <c r="R69" s="58"/>
      <c r="U69" s="117"/>
      <c r="W69" s="209"/>
      <c r="X69" s="209"/>
    </row>
    <row r="70" spans="1:24" ht="11.25" customHeight="1" x14ac:dyDescent="0.2">
      <c r="A70" s="31" t="s">
        <v>565</v>
      </c>
      <c r="B70" s="31" t="s">
        <v>231</v>
      </c>
      <c r="C70" s="34">
        <v>55.4</v>
      </c>
      <c r="D70" s="34">
        <v>57.9</v>
      </c>
      <c r="E70" s="34">
        <v>63.1</v>
      </c>
      <c r="F70" s="58">
        <v>68.900000000000006</v>
      </c>
      <c r="G70" s="59">
        <v>75.3</v>
      </c>
      <c r="H70" s="59">
        <v>80.099999999999994</v>
      </c>
      <c r="I70" s="59">
        <v>82.8</v>
      </c>
      <c r="J70" s="59">
        <v>82.8</v>
      </c>
      <c r="K70" s="59">
        <v>63.1</v>
      </c>
      <c r="L70" s="8"/>
      <c r="M70" s="34">
        <v>42.9</v>
      </c>
      <c r="N70" s="34">
        <v>44.4</v>
      </c>
      <c r="O70" s="34">
        <v>47</v>
      </c>
      <c r="P70" s="58">
        <v>49.9</v>
      </c>
      <c r="Q70" s="59">
        <v>53.7</v>
      </c>
      <c r="R70" s="59">
        <v>57.1</v>
      </c>
      <c r="S70" s="59">
        <v>57.6</v>
      </c>
      <c r="T70" s="59">
        <v>59.3</v>
      </c>
      <c r="U70" s="59">
        <v>54</v>
      </c>
      <c r="W70" s="209"/>
      <c r="X70" s="209"/>
    </row>
    <row r="71" spans="1:24" ht="11.25" customHeight="1" x14ac:dyDescent="0.2">
      <c r="A71" s="40" t="s">
        <v>232</v>
      </c>
      <c r="B71" s="105" t="s">
        <v>233</v>
      </c>
      <c r="C71" s="208">
        <v>55.6</v>
      </c>
      <c r="D71" s="208">
        <v>54.6</v>
      </c>
      <c r="E71" s="208">
        <v>63.7</v>
      </c>
      <c r="F71" s="61">
        <v>66.599999999999994</v>
      </c>
      <c r="G71" s="117">
        <v>77.3</v>
      </c>
      <c r="H71" s="117">
        <v>81.599999999999994</v>
      </c>
      <c r="I71" s="117">
        <v>84.7</v>
      </c>
      <c r="J71" s="117">
        <v>81.8</v>
      </c>
      <c r="K71" s="117">
        <v>58.8</v>
      </c>
      <c r="L71" s="8"/>
      <c r="M71" s="208">
        <v>42.2</v>
      </c>
      <c r="N71" s="208">
        <v>40</v>
      </c>
      <c r="O71" s="208">
        <v>49.4</v>
      </c>
      <c r="P71" s="61">
        <v>45.6</v>
      </c>
      <c r="Q71" s="117">
        <v>55.1</v>
      </c>
      <c r="R71" s="117">
        <v>56.9</v>
      </c>
      <c r="S71" s="117">
        <v>57.2</v>
      </c>
      <c r="T71" s="117">
        <v>55.6</v>
      </c>
      <c r="U71" s="117">
        <v>50</v>
      </c>
      <c r="W71" s="209"/>
      <c r="X71" s="209"/>
    </row>
    <row r="72" spans="1:24" ht="11.25" customHeight="1" x14ac:dyDescent="0.2">
      <c r="A72" s="40" t="s">
        <v>234</v>
      </c>
      <c r="B72" s="105" t="s">
        <v>235</v>
      </c>
      <c r="C72" s="208">
        <v>57.1</v>
      </c>
      <c r="D72" s="208">
        <v>58.6</v>
      </c>
      <c r="E72" s="208">
        <v>63.1</v>
      </c>
      <c r="F72" s="61">
        <v>67.900000000000006</v>
      </c>
      <c r="G72" s="117">
        <v>73.7</v>
      </c>
      <c r="H72" s="117">
        <v>79</v>
      </c>
      <c r="I72" s="117">
        <v>80.7</v>
      </c>
      <c r="J72" s="117">
        <v>81.599999999999994</v>
      </c>
      <c r="K72" s="117">
        <v>62.9</v>
      </c>
      <c r="L72" s="8"/>
      <c r="M72" s="208">
        <v>45.5</v>
      </c>
      <c r="N72" s="208">
        <v>47</v>
      </c>
      <c r="O72" s="208">
        <v>48.5</v>
      </c>
      <c r="P72" s="61">
        <v>51</v>
      </c>
      <c r="Q72" s="117">
        <v>55</v>
      </c>
      <c r="R72" s="117">
        <v>58.4</v>
      </c>
      <c r="S72" s="117">
        <v>57.2</v>
      </c>
      <c r="T72" s="117">
        <v>59.1</v>
      </c>
      <c r="U72" s="117">
        <v>53.7</v>
      </c>
      <c r="W72" s="209"/>
      <c r="X72" s="209"/>
    </row>
    <row r="73" spans="1:24" ht="11.25" customHeight="1" x14ac:dyDescent="0.2">
      <c r="A73" s="40" t="s">
        <v>236</v>
      </c>
      <c r="B73" s="105" t="s">
        <v>237</v>
      </c>
      <c r="C73" s="208">
        <v>47.6</v>
      </c>
      <c r="D73" s="208">
        <v>51.7</v>
      </c>
      <c r="E73" s="208">
        <v>55.5</v>
      </c>
      <c r="F73" s="61">
        <v>64.5</v>
      </c>
      <c r="G73" s="117">
        <v>72.599999999999994</v>
      </c>
      <c r="H73" s="117">
        <v>77.400000000000006</v>
      </c>
      <c r="I73" s="117">
        <v>78.8</v>
      </c>
      <c r="J73" s="117">
        <v>79.599999999999994</v>
      </c>
      <c r="K73" s="117">
        <v>61.7</v>
      </c>
      <c r="L73" s="8"/>
      <c r="M73" s="208">
        <v>33.5</v>
      </c>
      <c r="N73" s="208">
        <v>36.5</v>
      </c>
      <c r="O73" s="208">
        <v>39.9</v>
      </c>
      <c r="P73" s="61">
        <v>44.4</v>
      </c>
      <c r="Q73" s="117">
        <v>48.9</v>
      </c>
      <c r="R73" s="117">
        <v>52.1</v>
      </c>
      <c r="S73" s="117">
        <v>51.5</v>
      </c>
      <c r="T73" s="117">
        <v>54.8</v>
      </c>
      <c r="U73" s="117">
        <v>51.9</v>
      </c>
      <c r="W73" s="209"/>
      <c r="X73" s="209"/>
    </row>
    <row r="74" spans="1:24" ht="11.25" customHeight="1" x14ac:dyDescent="0.2">
      <c r="A74" s="40" t="s">
        <v>238</v>
      </c>
      <c r="B74" s="105" t="s">
        <v>239</v>
      </c>
      <c r="C74" s="208">
        <v>58.4</v>
      </c>
      <c r="D74" s="208">
        <v>60.8</v>
      </c>
      <c r="E74" s="208">
        <v>64.7</v>
      </c>
      <c r="F74" s="61">
        <v>68.599999999999994</v>
      </c>
      <c r="G74" s="117">
        <v>74.900000000000006</v>
      </c>
      <c r="H74" s="117">
        <v>79.7</v>
      </c>
      <c r="I74" s="117">
        <v>80.599999999999994</v>
      </c>
      <c r="J74" s="117">
        <v>82</v>
      </c>
      <c r="K74" s="117">
        <v>66.3</v>
      </c>
      <c r="L74" s="8"/>
      <c r="M74" s="208">
        <v>46.7</v>
      </c>
      <c r="N74" s="208">
        <v>48.8</v>
      </c>
      <c r="O74" s="208">
        <v>51.9</v>
      </c>
      <c r="P74" s="61">
        <v>52.6</v>
      </c>
      <c r="Q74" s="117">
        <v>55.3</v>
      </c>
      <c r="R74" s="117">
        <v>56.9</v>
      </c>
      <c r="S74" s="117">
        <v>56.9</v>
      </c>
      <c r="T74" s="117">
        <v>59.5</v>
      </c>
      <c r="U74" s="117">
        <v>56.5</v>
      </c>
      <c r="W74" s="209"/>
      <c r="X74" s="209"/>
    </row>
    <row r="75" spans="1:24" ht="11.25" customHeight="1" x14ac:dyDescent="0.2">
      <c r="A75" s="39" t="s">
        <v>240</v>
      </c>
      <c r="B75" s="105" t="s">
        <v>241</v>
      </c>
      <c r="C75" s="208">
        <v>62.2</v>
      </c>
      <c r="D75" s="208">
        <v>65.5</v>
      </c>
      <c r="E75" s="208">
        <v>71.099999999999994</v>
      </c>
      <c r="F75" s="61">
        <v>75.7</v>
      </c>
      <c r="G75" s="117">
        <v>80.400000000000006</v>
      </c>
      <c r="H75" s="117">
        <v>84.3</v>
      </c>
      <c r="I75" s="117">
        <v>85.9</v>
      </c>
      <c r="J75" s="117">
        <v>84.5</v>
      </c>
      <c r="K75" s="117">
        <v>64.8</v>
      </c>
      <c r="L75" s="8"/>
      <c r="M75" s="208">
        <v>48.6</v>
      </c>
      <c r="N75" s="208">
        <v>50.6</v>
      </c>
      <c r="O75" s="208">
        <v>52.6</v>
      </c>
      <c r="P75" s="61">
        <v>56.2</v>
      </c>
      <c r="Q75" s="117">
        <v>59.2</v>
      </c>
      <c r="R75" s="117">
        <v>62.2</v>
      </c>
      <c r="S75" s="117">
        <v>62.1</v>
      </c>
      <c r="T75" s="117">
        <v>61.8</v>
      </c>
      <c r="U75" s="117">
        <v>54.8</v>
      </c>
      <c r="W75" s="209"/>
      <c r="X75" s="209"/>
    </row>
    <row r="76" spans="1:24" ht="11.25" customHeight="1" x14ac:dyDescent="0.2">
      <c r="A76" s="39" t="s">
        <v>242</v>
      </c>
      <c r="B76" s="105" t="s">
        <v>243</v>
      </c>
      <c r="C76" s="208">
        <v>54.5</v>
      </c>
      <c r="D76" s="208">
        <v>55.1</v>
      </c>
      <c r="E76" s="208">
        <v>59.5</v>
      </c>
      <c r="F76" s="61">
        <v>66</v>
      </c>
      <c r="G76" s="117">
        <v>69.7</v>
      </c>
      <c r="H76" s="117">
        <v>76</v>
      </c>
      <c r="I76" s="117">
        <v>80.099999999999994</v>
      </c>
      <c r="J76" s="117">
        <v>80</v>
      </c>
      <c r="K76" s="117">
        <v>61.3</v>
      </c>
      <c r="L76" s="8"/>
      <c r="M76" s="208">
        <v>42.1</v>
      </c>
      <c r="N76" s="208">
        <v>42.3</v>
      </c>
      <c r="O76" s="208">
        <v>45.4</v>
      </c>
      <c r="P76" s="61">
        <v>48.9</v>
      </c>
      <c r="Q76" s="117">
        <v>51.9</v>
      </c>
      <c r="R76" s="117">
        <v>55.3</v>
      </c>
      <c r="S76" s="117">
        <v>56.2</v>
      </c>
      <c r="T76" s="117">
        <v>58.1</v>
      </c>
      <c r="U76" s="117">
        <v>51.8</v>
      </c>
      <c r="W76" s="209"/>
      <c r="X76" s="209"/>
    </row>
    <row r="77" spans="1:24" ht="11.25" customHeight="1" x14ac:dyDescent="0.2">
      <c r="A77" s="39" t="s">
        <v>244</v>
      </c>
      <c r="B77" s="105" t="s">
        <v>245</v>
      </c>
      <c r="C77" s="208">
        <v>44.8</v>
      </c>
      <c r="D77" s="208">
        <v>53.4</v>
      </c>
      <c r="E77" s="208">
        <v>58.8</v>
      </c>
      <c r="F77" s="61">
        <v>67.099999999999994</v>
      </c>
      <c r="G77" s="117">
        <v>72.3</v>
      </c>
      <c r="H77" s="117">
        <v>76.599999999999994</v>
      </c>
      <c r="I77" s="117">
        <v>80.2</v>
      </c>
      <c r="J77" s="117">
        <v>77.900000000000006</v>
      </c>
      <c r="K77" s="117">
        <v>50.9</v>
      </c>
      <c r="L77" s="8"/>
      <c r="M77" s="208">
        <v>28.5</v>
      </c>
      <c r="N77" s="208">
        <v>33.1</v>
      </c>
      <c r="O77" s="208">
        <v>34.700000000000003</v>
      </c>
      <c r="P77" s="61">
        <v>41.4</v>
      </c>
      <c r="Q77" s="117">
        <v>44.2</v>
      </c>
      <c r="R77" s="117">
        <v>46.7</v>
      </c>
      <c r="S77" s="117">
        <v>49.6</v>
      </c>
      <c r="T77" s="117">
        <v>50.3</v>
      </c>
      <c r="U77" s="117">
        <v>44.6</v>
      </c>
      <c r="W77" s="209"/>
      <c r="X77" s="209"/>
    </row>
    <row r="78" spans="1:24" ht="11.25" customHeight="1" x14ac:dyDescent="0.2">
      <c r="A78" s="39" t="s">
        <v>246</v>
      </c>
      <c r="B78" s="105" t="s">
        <v>247</v>
      </c>
      <c r="C78" s="208">
        <v>51.2</v>
      </c>
      <c r="D78" s="208">
        <v>54.9</v>
      </c>
      <c r="E78" s="208">
        <v>61.2</v>
      </c>
      <c r="F78" s="61">
        <v>69.2</v>
      </c>
      <c r="G78" s="117">
        <v>78.099999999999994</v>
      </c>
      <c r="H78" s="117">
        <v>82.6</v>
      </c>
      <c r="I78" s="117">
        <v>87.6</v>
      </c>
      <c r="J78" s="117">
        <v>88.4</v>
      </c>
      <c r="K78" s="117">
        <v>66.099999999999994</v>
      </c>
      <c r="L78" s="8"/>
      <c r="M78" s="208">
        <v>40.1</v>
      </c>
      <c r="N78" s="208">
        <v>41.7</v>
      </c>
      <c r="O78" s="208">
        <v>43.3</v>
      </c>
      <c r="P78" s="61">
        <v>47.2</v>
      </c>
      <c r="Q78" s="117">
        <v>51.4</v>
      </c>
      <c r="R78" s="117">
        <v>57.6</v>
      </c>
      <c r="S78" s="117">
        <v>60.6</v>
      </c>
      <c r="T78" s="117">
        <v>63.4</v>
      </c>
      <c r="U78" s="117">
        <v>58</v>
      </c>
      <c r="W78" s="209"/>
      <c r="X78" s="209"/>
    </row>
    <row r="79" spans="1:24" s="8" customFormat="1" ht="11.25" customHeight="1" x14ac:dyDescent="0.2">
      <c r="A79" s="40" t="s">
        <v>248</v>
      </c>
      <c r="B79" s="105" t="s">
        <v>249</v>
      </c>
      <c r="C79" s="208">
        <v>68.2</v>
      </c>
      <c r="D79" s="208">
        <v>68.900000000000006</v>
      </c>
      <c r="E79" s="208">
        <v>71</v>
      </c>
      <c r="F79" s="61">
        <v>73.400000000000006</v>
      </c>
      <c r="G79" s="117">
        <v>79.3</v>
      </c>
      <c r="H79" s="117">
        <v>78.599999999999994</v>
      </c>
      <c r="I79" s="117">
        <v>80.5</v>
      </c>
      <c r="J79" s="117">
        <v>84.4</v>
      </c>
      <c r="K79" s="117">
        <v>67.7</v>
      </c>
      <c r="M79" s="208">
        <v>56.1</v>
      </c>
      <c r="N79" s="208">
        <v>58</v>
      </c>
      <c r="O79" s="208">
        <v>58.6</v>
      </c>
      <c r="P79" s="61">
        <v>58.2</v>
      </c>
      <c r="Q79" s="117">
        <v>61.4</v>
      </c>
      <c r="R79" s="117">
        <v>60.8</v>
      </c>
      <c r="S79" s="117">
        <v>55.5</v>
      </c>
      <c r="T79" s="117">
        <v>67.2</v>
      </c>
      <c r="U79" s="117">
        <v>62.7</v>
      </c>
      <c r="W79" s="209"/>
      <c r="X79" s="209"/>
    </row>
    <row r="80" spans="1:24" s="60" customFormat="1" ht="11.25" customHeight="1" x14ac:dyDescent="0.2">
      <c r="A80" s="8"/>
      <c r="B80" s="32"/>
      <c r="C80" s="59"/>
      <c r="D80" s="59"/>
      <c r="E80" s="41"/>
      <c r="F80" s="58"/>
      <c r="G80" s="58"/>
      <c r="H80" s="58"/>
      <c r="K80" s="117"/>
      <c r="L80" s="41"/>
      <c r="M80" s="41"/>
      <c r="N80" s="41"/>
      <c r="O80" s="41"/>
      <c r="P80" s="58"/>
      <c r="Q80" s="58"/>
      <c r="R80" s="58"/>
      <c r="U80" s="117"/>
      <c r="W80" s="209"/>
      <c r="X80" s="209"/>
    </row>
    <row r="81" spans="1:24" ht="11.25" customHeight="1" x14ac:dyDescent="0.2">
      <c r="A81" s="31" t="s">
        <v>566</v>
      </c>
      <c r="B81" s="31" t="s">
        <v>250</v>
      </c>
      <c r="C81" s="34">
        <v>56.4</v>
      </c>
      <c r="D81" s="34">
        <v>59.3</v>
      </c>
      <c r="E81" s="34">
        <v>64.099999999999994</v>
      </c>
      <c r="F81" s="58">
        <v>70.099999999999994</v>
      </c>
      <c r="G81" s="59">
        <v>77.900000000000006</v>
      </c>
      <c r="H81" s="59">
        <v>83</v>
      </c>
      <c r="I81" s="59">
        <v>85.6</v>
      </c>
      <c r="J81" s="59">
        <v>85.6</v>
      </c>
      <c r="K81" s="59">
        <v>64.2</v>
      </c>
      <c r="L81" s="8"/>
      <c r="M81" s="34">
        <v>41.6</v>
      </c>
      <c r="N81" s="34">
        <v>43.3</v>
      </c>
      <c r="O81" s="34">
        <v>46.1</v>
      </c>
      <c r="P81" s="58">
        <v>48.5</v>
      </c>
      <c r="Q81" s="59">
        <v>54.2</v>
      </c>
      <c r="R81" s="59">
        <v>57.4</v>
      </c>
      <c r="S81" s="59">
        <v>58.8</v>
      </c>
      <c r="T81" s="59">
        <v>59.9</v>
      </c>
      <c r="U81" s="59">
        <v>54.9</v>
      </c>
      <c r="W81" s="209"/>
      <c r="X81" s="209"/>
    </row>
    <row r="82" spans="1:24" ht="11.25" customHeight="1" x14ac:dyDescent="0.2">
      <c r="A82" s="40" t="s">
        <v>251</v>
      </c>
      <c r="B82" s="105" t="s">
        <v>252</v>
      </c>
      <c r="C82" s="208">
        <v>58.8</v>
      </c>
      <c r="D82" s="208">
        <v>61.8</v>
      </c>
      <c r="E82" s="208">
        <v>66.599999999999994</v>
      </c>
      <c r="F82" s="61">
        <v>72.7</v>
      </c>
      <c r="G82" s="117">
        <v>81.900000000000006</v>
      </c>
      <c r="H82" s="117">
        <v>86.4</v>
      </c>
      <c r="I82" s="117">
        <v>88.2</v>
      </c>
      <c r="J82" s="117">
        <v>87.6</v>
      </c>
      <c r="K82" s="117">
        <v>64.400000000000006</v>
      </c>
      <c r="L82" s="8"/>
      <c r="M82" s="208">
        <v>40.799999999999997</v>
      </c>
      <c r="N82" s="208">
        <v>41.7</v>
      </c>
      <c r="O82" s="208">
        <v>45.5</v>
      </c>
      <c r="P82" s="61">
        <v>47.7</v>
      </c>
      <c r="Q82" s="117">
        <v>54.9</v>
      </c>
      <c r="R82" s="117">
        <v>58.2</v>
      </c>
      <c r="S82" s="117">
        <v>60.1</v>
      </c>
      <c r="T82" s="117">
        <v>59.8</v>
      </c>
      <c r="U82" s="117">
        <v>55.9</v>
      </c>
      <c r="W82" s="209"/>
      <c r="X82" s="209"/>
    </row>
    <row r="83" spans="1:24" ht="11.25" customHeight="1" x14ac:dyDescent="0.2">
      <c r="A83" s="39" t="s">
        <v>253</v>
      </c>
      <c r="B83" s="105" t="s">
        <v>254</v>
      </c>
      <c r="C83" s="208">
        <v>47.9</v>
      </c>
      <c r="D83" s="208">
        <v>52.6</v>
      </c>
      <c r="E83" s="208">
        <v>60.7</v>
      </c>
      <c r="F83" s="61">
        <v>70</v>
      </c>
      <c r="G83" s="117">
        <v>82.2</v>
      </c>
      <c r="H83" s="117">
        <v>86</v>
      </c>
      <c r="I83" s="117">
        <v>87.4</v>
      </c>
      <c r="J83" s="117">
        <v>87.3</v>
      </c>
      <c r="K83" s="117">
        <v>61.4</v>
      </c>
      <c r="L83" s="8"/>
      <c r="M83" s="208">
        <v>37.799999999999997</v>
      </c>
      <c r="N83" s="208">
        <v>38.9</v>
      </c>
      <c r="O83" s="208">
        <v>41.8</v>
      </c>
      <c r="P83" s="61">
        <v>47.8</v>
      </c>
      <c r="Q83" s="117">
        <v>51.7</v>
      </c>
      <c r="R83" s="117">
        <v>54.7</v>
      </c>
      <c r="S83" s="117">
        <v>58.7</v>
      </c>
      <c r="T83" s="117">
        <v>56.4</v>
      </c>
      <c r="U83" s="117">
        <v>52.3</v>
      </c>
      <c r="W83" s="209"/>
      <c r="X83" s="209"/>
    </row>
    <row r="84" spans="1:24" ht="11.25" customHeight="1" x14ac:dyDescent="0.2">
      <c r="A84" s="40" t="s">
        <v>255</v>
      </c>
      <c r="B84" s="105" t="s">
        <v>256</v>
      </c>
      <c r="C84" s="208">
        <v>55.8</v>
      </c>
      <c r="D84" s="208">
        <v>56.9</v>
      </c>
      <c r="E84" s="208">
        <v>61.1</v>
      </c>
      <c r="F84" s="61">
        <v>66.7</v>
      </c>
      <c r="G84" s="117">
        <v>75.099999999999994</v>
      </c>
      <c r="H84" s="117">
        <v>80.8</v>
      </c>
      <c r="I84" s="117">
        <v>83.2</v>
      </c>
      <c r="J84" s="117">
        <v>81.2</v>
      </c>
      <c r="K84" s="117">
        <v>62.6</v>
      </c>
      <c r="L84" s="8"/>
      <c r="M84" s="208">
        <v>43</v>
      </c>
      <c r="N84" s="208">
        <v>43.6</v>
      </c>
      <c r="O84" s="208">
        <v>46.9</v>
      </c>
      <c r="P84" s="61">
        <v>48.9</v>
      </c>
      <c r="Q84" s="117">
        <v>56.4</v>
      </c>
      <c r="R84" s="117">
        <v>58.5</v>
      </c>
      <c r="S84" s="117">
        <v>56.1</v>
      </c>
      <c r="T84" s="117">
        <v>59.7</v>
      </c>
      <c r="U84" s="117">
        <v>53.3</v>
      </c>
      <c r="W84" s="209"/>
      <c r="X84" s="209"/>
    </row>
    <row r="85" spans="1:24" ht="11.25" customHeight="1" x14ac:dyDescent="0.2">
      <c r="A85" s="103" t="s">
        <v>468</v>
      </c>
      <c r="B85" s="105" t="s">
        <v>257</v>
      </c>
      <c r="C85" s="208">
        <v>61.8</v>
      </c>
      <c r="D85" s="208">
        <v>62</v>
      </c>
      <c r="E85" s="208">
        <v>68.3</v>
      </c>
      <c r="F85" s="61">
        <v>73.5</v>
      </c>
      <c r="G85" s="117">
        <v>81.2</v>
      </c>
      <c r="H85" s="117">
        <v>87.1</v>
      </c>
      <c r="I85" s="117">
        <v>87.4</v>
      </c>
      <c r="J85" s="117">
        <v>84.5</v>
      </c>
      <c r="K85" s="117">
        <v>67</v>
      </c>
      <c r="L85" s="8"/>
      <c r="M85" s="208">
        <v>48.2</v>
      </c>
      <c r="N85" s="208">
        <v>51.7</v>
      </c>
      <c r="O85" s="208">
        <v>52.4</v>
      </c>
      <c r="P85" s="61">
        <v>52.2</v>
      </c>
      <c r="Q85" s="117">
        <v>56</v>
      </c>
      <c r="R85" s="117">
        <v>57.5</v>
      </c>
      <c r="S85" s="117">
        <v>56.5</v>
      </c>
      <c r="T85" s="117">
        <v>56.1</v>
      </c>
      <c r="U85" s="117">
        <v>58.7</v>
      </c>
      <c r="W85" s="209"/>
      <c r="X85" s="209"/>
    </row>
    <row r="86" spans="1:24" ht="11.25" customHeight="1" x14ac:dyDescent="0.2">
      <c r="A86" s="39" t="s">
        <v>258</v>
      </c>
      <c r="B86" s="105" t="s">
        <v>259</v>
      </c>
      <c r="C86" s="208">
        <v>47.3</v>
      </c>
      <c r="D86" s="208">
        <v>54.8</v>
      </c>
      <c r="E86" s="208">
        <v>56.3</v>
      </c>
      <c r="F86" s="61">
        <v>66.099999999999994</v>
      </c>
      <c r="G86" s="117">
        <v>74.900000000000006</v>
      </c>
      <c r="H86" s="117">
        <v>83.8</v>
      </c>
      <c r="I86" s="117">
        <v>85.8</v>
      </c>
      <c r="J86" s="117">
        <v>87.7</v>
      </c>
      <c r="K86" s="117">
        <v>59.3</v>
      </c>
      <c r="L86" s="8"/>
      <c r="M86" s="208">
        <v>29.7</v>
      </c>
      <c r="N86" s="208">
        <v>30.2</v>
      </c>
      <c r="O86" s="208">
        <v>31.5</v>
      </c>
      <c r="P86" s="61">
        <v>37.5</v>
      </c>
      <c r="Q86" s="117">
        <v>43.6</v>
      </c>
      <c r="R86" s="117">
        <v>50</v>
      </c>
      <c r="S86" s="117">
        <v>53.8</v>
      </c>
      <c r="T86" s="117">
        <v>54.1</v>
      </c>
      <c r="U86" s="117">
        <v>50.7</v>
      </c>
      <c r="W86" s="209"/>
      <c r="X86" s="209"/>
    </row>
    <row r="87" spans="1:24" ht="11.25" customHeight="1" x14ac:dyDescent="0.2">
      <c r="A87" s="38" t="s">
        <v>260</v>
      </c>
      <c r="B87" s="105" t="s">
        <v>261</v>
      </c>
      <c r="C87" s="208">
        <v>62.6</v>
      </c>
      <c r="D87" s="208">
        <v>66.599999999999994</v>
      </c>
      <c r="E87" s="208">
        <v>68</v>
      </c>
      <c r="F87" s="61">
        <v>72.400000000000006</v>
      </c>
      <c r="G87" s="117">
        <v>72.599999999999994</v>
      </c>
      <c r="H87" s="117">
        <v>77.099999999999994</v>
      </c>
      <c r="I87" s="117">
        <v>78.400000000000006</v>
      </c>
      <c r="J87" s="117">
        <v>79</v>
      </c>
      <c r="K87" s="117">
        <v>66.400000000000006</v>
      </c>
      <c r="L87" s="8"/>
      <c r="M87" s="208">
        <v>50.3</v>
      </c>
      <c r="N87" s="208">
        <v>53.3</v>
      </c>
      <c r="O87" s="208">
        <v>54.4</v>
      </c>
      <c r="P87" s="61">
        <v>56.6</v>
      </c>
      <c r="Q87" s="117">
        <v>57.8</v>
      </c>
      <c r="R87" s="117">
        <v>60</v>
      </c>
      <c r="S87" s="117">
        <v>58.6</v>
      </c>
      <c r="T87" s="117">
        <v>60.4</v>
      </c>
      <c r="U87" s="117">
        <v>56.1</v>
      </c>
      <c r="W87" s="209"/>
      <c r="X87" s="209"/>
    </row>
    <row r="88" spans="1:24" ht="11.25" customHeight="1" x14ac:dyDescent="0.2">
      <c r="A88" s="39" t="s">
        <v>262</v>
      </c>
      <c r="B88" s="105" t="s">
        <v>263</v>
      </c>
      <c r="C88" s="208">
        <v>66.8</v>
      </c>
      <c r="D88" s="208">
        <v>69.2</v>
      </c>
      <c r="E88" s="208">
        <v>73.900000000000006</v>
      </c>
      <c r="F88" s="61">
        <v>77.7</v>
      </c>
      <c r="G88" s="117">
        <v>86</v>
      </c>
      <c r="H88" s="117">
        <v>89.4</v>
      </c>
      <c r="I88" s="117">
        <v>91</v>
      </c>
      <c r="J88" s="117">
        <v>89.6</v>
      </c>
      <c r="K88" s="117">
        <v>68.7</v>
      </c>
      <c r="L88" s="8"/>
      <c r="M88" s="208">
        <v>50.5</v>
      </c>
      <c r="N88" s="208">
        <v>53</v>
      </c>
      <c r="O88" s="208">
        <v>54.6</v>
      </c>
      <c r="P88" s="61">
        <v>54.4</v>
      </c>
      <c r="Q88" s="117">
        <v>60.1</v>
      </c>
      <c r="R88" s="117">
        <v>61.7</v>
      </c>
      <c r="S88" s="117">
        <v>62.7</v>
      </c>
      <c r="T88" s="117">
        <v>67.099999999999994</v>
      </c>
      <c r="U88" s="117">
        <v>60.8</v>
      </c>
      <c r="W88" s="209"/>
      <c r="X88" s="209"/>
    </row>
    <row r="89" spans="1:24" ht="11.25" customHeight="1" x14ac:dyDescent="0.2">
      <c r="A89" s="40" t="s">
        <v>264</v>
      </c>
      <c r="B89" s="105" t="s">
        <v>265</v>
      </c>
      <c r="C89" s="208">
        <v>56.5</v>
      </c>
      <c r="D89" s="208">
        <v>60</v>
      </c>
      <c r="E89" s="208">
        <v>65</v>
      </c>
      <c r="F89" s="61">
        <v>69.7</v>
      </c>
      <c r="G89" s="117">
        <v>74.8</v>
      </c>
      <c r="H89" s="117">
        <v>78.900000000000006</v>
      </c>
      <c r="I89" s="117">
        <v>83.5</v>
      </c>
      <c r="J89" s="117">
        <v>83.9</v>
      </c>
      <c r="K89" s="117">
        <v>64.599999999999994</v>
      </c>
      <c r="L89" s="8"/>
      <c r="M89" s="208">
        <v>42.8</v>
      </c>
      <c r="N89" s="208">
        <v>45.7</v>
      </c>
      <c r="O89" s="208">
        <v>49.7</v>
      </c>
      <c r="P89" s="61">
        <v>50.8</v>
      </c>
      <c r="Q89" s="117">
        <v>54</v>
      </c>
      <c r="R89" s="117">
        <v>56.5</v>
      </c>
      <c r="S89" s="117">
        <v>58.7</v>
      </c>
      <c r="T89" s="117">
        <v>59.9</v>
      </c>
      <c r="U89" s="117">
        <v>54.9</v>
      </c>
      <c r="W89" s="209"/>
      <c r="X89" s="209"/>
    </row>
    <row r="90" spans="1:24" ht="11.25" customHeight="1" x14ac:dyDescent="0.2">
      <c r="A90" s="40" t="s">
        <v>266</v>
      </c>
      <c r="B90" s="105" t="s">
        <v>267</v>
      </c>
      <c r="C90" s="208">
        <v>49.3</v>
      </c>
      <c r="D90" s="208">
        <v>53.9</v>
      </c>
      <c r="E90" s="208">
        <v>61.3</v>
      </c>
      <c r="F90" s="61">
        <v>68.2</v>
      </c>
      <c r="G90" s="117">
        <v>76.3</v>
      </c>
      <c r="H90" s="117">
        <v>81.099999999999994</v>
      </c>
      <c r="I90" s="117">
        <v>84.3</v>
      </c>
      <c r="J90" s="117">
        <v>82.7</v>
      </c>
      <c r="K90" s="117">
        <v>57</v>
      </c>
      <c r="L90" s="8"/>
      <c r="M90" s="208">
        <v>33.299999999999997</v>
      </c>
      <c r="N90" s="208">
        <v>34.799999999999997</v>
      </c>
      <c r="O90" s="208">
        <v>36.9</v>
      </c>
      <c r="P90" s="61">
        <v>39.4</v>
      </c>
      <c r="Q90" s="117">
        <v>48.4</v>
      </c>
      <c r="R90" s="117">
        <v>48.2</v>
      </c>
      <c r="S90" s="117">
        <v>51.8</v>
      </c>
      <c r="T90" s="117">
        <v>49.9</v>
      </c>
      <c r="U90" s="117">
        <v>50</v>
      </c>
      <c r="W90" s="209"/>
      <c r="X90" s="209"/>
    </row>
    <row r="91" spans="1:24" ht="11.25" customHeight="1" x14ac:dyDescent="0.2">
      <c r="A91" s="38" t="s">
        <v>268</v>
      </c>
      <c r="B91" s="105" t="s">
        <v>269</v>
      </c>
      <c r="C91" s="208">
        <v>55.4</v>
      </c>
      <c r="D91" s="208">
        <v>55.2</v>
      </c>
      <c r="E91" s="208">
        <v>60.3</v>
      </c>
      <c r="F91" s="61">
        <v>67.099999999999994</v>
      </c>
      <c r="G91" s="117">
        <v>79.2</v>
      </c>
      <c r="H91" s="117">
        <v>84.4</v>
      </c>
      <c r="I91" s="117">
        <v>86.5</v>
      </c>
      <c r="J91" s="117">
        <v>88.1</v>
      </c>
      <c r="K91" s="117">
        <v>60.2</v>
      </c>
      <c r="L91" s="8"/>
      <c r="M91" s="208">
        <v>39.6</v>
      </c>
      <c r="N91" s="208">
        <v>40.799999999999997</v>
      </c>
      <c r="O91" s="208">
        <v>44.6</v>
      </c>
      <c r="P91" s="61">
        <v>47.7</v>
      </c>
      <c r="Q91" s="117">
        <v>55.9</v>
      </c>
      <c r="R91" s="117">
        <v>57.9</v>
      </c>
      <c r="S91" s="117">
        <v>61.3</v>
      </c>
      <c r="T91" s="117">
        <v>58.6</v>
      </c>
      <c r="U91" s="117">
        <v>51.7</v>
      </c>
      <c r="W91" s="209"/>
      <c r="X91" s="209"/>
    </row>
    <row r="92" spans="1:24" ht="11.25" customHeight="1" x14ac:dyDescent="0.2">
      <c r="A92" s="39" t="s">
        <v>270</v>
      </c>
      <c r="B92" s="105" t="s">
        <v>271</v>
      </c>
      <c r="C92" s="208">
        <v>50</v>
      </c>
      <c r="D92" s="208">
        <v>50.5</v>
      </c>
      <c r="E92" s="208">
        <v>59.4</v>
      </c>
      <c r="F92" s="61">
        <v>65</v>
      </c>
      <c r="G92" s="117">
        <v>75.3</v>
      </c>
      <c r="H92" s="117">
        <v>83.2</v>
      </c>
      <c r="I92" s="117">
        <v>86.8</v>
      </c>
      <c r="J92" s="117">
        <v>87.1</v>
      </c>
      <c r="K92" s="117">
        <v>59.1</v>
      </c>
      <c r="L92" s="8"/>
      <c r="M92" s="208">
        <v>34.9</v>
      </c>
      <c r="N92" s="208">
        <v>35.5</v>
      </c>
      <c r="O92" s="208">
        <v>40.6</v>
      </c>
      <c r="P92" s="61">
        <v>44</v>
      </c>
      <c r="Q92" s="117">
        <v>49.5</v>
      </c>
      <c r="R92" s="117">
        <v>56.3</v>
      </c>
      <c r="S92" s="117">
        <v>55.9</v>
      </c>
      <c r="T92" s="117">
        <v>58.7</v>
      </c>
      <c r="U92" s="117">
        <v>48.7</v>
      </c>
      <c r="W92" s="209"/>
      <c r="X92" s="209"/>
    </row>
    <row r="93" spans="1:24" ht="11.25" customHeight="1" x14ac:dyDescent="0.2">
      <c r="A93" s="39" t="s">
        <v>272</v>
      </c>
      <c r="B93" s="105" t="s">
        <v>273</v>
      </c>
      <c r="C93" s="208">
        <v>58.5</v>
      </c>
      <c r="D93" s="208">
        <v>58.3</v>
      </c>
      <c r="E93" s="208">
        <v>64.599999999999994</v>
      </c>
      <c r="F93" s="61">
        <v>69.099999999999994</v>
      </c>
      <c r="G93" s="117">
        <v>76</v>
      </c>
      <c r="H93" s="117">
        <v>82.8</v>
      </c>
      <c r="I93" s="117">
        <v>86.5</v>
      </c>
      <c r="J93" s="117">
        <v>86.5</v>
      </c>
      <c r="K93" s="117">
        <v>71</v>
      </c>
      <c r="L93" s="8"/>
      <c r="M93" s="208">
        <v>48</v>
      </c>
      <c r="N93" s="208">
        <v>47.8</v>
      </c>
      <c r="O93" s="208">
        <v>51.4</v>
      </c>
      <c r="P93" s="61">
        <v>53.8</v>
      </c>
      <c r="Q93" s="117">
        <v>58.9</v>
      </c>
      <c r="R93" s="117">
        <v>60.7</v>
      </c>
      <c r="S93" s="117">
        <v>63.1</v>
      </c>
      <c r="T93" s="117">
        <v>65.3</v>
      </c>
      <c r="U93" s="117">
        <v>60.4</v>
      </c>
      <c r="W93" s="209"/>
      <c r="X93" s="209"/>
    </row>
    <row r="94" spans="1:24" ht="11.25" customHeight="1" x14ac:dyDescent="0.2">
      <c r="A94" s="39" t="s">
        <v>274</v>
      </c>
      <c r="B94" s="105" t="s">
        <v>275</v>
      </c>
      <c r="C94" s="208">
        <v>55.9</v>
      </c>
      <c r="D94" s="208">
        <v>60.7</v>
      </c>
      <c r="E94" s="208">
        <v>63.5</v>
      </c>
      <c r="F94" s="61">
        <v>71.2</v>
      </c>
      <c r="G94" s="117">
        <v>77.400000000000006</v>
      </c>
      <c r="H94" s="117">
        <v>83.9</v>
      </c>
      <c r="I94" s="117">
        <v>84.1</v>
      </c>
      <c r="J94" s="117">
        <v>87.3</v>
      </c>
      <c r="K94" s="117">
        <v>58.1</v>
      </c>
      <c r="L94" s="8"/>
      <c r="M94" s="208">
        <v>34.700000000000003</v>
      </c>
      <c r="N94" s="208">
        <v>36.799999999999997</v>
      </c>
      <c r="O94" s="208">
        <v>39.799999999999997</v>
      </c>
      <c r="P94" s="61">
        <v>43.4</v>
      </c>
      <c r="Q94" s="117">
        <v>52.1</v>
      </c>
      <c r="R94" s="117">
        <v>57.7</v>
      </c>
      <c r="S94" s="117">
        <v>56.7</v>
      </c>
      <c r="T94" s="117">
        <v>61</v>
      </c>
      <c r="U94" s="117">
        <v>46.4</v>
      </c>
      <c r="W94" s="209"/>
      <c r="X94" s="209"/>
    </row>
    <row r="95" spans="1:24" s="8" customFormat="1" ht="11.25" customHeight="1" x14ac:dyDescent="0.2">
      <c r="A95" s="38" t="s">
        <v>276</v>
      </c>
      <c r="B95" s="105" t="s">
        <v>277</v>
      </c>
      <c r="C95" s="208">
        <v>57.6</v>
      </c>
      <c r="D95" s="208">
        <v>61.6</v>
      </c>
      <c r="E95" s="208">
        <v>63.7</v>
      </c>
      <c r="F95" s="61">
        <v>69.3</v>
      </c>
      <c r="G95" s="117">
        <v>77.2</v>
      </c>
      <c r="H95" s="117">
        <v>80.900000000000006</v>
      </c>
      <c r="I95" s="117">
        <v>83.4</v>
      </c>
      <c r="J95" s="117">
        <v>84.2</v>
      </c>
      <c r="K95" s="117">
        <v>67.900000000000006</v>
      </c>
      <c r="M95" s="208">
        <v>43.1</v>
      </c>
      <c r="N95" s="208">
        <v>47.7</v>
      </c>
      <c r="O95" s="208">
        <v>47.5</v>
      </c>
      <c r="P95" s="61">
        <v>48.8</v>
      </c>
      <c r="Q95" s="117">
        <v>54.9</v>
      </c>
      <c r="R95" s="117">
        <v>60.1</v>
      </c>
      <c r="S95" s="117">
        <v>60.7</v>
      </c>
      <c r="T95" s="117">
        <v>62.9</v>
      </c>
      <c r="U95" s="117">
        <v>58.5</v>
      </c>
      <c r="W95" s="209"/>
      <c r="X95" s="209"/>
    </row>
    <row r="96" spans="1:24" s="60" customFormat="1" ht="11.25" customHeight="1" x14ac:dyDescent="0.2">
      <c r="A96" s="8"/>
      <c r="B96" s="32"/>
      <c r="C96" s="59"/>
      <c r="D96" s="59"/>
      <c r="E96" s="41"/>
      <c r="F96" s="58"/>
      <c r="G96" s="58"/>
      <c r="H96" s="58"/>
      <c r="K96" s="117"/>
      <c r="L96" s="41"/>
      <c r="M96" s="41"/>
      <c r="N96" s="41"/>
      <c r="O96" s="41"/>
      <c r="P96" s="58"/>
      <c r="Q96" s="58"/>
      <c r="R96" s="58"/>
      <c r="U96" s="117"/>
      <c r="W96" s="209"/>
      <c r="X96" s="209"/>
    </row>
    <row r="97" spans="1:24" ht="11.25" customHeight="1" x14ac:dyDescent="0.2">
      <c r="A97" s="32" t="s">
        <v>567</v>
      </c>
      <c r="B97" s="31" t="s">
        <v>278</v>
      </c>
      <c r="C97" s="34">
        <v>59.3</v>
      </c>
      <c r="D97" s="34">
        <v>61.2</v>
      </c>
      <c r="E97" s="34">
        <v>64.7</v>
      </c>
      <c r="F97" s="58">
        <v>69</v>
      </c>
      <c r="G97" s="59">
        <v>74.3</v>
      </c>
      <c r="H97" s="59">
        <v>78</v>
      </c>
      <c r="I97" s="59">
        <v>80.599999999999994</v>
      </c>
      <c r="J97" s="59">
        <v>79.599999999999994</v>
      </c>
      <c r="K97" s="59">
        <v>65.5</v>
      </c>
      <c r="L97" s="8"/>
      <c r="M97" s="34">
        <v>46.7</v>
      </c>
      <c r="N97" s="34">
        <v>48.4</v>
      </c>
      <c r="O97" s="34">
        <v>50.3</v>
      </c>
      <c r="P97" s="58">
        <v>51.9</v>
      </c>
      <c r="Q97" s="59">
        <v>56</v>
      </c>
      <c r="R97" s="59">
        <v>59.1</v>
      </c>
      <c r="S97" s="59">
        <v>58.2</v>
      </c>
      <c r="T97" s="59">
        <v>59.8</v>
      </c>
      <c r="U97" s="59">
        <v>57.2</v>
      </c>
      <c r="W97" s="209"/>
      <c r="X97" s="209"/>
    </row>
    <row r="98" spans="1:24" ht="11.25" customHeight="1" x14ac:dyDescent="0.2">
      <c r="A98" s="105" t="s">
        <v>745</v>
      </c>
      <c r="B98" s="117" t="s">
        <v>308</v>
      </c>
      <c r="C98" s="208">
        <v>56.2</v>
      </c>
      <c r="D98" s="208">
        <v>58.1</v>
      </c>
      <c r="E98" s="208">
        <v>63.3</v>
      </c>
      <c r="F98" s="117" t="s">
        <v>308</v>
      </c>
      <c r="G98" s="117" t="s">
        <v>308</v>
      </c>
      <c r="H98" s="117" t="s">
        <v>308</v>
      </c>
      <c r="I98" s="117" t="s">
        <v>308</v>
      </c>
      <c r="J98" s="117" t="s">
        <v>308</v>
      </c>
      <c r="K98" s="117" t="s">
        <v>308</v>
      </c>
      <c r="L98" s="8"/>
      <c r="M98" s="208">
        <v>44.1</v>
      </c>
      <c r="N98" s="208">
        <v>47.1</v>
      </c>
      <c r="O98" s="208">
        <v>49.3</v>
      </c>
      <c r="P98" s="117" t="s">
        <v>308</v>
      </c>
      <c r="Q98" s="117" t="s">
        <v>308</v>
      </c>
      <c r="R98" s="117" t="s">
        <v>308</v>
      </c>
      <c r="S98" s="117" t="s">
        <v>308</v>
      </c>
      <c r="T98" s="117" t="s">
        <v>308</v>
      </c>
      <c r="U98" s="117" t="s">
        <v>308</v>
      </c>
      <c r="W98" s="209"/>
      <c r="X98" s="209"/>
    </row>
    <row r="99" spans="1:24" ht="11.25" customHeight="1" x14ac:dyDescent="0.2">
      <c r="A99" s="40" t="s">
        <v>279</v>
      </c>
      <c r="B99" s="105" t="s">
        <v>280</v>
      </c>
      <c r="C99" s="117" t="s">
        <v>308</v>
      </c>
      <c r="D99" s="117" t="s">
        <v>308</v>
      </c>
      <c r="E99" s="117" t="s">
        <v>308</v>
      </c>
      <c r="F99" s="61">
        <v>67.8</v>
      </c>
      <c r="G99" s="117">
        <v>75.599999999999994</v>
      </c>
      <c r="H99" s="117">
        <v>78.3</v>
      </c>
      <c r="I99" s="117">
        <v>78.900000000000006</v>
      </c>
      <c r="J99" s="117">
        <v>80.2</v>
      </c>
      <c r="K99" s="117">
        <v>61.9</v>
      </c>
      <c r="L99" s="8"/>
      <c r="M99" s="117" t="s">
        <v>308</v>
      </c>
      <c r="N99" s="117" t="s">
        <v>308</v>
      </c>
      <c r="O99" s="117" t="s">
        <v>308</v>
      </c>
      <c r="P99" s="61">
        <v>48.1</v>
      </c>
      <c r="Q99" s="117">
        <v>50.8</v>
      </c>
      <c r="R99" s="117">
        <v>56.2</v>
      </c>
      <c r="S99" s="117">
        <v>53.4</v>
      </c>
      <c r="T99" s="117">
        <v>59.7</v>
      </c>
      <c r="U99" s="117">
        <v>52</v>
      </c>
      <c r="W99" s="209"/>
      <c r="X99" s="209"/>
    </row>
    <row r="100" spans="1:24" ht="11.25" customHeight="1" x14ac:dyDescent="0.2">
      <c r="A100" s="38" t="s">
        <v>281</v>
      </c>
      <c r="B100" s="105" t="s">
        <v>282</v>
      </c>
      <c r="C100" s="208">
        <v>60.2</v>
      </c>
      <c r="D100" s="208">
        <v>61.1</v>
      </c>
      <c r="E100" s="208">
        <v>65.5</v>
      </c>
      <c r="F100" s="61">
        <v>70.2</v>
      </c>
      <c r="G100" s="117">
        <v>75.5</v>
      </c>
      <c r="H100" s="117">
        <v>77.099999999999994</v>
      </c>
      <c r="I100" s="117">
        <v>79.900000000000006</v>
      </c>
      <c r="J100" s="117">
        <v>79</v>
      </c>
      <c r="K100" s="117">
        <v>64.400000000000006</v>
      </c>
      <c r="L100" s="8"/>
      <c r="M100" s="208">
        <v>50.1</v>
      </c>
      <c r="N100" s="208">
        <v>49.6</v>
      </c>
      <c r="O100" s="208">
        <v>53.6</v>
      </c>
      <c r="P100" s="61">
        <v>56.2</v>
      </c>
      <c r="Q100" s="117">
        <v>58.9</v>
      </c>
      <c r="R100" s="117">
        <v>59.3</v>
      </c>
      <c r="S100" s="117">
        <v>57.5</v>
      </c>
      <c r="T100" s="117">
        <v>61</v>
      </c>
      <c r="U100" s="117">
        <v>55.9</v>
      </c>
      <c r="W100" s="209"/>
      <c r="X100" s="209"/>
    </row>
    <row r="101" spans="1:24" ht="11.25" customHeight="1" x14ac:dyDescent="0.2">
      <c r="A101" s="38" t="s">
        <v>283</v>
      </c>
      <c r="B101" s="105" t="s">
        <v>284</v>
      </c>
      <c r="C101" s="117" t="s">
        <v>308</v>
      </c>
      <c r="D101" s="117" t="s">
        <v>308</v>
      </c>
      <c r="E101" s="117" t="s">
        <v>308</v>
      </c>
      <c r="F101" s="61">
        <v>66.5</v>
      </c>
      <c r="G101" s="117">
        <v>71.5</v>
      </c>
      <c r="H101" s="117">
        <v>76.8</v>
      </c>
      <c r="I101" s="117">
        <v>79.8</v>
      </c>
      <c r="J101" s="117">
        <v>81.900000000000006</v>
      </c>
      <c r="K101" s="117">
        <v>66.3</v>
      </c>
      <c r="L101" s="8"/>
      <c r="M101" s="117" t="s">
        <v>308</v>
      </c>
      <c r="N101" s="117" t="s">
        <v>308</v>
      </c>
      <c r="O101" s="117" t="s">
        <v>308</v>
      </c>
      <c r="P101" s="61">
        <v>50</v>
      </c>
      <c r="Q101" s="117">
        <v>54.2</v>
      </c>
      <c r="R101" s="117">
        <v>59.4</v>
      </c>
      <c r="S101" s="117">
        <v>57.6</v>
      </c>
      <c r="T101" s="117">
        <v>57.7</v>
      </c>
      <c r="U101" s="117">
        <v>57.1</v>
      </c>
      <c r="W101" s="209"/>
      <c r="X101" s="209"/>
    </row>
    <row r="102" spans="1:24" ht="11.25" customHeight="1" x14ac:dyDescent="0.2">
      <c r="A102" s="38" t="s">
        <v>285</v>
      </c>
      <c r="B102" s="105" t="s">
        <v>286</v>
      </c>
      <c r="C102" s="208">
        <v>59</v>
      </c>
      <c r="D102" s="208">
        <v>60.9</v>
      </c>
      <c r="E102" s="208">
        <v>63.3</v>
      </c>
      <c r="F102" s="61">
        <v>68.2</v>
      </c>
      <c r="G102" s="117">
        <v>73.3</v>
      </c>
      <c r="H102" s="117">
        <v>78.7</v>
      </c>
      <c r="I102" s="117">
        <v>82</v>
      </c>
      <c r="J102" s="117">
        <v>80.099999999999994</v>
      </c>
      <c r="K102" s="117">
        <v>64.7</v>
      </c>
      <c r="L102" s="8"/>
      <c r="M102" s="208">
        <v>45.2</v>
      </c>
      <c r="N102" s="208">
        <v>47.2</v>
      </c>
      <c r="O102" s="208">
        <v>49</v>
      </c>
      <c r="P102" s="61">
        <v>50.2</v>
      </c>
      <c r="Q102" s="117">
        <v>54.6</v>
      </c>
      <c r="R102" s="117">
        <v>58.2</v>
      </c>
      <c r="S102" s="117">
        <v>59</v>
      </c>
      <c r="T102" s="117">
        <v>60.5</v>
      </c>
      <c r="U102" s="117">
        <v>56.5</v>
      </c>
      <c r="W102" s="209"/>
      <c r="X102" s="209"/>
    </row>
    <row r="103" spans="1:24" ht="11.25" customHeight="1" x14ac:dyDescent="0.2">
      <c r="A103" s="39" t="s">
        <v>287</v>
      </c>
      <c r="B103" s="105" t="s">
        <v>288</v>
      </c>
      <c r="C103" s="208">
        <v>64.7</v>
      </c>
      <c r="D103" s="208">
        <v>67</v>
      </c>
      <c r="E103" s="208">
        <v>71.099999999999994</v>
      </c>
      <c r="F103" s="61">
        <v>74.099999999999994</v>
      </c>
      <c r="G103" s="117">
        <v>79.900000000000006</v>
      </c>
      <c r="H103" s="117">
        <v>83.5</v>
      </c>
      <c r="I103" s="117">
        <v>84.9</v>
      </c>
      <c r="J103" s="117">
        <v>83.9</v>
      </c>
      <c r="K103" s="117">
        <v>73.2</v>
      </c>
      <c r="L103" s="8"/>
      <c r="M103" s="208">
        <v>53.7</v>
      </c>
      <c r="N103" s="208">
        <v>55.9</v>
      </c>
      <c r="O103" s="208">
        <v>58.1</v>
      </c>
      <c r="P103" s="61">
        <v>59.3</v>
      </c>
      <c r="Q103" s="117">
        <v>64.099999999999994</v>
      </c>
      <c r="R103" s="117">
        <v>66.900000000000006</v>
      </c>
      <c r="S103" s="117">
        <v>65.8</v>
      </c>
      <c r="T103" s="117">
        <v>66.3</v>
      </c>
      <c r="U103" s="117">
        <v>66.400000000000006</v>
      </c>
      <c r="W103" s="209"/>
      <c r="X103" s="209"/>
    </row>
    <row r="104" spans="1:24" ht="11.25" customHeight="1" x14ac:dyDescent="0.2">
      <c r="A104" s="40" t="s">
        <v>289</v>
      </c>
      <c r="B104" s="105" t="s">
        <v>290</v>
      </c>
      <c r="C104" s="208">
        <v>51</v>
      </c>
      <c r="D104" s="208">
        <v>55.4</v>
      </c>
      <c r="E104" s="208">
        <v>62.2</v>
      </c>
      <c r="F104" s="61">
        <v>69.3</v>
      </c>
      <c r="G104" s="117">
        <v>76.7</v>
      </c>
      <c r="H104" s="117">
        <v>81.400000000000006</v>
      </c>
      <c r="I104" s="117">
        <v>85.1</v>
      </c>
      <c r="J104" s="117">
        <v>85.3</v>
      </c>
      <c r="K104" s="117">
        <v>62.7</v>
      </c>
      <c r="L104" s="8"/>
      <c r="M104" s="208">
        <v>36.5</v>
      </c>
      <c r="N104" s="208">
        <v>40.700000000000003</v>
      </c>
      <c r="O104" s="208">
        <v>45.3</v>
      </c>
      <c r="P104" s="61">
        <v>46.2</v>
      </c>
      <c r="Q104" s="117">
        <v>52.2</v>
      </c>
      <c r="R104" s="117">
        <v>56.7</v>
      </c>
      <c r="S104" s="117">
        <v>57.7</v>
      </c>
      <c r="T104" s="117">
        <v>58.7</v>
      </c>
      <c r="U104" s="117">
        <v>54.1</v>
      </c>
      <c r="W104" s="209"/>
      <c r="X104" s="209"/>
    </row>
    <row r="105" spans="1:24" ht="11.25" customHeight="1" x14ac:dyDescent="0.2">
      <c r="A105" s="39" t="s">
        <v>291</v>
      </c>
      <c r="B105" s="105" t="s">
        <v>292</v>
      </c>
      <c r="C105" s="208">
        <v>55.4</v>
      </c>
      <c r="D105" s="208">
        <v>56.4</v>
      </c>
      <c r="E105" s="208">
        <v>60.2</v>
      </c>
      <c r="F105" s="61">
        <v>63.9</v>
      </c>
      <c r="G105" s="117">
        <v>67.099999999999994</v>
      </c>
      <c r="H105" s="117">
        <v>71.2</v>
      </c>
      <c r="I105" s="117">
        <v>73.900000000000006</v>
      </c>
      <c r="J105" s="117">
        <v>71.400000000000006</v>
      </c>
      <c r="K105" s="117">
        <v>61.8</v>
      </c>
      <c r="L105" s="8"/>
      <c r="M105" s="208">
        <v>44.5</v>
      </c>
      <c r="N105" s="208">
        <v>45.2</v>
      </c>
      <c r="O105" s="208">
        <v>47.9</v>
      </c>
      <c r="P105" s="61">
        <v>50</v>
      </c>
      <c r="Q105" s="117">
        <v>52.3</v>
      </c>
      <c r="R105" s="117">
        <v>55.4</v>
      </c>
      <c r="S105" s="117">
        <v>55.6</v>
      </c>
      <c r="T105" s="117">
        <v>54.4</v>
      </c>
      <c r="U105" s="117">
        <v>52.7</v>
      </c>
      <c r="W105" s="209"/>
      <c r="X105" s="209"/>
    </row>
    <row r="106" spans="1:24" ht="11.25" customHeight="1" x14ac:dyDescent="0.2">
      <c r="A106" s="38" t="s">
        <v>293</v>
      </c>
      <c r="B106" s="105" t="s">
        <v>294</v>
      </c>
      <c r="C106" s="208">
        <v>58.3</v>
      </c>
      <c r="D106" s="208">
        <v>56.3</v>
      </c>
      <c r="E106" s="208">
        <v>58.8</v>
      </c>
      <c r="F106" s="61">
        <v>62.6</v>
      </c>
      <c r="G106" s="117">
        <v>72.7</v>
      </c>
      <c r="H106" s="117">
        <v>80.2</v>
      </c>
      <c r="I106" s="117">
        <v>83.2</v>
      </c>
      <c r="J106" s="117">
        <v>86.2</v>
      </c>
      <c r="K106" s="117">
        <v>59.2</v>
      </c>
      <c r="L106" s="8"/>
      <c r="M106" s="208">
        <v>39.4</v>
      </c>
      <c r="N106" s="208">
        <v>37.6</v>
      </c>
      <c r="O106" s="208">
        <v>37.200000000000003</v>
      </c>
      <c r="P106" s="61">
        <v>40.6</v>
      </c>
      <c r="Q106" s="117">
        <v>45.5</v>
      </c>
      <c r="R106" s="117">
        <v>49.4</v>
      </c>
      <c r="S106" s="117">
        <v>49.3</v>
      </c>
      <c r="T106" s="117">
        <v>56.2</v>
      </c>
      <c r="U106" s="117">
        <v>50</v>
      </c>
      <c r="W106" s="209"/>
      <c r="X106" s="209"/>
    </row>
    <row r="107" spans="1:24" ht="11.25" customHeight="1" x14ac:dyDescent="0.2">
      <c r="A107" s="38" t="s">
        <v>295</v>
      </c>
      <c r="B107" s="105" t="s">
        <v>296</v>
      </c>
      <c r="C107" s="208">
        <v>63</v>
      </c>
      <c r="D107" s="208">
        <v>66.099999999999994</v>
      </c>
      <c r="E107" s="208">
        <v>68.5</v>
      </c>
      <c r="F107" s="61">
        <v>70.400000000000006</v>
      </c>
      <c r="G107" s="117">
        <v>78.400000000000006</v>
      </c>
      <c r="H107" s="117">
        <v>81.3</v>
      </c>
      <c r="I107" s="117">
        <v>82.2</v>
      </c>
      <c r="J107" s="117">
        <v>82.2</v>
      </c>
      <c r="K107" s="117">
        <v>68</v>
      </c>
      <c r="L107" s="8"/>
      <c r="M107" s="208">
        <v>49.9</v>
      </c>
      <c r="N107" s="208">
        <v>54.6</v>
      </c>
      <c r="O107" s="208">
        <v>55</v>
      </c>
      <c r="P107" s="61">
        <v>57.8</v>
      </c>
      <c r="Q107" s="117">
        <v>61.8</v>
      </c>
      <c r="R107" s="117">
        <v>65</v>
      </c>
      <c r="S107" s="117">
        <v>61.8</v>
      </c>
      <c r="T107" s="117">
        <v>61.9</v>
      </c>
      <c r="U107" s="117">
        <v>62.2</v>
      </c>
      <c r="W107" s="209"/>
      <c r="X107" s="209"/>
    </row>
    <row r="108" spans="1:24" s="8" customFormat="1" ht="11.25" customHeight="1" x14ac:dyDescent="0.2">
      <c r="A108" s="39" t="s">
        <v>297</v>
      </c>
      <c r="B108" s="105" t="s">
        <v>298</v>
      </c>
      <c r="C108" s="208">
        <v>59.4</v>
      </c>
      <c r="D108" s="208">
        <v>61.3</v>
      </c>
      <c r="E108" s="208">
        <v>63.3</v>
      </c>
      <c r="F108" s="61">
        <v>67.099999999999994</v>
      </c>
      <c r="G108" s="117">
        <v>71.099999999999994</v>
      </c>
      <c r="H108" s="117">
        <v>72.400000000000006</v>
      </c>
      <c r="I108" s="117">
        <v>74.8</v>
      </c>
      <c r="J108" s="117">
        <v>73.599999999999994</v>
      </c>
      <c r="K108" s="117">
        <v>61.7</v>
      </c>
      <c r="M108" s="208">
        <v>45.9</v>
      </c>
      <c r="N108" s="208">
        <v>47.3</v>
      </c>
      <c r="O108" s="208">
        <v>46.6</v>
      </c>
      <c r="P108" s="61">
        <v>48.7</v>
      </c>
      <c r="Q108" s="117">
        <v>51.8</v>
      </c>
      <c r="R108" s="117">
        <v>54.7</v>
      </c>
      <c r="S108" s="117">
        <v>50.5</v>
      </c>
      <c r="T108" s="117">
        <v>54.6</v>
      </c>
      <c r="U108" s="117">
        <v>51.7</v>
      </c>
      <c r="W108" s="209"/>
      <c r="X108" s="209"/>
    </row>
    <row r="109" spans="1:24" s="60" customFormat="1" ht="11.25" customHeight="1" x14ac:dyDescent="0.2">
      <c r="A109" s="38" t="s">
        <v>299</v>
      </c>
      <c r="B109" s="105" t="s">
        <v>300</v>
      </c>
      <c r="C109" s="208">
        <v>56</v>
      </c>
      <c r="D109" s="208">
        <v>60.6</v>
      </c>
      <c r="E109" s="208">
        <v>67.5</v>
      </c>
      <c r="F109" s="61">
        <v>78.8</v>
      </c>
      <c r="G109" s="117">
        <v>84.2</v>
      </c>
      <c r="H109" s="117">
        <v>85</v>
      </c>
      <c r="I109" s="117">
        <v>88.6</v>
      </c>
      <c r="J109" s="117">
        <v>87.8</v>
      </c>
      <c r="K109" s="117">
        <v>66</v>
      </c>
      <c r="L109" s="41"/>
      <c r="M109" s="208">
        <v>38.5</v>
      </c>
      <c r="N109" s="208">
        <v>39.799999999999997</v>
      </c>
      <c r="O109" s="208">
        <v>42.6</v>
      </c>
      <c r="P109" s="61">
        <v>46.6</v>
      </c>
      <c r="Q109" s="117">
        <v>56.8</v>
      </c>
      <c r="R109" s="117">
        <v>60.1</v>
      </c>
      <c r="S109" s="117">
        <v>59.2</v>
      </c>
      <c r="T109" s="117">
        <v>59.5</v>
      </c>
      <c r="U109" s="117">
        <v>57.9</v>
      </c>
      <c r="W109" s="209"/>
      <c r="X109" s="209"/>
    </row>
    <row r="110" spans="1:24" s="60" customFormat="1" ht="11.25" customHeight="1" x14ac:dyDescent="0.2">
      <c r="A110" s="8"/>
      <c r="B110" s="41"/>
      <c r="C110" s="8"/>
      <c r="D110" s="8"/>
      <c r="E110" s="41"/>
      <c r="F110" s="58"/>
      <c r="G110" s="58"/>
      <c r="H110" s="58"/>
      <c r="I110" s="114"/>
      <c r="J110" s="114"/>
      <c r="K110" s="117"/>
      <c r="L110" s="41"/>
      <c r="M110" s="41"/>
      <c r="N110" s="41"/>
      <c r="O110" s="41"/>
      <c r="P110" s="58"/>
      <c r="Q110" s="58"/>
      <c r="R110" s="58"/>
      <c r="U110" s="117"/>
      <c r="W110" s="209"/>
      <c r="X110" s="209"/>
    </row>
    <row r="111" spans="1:24" s="60" customFormat="1" ht="11.25" customHeight="1" x14ac:dyDescent="0.2">
      <c r="A111" s="32" t="s">
        <v>476</v>
      </c>
      <c r="B111" s="31" t="s">
        <v>301</v>
      </c>
      <c r="C111" s="34">
        <v>58.3</v>
      </c>
      <c r="D111" s="34">
        <v>60.9</v>
      </c>
      <c r="E111" s="34">
        <v>65</v>
      </c>
      <c r="F111" s="58">
        <v>71.3</v>
      </c>
      <c r="G111" s="59">
        <v>77.8</v>
      </c>
      <c r="H111" s="59">
        <v>82</v>
      </c>
      <c r="I111" s="59">
        <v>84.1</v>
      </c>
      <c r="J111" s="59">
        <v>84.4</v>
      </c>
      <c r="K111" s="59">
        <v>70.5</v>
      </c>
      <c r="L111" s="41"/>
      <c r="M111" s="34">
        <v>45.8</v>
      </c>
      <c r="N111" s="34">
        <v>48</v>
      </c>
      <c r="O111" s="34">
        <v>50.7</v>
      </c>
      <c r="P111" s="58">
        <v>54</v>
      </c>
      <c r="Q111" s="59">
        <v>58</v>
      </c>
      <c r="R111" s="59">
        <v>61.9</v>
      </c>
      <c r="S111" s="59">
        <v>62.4</v>
      </c>
      <c r="T111" s="59">
        <v>65.099999999999994</v>
      </c>
      <c r="U111" s="59">
        <v>61.5</v>
      </c>
      <c r="W111" s="209"/>
      <c r="X111" s="209"/>
    </row>
    <row r="112" spans="1:24" ht="11.25" customHeight="1" x14ac:dyDescent="0.2">
      <c r="A112" s="31" t="s">
        <v>302</v>
      </c>
      <c r="B112" s="31" t="s">
        <v>303</v>
      </c>
      <c r="C112" s="34">
        <v>53.6</v>
      </c>
      <c r="D112" s="34">
        <v>56.6</v>
      </c>
      <c r="E112" s="34">
        <v>60.8</v>
      </c>
      <c r="F112" s="58">
        <v>68.3</v>
      </c>
      <c r="G112" s="59">
        <v>74.400000000000006</v>
      </c>
      <c r="H112" s="59">
        <v>78.900000000000006</v>
      </c>
      <c r="I112" s="59">
        <v>81.599999999999994</v>
      </c>
      <c r="J112" s="59">
        <v>82.8</v>
      </c>
      <c r="K112" s="59">
        <v>68.900000000000006</v>
      </c>
      <c r="L112" s="8"/>
      <c r="M112" s="34">
        <v>39.299999999999997</v>
      </c>
      <c r="N112" s="34">
        <v>42.4</v>
      </c>
      <c r="O112" s="34">
        <v>45.5</v>
      </c>
      <c r="P112" s="58">
        <v>49.6</v>
      </c>
      <c r="Q112" s="59">
        <v>54.2</v>
      </c>
      <c r="R112" s="59">
        <v>59.6</v>
      </c>
      <c r="S112" s="59">
        <v>60.8</v>
      </c>
      <c r="T112" s="59">
        <v>63.1</v>
      </c>
      <c r="U112" s="59">
        <v>59.5</v>
      </c>
      <c r="W112" s="209"/>
      <c r="X112" s="209"/>
    </row>
    <row r="113" spans="1:24" ht="11.25" customHeight="1" x14ac:dyDescent="0.2">
      <c r="A113" s="40" t="s">
        <v>304</v>
      </c>
      <c r="B113" s="105" t="s">
        <v>305</v>
      </c>
      <c r="C113" s="208">
        <v>54.7</v>
      </c>
      <c r="D113" s="208">
        <v>55.9</v>
      </c>
      <c r="E113" s="208">
        <v>62.6</v>
      </c>
      <c r="F113" s="61">
        <v>63.6</v>
      </c>
      <c r="G113" s="117">
        <v>68.7</v>
      </c>
      <c r="H113" s="117">
        <v>73.7</v>
      </c>
      <c r="I113" s="117">
        <v>77.3</v>
      </c>
      <c r="J113" s="117">
        <v>77.5</v>
      </c>
      <c r="K113" s="117">
        <v>68.2</v>
      </c>
      <c r="L113" s="8"/>
      <c r="M113" s="208">
        <v>45.7</v>
      </c>
      <c r="N113" s="208">
        <v>45.6</v>
      </c>
      <c r="O113" s="208">
        <v>45.8</v>
      </c>
      <c r="P113" s="61">
        <v>51.1</v>
      </c>
      <c r="Q113" s="117">
        <v>53.1</v>
      </c>
      <c r="R113" s="117">
        <v>60.2</v>
      </c>
      <c r="S113" s="117">
        <v>59</v>
      </c>
      <c r="T113" s="117">
        <v>60.4</v>
      </c>
      <c r="U113" s="117">
        <v>60.5</v>
      </c>
      <c r="W113" s="209"/>
      <c r="X113" s="209"/>
    </row>
    <row r="114" spans="1:24" ht="11.25" customHeight="1" x14ac:dyDescent="0.2">
      <c r="A114" s="40" t="s">
        <v>306</v>
      </c>
      <c r="B114" s="137" t="s">
        <v>307</v>
      </c>
      <c r="C114" s="208" t="s">
        <v>308</v>
      </c>
      <c r="D114" s="208" t="s">
        <v>308</v>
      </c>
      <c r="E114" s="208" t="s">
        <v>308</v>
      </c>
      <c r="F114" s="208" t="s">
        <v>308</v>
      </c>
      <c r="G114" s="208" t="s">
        <v>308</v>
      </c>
      <c r="H114" s="208" t="s">
        <v>308</v>
      </c>
      <c r="I114" s="208" t="s">
        <v>308</v>
      </c>
      <c r="J114" s="208" t="s">
        <v>308</v>
      </c>
      <c r="K114" s="117" t="s">
        <v>308</v>
      </c>
      <c r="L114" s="8"/>
      <c r="M114" s="208" t="s">
        <v>308</v>
      </c>
      <c r="N114" s="208" t="s">
        <v>308</v>
      </c>
      <c r="O114" s="208" t="s">
        <v>308</v>
      </c>
      <c r="P114" s="208" t="s">
        <v>308</v>
      </c>
      <c r="Q114" s="208" t="s">
        <v>308</v>
      </c>
      <c r="R114" s="208" t="s">
        <v>308</v>
      </c>
      <c r="S114" s="117" t="s">
        <v>308</v>
      </c>
      <c r="T114" s="117" t="s">
        <v>308</v>
      </c>
      <c r="U114" s="117" t="s">
        <v>308</v>
      </c>
      <c r="W114" s="209"/>
      <c r="X114" s="209"/>
    </row>
    <row r="115" spans="1:24" ht="11.25" customHeight="1" x14ac:dyDescent="0.2">
      <c r="A115" s="39" t="s">
        <v>309</v>
      </c>
      <c r="B115" s="105" t="s">
        <v>310</v>
      </c>
      <c r="C115" s="208">
        <v>50.9</v>
      </c>
      <c r="D115" s="208">
        <v>53.7</v>
      </c>
      <c r="E115" s="208">
        <v>56.1</v>
      </c>
      <c r="F115" s="61">
        <v>66.900000000000006</v>
      </c>
      <c r="G115" s="117">
        <v>71.099999999999994</v>
      </c>
      <c r="H115" s="117">
        <v>74.900000000000006</v>
      </c>
      <c r="I115" s="117">
        <v>79.2</v>
      </c>
      <c r="J115" s="117">
        <v>79.599999999999994</v>
      </c>
      <c r="K115" s="117">
        <v>71.099999999999994</v>
      </c>
      <c r="L115" s="8"/>
      <c r="M115" s="208">
        <v>36.700000000000003</v>
      </c>
      <c r="N115" s="208">
        <v>41.9</v>
      </c>
      <c r="O115" s="208">
        <v>42.6</v>
      </c>
      <c r="P115" s="61">
        <v>52.2</v>
      </c>
      <c r="Q115" s="117">
        <v>55.3</v>
      </c>
      <c r="R115" s="117">
        <v>57</v>
      </c>
      <c r="S115" s="117">
        <v>60.2</v>
      </c>
      <c r="T115" s="117">
        <v>61.2</v>
      </c>
      <c r="U115" s="117">
        <v>58.8</v>
      </c>
      <c r="W115" s="209"/>
      <c r="X115" s="209"/>
    </row>
    <row r="116" spans="1:24" ht="11.25" customHeight="1" x14ac:dyDescent="0.2">
      <c r="A116" s="40" t="s">
        <v>311</v>
      </c>
      <c r="B116" s="105" t="s">
        <v>312</v>
      </c>
      <c r="C116" s="208">
        <v>62.1</v>
      </c>
      <c r="D116" s="208">
        <v>66.900000000000006</v>
      </c>
      <c r="E116" s="208">
        <v>73.400000000000006</v>
      </c>
      <c r="F116" s="61">
        <v>82.2</v>
      </c>
      <c r="G116" s="117">
        <v>89.1</v>
      </c>
      <c r="H116" s="117">
        <v>91.5</v>
      </c>
      <c r="I116" s="117">
        <v>83.8</v>
      </c>
      <c r="J116" s="117">
        <v>83.5</v>
      </c>
      <c r="K116" s="117">
        <v>73.599999999999994</v>
      </c>
      <c r="L116" s="8"/>
      <c r="M116" s="208">
        <v>49</v>
      </c>
      <c r="N116" s="208">
        <v>58</v>
      </c>
      <c r="O116" s="208">
        <v>55.6</v>
      </c>
      <c r="P116" s="61">
        <v>64.099999999999994</v>
      </c>
      <c r="Q116" s="117">
        <v>68.2</v>
      </c>
      <c r="R116" s="117">
        <v>71.3</v>
      </c>
      <c r="S116" s="117">
        <v>65.599999999999994</v>
      </c>
      <c r="T116" s="117">
        <v>66.5</v>
      </c>
      <c r="U116" s="117">
        <v>65.599999999999994</v>
      </c>
      <c r="W116" s="209"/>
      <c r="X116" s="209"/>
    </row>
    <row r="117" spans="1:24" ht="11.25" customHeight="1" x14ac:dyDescent="0.2">
      <c r="A117" s="39" t="s">
        <v>313</v>
      </c>
      <c r="B117" s="105" t="s">
        <v>314</v>
      </c>
      <c r="C117" s="208">
        <v>51.7</v>
      </c>
      <c r="D117" s="208">
        <v>56.3</v>
      </c>
      <c r="E117" s="208">
        <v>60.1</v>
      </c>
      <c r="F117" s="61">
        <v>67.7</v>
      </c>
      <c r="G117" s="117">
        <v>73</v>
      </c>
      <c r="H117" s="117">
        <v>77.599999999999994</v>
      </c>
      <c r="I117" s="117">
        <v>78.8</v>
      </c>
      <c r="J117" s="117">
        <v>83.5</v>
      </c>
      <c r="K117" s="117">
        <v>69.8</v>
      </c>
      <c r="L117" s="8"/>
      <c r="M117" s="208">
        <v>34.299999999999997</v>
      </c>
      <c r="N117" s="208">
        <v>37.4</v>
      </c>
      <c r="O117" s="208">
        <v>42.1</v>
      </c>
      <c r="P117" s="61">
        <v>45.7</v>
      </c>
      <c r="Q117" s="117">
        <v>48</v>
      </c>
      <c r="R117" s="117">
        <v>57.3</v>
      </c>
      <c r="S117" s="117">
        <v>58.6</v>
      </c>
      <c r="T117" s="117">
        <v>63.5</v>
      </c>
      <c r="U117" s="117">
        <v>59.1</v>
      </c>
      <c r="W117" s="209"/>
      <c r="X117" s="209"/>
    </row>
    <row r="118" spans="1:24" ht="12.75" customHeight="1" x14ac:dyDescent="0.2">
      <c r="A118" s="39" t="s">
        <v>315</v>
      </c>
      <c r="B118" s="105" t="s">
        <v>316</v>
      </c>
      <c r="C118" s="208">
        <v>47</v>
      </c>
      <c r="D118" s="208">
        <v>49.3</v>
      </c>
      <c r="E118" s="208">
        <v>56.4</v>
      </c>
      <c r="F118" s="61">
        <v>65.3</v>
      </c>
      <c r="G118" s="117">
        <v>72</v>
      </c>
      <c r="H118" s="117">
        <v>75.099999999999994</v>
      </c>
      <c r="I118" s="117">
        <v>78.900000000000006</v>
      </c>
      <c r="J118" s="117">
        <v>82.9</v>
      </c>
      <c r="K118" s="117">
        <v>69.5</v>
      </c>
      <c r="L118" s="8"/>
      <c r="M118" s="208">
        <v>32.799999999999997</v>
      </c>
      <c r="N118" s="208">
        <v>37.4</v>
      </c>
      <c r="O118" s="208">
        <v>38.9</v>
      </c>
      <c r="P118" s="61">
        <v>45</v>
      </c>
      <c r="Q118" s="117">
        <v>50</v>
      </c>
      <c r="R118" s="117">
        <v>49.4</v>
      </c>
      <c r="S118" s="117">
        <v>53.7</v>
      </c>
      <c r="T118" s="117">
        <v>63.5</v>
      </c>
      <c r="U118" s="117">
        <v>59.9</v>
      </c>
      <c r="W118" s="209"/>
      <c r="X118" s="209"/>
    </row>
    <row r="119" spans="1:24" ht="11.25" customHeight="1" x14ac:dyDescent="0.2">
      <c r="A119" s="39" t="s">
        <v>317</v>
      </c>
      <c r="B119" s="105" t="s">
        <v>318</v>
      </c>
      <c r="C119" s="208">
        <v>63</v>
      </c>
      <c r="D119" s="208">
        <v>68.400000000000006</v>
      </c>
      <c r="E119" s="208">
        <v>71.3</v>
      </c>
      <c r="F119" s="61">
        <v>84.9</v>
      </c>
      <c r="G119" s="117">
        <v>92.4</v>
      </c>
      <c r="H119" s="117">
        <v>91</v>
      </c>
      <c r="I119" s="117">
        <v>89.6</v>
      </c>
      <c r="J119" s="117">
        <v>92.1</v>
      </c>
      <c r="K119" s="117">
        <v>79.400000000000006</v>
      </c>
      <c r="L119" s="8"/>
      <c r="M119" s="208">
        <v>54.3</v>
      </c>
      <c r="N119" s="208">
        <v>56.6</v>
      </c>
      <c r="O119" s="208">
        <v>59.9</v>
      </c>
      <c r="P119" s="61">
        <v>66.099999999999994</v>
      </c>
      <c r="Q119" s="117">
        <v>71.3</v>
      </c>
      <c r="R119" s="117">
        <v>73.099999999999994</v>
      </c>
      <c r="S119" s="117">
        <v>79.599999999999994</v>
      </c>
      <c r="T119" s="117">
        <v>80.2</v>
      </c>
      <c r="U119" s="117">
        <v>73.8</v>
      </c>
      <c r="W119" s="209"/>
      <c r="X119" s="209"/>
    </row>
    <row r="120" spans="1:24" ht="11.25" customHeight="1" x14ac:dyDescent="0.2">
      <c r="A120" s="39" t="s">
        <v>319</v>
      </c>
      <c r="B120" s="105" t="s">
        <v>320</v>
      </c>
      <c r="C120" s="208">
        <v>55.4</v>
      </c>
      <c r="D120" s="208">
        <v>56</v>
      </c>
      <c r="E120" s="208">
        <v>62.3</v>
      </c>
      <c r="F120" s="61">
        <v>72.5</v>
      </c>
      <c r="G120" s="117">
        <v>74.2</v>
      </c>
      <c r="H120" s="117">
        <v>80.099999999999994</v>
      </c>
      <c r="I120" s="117">
        <v>85</v>
      </c>
      <c r="J120" s="117">
        <v>86.4</v>
      </c>
      <c r="K120" s="117">
        <v>68.2</v>
      </c>
      <c r="L120" s="8"/>
      <c r="M120" s="208">
        <v>41.7</v>
      </c>
      <c r="N120" s="208">
        <v>41.4</v>
      </c>
      <c r="O120" s="208">
        <v>47.1</v>
      </c>
      <c r="P120" s="61">
        <v>53.5</v>
      </c>
      <c r="Q120" s="117">
        <v>53</v>
      </c>
      <c r="R120" s="117">
        <v>61.1</v>
      </c>
      <c r="S120" s="117">
        <v>62.8</v>
      </c>
      <c r="T120" s="117">
        <v>65.900000000000006</v>
      </c>
      <c r="U120" s="117">
        <v>57</v>
      </c>
      <c r="W120" s="209"/>
      <c r="X120" s="209"/>
    </row>
    <row r="121" spans="1:24" ht="11.25" customHeight="1" x14ac:dyDescent="0.2">
      <c r="A121" s="39" t="s">
        <v>321</v>
      </c>
      <c r="B121" s="105" t="s">
        <v>322</v>
      </c>
      <c r="C121" s="208">
        <v>54.8</v>
      </c>
      <c r="D121" s="208">
        <v>55</v>
      </c>
      <c r="E121" s="208">
        <v>59.8</v>
      </c>
      <c r="F121" s="61">
        <v>62</v>
      </c>
      <c r="G121" s="117">
        <v>64</v>
      </c>
      <c r="H121" s="117">
        <v>69</v>
      </c>
      <c r="I121" s="117">
        <v>75.400000000000006</v>
      </c>
      <c r="J121" s="117">
        <v>79</v>
      </c>
      <c r="K121" s="117">
        <v>59</v>
      </c>
      <c r="L121" s="8"/>
      <c r="M121" s="208">
        <v>40.799999999999997</v>
      </c>
      <c r="N121" s="208">
        <v>40.4</v>
      </c>
      <c r="O121" s="208">
        <v>45.9</v>
      </c>
      <c r="P121" s="61">
        <v>47</v>
      </c>
      <c r="Q121" s="117">
        <v>48</v>
      </c>
      <c r="R121" s="117">
        <v>56.1</v>
      </c>
      <c r="S121" s="117">
        <v>56</v>
      </c>
      <c r="T121" s="117">
        <v>58</v>
      </c>
      <c r="U121" s="117">
        <v>51.3</v>
      </c>
      <c r="W121" s="209"/>
      <c r="X121" s="209"/>
    </row>
    <row r="122" spans="1:24" ht="11.25" customHeight="1" x14ac:dyDescent="0.2">
      <c r="A122" s="39" t="s">
        <v>323</v>
      </c>
      <c r="B122" s="105" t="s">
        <v>324</v>
      </c>
      <c r="C122" s="208">
        <v>52.8</v>
      </c>
      <c r="D122" s="208">
        <v>55.7</v>
      </c>
      <c r="E122" s="208">
        <v>57.5</v>
      </c>
      <c r="F122" s="61">
        <v>63.7</v>
      </c>
      <c r="G122" s="117">
        <v>69.2</v>
      </c>
      <c r="H122" s="117">
        <v>75.7</v>
      </c>
      <c r="I122" s="117">
        <v>79.400000000000006</v>
      </c>
      <c r="J122" s="117">
        <v>79.099999999999994</v>
      </c>
      <c r="K122" s="117">
        <v>66</v>
      </c>
      <c r="L122" s="8"/>
      <c r="M122" s="208">
        <v>41.1</v>
      </c>
      <c r="N122" s="208">
        <v>44</v>
      </c>
      <c r="O122" s="208">
        <v>45.3</v>
      </c>
      <c r="P122" s="61">
        <v>47.1</v>
      </c>
      <c r="Q122" s="117">
        <v>52.1</v>
      </c>
      <c r="R122" s="117">
        <v>58.5</v>
      </c>
      <c r="S122" s="117">
        <v>61.9</v>
      </c>
      <c r="T122" s="117">
        <v>58.4</v>
      </c>
      <c r="U122" s="117">
        <v>55.4</v>
      </c>
      <c r="W122" s="209"/>
      <c r="X122" s="209"/>
    </row>
    <row r="123" spans="1:24" ht="11.25" customHeight="1" x14ac:dyDescent="0.2">
      <c r="A123" s="39" t="s">
        <v>325</v>
      </c>
      <c r="B123" s="105" t="s">
        <v>326</v>
      </c>
      <c r="C123" s="208">
        <v>48.8</v>
      </c>
      <c r="D123" s="208">
        <v>52.7</v>
      </c>
      <c r="E123" s="208">
        <v>56.3</v>
      </c>
      <c r="F123" s="61">
        <v>67.5</v>
      </c>
      <c r="G123" s="117">
        <v>78.900000000000006</v>
      </c>
      <c r="H123" s="117">
        <v>82.1</v>
      </c>
      <c r="I123" s="117">
        <v>84.8</v>
      </c>
      <c r="J123" s="117">
        <v>85.1</v>
      </c>
      <c r="K123" s="117">
        <v>71.3</v>
      </c>
      <c r="L123" s="8"/>
      <c r="M123" s="208">
        <v>34.4</v>
      </c>
      <c r="N123" s="208">
        <v>38.4</v>
      </c>
      <c r="O123" s="208">
        <v>42.7</v>
      </c>
      <c r="P123" s="61">
        <v>46</v>
      </c>
      <c r="Q123" s="117">
        <v>56.1</v>
      </c>
      <c r="R123" s="117">
        <v>58</v>
      </c>
      <c r="S123" s="117">
        <v>58.8</v>
      </c>
      <c r="T123" s="117">
        <v>65.2</v>
      </c>
      <c r="U123" s="117">
        <v>62.4</v>
      </c>
      <c r="W123" s="209"/>
      <c r="X123" s="209"/>
    </row>
    <row r="124" spans="1:24" ht="11.25" customHeight="1" x14ac:dyDescent="0.2">
      <c r="A124" s="39" t="s">
        <v>327</v>
      </c>
      <c r="B124" s="105" t="s">
        <v>328</v>
      </c>
      <c r="C124" s="208">
        <v>56.3</v>
      </c>
      <c r="D124" s="208">
        <v>59.5</v>
      </c>
      <c r="E124" s="208">
        <v>59.1</v>
      </c>
      <c r="F124" s="61">
        <v>66.3</v>
      </c>
      <c r="G124" s="117">
        <v>75</v>
      </c>
      <c r="H124" s="117">
        <v>80.900000000000006</v>
      </c>
      <c r="I124" s="117">
        <v>84.4</v>
      </c>
      <c r="J124" s="117">
        <v>85.8</v>
      </c>
      <c r="K124" s="117">
        <v>69.2</v>
      </c>
      <c r="L124" s="8"/>
      <c r="M124" s="208">
        <v>34</v>
      </c>
      <c r="N124" s="208">
        <v>36.5</v>
      </c>
      <c r="O124" s="208">
        <v>41.2</v>
      </c>
      <c r="P124" s="61">
        <v>45.9</v>
      </c>
      <c r="Q124" s="117">
        <v>51.8</v>
      </c>
      <c r="R124" s="117">
        <v>61.5</v>
      </c>
      <c r="S124" s="117">
        <v>61.9</v>
      </c>
      <c r="T124" s="117">
        <v>64.7</v>
      </c>
      <c r="U124" s="117">
        <v>59.7</v>
      </c>
      <c r="W124" s="209"/>
      <c r="X124" s="209"/>
    </row>
    <row r="125" spans="1:24" ht="11.25" customHeight="1" x14ac:dyDescent="0.2">
      <c r="A125" s="39" t="s">
        <v>329</v>
      </c>
      <c r="B125" s="105" t="s">
        <v>330</v>
      </c>
      <c r="C125" s="208">
        <v>58.3</v>
      </c>
      <c r="D125" s="208">
        <v>61.2</v>
      </c>
      <c r="E125" s="208">
        <v>66.2</v>
      </c>
      <c r="F125" s="61">
        <v>71.3</v>
      </c>
      <c r="G125" s="117">
        <v>79.7</v>
      </c>
      <c r="H125" s="117">
        <v>84.6</v>
      </c>
      <c r="I125" s="117">
        <v>85.4</v>
      </c>
      <c r="J125" s="117">
        <v>83</v>
      </c>
      <c r="K125" s="117">
        <v>66.8</v>
      </c>
      <c r="L125" s="8"/>
      <c r="M125" s="208">
        <v>41.8</v>
      </c>
      <c r="N125" s="208">
        <v>46.9</v>
      </c>
      <c r="O125" s="208">
        <v>50.1</v>
      </c>
      <c r="P125" s="61">
        <v>52.1</v>
      </c>
      <c r="Q125" s="117">
        <v>58.1</v>
      </c>
      <c r="R125" s="117">
        <v>61.7</v>
      </c>
      <c r="S125" s="117">
        <v>58.3</v>
      </c>
      <c r="T125" s="117">
        <v>61.3</v>
      </c>
      <c r="U125" s="117">
        <v>59.1</v>
      </c>
      <c r="W125" s="209"/>
      <c r="X125" s="209"/>
    </row>
    <row r="126" spans="1:24" s="8" customFormat="1" ht="11.25" customHeight="1" x14ac:dyDescent="0.2">
      <c r="A126" s="39" t="s">
        <v>331</v>
      </c>
      <c r="B126" s="105" t="s">
        <v>332</v>
      </c>
      <c r="C126" s="208">
        <v>48.7</v>
      </c>
      <c r="D126" s="208">
        <v>55.1</v>
      </c>
      <c r="E126" s="208">
        <v>66.3</v>
      </c>
      <c r="F126" s="61">
        <v>78.5</v>
      </c>
      <c r="G126" s="117">
        <v>83.9</v>
      </c>
      <c r="H126" s="117">
        <v>85.9</v>
      </c>
      <c r="I126" s="117">
        <v>87.5</v>
      </c>
      <c r="J126" s="117">
        <v>86.8</v>
      </c>
      <c r="K126" s="117">
        <v>76.8</v>
      </c>
      <c r="M126" s="208">
        <v>40.6</v>
      </c>
      <c r="N126" s="208">
        <v>46</v>
      </c>
      <c r="O126" s="208">
        <v>49.7</v>
      </c>
      <c r="P126" s="61">
        <v>52.8</v>
      </c>
      <c r="Q126" s="117">
        <v>62.5</v>
      </c>
      <c r="R126" s="117">
        <v>63.1</v>
      </c>
      <c r="S126" s="117">
        <v>70</v>
      </c>
      <c r="T126" s="117">
        <v>69.599999999999994</v>
      </c>
      <c r="U126" s="117">
        <v>68.099999999999994</v>
      </c>
      <c r="W126" s="209"/>
      <c r="X126" s="209"/>
    </row>
    <row r="127" spans="1:24" s="60" customFormat="1" ht="11.25" customHeight="1" x14ac:dyDescent="0.2">
      <c r="A127" s="8"/>
      <c r="B127" s="105"/>
      <c r="C127" s="59"/>
      <c r="D127" s="59"/>
      <c r="E127" s="41"/>
      <c r="F127" s="58"/>
      <c r="G127" s="58"/>
      <c r="H127" s="58"/>
      <c r="K127" s="117"/>
      <c r="L127" s="41"/>
      <c r="M127" s="41"/>
      <c r="N127" s="41"/>
      <c r="O127" s="41"/>
      <c r="P127" s="58"/>
      <c r="Q127" s="58"/>
      <c r="R127" s="58"/>
      <c r="U127" s="117"/>
      <c r="W127" s="209"/>
      <c r="X127" s="209"/>
    </row>
    <row r="128" spans="1:24" ht="11.25" customHeight="1" x14ac:dyDescent="0.2">
      <c r="A128" s="32" t="s">
        <v>333</v>
      </c>
      <c r="B128" s="31" t="s">
        <v>334</v>
      </c>
      <c r="C128" s="34">
        <v>60.5</v>
      </c>
      <c r="D128" s="34">
        <v>62.8</v>
      </c>
      <c r="E128" s="34">
        <v>66.900000000000006</v>
      </c>
      <c r="F128" s="58">
        <v>72.599999999999994</v>
      </c>
      <c r="G128" s="59">
        <v>79.3</v>
      </c>
      <c r="H128" s="59">
        <v>83.4</v>
      </c>
      <c r="I128" s="59">
        <v>85.3</v>
      </c>
      <c r="J128" s="59">
        <v>85.2</v>
      </c>
      <c r="K128" s="59">
        <v>71.3</v>
      </c>
      <c r="L128" s="8"/>
      <c r="M128" s="34">
        <v>48.8</v>
      </c>
      <c r="N128" s="34">
        <v>50.4</v>
      </c>
      <c r="O128" s="34">
        <v>53</v>
      </c>
      <c r="P128" s="58">
        <v>56</v>
      </c>
      <c r="Q128" s="59">
        <v>59.8</v>
      </c>
      <c r="R128" s="59">
        <v>62.9</v>
      </c>
      <c r="S128" s="59">
        <v>63.1</v>
      </c>
      <c r="T128" s="59">
        <v>66</v>
      </c>
      <c r="U128" s="59">
        <v>62.4</v>
      </c>
      <c r="W128" s="209"/>
      <c r="X128" s="209"/>
    </row>
    <row r="129" spans="1:24" ht="11.25" customHeight="1" x14ac:dyDescent="0.2">
      <c r="A129" s="39" t="s">
        <v>335</v>
      </c>
      <c r="B129" s="105" t="s">
        <v>336</v>
      </c>
      <c r="C129" s="208">
        <v>55.8</v>
      </c>
      <c r="D129" s="208">
        <v>58.7</v>
      </c>
      <c r="E129" s="208">
        <v>58.4</v>
      </c>
      <c r="F129" s="61">
        <v>67.400000000000006</v>
      </c>
      <c r="G129" s="117">
        <v>76.5</v>
      </c>
      <c r="H129" s="117">
        <v>81.2</v>
      </c>
      <c r="I129" s="117">
        <v>83.3</v>
      </c>
      <c r="J129" s="117">
        <v>82.5</v>
      </c>
      <c r="K129" s="117">
        <v>65.5</v>
      </c>
      <c r="L129" s="8"/>
      <c r="M129" s="208">
        <v>37.700000000000003</v>
      </c>
      <c r="N129" s="208">
        <v>39.700000000000003</v>
      </c>
      <c r="O129" s="208">
        <v>39.200000000000003</v>
      </c>
      <c r="P129" s="61">
        <v>45.1</v>
      </c>
      <c r="Q129" s="117">
        <v>51.6</v>
      </c>
      <c r="R129" s="117">
        <v>57.2</v>
      </c>
      <c r="S129" s="117">
        <v>58.6</v>
      </c>
      <c r="T129" s="117">
        <v>60.2</v>
      </c>
      <c r="U129" s="117">
        <v>58.2</v>
      </c>
      <c r="W129" s="209"/>
      <c r="X129" s="209"/>
    </row>
    <row r="130" spans="1:24" ht="11.25" customHeight="1" x14ac:dyDescent="0.2">
      <c r="A130" s="39" t="s">
        <v>337</v>
      </c>
      <c r="B130" s="105" t="s">
        <v>338</v>
      </c>
      <c r="C130" s="208">
        <v>65.5</v>
      </c>
      <c r="D130" s="208">
        <v>70.099999999999994</v>
      </c>
      <c r="E130" s="208">
        <v>73.8</v>
      </c>
      <c r="F130" s="61">
        <v>76.900000000000006</v>
      </c>
      <c r="G130" s="117">
        <v>83.2</v>
      </c>
      <c r="H130" s="117">
        <v>87</v>
      </c>
      <c r="I130" s="117">
        <v>85.8</v>
      </c>
      <c r="J130" s="117">
        <v>87</v>
      </c>
      <c r="K130" s="117">
        <v>75.400000000000006</v>
      </c>
      <c r="L130" s="8"/>
      <c r="M130" s="208">
        <v>55.9</v>
      </c>
      <c r="N130" s="208">
        <v>59.7</v>
      </c>
      <c r="O130" s="208">
        <v>61.1</v>
      </c>
      <c r="P130" s="61">
        <v>61.4</v>
      </c>
      <c r="Q130" s="117">
        <v>67.3</v>
      </c>
      <c r="R130" s="117">
        <v>68.8</v>
      </c>
      <c r="S130" s="117">
        <v>69.2</v>
      </c>
      <c r="T130" s="117">
        <v>71.5</v>
      </c>
      <c r="U130" s="117">
        <v>67.5</v>
      </c>
      <c r="W130" s="209"/>
      <c r="X130" s="209"/>
    </row>
    <row r="131" spans="1:24" ht="11.25" customHeight="1" x14ac:dyDescent="0.2">
      <c r="A131" s="39" t="s">
        <v>339</v>
      </c>
      <c r="B131" s="105" t="s">
        <v>340</v>
      </c>
      <c r="C131" s="208">
        <v>64.2</v>
      </c>
      <c r="D131" s="208">
        <v>62.4</v>
      </c>
      <c r="E131" s="208">
        <v>64</v>
      </c>
      <c r="F131" s="61">
        <v>72.5</v>
      </c>
      <c r="G131" s="117">
        <v>81.099999999999994</v>
      </c>
      <c r="H131" s="117">
        <v>87.3</v>
      </c>
      <c r="I131" s="117">
        <v>89.4</v>
      </c>
      <c r="J131" s="117">
        <v>88.6</v>
      </c>
      <c r="K131" s="117">
        <v>69.400000000000006</v>
      </c>
      <c r="L131" s="8"/>
      <c r="M131" s="208">
        <v>50.3</v>
      </c>
      <c r="N131" s="208">
        <v>49.7</v>
      </c>
      <c r="O131" s="208">
        <v>51.4</v>
      </c>
      <c r="P131" s="61">
        <v>57.3</v>
      </c>
      <c r="Q131" s="117">
        <v>59.8</v>
      </c>
      <c r="R131" s="117">
        <v>63.3</v>
      </c>
      <c r="S131" s="117">
        <v>65</v>
      </c>
      <c r="T131" s="117">
        <v>66</v>
      </c>
      <c r="U131" s="117">
        <v>60.3</v>
      </c>
      <c r="W131" s="209"/>
      <c r="X131" s="209"/>
    </row>
    <row r="132" spans="1:24" ht="11.25" customHeight="1" x14ac:dyDescent="0.2">
      <c r="A132" s="39" t="s">
        <v>341</v>
      </c>
      <c r="B132" s="105" t="s">
        <v>342</v>
      </c>
      <c r="C132" s="208">
        <v>61.4</v>
      </c>
      <c r="D132" s="208">
        <v>64.8</v>
      </c>
      <c r="E132" s="208">
        <v>68.599999999999994</v>
      </c>
      <c r="F132" s="61">
        <v>71.8</v>
      </c>
      <c r="G132" s="117">
        <v>75.400000000000006</v>
      </c>
      <c r="H132" s="117">
        <v>79.900000000000006</v>
      </c>
      <c r="I132" s="117">
        <v>77.7</v>
      </c>
      <c r="J132" s="117">
        <v>81.099999999999994</v>
      </c>
      <c r="K132" s="117">
        <v>69.3</v>
      </c>
      <c r="L132" s="8"/>
      <c r="M132" s="208">
        <v>48.9</v>
      </c>
      <c r="N132" s="208">
        <v>51</v>
      </c>
      <c r="O132" s="208">
        <v>55.8</v>
      </c>
      <c r="P132" s="61">
        <v>57.1</v>
      </c>
      <c r="Q132" s="117">
        <v>60.1</v>
      </c>
      <c r="R132" s="117">
        <v>62.1</v>
      </c>
      <c r="S132" s="117">
        <v>58.7</v>
      </c>
      <c r="T132" s="117">
        <v>62.9</v>
      </c>
      <c r="U132" s="117">
        <v>60</v>
      </c>
      <c r="W132" s="209"/>
      <c r="X132" s="209"/>
    </row>
    <row r="133" spans="1:24" ht="11.25" customHeight="1" x14ac:dyDescent="0.2">
      <c r="A133" s="39" t="s">
        <v>343</v>
      </c>
      <c r="B133" s="105" t="s">
        <v>344</v>
      </c>
      <c r="C133" s="208">
        <v>67.599999999999994</v>
      </c>
      <c r="D133" s="208">
        <v>71.3</v>
      </c>
      <c r="E133" s="208">
        <v>73.400000000000006</v>
      </c>
      <c r="F133" s="61">
        <v>78.3</v>
      </c>
      <c r="G133" s="117">
        <v>85.2</v>
      </c>
      <c r="H133" s="117">
        <v>88.1</v>
      </c>
      <c r="I133" s="117">
        <v>93.2</v>
      </c>
      <c r="J133" s="117">
        <v>92.9</v>
      </c>
      <c r="K133" s="117">
        <v>74.5</v>
      </c>
      <c r="L133" s="8"/>
      <c r="M133" s="208">
        <v>54.2</v>
      </c>
      <c r="N133" s="208">
        <v>55.3</v>
      </c>
      <c r="O133" s="208">
        <v>59.5</v>
      </c>
      <c r="P133" s="61">
        <v>62.6</v>
      </c>
      <c r="Q133" s="117">
        <v>65.099999999999994</v>
      </c>
      <c r="R133" s="117">
        <v>67.2</v>
      </c>
      <c r="S133" s="117">
        <v>68.900000000000006</v>
      </c>
      <c r="T133" s="117">
        <v>73.900000000000006</v>
      </c>
      <c r="U133" s="117">
        <v>65.599999999999994</v>
      </c>
      <c r="W133" s="209"/>
      <c r="X133" s="209"/>
    </row>
    <row r="134" spans="1:24" ht="11.25" customHeight="1" x14ac:dyDescent="0.2">
      <c r="A134" s="39" t="s">
        <v>345</v>
      </c>
      <c r="B134" s="105" t="s">
        <v>346</v>
      </c>
      <c r="C134" s="208">
        <v>56.7</v>
      </c>
      <c r="D134" s="208">
        <v>58.8</v>
      </c>
      <c r="E134" s="208">
        <v>64.7</v>
      </c>
      <c r="F134" s="61">
        <v>74.099999999999994</v>
      </c>
      <c r="G134" s="117">
        <v>82.9</v>
      </c>
      <c r="H134" s="117">
        <v>87.4</v>
      </c>
      <c r="I134" s="117">
        <v>88</v>
      </c>
      <c r="J134" s="117">
        <v>85.3</v>
      </c>
      <c r="K134" s="117">
        <v>68.099999999999994</v>
      </c>
      <c r="L134" s="8"/>
      <c r="M134" s="208">
        <v>42.7</v>
      </c>
      <c r="N134" s="208">
        <v>44.4</v>
      </c>
      <c r="O134" s="208">
        <v>47.6</v>
      </c>
      <c r="P134" s="61">
        <v>51.9</v>
      </c>
      <c r="Q134" s="117">
        <v>54.4</v>
      </c>
      <c r="R134" s="117">
        <v>61</v>
      </c>
      <c r="S134" s="117">
        <v>62.2</v>
      </c>
      <c r="T134" s="117">
        <v>64.400000000000006</v>
      </c>
      <c r="U134" s="117">
        <v>56.8</v>
      </c>
      <c r="W134" s="209"/>
      <c r="X134" s="209"/>
    </row>
    <row r="135" spans="1:24" ht="11.25" customHeight="1" x14ac:dyDescent="0.2">
      <c r="A135" s="39" t="s">
        <v>347</v>
      </c>
      <c r="B135" s="105" t="s">
        <v>348</v>
      </c>
      <c r="C135" s="208">
        <v>61.8</v>
      </c>
      <c r="D135" s="208">
        <v>62</v>
      </c>
      <c r="E135" s="208">
        <v>68.400000000000006</v>
      </c>
      <c r="F135" s="61">
        <v>70.8</v>
      </c>
      <c r="G135" s="117">
        <v>76.900000000000006</v>
      </c>
      <c r="H135" s="117">
        <v>76.2</v>
      </c>
      <c r="I135" s="117">
        <v>78.8</v>
      </c>
      <c r="J135" s="117">
        <v>80</v>
      </c>
      <c r="K135" s="117">
        <v>67.900000000000006</v>
      </c>
      <c r="L135" s="8"/>
      <c r="M135" s="208">
        <v>48.8</v>
      </c>
      <c r="N135" s="208">
        <v>49.1</v>
      </c>
      <c r="O135" s="208">
        <v>52.1</v>
      </c>
      <c r="P135" s="61">
        <v>54</v>
      </c>
      <c r="Q135" s="117">
        <v>58.7</v>
      </c>
      <c r="R135" s="117">
        <v>57.3</v>
      </c>
      <c r="S135" s="117">
        <v>57.7</v>
      </c>
      <c r="T135" s="117">
        <v>60.9</v>
      </c>
      <c r="U135" s="117">
        <v>59.8</v>
      </c>
      <c r="W135" s="209"/>
      <c r="X135" s="209"/>
    </row>
    <row r="136" spans="1:24" ht="11.25" customHeight="1" x14ac:dyDescent="0.2">
      <c r="A136" s="39" t="s">
        <v>349</v>
      </c>
      <c r="B136" s="105" t="s">
        <v>350</v>
      </c>
      <c r="C136" s="208">
        <v>53.5</v>
      </c>
      <c r="D136" s="208">
        <v>56.2</v>
      </c>
      <c r="E136" s="208">
        <v>58.4</v>
      </c>
      <c r="F136" s="61">
        <v>67.7</v>
      </c>
      <c r="G136" s="117">
        <v>74.099999999999994</v>
      </c>
      <c r="H136" s="117">
        <v>81.2</v>
      </c>
      <c r="I136" s="117">
        <v>81.099999999999994</v>
      </c>
      <c r="J136" s="117">
        <v>81</v>
      </c>
      <c r="K136" s="117">
        <v>68.5</v>
      </c>
      <c r="L136" s="8"/>
      <c r="M136" s="208">
        <v>43</v>
      </c>
      <c r="N136" s="208">
        <v>47.5</v>
      </c>
      <c r="O136" s="208">
        <v>48</v>
      </c>
      <c r="P136" s="61">
        <v>50.4</v>
      </c>
      <c r="Q136" s="117">
        <v>55.3</v>
      </c>
      <c r="R136" s="117">
        <v>59.5</v>
      </c>
      <c r="S136" s="117">
        <v>55.5</v>
      </c>
      <c r="T136" s="117">
        <v>63.2</v>
      </c>
      <c r="U136" s="117">
        <v>59.7</v>
      </c>
      <c r="W136" s="209"/>
      <c r="X136" s="209"/>
    </row>
    <row r="137" spans="1:24" ht="11.25" customHeight="1" x14ac:dyDescent="0.2">
      <c r="A137" s="39" t="s">
        <v>351</v>
      </c>
      <c r="B137" s="105" t="s">
        <v>352</v>
      </c>
      <c r="C137" s="208">
        <v>43</v>
      </c>
      <c r="D137" s="208">
        <v>47.3</v>
      </c>
      <c r="E137" s="208">
        <v>57.8</v>
      </c>
      <c r="F137" s="61">
        <v>62.9</v>
      </c>
      <c r="G137" s="117">
        <v>72</v>
      </c>
      <c r="H137" s="117">
        <v>75.599999999999994</v>
      </c>
      <c r="I137" s="117">
        <v>88.6</v>
      </c>
      <c r="J137" s="117">
        <v>89.6</v>
      </c>
      <c r="K137" s="117">
        <v>70.5</v>
      </c>
      <c r="L137" s="8"/>
      <c r="M137" s="208">
        <v>31.4</v>
      </c>
      <c r="N137" s="208">
        <v>34</v>
      </c>
      <c r="O137" s="208">
        <v>40.4</v>
      </c>
      <c r="P137" s="61">
        <v>43.4</v>
      </c>
      <c r="Q137" s="117">
        <v>50.1</v>
      </c>
      <c r="R137" s="117">
        <v>54.5</v>
      </c>
      <c r="S137" s="117">
        <v>63.1</v>
      </c>
      <c r="T137" s="117">
        <v>65.400000000000006</v>
      </c>
      <c r="U137" s="117">
        <v>59.6</v>
      </c>
      <c r="W137" s="209"/>
      <c r="X137" s="209"/>
    </row>
    <row r="138" spans="1:24" ht="11.25" customHeight="1" x14ac:dyDescent="0.2">
      <c r="A138" s="40" t="s">
        <v>353</v>
      </c>
      <c r="B138" s="105" t="s">
        <v>354</v>
      </c>
      <c r="C138" s="208">
        <v>64.3</v>
      </c>
      <c r="D138" s="208">
        <v>68</v>
      </c>
      <c r="E138" s="208">
        <v>69.5</v>
      </c>
      <c r="F138" s="61">
        <v>74.8</v>
      </c>
      <c r="G138" s="117">
        <v>78.099999999999994</v>
      </c>
      <c r="H138" s="117">
        <v>80.3</v>
      </c>
      <c r="I138" s="117">
        <v>83.8</v>
      </c>
      <c r="J138" s="117">
        <v>82.2</v>
      </c>
      <c r="K138" s="117">
        <v>71.3</v>
      </c>
      <c r="L138" s="8"/>
      <c r="M138" s="208">
        <v>53.4</v>
      </c>
      <c r="N138" s="208">
        <v>56.1</v>
      </c>
      <c r="O138" s="208">
        <v>57.7</v>
      </c>
      <c r="P138" s="61">
        <v>60.8</v>
      </c>
      <c r="Q138" s="117">
        <v>60.7</v>
      </c>
      <c r="R138" s="117">
        <v>64.599999999999994</v>
      </c>
      <c r="S138" s="117">
        <v>63.6</v>
      </c>
      <c r="T138" s="117">
        <v>65.400000000000006</v>
      </c>
      <c r="U138" s="117">
        <v>62.3</v>
      </c>
      <c r="W138" s="209"/>
      <c r="X138" s="209"/>
    </row>
    <row r="139" spans="1:24" ht="11.25" customHeight="1" x14ac:dyDescent="0.2">
      <c r="A139" s="39" t="s">
        <v>355</v>
      </c>
      <c r="B139" s="105" t="s">
        <v>356</v>
      </c>
      <c r="C139" s="208">
        <v>63.3</v>
      </c>
      <c r="D139" s="208">
        <v>64.400000000000006</v>
      </c>
      <c r="E139" s="208">
        <v>67.5</v>
      </c>
      <c r="F139" s="61">
        <v>70.8</v>
      </c>
      <c r="G139" s="117">
        <v>77.400000000000006</v>
      </c>
      <c r="H139" s="117">
        <v>79.599999999999994</v>
      </c>
      <c r="I139" s="117">
        <v>81.5</v>
      </c>
      <c r="J139" s="117">
        <v>79.099999999999994</v>
      </c>
      <c r="K139" s="117">
        <v>68.599999999999994</v>
      </c>
      <c r="L139" s="8"/>
      <c r="M139" s="208">
        <v>54.6</v>
      </c>
      <c r="N139" s="208">
        <v>53.7</v>
      </c>
      <c r="O139" s="208">
        <v>55.6</v>
      </c>
      <c r="P139" s="61">
        <v>58.1</v>
      </c>
      <c r="Q139" s="117">
        <v>62.3</v>
      </c>
      <c r="R139" s="117">
        <v>63.9</v>
      </c>
      <c r="S139" s="117">
        <v>61.5</v>
      </c>
      <c r="T139" s="117">
        <v>63.7</v>
      </c>
      <c r="U139" s="117">
        <v>60.2</v>
      </c>
      <c r="W139" s="209"/>
      <c r="X139" s="209"/>
    </row>
    <row r="140" spans="1:24" ht="11.25" customHeight="1" x14ac:dyDescent="0.2">
      <c r="A140" s="42" t="s">
        <v>357</v>
      </c>
      <c r="B140" s="105" t="s">
        <v>358</v>
      </c>
      <c r="C140" s="208">
        <v>54.7</v>
      </c>
      <c r="D140" s="208">
        <v>58.2</v>
      </c>
      <c r="E140" s="208">
        <v>63.9</v>
      </c>
      <c r="F140" s="61">
        <v>69</v>
      </c>
      <c r="G140" s="117">
        <v>80.7</v>
      </c>
      <c r="H140" s="117">
        <v>84.9</v>
      </c>
      <c r="I140" s="117">
        <v>86.6</v>
      </c>
      <c r="J140" s="117">
        <v>87.2</v>
      </c>
      <c r="K140" s="117">
        <v>68.3</v>
      </c>
      <c r="L140" s="8"/>
      <c r="M140" s="208">
        <v>43.5</v>
      </c>
      <c r="N140" s="208">
        <v>44.9</v>
      </c>
      <c r="O140" s="208">
        <v>46.4</v>
      </c>
      <c r="P140" s="61">
        <v>52</v>
      </c>
      <c r="Q140" s="117">
        <v>55.8</v>
      </c>
      <c r="R140" s="117">
        <v>59.5</v>
      </c>
      <c r="S140" s="117">
        <v>61</v>
      </c>
      <c r="T140" s="117">
        <v>61.6</v>
      </c>
      <c r="U140" s="117">
        <v>58.6</v>
      </c>
      <c r="W140" s="209"/>
      <c r="X140" s="209"/>
    </row>
    <row r="141" spans="1:24" ht="11.25" customHeight="1" x14ac:dyDescent="0.2">
      <c r="A141" s="39" t="s">
        <v>359</v>
      </c>
      <c r="B141" s="105" t="s">
        <v>360</v>
      </c>
      <c r="C141" s="208">
        <v>63.1</v>
      </c>
      <c r="D141" s="208">
        <v>64.3</v>
      </c>
      <c r="E141" s="208">
        <v>67.8</v>
      </c>
      <c r="F141" s="61">
        <v>75.900000000000006</v>
      </c>
      <c r="G141" s="117">
        <v>82.4</v>
      </c>
      <c r="H141" s="117">
        <v>86.8</v>
      </c>
      <c r="I141" s="117">
        <v>88.1</v>
      </c>
      <c r="J141" s="117">
        <v>86.8</v>
      </c>
      <c r="K141" s="117">
        <v>74.400000000000006</v>
      </c>
      <c r="L141" s="8"/>
      <c r="M141" s="208">
        <v>50.9</v>
      </c>
      <c r="N141" s="208">
        <v>50.5</v>
      </c>
      <c r="O141" s="208">
        <v>51.8</v>
      </c>
      <c r="P141" s="61">
        <v>56.6</v>
      </c>
      <c r="Q141" s="117">
        <v>58.7</v>
      </c>
      <c r="R141" s="117">
        <v>62.5</v>
      </c>
      <c r="S141" s="117">
        <v>61.8</v>
      </c>
      <c r="T141" s="117">
        <v>66.7</v>
      </c>
      <c r="U141" s="117">
        <v>66.099999999999994</v>
      </c>
      <c r="W141" s="209"/>
      <c r="X141" s="209"/>
    </row>
    <row r="142" spans="1:24" ht="11.25" customHeight="1" x14ac:dyDescent="0.2">
      <c r="A142" s="39" t="s">
        <v>361</v>
      </c>
      <c r="B142" s="105" t="s">
        <v>362</v>
      </c>
      <c r="C142" s="208">
        <v>68.099999999999994</v>
      </c>
      <c r="D142" s="208">
        <v>70.7</v>
      </c>
      <c r="E142" s="208">
        <v>74.099999999999994</v>
      </c>
      <c r="F142" s="61">
        <v>78.400000000000006</v>
      </c>
      <c r="G142" s="117">
        <v>83.3</v>
      </c>
      <c r="H142" s="117">
        <v>87.3</v>
      </c>
      <c r="I142" s="117">
        <v>87.7</v>
      </c>
      <c r="J142" s="117">
        <v>87</v>
      </c>
      <c r="K142" s="117">
        <v>78.3</v>
      </c>
      <c r="L142" s="8"/>
      <c r="M142" s="208">
        <v>58.6</v>
      </c>
      <c r="N142" s="208">
        <v>61.7</v>
      </c>
      <c r="O142" s="208">
        <v>62.5</v>
      </c>
      <c r="P142" s="61">
        <v>68.2</v>
      </c>
      <c r="Q142" s="117">
        <v>68.7</v>
      </c>
      <c r="R142" s="117">
        <v>71.099999999999994</v>
      </c>
      <c r="S142" s="117">
        <v>70.099999999999994</v>
      </c>
      <c r="T142" s="117">
        <v>71.599999999999994</v>
      </c>
      <c r="U142" s="117">
        <v>70</v>
      </c>
      <c r="W142" s="209"/>
      <c r="X142" s="209"/>
    </row>
    <row r="143" spans="1:24" ht="11.25" customHeight="1" x14ac:dyDescent="0.2">
      <c r="A143" s="39" t="s">
        <v>363</v>
      </c>
      <c r="B143" s="105" t="s">
        <v>364</v>
      </c>
      <c r="C143" s="208">
        <v>48.2</v>
      </c>
      <c r="D143" s="208">
        <v>48.7</v>
      </c>
      <c r="E143" s="208">
        <v>61.8</v>
      </c>
      <c r="F143" s="61">
        <v>69.2</v>
      </c>
      <c r="G143" s="117">
        <v>77.099999999999994</v>
      </c>
      <c r="H143" s="117">
        <v>85.8</v>
      </c>
      <c r="I143" s="117">
        <v>84.6</v>
      </c>
      <c r="J143" s="117">
        <v>85.6</v>
      </c>
      <c r="K143" s="117">
        <v>70.8</v>
      </c>
      <c r="L143" s="8"/>
      <c r="M143" s="208">
        <v>39.5</v>
      </c>
      <c r="N143" s="208">
        <v>39.700000000000003</v>
      </c>
      <c r="O143" s="208">
        <v>46.2</v>
      </c>
      <c r="P143" s="61">
        <v>48</v>
      </c>
      <c r="Q143" s="117">
        <v>52.4</v>
      </c>
      <c r="R143" s="117">
        <v>59.8</v>
      </c>
      <c r="S143" s="117">
        <v>59.1</v>
      </c>
      <c r="T143" s="117">
        <v>62.6</v>
      </c>
      <c r="U143" s="117">
        <v>64.2</v>
      </c>
      <c r="W143" s="209"/>
      <c r="X143" s="209"/>
    </row>
    <row r="144" spans="1:24" ht="11.25" customHeight="1" x14ac:dyDescent="0.2">
      <c r="A144" s="39" t="s">
        <v>365</v>
      </c>
      <c r="B144" s="105" t="s">
        <v>366</v>
      </c>
      <c r="C144" s="208">
        <v>72.099999999999994</v>
      </c>
      <c r="D144" s="208">
        <v>73.599999999999994</v>
      </c>
      <c r="E144" s="208">
        <v>73.8</v>
      </c>
      <c r="F144" s="61">
        <v>77.5</v>
      </c>
      <c r="G144" s="117">
        <v>81.2</v>
      </c>
      <c r="H144" s="117">
        <v>81.8</v>
      </c>
      <c r="I144" s="117">
        <v>87</v>
      </c>
      <c r="J144" s="117">
        <v>86.8</v>
      </c>
      <c r="K144" s="117">
        <v>77.099999999999994</v>
      </c>
      <c r="L144" s="8"/>
      <c r="M144" s="208">
        <v>59.1</v>
      </c>
      <c r="N144" s="208">
        <v>61.5</v>
      </c>
      <c r="O144" s="208">
        <v>63.9</v>
      </c>
      <c r="P144" s="61">
        <v>64.5</v>
      </c>
      <c r="Q144" s="117">
        <v>69.3</v>
      </c>
      <c r="R144" s="117">
        <v>68.5</v>
      </c>
      <c r="S144" s="117">
        <v>70.599999999999994</v>
      </c>
      <c r="T144" s="117">
        <v>70.2</v>
      </c>
      <c r="U144" s="117">
        <v>68.099999999999994</v>
      </c>
      <c r="W144" s="209"/>
      <c r="X144" s="209"/>
    </row>
    <row r="145" spans="1:24" ht="11.25" customHeight="1" x14ac:dyDescent="0.2">
      <c r="A145" s="39" t="s">
        <v>367</v>
      </c>
      <c r="B145" s="105" t="s">
        <v>368</v>
      </c>
      <c r="C145" s="208">
        <v>56.5</v>
      </c>
      <c r="D145" s="208">
        <v>58.2</v>
      </c>
      <c r="E145" s="208">
        <v>64.099999999999994</v>
      </c>
      <c r="F145" s="61">
        <v>70.900000000000006</v>
      </c>
      <c r="G145" s="117">
        <v>79.3</v>
      </c>
      <c r="H145" s="117">
        <v>81.8</v>
      </c>
      <c r="I145" s="117">
        <v>84</v>
      </c>
      <c r="J145" s="117">
        <v>85.9</v>
      </c>
      <c r="K145" s="117">
        <v>73.8</v>
      </c>
      <c r="L145" s="8"/>
      <c r="M145" s="208">
        <v>49.7</v>
      </c>
      <c r="N145" s="208">
        <v>48.5</v>
      </c>
      <c r="O145" s="208">
        <v>54</v>
      </c>
      <c r="P145" s="61">
        <v>55.7</v>
      </c>
      <c r="Q145" s="117">
        <v>61.4</v>
      </c>
      <c r="R145" s="117">
        <v>63.2</v>
      </c>
      <c r="S145" s="117">
        <v>62.6</v>
      </c>
      <c r="T145" s="117">
        <v>68.3</v>
      </c>
      <c r="U145" s="117">
        <v>63.5</v>
      </c>
      <c r="W145" s="209"/>
      <c r="X145" s="209"/>
    </row>
    <row r="146" spans="1:24" ht="11.25" customHeight="1" x14ac:dyDescent="0.2">
      <c r="A146" s="39" t="s">
        <v>369</v>
      </c>
      <c r="B146" s="105" t="s">
        <v>370</v>
      </c>
      <c r="C146" s="208">
        <v>70.8</v>
      </c>
      <c r="D146" s="208">
        <v>73.8</v>
      </c>
      <c r="E146" s="208">
        <v>78.8</v>
      </c>
      <c r="F146" s="61">
        <v>84.8</v>
      </c>
      <c r="G146" s="117">
        <v>88.9</v>
      </c>
      <c r="H146" s="117">
        <v>91.7</v>
      </c>
      <c r="I146" s="117">
        <v>93.2</v>
      </c>
      <c r="J146" s="117">
        <v>91.7</v>
      </c>
      <c r="K146" s="117">
        <v>80.2</v>
      </c>
      <c r="L146" s="8"/>
      <c r="M146" s="208">
        <v>63.1</v>
      </c>
      <c r="N146" s="208">
        <v>65</v>
      </c>
      <c r="O146" s="208">
        <v>67.2</v>
      </c>
      <c r="P146" s="61">
        <v>67.900000000000006</v>
      </c>
      <c r="Q146" s="117">
        <v>70.599999999999994</v>
      </c>
      <c r="R146" s="117">
        <v>74.7</v>
      </c>
      <c r="S146" s="117">
        <v>75.900000000000006</v>
      </c>
      <c r="T146" s="117">
        <v>77</v>
      </c>
      <c r="U146" s="117">
        <v>72.099999999999994</v>
      </c>
      <c r="W146" s="209"/>
      <c r="X146" s="209"/>
    </row>
    <row r="147" spans="1:24" s="8" customFormat="1" ht="11.25" customHeight="1" x14ac:dyDescent="0.2">
      <c r="A147" s="39" t="s">
        <v>371</v>
      </c>
      <c r="B147" s="105" t="s">
        <v>372</v>
      </c>
      <c r="C147" s="208">
        <v>51.1</v>
      </c>
      <c r="D147" s="208">
        <v>55</v>
      </c>
      <c r="E147" s="208">
        <v>59.5</v>
      </c>
      <c r="F147" s="61">
        <v>62.6</v>
      </c>
      <c r="G147" s="117">
        <v>66.599999999999994</v>
      </c>
      <c r="H147" s="117">
        <v>77.2</v>
      </c>
      <c r="I147" s="117">
        <v>77</v>
      </c>
      <c r="J147" s="117">
        <v>78.599999999999994</v>
      </c>
      <c r="K147" s="117">
        <v>66</v>
      </c>
      <c r="M147" s="208">
        <v>38.6</v>
      </c>
      <c r="N147" s="208">
        <v>42.1</v>
      </c>
      <c r="O147" s="208">
        <v>44.2</v>
      </c>
      <c r="P147" s="61">
        <v>46</v>
      </c>
      <c r="Q147" s="117">
        <v>50.9</v>
      </c>
      <c r="R147" s="117">
        <v>54.3</v>
      </c>
      <c r="S147" s="117">
        <v>52.6</v>
      </c>
      <c r="T147" s="117">
        <v>56.7</v>
      </c>
      <c r="U147" s="117">
        <v>56.7</v>
      </c>
      <c r="W147" s="209"/>
      <c r="X147" s="209"/>
    </row>
    <row r="148" spans="1:24" s="60" customFormat="1" ht="11.25" customHeight="1" x14ac:dyDescent="0.2">
      <c r="A148" s="8"/>
      <c r="B148" s="105"/>
      <c r="C148" s="59"/>
      <c r="D148" s="59"/>
      <c r="E148" s="41"/>
      <c r="F148" s="58"/>
      <c r="G148" s="58"/>
      <c r="H148" s="58"/>
      <c r="K148" s="117"/>
      <c r="L148" s="41"/>
      <c r="M148" s="41"/>
      <c r="N148" s="41"/>
      <c r="O148" s="41"/>
      <c r="P148" s="58"/>
      <c r="Q148" s="58"/>
      <c r="R148" s="58"/>
      <c r="U148" s="117"/>
      <c r="W148" s="209"/>
      <c r="X148" s="209"/>
    </row>
    <row r="149" spans="1:24" ht="11.25" customHeight="1" x14ac:dyDescent="0.2">
      <c r="A149" s="31" t="s">
        <v>568</v>
      </c>
      <c r="B149" s="31" t="s">
        <v>373</v>
      </c>
      <c r="C149" s="34">
        <v>59.8</v>
      </c>
      <c r="D149" s="34">
        <v>62</v>
      </c>
      <c r="E149" s="34">
        <v>66</v>
      </c>
      <c r="F149" s="58">
        <v>70.099999999999994</v>
      </c>
      <c r="G149" s="59">
        <v>75.7</v>
      </c>
      <c r="H149" s="59">
        <v>79.3</v>
      </c>
      <c r="I149" s="59">
        <v>82</v>
      </c>
      <c r="J149" s="59">
        <v>82.4</v>
      </c>
      <c r="K149" s="59">
        <v>67.400000000000006</v>
      </c>
      <c r="L149" s="8"/>
      <c r="M149" s="34">
        <v>47.9</v>
      </c>
      <c r="N149" s="34">
        <v>49.4</v>
      </c>
      <c r="O149" s="34">
        <v>51.7</v>
      </c>
      <c r="P149" s="58">
        <v>53.7</v>
      </c>
      <c r="Q149" s="59">
        <v>57.5</v>
      </c>
      <c r="R149" s="59">
        <v>59.6</v>
      </c>
      <c r="S149" s="59">
        <v>60.2</v>
      </c>
      <c r="T149" s="59">
        <v>62.4</v>
      </c>
      <c r="U149" s="59">
        <v>59</v>
      </c>
      <c r="W149" s="209"/>
      <c r="X149" s="209"/>
    </row>
    <row r="150" spans="1:24" ht="11.25" customHeight="1" x14ac:dyDescent="0.2">
      <c r="A150" s="38" t="s">
        <v>374</v>
      </c>
      <c r="B150" s="105" t="s">
        <v>375</v>
      </c>
      <c r="C150" s="208">
        <v>59.8</v>
      </c>
      <c r="D150" s="208">
        <v>59.7</v>
      </c>
      <c r="E150" s="208">
        <v>61.6</v>
      </c>
      <c r="F150" s="61">
        <v>63.7</v>
      </c>
      <c r="G150" s="117">
        <v>77.2</v>
      </c>
      <c r="H150" s="117">
        <v>88.2</v>
      </c>
      <c r="I150" s="117">
        <v>90.9</v>
      </c>
      <c r="J150" s="117">
        <v>90.2</v>
      </c>
      <c r="K150" s="117">
        <v>68.3</v>
      </c>
      <c r="L150" s="8"/>
      <c r="M150" s="208">
        <v>47.2</v>
      </c>
      <c r="N150" s="208">
        <v>48.4</v>
      </c>
      <c r="O150" s="208">
        <v>51.5</v>
      </c>
      <c r="P150" s="61">
        <v>51.3</v>
      </c>
      <c r="Q150" s="117">
        <v>56.9</v>
      </c>
      <c r="R150" s="117">
        <v>59.7</v>
      </c>
      <c r="S150" s="117">
        <v>61.4</v>
      </c>
      <c r="T150" s="117">
        <v>54.9</v>
      </c>
      <c r="U150" s="117">
        <v>57</v>
      </c>
      <c r="W150" s="209"/>
      <c r="X150" s="209"/>
    </row>
    <row r="151" spans="1:24" ht="11.25" customHeight="1" x14ac:dyDescent="0.2">
      <c r="A151" s="40" t="s">
        <v>376</v>
      </c>
      <c r="B151" s="105" t="s">
        <v>377</v>
      </c>
      <c r="C151" s="208">
        <v>55.2</v>
      </c>
      <c r="D151" s="208">
        <v>57.4</v>
      </c>
      <c r="E151" s="208">
        <v>59.7</v>
      </c>
      <c r="F151" s="61">
        <v>61.8</v>
      </c>
      <c r="G151" s="117">
        <v>68.7</v>
      </c>
      <c r="H151" s="117">
        <v>71.099999999999994</v>
      </c>
      <c r="I151" s="117">
        <v>75.400000000000006</v>
      </c>
      <c r="J151" s="117">
        <v>78.599999999999994</v>
      </c>
      <c r="K151" s="117">
        <v>63.9</v>
      </c>
      <c r="L151" s="8"/>
      <c r="M151" s="208">
        <v>41.8</v>
      </c>
      <c r="N151" s="208">
        <v>43.5</v>
      </c>
      <c r="O151" s="208">
        <v>44.5</v>
      </c>
      <c r="P151" s="61">
        <v>44.5</v>
      </c>
      <c r="Q151" s="117">
        <v>49.1</v>
      </c>
      <c r="R151" s="117">
        <v>52.8</v>
      </c>
      <c r="S151" s="117">
        <v>56.4</v>
      </c>
      <c r="T151" s="117">
        <v>62.2</v>
      </c>
      <c r="U151" s="117">
        <v>53.6</v>
      </c>
      <c r="W151" s="209"/>
      <c r="X151" s="209"/>
    </row>
    <row r="152" spans="1:24" ht="11.25" customHeight="1" x14ac:dyDescent="0.2">
      <c r="A152" s="40" t="s">
        <v>378</v>
      </c>
      <c r="B152" s="105" t="s">
        <v>379</v>
      </c>
      <c r="C152" s="208">
        <v>68.8</v>
      </c>
      <c r="D152" s="208">
        <v>69.599999999999994</v>
      </c>
      <c r="E152" s="208">
        <v>72.599999999999994</v>
      </c>
      <c r="F152" s="61">
        <v>75.5</v>
      </c>
      <c r="G152" s="117">
        <v>79.8</v>
      </c>
      <c r="H152" s="117">
        <v>81.8</v>
      </c>
      <c r="I152" s="117">
        <v>84.8</v>
      </c>
      <c r="J152" s="117">
        <v>85.2</v>
      </c>
      <c r="K152" s="117">
        <v>75.400000000000006</v>
      </c>
      <c r="L152" s="8"/>
      <c r="M152" s="208">
        <v>59.1</v>
      </c>
      <c r="N152" s="208">
        <v>60.5</v>
      </c>
      <c r="O152" s="208">
        <v>63.4</v>
      </c>
      <c r="P152" s="61">
        <v>65.400000000000006</v>
      </c>
      <c r="Q152" s="117">
        <v>66.900000000000006</v>
      </c>
      <c r="R152" s="117">
        <v>69.7</v>
      </c>
      <c r="S152" s="117">
        <v>69.7</v>
      </c>
      <c r="T152" s="117">
        <v>71.3</v>
      </c>
      <c r="U152" s="117">
        <v>69.5</v>
      </c>
      <c r="W152" s="209"/>
      <c r="X152" s="209"/>
    </row>
    <row r="153" spans="1:24" ht="11.25" customHeight="1" x14ac:dyDescent="0.2">
      <c r="A153" s="40" t="s">
        <v>380</v>
      </c>
      <c r="B153" s="105" t="s">
        <v>381</v>
      </c>
      <c r="C153" s="208">
        <v>55.4</v>
      </c>
      <c r="D153" s="208">
        <v>58.1</v>
      </c>
      <c r="E153" s="208">
        <v>63</v>
      </c>
      <c r="F153" s="61">
        <v>71.8</v>
      </c>
      <c r="G153" s="117">
        <v>76.3</v>
      </c>
      <c r="H153" s="117">
        <v>79.099999999999994</v>
      </c>
      <c r="I153" s="117">
        <v>80.900000000000006</v>
      </c>
      <c r="J153" s="117">
        <v>82.3</v>
      </c>
      <c r="K153" s="117">
        <v>63.7</v>
      </c>
      <c r="L153" s="8"/>
      <c r="M153" s="208">
        <v>41.2</v>
      </c>
      <c r="N153" s="208">
        <v>43.2</v>
      </c>
      <c r="O153" s="208">
        <v>46.1</v>
      </c>
      <c r="P153" s="61">
        <v>50.8</v>
      </c>
      <c r="Q153" s="117">
        <v>55.4</v>
      </c>
      <c r="R153" s="117">
        <v>58.4</v>
      </c>
      <c r="S153" s="117">
        <v>58.2</v>
      </c>
      <c r="T153" s="117">
        <v>59.9</v>
      </c>
      <c r="U153" s="117">
        <v>53.2</v>
      </c>
      <c r="W153" s="209"/>
      <c r="X153" s="209"/>
    </row>
    <row r="154" spans="1:24" ht="11.25" customHeight="1" x14ac:dyDescent="0.2">
      <c r="A154" s="40" t="s">
        <v>382</v>
      </c>
      <c r="B154" s="105" t="s">
        <v>383</v>
      </c>
      <c r="C154" s="208">
        <v>61.6</v>
      </c>
      <c r="D154" s="208">
        <v>62.7</v>
      </c>
      <c r="E154" s="208">
        <v>67.2</v>
      </c>
      <c r="F154" s="61">
        <v>70.400000000000006</v>
      </c>
      <c r="G154" s="117">
        <v>74.7</v>
      </c>
      <c r="H154" s="117">
        <v>77.400000000000006</v>
      </c>
      <c r="I154" s="117">
        <v>78.599999999999994</v>
      </c>
      <c r="J154" s="117">
        <v>79</v>
      </c>
      <c r="K154" s="117">
        <v>67.599999999999994</v>
      </c>
      <c r="L154" s="8"/>
      <c r="M154" s="208">
        <v>50.2</v>
      </c>
      <c r="N154" s="208">
        <v>51.3</v>
      </c>
      <c r="O154" s="208">
        <v>53.8</v>
      </c>
      <c r="P154" s="61">
        <v>55.4</v>
      </c>
      <c r="Q154" s="117">
        <v>58.9</v>
      </c>
      <c r="R154" s="117">
        <v>60.8</v>
      </c>
      <c r="S154" s="117">
        <v>58.5</v>
      </c>
      <c r="T154" s="117">
        <v>60</v>
      </c>
      <c r="U154" s="117">
        <v>58.9</v>
      </c>
      <c r="W154" s="209"/>
      <c r="X154" s="209"/>
    </row>
    <row r="155" spans="1:24" ht="11.25" customHeight="1" x14ac:dyDescent="0.2">
      <c r="A155" s="38" t="s">
        <v>384</v>
      </c>
      <c r="B155" s="105" t="s">
        <v>385</v>
      </c>
      <c r="C155" s="208">
        <v>47.9</v>
      </c>
      <c r="D155" s="208">
        <v>52.9</v>
      </c>
      <c r="E155" s="208">
        <v>56.1</v>
      </c>
      <c r="F155" s="61">
        <v>57.8</v>
      </c>
      <c r="G155" s="117">
        <v>69.900000000000006</v>
      </c>
      <c r="H155" s="117">
        <v>73.7</v>
      </c>
      <c r="I155" s="117">
        <v>71.8</v>
      </c>
      <c r="J155" s="117">
        <v>68.7</v>
      </c>
      <c r="K155" s="117">
        <v>56.3</v>
      </c>
      <c r="L155" s="8"/>
      <c r="M155" s="208">
        <v>36.799999999999997</v>
      </c>
      <c r="N155" s="208">
        <v>42.2</v>
      </c>
      <c r="O155" s="208">
        <v>41.3</v>
      </c>
      <c r="P155" s="61">
        <v>41.6</v>
      </c>
      <c r="Q155" s="117">
        <v>45.5</v>
      </c>
      <c r="R155" s="117">
        <v>49.1</v>
      </c>
      <c r="S155" s="117">
        <v>44.5</v>
      </c>
      <c r="T155" s="117">
        <v>48.7</v>
      </c>
      <c r="U155" s="117">
        <v>45.2</v>
      </c>
      <c r="W155" s="209"/>
      <c r="X155" s="209"/>
    </row>
    <row r="156" spans="1:24" ht="11.25" customHeight="1" x14ac:dyDescent="0.2">
      <c r="A156" s="38" t="s">
        <v>386</v>
      </c>
      <c r="B156" s="105" t="s">
        <v>387</v>
      </c>
      <c r="C156" s="208">
        <v>61.4</v>
      </c>
      <c r="D156" s="208">
        <v>64.900000000000006</v>
      </c>
      <c r="E156" s="208">
        <v>67.599999999999994</v>
      </c>
      <c r="F156" s="61">
        <v>73</v>
      </c>
      <c r="G156" s="117">
        <v>79.3</v>
      </c>
      <c r="H156" s="117">
        <v>82.5</v>
      </c>
      <c r="I156" s="117">
        <v>86.5</v>
      </c>
      <c r="J156" s="117">
        <v>86.5</v>
      </c>
      <c r="K156" s="117">
        <v>64.7</v>
      </c>
      <c r="L156" s="8"/>
      <c r="M156" s="208">
        <v>46.8</v>
      </c>
      <c r="N156" s="208">
        <v>48.5</v>
      </c>
      <c r="O156" s="208">
        <v>50</v>
      </c>
      <c r="P156" s="61">
        <v>52</v>
      </c>
      <c r="Q156" s="117">
        <v>56.8</v>
      </c>
      <c r="R156" s="117">
        <v>59.4</v>
      </c>
      <c r="S156" s="117">
        <v>61.3</v>
      </c>
      <c r="T156" s="117">
        <v>63.1</v>
      </c>
      <c r="U156" s="117">
        <v>58</v>
      </c>
      <c r="W156" s="209"/>
      <c r="X156" s="209"/>
    </row>
    <row r="157" spans="1:24" ht="11.25" customHeight="1" x14ac:dyDescent="0.2">
      <c r="A157" s="38" t="s">
        <v>388</v>
      </c>
      <c r="B157" s="105" t="s">
        <v>389</v>
      </c>
      <c r="C157" s="208">
        <v>56.4</v>
      </c>
      <c r="D157" s="208">
        <v>63.6</v>
      </c>
      <c r="E157" s="208">
        <v>66.400000000000006</v>
      </c>
      <c r="F157" s="61">
        <v>71.099999999999994</v>
      </c>
      <c r="G157" s="117">
        <v>77.7</v>
      </c>
      <c r="H157" s="117">
        <v>83.3</v>
      </c>
      <c r="I157" s="117">
        <v>88.7</v>
      </c>
      <c r="J157" s="117">
        <v>88.3</v>
      </c>
      <c r="K157" s="117">
        <v>65.8</v>
      </c>
      <c r="L157" s="8"/>
      <c r="M157" s="208">
        <v>44</v>
      </c>
      <c r="N157" s="208">
        <v>46.9</v>
      </c>
      <c r="O157" s="208">
        <v>47.6</v>
      </c>
      <c r="P157" s="61">
        <v>51.7</v>
      </c>
      <c r="Q157" s="117">
        <v>53.6</v>
      </c>
      <c r="R157" s="117">
        <v>55.7</v>
      </c>
      <c r="S157" s="117">
        <v>61.2</v>
      </c>
      <c r="T157" s="117">
        <v>60.9</v>
      </c>
      <c r="U157" s="117">
        <v>58.8</v>
      </c>
      <c r="W157" s="209"/>
      <c r="X157" s="209"/>
    </row>
    <row r="158" spans="1:24" ht="11.25" customHeight="1" x14ac:dyDescent="0.2">
      <c r="A158" s="40" t="s">
        <v>390</v>
      </c>
      <c r="B158" s="105" t="s">
        <v>391</v>
      </c>
      <c r="C158" s="208">
        <v>49.9</v>
      </c>
      <c r="D158" s="208">
        <v>52.1</v>
      </c>
      <c r="E158" s="208">
        <v>62.2</v>
      </c>
      <c r="F158" s="61">
        <v>69.5</v>
      </c>
      <c r="G158" s="117">
        <v>75.2</v>
      </c>
      <c r="H158" s="117">
        <v>79.900000000000006</v>
      </c>
      <c r="I158" s="117">
        <v>85.3</v>
      </c>
      <c r="J158" s="117">
        <v>88.4</v>
      </c>
      <c r="K158" s="117">
        <v>60.8</v>
      </c>
      <c r="L158" s="8"/>
      <c r="M158" s="208">
        <v>38.700000000000003</v>
      </c>
      <c r="N158" s="208">
        <v>39.6</v>
      </c>
      <c r="O158" s="208">
        <v>42.1</v>
      </c>
      <c r="P158" s="61">
        <v>48</v>
      </c>
      <c r="Q158" s="117">
        <v>51.5</v>
      </c>
      <c r="R158" s="117">
        <v>52.1</v>
      </c>
      <c r="S158" s="117">
        <v>58.5</v>
      </c>
      <c r="T158" s="117">
        <v>61.3</v>
      </c>
      <c r="U158" s="117">
        <v>49.2</v>
      </c>
      <c r="W158" s="209"/>
      <c r="X158" s="209"/>
    </row>
    <row r="159" spans="1:24" ht="11.25" customHeight="1" x14ac:dyDescent="0.2">
      <c r="A159" s="38" t="s">
        <v>392</v>
      </c>
      <c r="B159" s="105" t="s">
        <v>393</v>
      </c>
      <c r="C159" s="208">
        <v>56.6</v>
      </c>
      <c r="D159" s="208">
        <v>57.5</v>
      </c>
      <c r="E159" s="208">
        <v>63.1</v>
      </c>
      <c r="F159" s="61">
        <v>67</v>
      </c>
      <c r="G159" s="117">
        <v>72.8</v>
      </c>
      <c r="H159" s="117">
        <v>74</v>
      </c>
      <c r="I159" s="117">
        <v>76.599999999999994</v>
      </c>
      <c r="J159" s="117">
        <v>76.8</v>
      </c>
      <c r="K159" s="117">
        <v>67.5</v>
      </c>
      <c r="L159" s="8"/>
      <c r="M159" s="208">
        <v>47.5</v>
      </c>
      <c r="N159" s="208">
        <v>48.1</v>
      </c>
      <c r="O159" s="208">
        <v>50.5</v>
      </c>
      <c r="P159" s="61">
        <v>52.9</v>
      </c>
      <c r="Q159" s="117">
        <v>57.3</v>
      </c>
      <c r="R159" s="117">
        <v>57.4</v>
      </c>
      <c r="S159" s="117">
        <v>57.9</v>
      </c>
      <c r="T159" s="117">
        <v>60.6</v>
      </c>
      <c r="U159" s="117">
        <v>59.4</v>
      </c>
      <c r="W159" s="209"/>
      <c r="X159" s="209"/>
    </row>
    <row r="160" spans="1:24" ht="11.25" customHeight="1" x14ac:dyDescent="0.2">
      <c r="A160" s="40" t="s">
        <v>394</v>
      </c>
      <c r="B160" s="105" t="s">
        <v>395</v>
      </c>
      <c r="C160" s="208">
        <v>47.6</v>
      </c>
      <c r="D160" s="208">
        <v>53.4</v>
      </c>
      <c r="E160" s="208">
        <v>57.2</v>
      </c>
      <c r="F160" s="61">
        <v>58.5</v>
      </c>
      <c r="G160" s="117">
        <v>63.7</v>
      </c>
      <c r="H160" s="117">
        <v>69.900000000000006</v>
      </c>
      <c r="I160" s="117">
        <v>74.400000000000006</v>
      </c>
      <c r="J160" s="117">
        <v>65.5</v>
      </c>
      <c r="K160" s="117">
        <v>58.3</v>
      </c>
      <c r="L160" s="8"/>
      <c r="M160" s="208">
        <v>29.2</v>
      </c>
      <c r="N160" s="208">
        <v>33.1</v>
      </c>
      <c r="O160" s="208">
        <v>38.5</v>
      </c>
      <c r="P160" s="61">
        <v>39.5</v>
      </c>
      <c r="Q160" s="117">
        <v>42.8</v>
      </c>
      <c r="R160" s="117">
        <v>45.5</v>
      </c>
      <c r="S160" s="117">
        <v>52.4</v>
      </c>
      <c r="T160" s="117">
        <v>47.6</v>
      </c>
      <c r="U160" s="117">
        <v>50.8</v>
      </c>
      <c r="W160" s="209"/>
      <c r="X160" s="209"/>
    </row>
    <row r="161" spans="1:24" ht="11.25" customHeight="1" x14ac:dyDescent="0.2">
      <c r="A161" s="38" t="s">
        <v>396</v>
      </c>
      <c r="B161" s="105" t="s">
        <v>397</v>
      </c>
      <c r="C161" s="208">
        <v>56.1</v>
      </c>
      <c r="D161" s="208">
        <v>60</v>
      </c>
      <c r="E161" s="208">
        <v>65.5</v>
      </c>
      <c r="F161" s="61">
        <v>70.900000000000006</v>
      </c>
      <c r="G161" s="117">
        <v>78</v>
      </c>
      <c r="H161" s="117">
        <v>80.3</v>
      </c>
      <c r="I161" s="117">
        <v>84.4</v>
      </c>
      <c r="J161" s="117">
        <v>89.4</v>
      </c>
      <c r="K161" s="117">
        <v>67.099999999999994</v>
      </c>
      <c r="L161" s="8"/>
      <c r="M161" s="208">
        <v>46.5</v>
      </c>
      <c r="N161" s="208">
        <v>47.4</v>
      </c>
      <c r="O161" s="208">
        <v>52.7</v>
      </c>
      <c r="P161" s="61">
        <v>52.9</v>
      </c>
      <c r="Q161" s="117">
        <v>54.7</v>
      </c>
      <c r="R161" s="117">
        <v>55.9</v>
      </c>
      <c r="S161" s="117">
        <v>60.7</v>
      </c>
      <c r="T161" s="117">
        <v>63.6</v>
      </c>
      <c r="U161" s="117">
        <v>59.3</v>
      </c>
      <c r="W161" s="209"/>
      <c r="X161" s="209"/>
    </row>
    <row r="162" spans="1:24" ht="11.25" customHeight="1" x14ac:dyDescent="0.2">
      <c r="A162" s="38" t="s">
        <v>398</v>
      </c>
      <c r="B162" s="105" t="s">
        <v>399</v>
      </c>
      <c r="C162" s="208">
        <v>63.2</v>
      </c>
      <c r="D162" s="208">
        <v>64.2</v>
      </c>
      <c r="E162" s="208">
        <v>69.3</v>
      </c>
      <c r="F162" s="61">
        <v>73.7</v>
      </c>
      <c r="G162" s="117">
        <v>80.099999999999994</v>
      </c>
      <c r="H162" s="117">
        <v>87.5</v>
      </c>
      <c r="I162" s="117">
        <v>87.4</v>
      </c>
      <c r="J162" s="117">
        <v>92.5</v>
      </c>
      <c r="K162" s="117">
        <v>75</v>
      </c>
      <c r="L162" s="8"/>
      <c r="M162" s="208">
        <v>55.1</v>
      </c>
      <c r="N162" s="208">
        <v>57.4</v>
      </c>
      <c r="O162" s="208">
        <v>59.7</v>
      </c>
      <c r="P162" s="61">
        <v>59.3</v>
      </c>
      <c r="Q162" s="117">
        <v>63.1</v>
      </c>
      <c r="R162" s="117">
        <v>68.099999999999994</v>
      </c>
      <c r="S162" s="117">
        <v>66.099999999999994</v>
      </c>
      <c r="T162" s="117">
        <v>71.400000000000006</v>
      </c>
      <c r="U162" s="117">
        <v>69.2</v>
      </c>
      <c r="W162" s="209"/>
      <c r="X162" s="209"/>
    </row>
    <row r="163" spans="1:24" ht="11.25" customHeight="1" x14ac:dyDescent="0.2">
      <c r="A163" s="40" t="s">
        <v>400</v>
      </c>
      <c r="B163" s="105" t="s">
        <v>401</v>
      </c>
      <c r="C163" s="208">
        <v>48.4</v>
      </c>
      <c r="D163" s="208">
        <v>50.7</v>
      </c>
      <c r="E163" s="208">
        <v>55.8</v>
      </c>
      <c r="F163" s="61">
        <v>60.6</v>
      </c>
      <c r="G163" s="117">
        <v>68.7</v>
      </c>
      <c r="H163" s="117">
        <v>78.7</v>
      </c>
      <c r="I163" s="117">
        <v>82.3</v>
      </c>
      <c r="J163" s="117">
        <v>82.3</v>
      </c>
      <c r="K163" s="117">
        <v>57</v>
      </c>
      <c r="L163" s="8"/>
      <c r="M163" s="208">
        <v>36.200000000000003</v>
      </c>
      <c r="N163" s="208">
        <v>38.799999999999997</v>
      </c>
      <c r="O163" s="208">
        <v>42.3</v>
      </c>
      <c r="P163" s="61">
        <v>43.1</v>
      </c>
      <c r="Q163" s="117">
        <v>47.5</v>
      </c>
      <c r="R163" s="117">
        <v>51.7</v>
      </c>
      <c r="S163" s="117">
        <v>54.4</v>
      </c>
      <c r="T163" s="117">
        <v>58.1</v>
      </c>
      <c r="U163" s="117">
        <v>51</v>
      </c>
      <c r="W163" s="209"/>
      <c r="X163" s="209"/>
    </row>
    <row r="164" spans="1:24" ht="11.25" customHeight="1" x14ac:dyDescent="0.2">
      <c r="A164" s="38" t="s">
        <v>402</v>
      </c>
      <c r="B164" s="105" t="s">
        <v>403</v>
      </c>
      <c r="C164" s="208">
        <v>63</v>
      </c>
      <c r="D164" s="208">
        <v>65.3</v>
      </c>
      <c r="E164" s="208">
        <v>69.099999999999994</v>
      </c>
      <c r="F164" s="61">
        <v>71.900000000000006</v>
      </c>
      <c r="G164" s="117">
        <v>77.5</v>
      </c>
      <c r="H164" s="117">
        <v>79.900000000000006</v>
      </c>
      <c r="I164" s="117">
        <v>82.8</v>
      </c>
      <c r="J164" s="117">
        <v>83.9</v>
      </c>
      <c r="K164" s="117">
        <v>73.2</v>
      </c>
      <c r="L164" s="8"/>
      <c r="M164" s="208">
        <v>52.7</v>
      </c>
      <c r="N164" s="208">
        <v>54</v>
      </c>
      <c r="O164" s="208">
        <v>56.8</v>
      </c>
      <c r="P164" s="61">
        <v>58.8</v>
      </c>
      <c r="Q164" s="117">
        <v>62</v>
      </c>
      <c r="R164" s="117">
        <v>63.5</v>
      </c>
      <c r="S164" s="117">
        <v>64.2</v>
      </c>
      <c r="T164" s="117">
        <v>67.5</v>
      </c>
      <c r="U164" s="117">
        <v>63.5</v>
      </c>
      <c r="W164" s="209"/>
      <c r="X164" s="209"/>
    </row>
    <row r="165" spans="1:24" ht="11.25" customHeight="1" x14ac:dyDescent="0.2">
      <c r="A165" s="38" t="s">
        <v>404</v>
      </c>
      <c r="B165" s="105" t="s">
        <v>405</v>
      </c>
      <c r="C165" s="208">
        <v>65</v>
      </c>
      <c r="D165" s="208">
        <v>63.3</v>
      </c>
      <c r="E165" s="208">
        <v>64.099999999999994</v>
      </c>
      <c r="F165" s="61">
        <v>68.400000000000006</v>
      </c>
      <c r="G165" s="117">
        <v>72.5</v>
      </c>
      <c r="H165" s="117">
        <v>75.099999999999994</v>
      </c>
      <c r="I165" s="117">
        <v>77</v>
      </c>
      <c r="J165" s="117">
        <v>76.599999999999994</v>
      </c>
      <c r="K165" s="117">
        <v>71.599999999999994</v>
      </c>
      <c r="L165" s="8"/>
      <c r="M165" s="208">
        <v>51.6</v>
      </c>
      <c r="N165" s="208">
        <v>53.4</v>
      </c>
      <c r="O165" s="208">
        <v>52.9</v>
      </c>
      <c r="P165" s="61">
        <v>54.9</v>
      </c>
      <c r="Q165" s="117">
        <v>60.7</v>
      </c>
      <c r="R165" s="117">
        <v>60.1</v>
      </c>
      <c r="S165" s="117">
        <v>57.2</v>
      </c>
      <c r="T165" s="117">
        <v>61.3</v>
      </c>
      <c r="U165" s="117">
        <v>61.1</v>
      </c>
      <c r="W165" s="209"/>
      <c r="X165" s="209"/>
    </row>
    <row r="166" spans="1:24" ht="11.25" customHeight="1" x14ac:dyDescent="0.2">
      <c r="A166" s="38" t="s">
        <v>406</v>
      </c>
      <c r="B166" s="105" t="s">
        <v>407</v>
      </c>
      <c r="C166" s="208">
        <v>58.9</v>
      </c>
      <c r="D166" s="208">
        <v>61.1</v>
      </c>
      <c r="E166" s="208">
        <v>65.099999999999994</v>
      </c>
      <c r="F166" s="61">
        <v>67.900000000000006</v>
      </c>
      <c r="G166" s="117">
        <v>72.3</v>
      </c>
      <c r="H166" s="117">
        <v>78</v>
      </c>
      <c r="I166" s="117">
        <v>79.400000000000006</v>
      </c>
      <c r="J166" s="117">
        <v>79</v>
      </c>
      <c r="K166" s="117">
        <v>66.5</v>
      </c>
      <c r="L166" s="8"/>
      <c r="M166" s="208">
        <v>47.7</v>
      </c>
      <c r="N166" s="208">
        <v>49</v>
      </c>
      <c r="O166" s="208">
        <v>51.5</v>
      </c>
      <c r="P166" s="61">
        <v>52.2</v>
      </c>
      <c r="Q166" s="117">
        <v>55.3</v>
      </c>
      <c r="R166" s="117">
        <v>58.6</v>
      </c>
      <c r="S166" s="117">
        <v>57.5</v>
      </c>
      <c r="T166" s="117">
        <v>59.9</v>
      </c>
      <c r="U166" s="117">
        <v>57.6</v>
      </c>
      <c r="W166" s="209"/>
      <c r="X166" s="209"/>
    </row>
    <row r="167" spans="1:24" ht="11.25" customHeight="1" x14ac:dyDescent="0.2">
      <c r="A167" s="38" t="s">
        <v>408</v>
      </c>
      <c r="B167" s="105" t="s">
        <v>409</v>
      </c>
      <c r="C167" s="208">
        <v>64.2</v>
      </c>
      <c r="D167" s="208">
        <v>64.7</v>
      </c>
      <c r="E167" s="208">
        <v>69.900000000000006</v>
      </c>
      <c r="F167" s="61">
        <v>76.400000000000006</v>
      </c>
      <c r="G167" s="117">
        <v>80</v>
      </c>
      <c r="H167" s="117">
        <v>85</v>
      </c>
      <c r="I167" s="117">
        <v>86.6</v>
      </c>
      <c r="J167" s="117">
        <v>86.9</v>
      </c>
      <c r="K167" s="117">
        <v>69.900000000000006</v>
      </c>
      <c r="L167" s="8"/>
      <c r="M167" s="208">
        <v>52.8</v>
      </c>
      <c r="N167" s="208">
        <v>54.9</v>
      </c>
      <c r="O167" s="208">
        <v>57.9</v>
      </c>
      <c r="P167" s="61">
        <v>59.7</v>
      </c>
      <c r="Q167" s="117">
        <v>63.6</v>
      </c>
      <c r="R167" s="117">
        <v>63.3</v>
      </c>
      <c r="S167" s="117">
        <v>63.5</v>
      </c>
      <c r="T167" s="117">
        <v>68.3</v>
      </c>
      <c r="U167" s="117">
        <v>62.3</v>
      </c>
      <c r="W167" s="209"/>
      <c r="X167" s="209"/>
    </row>
    <row r="168" spans="1:24" s="8" customFormat="1" ht="11.25" customHeight="1" x14ac:dyDescent="0.2">
      <c r="A168" s="38" t="s">
        <v>410</v>
      </c>
      <c r="B168" s="105" t="s">
        <v>411</v>
      </c>
      <c r="C168" s="208">
        <v>64.5</v>
      </c>
      <c r="D168" s="208">
        <v>66.400000000000006</v>
      </c>
      <c r="E168" s="208">
        <v>70.7</v>
      </c>
      <c r="F168" s="61">
        <v>73.599999999999994</v>
      </c>
      <c r="G168" s="117">
        <v>78.400000000000006</v>
      </c>
      <c r="H168" s="117">
        <v>83.7</v>
      </c>
      <c r="I168" s="117">
        <v>84.5</v>
      </c>
      <c r="J168" s="117">
        <v>85.5</v>
      </c>
      <c r="K168" s="117">
        <v>75.7</v>
      </c>
      <c r="M168" s="208">
        <v>57.7</v>
      </c>
      <c r="N168" s="208">
        <v>57.6</v>
      </c>
      <c r="O168" s="208">
        <v>61</v>
      </c>
      <c r="P168" s="61">
        <v>63.2</v>
      </c>
      <c r="Q168" s="117">
        <v>65.599999999999994</v>
      </c>
      <c r="R168" s="117">
        <v>67.599999999999994</v>
      </c>
      <c r="S168" s="117">
        <v>65.7</v>
      </c>
      <c r="T168" s="117">
        <v>70.599999999999994</v>
      </c>
      <c r="U168" s="117">
        <v>66.3</v>
      </c>
      <c r="W168" s="209"/>
      <c r="X168" s="209"/>
    </row>
    <row r="169" spans="1:24" s="60" customFormat="1" ht="11.25" customHeight="1" x14ac:dyDescent="0.2">
      <c r="A169" s="8"/>
      <c r="B169" s="105"/>
      <c r="C169" s="59"/>
      <c r="D169" s="59"/>
      <c r="E169" s="41"/>
      <c r="F169" s="58"/>
      <c r="G169" s="58"/>
      <c r="H169" s="58"/>
      <c r="K169" s="117"/>
      <c r="L169" s="41"/>
      <c r="M169" s="41"/>
      <c r="N169" s="41"/>
      <c r="O169" s="41"/>
      <c r="P169" s="58"/>
      <c r="Q169" s="58"/>
      <c r="R169" s="58"/>
      <c r="U169" s="117"/>
      <c r="W169" s="209"/>
      <c r="X169" s="209"/>
    </row>
    <row r="170" spans="1:24" ht="11.25" customHeight="1" x14ac:dyDescent="0.2">
      <c r="A170" s="31" t="s">
        <v>569</v>
      </c>
      <c r="B170" s="31" t="s">
        <v>412</v>
      </c>
      <c r="C170" s="34">
        <v>58.2</v>
      </c>
      <c r="D170" s="34">
        <v>59.5</v>
      </c>
      <c r="E170" s="34">
        <v>63.6</v>
      </c>
      <c r="F170" s="58">
        <v>67.900000000000006</v>
      </c>
      <c r="G170" s="59">
        <v>72.7</v>
      </c>
      <c r="H170" s="59">
        <v>76.8</v>
      </c>
      <c r="I170" s="59">
        <v>79.8</v>
      </c>
      <c r="J170" s="59">
        <v>79.8</v>
      </c>
      <c r="K170" s="59">
        <v>66.2</v>
      </c>
      <c r="L170" s="8"/>
      <c r="M170" s="34">
        <v>46.2</v>
      </c>
      <c r="N170" s="34">
        <v>47.2</v>
      </c>
      <c r="O170" s="34">
        <v>49.3</v>
      </c>
      <c r="P170" s="58">
        <v>51.8</v>
      </c>
      <c r="Q170" s="59">
        <v>55.4</v>
      </c>
      <c r="R170" s="59">
        <v>57.9</v>
      </c>
      <c r="S170" s="59">
        <v>57.5</v>
      </c>
      <c r="T170" s="59">
        <v>59.5</v>
      </c>
      <c r="U170" s="59">
        <v>56.7</v>
      </c>
      <c r="W170" s="209"/>
      <c r="X170" s="209"/>
    </row>
    <row r="171" spans="1:24" ht="11.25" customHeight="1" x14ac:dyDescent="0.2">
      <c r="A171" s="44" t="s">
        <v>415</v>
      </c>
      <c r="B171" s="105" t="s">
        <v>416</v>
      </c>
      <c r="C171" s="208">
        <v>66.900000000000006</v>
      </c>
      <c r="D171" s="208">
        <v>66.099999999999994</v>
      </c>
      <c r="E171" s="208">
        <v>69.400000000000006</v>
      </c>
      <c r="F171" s="61">
        <v>76.2</v>
      </c>
      <c r="G171" s="117">
        <v>77.5</v>
      </c>
      <c r="H171" s="117">
        <v>81.2</v>
      </c>
      <c r="I171" s="117">
        <v>76.5</v>
      </c>
      <c r="J171" s="117">
        <v>82.2</v>
      </c>
      <c r="K171" s="117">
        <v>70.7</v>
      </c>
      <c r="L171" s="8"/>
      <c r="M171" s="208">
        <v>52</v>
      </c>
      <c r="N171" s="208">
        <v>50.6</v>
      </c>
      <c r="O171" s="208">
        <v>57.2</v>
      </c>
      <c r="P171" s="61">
        <v>59.9</v>
      </c>
      <c r="Q171" s="117">
        <v>61</v>
      </c>
      <c r="R171" s="117">
        <v>64.2</v>
      </c>
      <c r="S171" s="117">
        <v>57.5</v>
      </c>
      <c r="T171" s="117">
        <v>63.6</v>
      </c>
      <c r="U171" s="117">
        <v>61.9</v>
      </c>
      <c r="W171" s="209"/>
      <c r="X171" s="209"/>
    </row>
    <row r="172" spans="1:24" ht="11.25" customHeight="1" x14ac:dyDescent="0.2">
      <c r="A172" s="45" t="s">
        <v>417</v>
      </c>
      <c r="B172" s="105" t="s">
        <v>418</v>
      </c>
      <c r="C172" s="208">
        <v>54.7</v>
      </c>
      <c r="D172" s="208">
        <v>59.6</v>
      </c>
      <c r="E172" s="208">
        <v>64.2</v>
      </c>
      <c r="F172" s="61">
        <v>67.400000000000006</v>
      </c>
      <c r="G172" s="117">
        <v>72.5</v>
      </c>
      <c r="H172" s="117">
        <v>74.3</v>
      </c>
      <c r="I172" s="117">
        <v>79.5</v>
      </c>
      <c r="J172" s="117">
        <v>86.1</v>
      </c>
      <c r="K172" s="117">
        <v>67.900000000000006</v>
      </c>
      <c r="L172" s="8"/>
      <c r="M172" s="208">
        <v>43.6</v>
      </c>
      <c r="N172" s="208">
        <v>48.2</v>
      </c>
      <c r="O172" s="208">
        <v>48.9</v>
      </c>
      <c r="P172" s="61">
        <v>51.5</v>
      </c>
      <c r="Q172" s="117">
        <v>56.5</v>
      </c>
      <c r="R172" s="117">
        <v>57.4</v>
      </c>
      <c r="S172" s="117">
        <v>60.7</v>
      </c>
      <c r="T172" s="117">
        <v>63</v>
      </c>
      <c r="U172" s="117">
        <v>61.1</v>
      </c>
      <c r="W172" s="209"/>
      <c r="X172" s="209"/>
    </row>
    <row r="173" spans="1:24" ht="11.25" customHeight="1" x14ac:dyDescent="0.2">
      <c r="A173" s="45" t="s">
        <v>419</v>
      </c>
      <c r="B173" s="105" t="s">
        <v>420</v>
      </c>
      <c r="C173" s="208">
        <v>43.8</v>
      </c>
      <c r="D173" s="208">
        <v>46.9</v>
      </c>
      <c r="E173" s="208">
        <v>54.9</v>
      </c>
      <c r="F173" s="61">
        <v>61.7</v>
      </c>
      <c r="G173" s="117">
        <v>71.900000000000006</v>
      </c>
      <c r="H173" s="117">
        <v>78</v>
      </c>
      <c r="I173" s="117">
        <v>81.5</v>
      </c>
      <c r="J173" s="117">
        <v>81.2</v>
      </c>
      <c r="K173" s="117">
        <v>62.1</v>
      </c>
      <c r="L173" s="8"/>
      <c r="M173" s="208">
        <v>30.4</v>
      </c>
      <c r="N173" s="208">
        <v>31.5</v>
      </c>
      <c r="O173" s="208">
        <v>35.5</v>
      </c>
      <c r="P173" s="61">
        <v>40.200000000000003</v>
      </c>
      <c r="Q173" s="117">
        <v>46.2</v>
      </c>
      <c r="R173" s="117">
        <v>50.2</v>
      </c>
      <c r="S173" s="117">
        <v>51.6</v>
      </c>
      <c r="T173" s="117">
        <v>52.3</v>
      </c>
      <c r="U173" s="117">
        <v>55.2</v>
      </c>
      <c r="W173" s="209"/>
      <c r="X173" s="209"/>
    </row>
    <row r="174" spans="1:24" ht="11.25" customHeight="1" x14ac:dyDescent="0.2">
      <c r="A174" s="45" t="s">
        <v>421</v>
      </c>
      <c r="B174" s="105" t="s">
        <v>422</v>
      </c>
      <c r="C174" s="208">
        <v>57.3</v>
      </c>
      <c r="D174" s="208">
        <v>58.5</v>
      </c>
      <c r="E174" s="208">
        <v>61.4</v>
      </c>
      <c r="F174" s="61">
        <v>68.7</v>
      </c>
      <c r="G174" s="117">
        <v>73</v>
      </c>
      <c r="H174" s="117">
        <v>77.400000000000006</v>
      </c>
      <c r="I174" s="117">
        <v>79.400000000000006</v>
      </c>
      <c r="J174" s="117">
        <v>77.900000000000006</v>
      </c>
      <c r="K174" s="117">
        <v>64.5</v>
      </c>
      <c r="L174" s="8"/>
      <c r="M174" s="208">
        <v>43.9</v>
      </c>
      <c r="N174" s="208">
        <v>44</v>
      </c>
      <c r="O174" s="208">
        <v>43.5</v>
      </c>
      <c r="P174" s="61">
        <v>48.9</v>
      </c>
      <c r="Q174" s="117">
        <v>53.8</v>
      </c>
      <c r="R174" s="117">
        <v>55</v>
      </c>
      <c r="S174" s="117">
        <v>55.4</v>
      </c>
      <c r="T174" s="117">
        <v>59.6</v>
      </c>
      <c r="U174" s="117">
        <v>55.3</v>
      </c>
      <c r="W174" s="209"/>
      <c r="X174" s="209"/>
    </row>
    <row r="175" spans="1:24" ht="11.25" customHeight="1" x14ac:dyDescent="0.2">
      <c r="A175" s="45" t="s">
        <v>423</v>
      </c>
      <c r="B175" s="105" t="s">
        <v>424</v>
      </c>
      <c r="C175" s="208">
        <v>58</v>
      </c>
      <c r="D175" s="208">
        <v>57.3</v>
      </c>
      <c r="E175" s="208">
        <v>63.5</v>
      </c>
      <c r="F175" s="61">
        <v>65.900000000000006</v>
      </c>
      <c r="G175" s="117">
        <v>68.7</v>
      </c>
      <c r="H175" s="117">
        <v>73.8</v>
      </c>
      <c r="I175" s="117">
        <v>77.900000000000006</v>
      </c>
      <c r="J175" s="117">
        <v>78</v>
      </c>
      <c r="K175" s="117">
        <v>68</v>
      </c>
      <c r="L175" s="8"/>
      <c r="M175" s="208">
        <v>46.2</v>
      </c>
      <c r="N175" s="208">
        <v>46.6</v>
      </c>
      <c r="O175" s="208">
        <v>49.5</v>
      </c>
      <c r="P175" s="61">
        <v>51.8</v>
      </c>
      <c r="Q175" s="117">
        <v>54.7</v>
      </c>
      <c r="R175" s="117">
        <v>58.4</v>
      </c>
      <c r="S175" s="117">
        <v>58.5</v>
      </c>
      <c r="T175" s="117">
        <v>59.6</v>
      </c>
      <c r="U175" s="117">
        <v>56.7</v>
      </c>
      <c r="W175" s="209"/>
      <c r="X175" s="209"/>
    </row>
    <row r="176" spans="1:24" ht="11.25" customHeight="1" x14ac:dyDescent="0.2">
      <c r="A176" s="45" t="s">
        <v>425</v>
      </c>
      <c r="B176" s="105" t="s">
        <v>426</v>
      </c>
      <c r="C176" s="208">
        <v>62.2</v>
      </c>
      <c r="D176" s="208">
        <v>64</v>
      </c>
      <c r="E176" s="208">
        <v>67.099999999999994</v>
      </c>
      <c r="F176" s="61">
        <v>70</v>
      </c>
      <c r="G176" s="117">
        <v>74.3</v>
      </c>
      <c r="H176" s="117">
        <v>75.099999999999994</v>
      </c>
      <c r="I176" s="117">
        <v>76.3</v>
      </c>
      <c r="J176" s="117">
        <v>76</v>
      </c>
      <c r="K176" s="117">
        <v>67.5</v>
      </c>
      <c r="L176" s="8"/>
      <c r="M176" s="208">
        <v>50</v>
      </c>
      <c r="N176" s="208">
        <v>49.9</v>
      </c>
      <c r="O176" s="208">
        <v>53.3</v>
      </c>
      <c r="P176" s="61">
        <v>54.6</v>
      </c>
      <c r="Q176" s="117">
        <v>59.4</v>
      </c>
      <c r="R176" s="117">
        <v>59.5</v>
      </c>
      <c r="S176" s="117">
        <v>54.1</v>
      </c>
      <c r="T176" s="117">
        <v>58.9</v>
      </c>
      <c r="U176" s="117">
        <v>58.7</v>
      </c>
      <c r="W176" s="209"/>
      <c r="X176" s="209"/>
    </row>
    <row r="177" spans="1:24" ht="12.75" customHeight="1" x14ac:dyDescent="0.2">
      <c r="A177" s="45" t="s">
        <v>427</v>
      </c>
      <c r="B177" s="105" t="s">
        <v>428</v>
      </c>
      <c r="C177" s="208">
        <v>63.9</v>
      </c>
      <c r="D177" s="208">
        <v>64.7</v>
      </c>
      <c r="E177" s="208">
        <v>67.599999999999994</v>
      </c>
      <c r="F177" s="61">
        <v>71.2</v>
      </c>
      <c r="G177" s="117">
        <v>76.099999999999994</v>
      </c>
      <c r="H177" s="117">
        <v>79.400000000000006</v>
      </c>
      <c r="I177" s="117">
        <v>82</v>
      </c>
      <c r="J177" s="117">
        <v>83</v>
      </c>
      <c r="K177" s="117">
        <v>69.599999999999994</v>
      </c>
      <c r="L177" s="8"/>
      <c r="M177" s="208">
        <v>53.8</v>
      </c>
      <c r="N177" s="208">
        <v>54.4</v>
      </c>
      <c r="O177" s="208">
        <v>56.8</v>
      </c>
      <c r="P177" s="61">
        <v>58</v>
      </c>
      <c r="Q177" s="117">
        <v>60.1</v>
      </c>
      <c r="R177" s="117">
        <v>62.9</v>
      </c>
      <c r="S177" s="117">
        <v>62.3</v>
      </c>
      <c r="T177" s="117">
        <v>61.8</v>
      </c>
      <c r="U177" s="117">
        <v>60.8</v>
      </c>
      <c r="W177" s="209"/>
      <c r="X177" s="209"/>
    </row>
    <row r="178" spans="1:24" ht="11.25" customHeight="1" x14ac:dyDescent="0.2">
      <c r="A178" s="43" t="s">
        <v>413</v>
      </c>
      <c r="B178" s="105" t="s">
        <v>414</v>
      </c>
      <c r="C178" s="208">
        <v>85.2</v>
      </c>
      <c r="D178" s="208">
        <v>88.2</v>
      </c>
      <c r="E178" s="208">
        <v>87</v>
      </c>
      <c r="F178" s="61">
        <v>80</v>
      </c>
      <c r="G178" s="117">
        <v>90.9</v>
      </c>
      <c r="H178" s="117">
        <v>73.7</v>
      </c>
      <c r="I178" s="117">
        <v>100</v>
      </c>
      <c r="J178" s="117">
        <v>85.7</v>
      </c>
      <c r="K178" s="117">
        <v>72.7</v>
      </c>
      <c r="L178" s="8"/>
      <c r="M178" s="208">
        <v>77.8</v>
      </c>
      <c r="N178" s="208">
        <v>64.7</v>
      </c>
      <c r="O178" s="208">
        <v>69.599999999999994</v>
      </c>
      <c r="P178" s="61">
        <v>80</v>
      </c>
      <c r="Q178" s="117">
        <v>68.2</v>
      </c>
      <c r="R178" s="117">
        <v>68.400000000000006</v>
      </c>
      <c r="S178" s="117">
        <v>86.4</v>
      </c>
      <c r="T178" s="117">
        <v>81</v>
      </c>
      <c r="U178" s="117">
        <v>72.7</v>
      </c>
      <c r="W178" s="209"/>
      <c r="X178" s="209"/>
    </row>
    <row r="179" spans="1:24" ht="11.25" customHeight="1" x14ac:dyDescent="0.2">
      <c r="A179" s="45" t="s">
        <v>429</v>
      </c>
      <c r="B179" s="105" t="s">
        <v>430</v>
      </c>
      <c r="C179" s="208">
        <v>58.4</v>
      </c>
      <c r="D179" s="208">
        <v>60.3</v>
      </c>
      <c r="E179" s="208">
        <v>63.6</v>
      </c>
      <c r="F179" s="61">
        <v>69.400000000000006</v>
      </c>
      <c r="G179" s="117">
        <v>75.900000000000006</v>
      </c>
      <c r="H179" s="117">
        <v>78.900000000000006</v>
      </c>
      <c r="I179" s="117">
        <v>81</v>
      </c>
      <c r="J179" s="117">
        <v>77.099999999999994</v>
      </c>
      <c r="K179" s="117">
        <v>68.2</v>
      </c>
      <c r="L179" s="8"/>
      <c r="M179" s="208">
        <v>47.4</v>
      </c>
      <c r="N179" s="208">
        <v>48.5</v>
      </c>
      <c r="O179" s="208">
        <v>50.5</v>
      </c>
      <c r="P179" s="61">
        <v>52</v>
      </c>
      <c r="Q179" s="117">
        <v>56.1</v>
      </c>
      <c r="R179" s="117">
        <v>57.5</v>
      </c>
      <c r="S179" s="117">
        <v>58.8</v>
      </c>
      <c r="T179" s="117">
        <v>58.5</v>
      </c>
      <c r="U179" s="117">
        <v>57.8</v>
      </c>
      <c r="W179" s="209"/>
      <c r="X179" s="209"/>
    </row>
    <row r="180" spans="1:24" ht="11.25" customHeight="1" x14ac:dyDescent="0.2">
      <c r="A180" s="45" t="s">
        <v>431</v>
      </c>
      <c r="B180" s="105" t="s">
        <v>432</v>
      </c>
      <c r="C180" s="208">
        <v>59.8</v>
      </c>
      <c r="D180" s="208">
        <v>60.1</v>
      </c>
      <c r="E180" s="208">
        <v>67.3</v>
      </c>
      <c r="F180" s="61">
        <v>72.599999999999994</v>
      </c>
      <c r="G180" s="117">
        <v>77.7</v>
      </c>
      <c r="H180" s="117">
        <v>81</v>
      </c>
      <c r="I180" s="117">
        <v>84.9</v>
      </c>
      <c r="J180" s="117">
        <v>85.9</v>
      </c>
      <c r="K180" s="117">
        <v>61.5</v>
      </c>
      <c r="L180" s="8"/>
      <c r="M180" s="208">
        <v>42.5</v>
      </c>
      <c r="N180" s="208">
        <v>44.1</v>
      </c>
      <c r="O180" s="208">
        <v>46.3</v>
      </c>
      <c r="P180" s="61">
        <v>49.1</v>
      </c>
      <c r="Q180" s="117">
        <v>54.2</v>
      </c>
      <c r="R180" s="117">
        <v>56.8</v>
      </c>
      <c r="S180" s="117">
        <v>57.5</v>
      </c>
      <c r="T180" s="117">
        <v>60.8</v>
      </c>
      <c r="U180" s="117">
        <v>53.1</v>
      </c>
      <c r="W180" s="209"/>
      <c r="X180" s="209"/>
    </row>
    <row r="181" spans="1:24" ht="11.25" customHeight="1" x14ac:dyDescent="0.2">
      <c r="A181" s="45" t="s">
        <v>433</v>
      </c>
      <c r="B181" s="105" t="s">
        <v>434</v>
      </c>
      <c r="C181" s="208">
        <v>63.1</v>
      </c>
      <c r="D181" s="208">
        <v>66</v>
      </c>
      <c r="E181" s="208">
        <v>66.8</v>
      </c>
      <c r="F181" s="61">
        <v>69.2</v>
      </c>
      <c r="G181" s="117">
        <v>68</v>
      </c>
      <c r="H181" s="117">
        <v>75.099999999999994</v>
      </c>
      <c r="I181" s="117">
        <v>80.400000000000006</v>
      </c>
      <c r="J181" s="117">
        <v>79.7</v>
      </c>
      <c r="K181" s="117">
        <v>67.5</v>
      </c>
      <c r="L181" s="8"/>
      <c r="M181" s="208">
        <v>52</v>
      </c>
      <c r="N181" s="208">
        <v>54.5</v>
      </c>
      <c r="O181" s="208">
        <v>56.5</v>
      </c>
      <c r="P181" s="61">
        <v>56.5</v>
      </c>
      <c r="Q181" s="117">
        <v>55.3</v>
      </c>
      <c r="R181" s="117">
        <v>57.2</v>
      </c>
      <c r="S181" s="117">
        <v>58.8</v>
      </c>
      <c r="T181" s="117">
        <v>62.3</v>
      </c>
      <c r="U181" s="117">
        <v>56.8</v>
      </c>
      <c r="W181" s="209"/>
      <c r="X181" s="209"/>
    </row>
    <row r="182" spans="1:24" ht="11.25" customHeight="1" x14ac:dyDescent="0.2">
      <c r="A182" s="45" t="s">
        <v>435</v>
      </c>
      <c r="B182" s="105" t="s">
        <v>436</v>
      </c>
      <c r="C182" s="208">
        <v>56.6</v>
      </c>
      <c r="D182" s="208">
        <v>58.5</v>
      </c>
      <c r="E182" s="208">
        <v>60.5</v>
      </c>
      <c r="F182" s="61">
        <v>63</v>
      </c>
      <c r="G182" s="117">
        <v>68.599999999999994</v>
      </c>
      <c r="H182" s="117">
        <v>76.099999999999994</v>
      </c>
      <c r="I182" s="117">
        <v>80.400000000000006</v>
      </c>
      <c r="J182" s="117">
        <v>79.099999999999994</v>
      </c>
      <c r="K182" s="117">
        <v>64.3</v>
      </c>
      <c r="L182" s="8"/>
      <c r="M182" s="208">
        <v>44.4</v>
      </c>
      <c r="N182" s="208">
        <v>46.8</v>
      </c>
      <c r="O182" s="208">
        <v>46.8</v>
      </c>
      <c r="P182" s="61">
        <v>49</v>
      </c>
      <c r="Q182" s="117">
        <v>54</v>
      </c>
      <c r="R182" s="117">
        <v>57</v>
      </c>
      <c r="S182" s="117">
        <v>56.5</v>
      </c>
      <c r="T182" s="117">
        <v>58</v>
      </c>
      <c r="U182" s="117">
        <v>53.8</v>
      </c>
      <c r="W182" s="209"/>
      <c r="X182" s="209"/>
    </row>
    <row r="183" spans="1:24" ht="11.25" customHeight="1" x14ac:dyDescent="0.2">
      <c r="A183" s="45" t="s">
        <v>437</v>
      </c>
      <c r="B183" s="105" t="s">
        <v>438</v>
      </c>
      <c r="C183" s="208">
        <v>54.9</v>
      </c>
      <c r="D183" s="208">
        <v>56.2</v>
      </c>
      <c r="E183" s="208">
        <v>63.6</v>
      </c>
      <c r="F183" s="61">
        <v>68.7</v>
      </c>
      <c r="G183" s="117">
        <v>75.099999999999994</v>
      </c>
      <c r="H183" s="117">
        <v>77.2</v>
      </c>
      <c r="I183" s="117">
        <v>81.7</v>
      </c>
      <c r="J183" s="117">
        <v>79.900000000000006</v>
      </c>
      <c r="K183" s="117">
        <v>64.7</v>
      </c>
      <c r="L183" s="8"/>
      <c r="M183" s="208">
        <v>44.4</v>
      </c>
      <c r="N183" s="208">
        <v>45.4</v>
      </c>
      <c r="O183" s="208">
        <v>48.1</v>
      </c>
      <c r="P183" s="61">
        <v>49.2</v>
      </c>
      <c r="Q183" s="117">
        <v>56</v>
      </c>
      <c r="R183" s="117">
        <v>55.5</v>
      </c>
      <c r="S183" s="117">
        <v>56.4</v>
      </c>
      <c r="T183" s="117">
        <v>56.7</v>
      </c>
      <c r="U183" s="117">
        <v>54</v>
      </c>
      <c r="W183" s="209"/>
      <c r="X183" s="209"/>
    </row>
    <row r="184" spans="1:24" ht="11.25" customHeight="1" x14ac:dyDescent="0.2">
      <c r="A184" s="45" t="s">
        <v>439</v>
      </c>
      <c r="B184" s="105" t="s">
        <v>440</v>
      </c>
      <c r="C184" s="208">
        <v>53.5</v>
      </c>
      <c r="D184" s="208">
        <v>54.3</v>
      </c>
      <c r="E184" s="208">
        <v>55.2</v>
      </c>
      <c r="F184" s="61">
        <v>62.4</v>
      </c>
      <c r="G184" s="117">
        <v>70.400000000000006</v>
      </c>
      <c r="H184" s="117">
        <v>73.5</v>
      </c>
      <c r="I184" s="117">
        <v>76.8</v>
      </c>
      <c r="J184" s="117">
        <v>75.8</v>
      </c>
      <c r="K184" s="117">
        <v>61.3</v>
      </c>
      <c r="L184" s="8"/>
      <c r="M184" s="208">
        <v>40.700000000000003</v>
      </c>
      <c r="N184" s="208">
        <v>41.4</v>
      </c>
      <c r="O184" s="208">
        <v>40.9</v>
      </c>
      <c r="P184" s="61">
        <v>45.6</v>
      </c>
      <c r="Q184" s="117">
        <v>49.9</v>
      </c>
      <c r="R184" s="117">
        <v>52.4</v>
      </c>
      <c r="S184" s="117">
        <v>52.7</v>
      </c>
      <c r="T184" s="117">
        <v>56.4</v>
      </c>
      <c r="U184" s="117">
        <v>53.1</v>
      </c>
      <c r="W184" s="209"/>
      <c r="X184" s="209"/>
    </row>
    <row r="185" spans="1:24" ht="11.25" customHeight="1" x14ac:dyDescent="0.2">
      <c r="A185" s="45" t="s">
        <v>441</v>
      </c>
      <c r="B185" s="105" t="s">
        <v>442</v>
      </c>
      <c r="C185" s="208">
        <v>54.2</v>
      </c>
      <c r="D185" s="208">
        <v>60.9</v>
      </c>
      <c r="E185" s="208">
        <v>62.8</v>
      </c>
      <c r="F185" s="61">
        <v>66.8</v>
      </c>
      <c r="G185" s="117">
        <v>75.099999999999994</v>
      </c>
      <c r="H185" s="117">
        <v>80.900000000000006</v>
      </c>
      <c r="I185" s="117">
        <v>82.4</v>
      </c>
      <c r="J185" s="117">
        <v>81</v>
      </c>
      <c r="K185" s="117">
        <v>64.099999999999994</v>
      </c>
      <c r="L185" s="8"/>
      <c r="M185" s="208">
        <v>45.5</v>
      </c>
      <c r="N185" s="208">
        <v>50.6</v>
      </c>
      <c r="O185" s="208">
        <v>48.1</v>
      </c>
      <c r="P185" s="61">
        <v>53.7</v>
      </c>
      <c r="Q185" s="117">
        <v>54.1</v>
      </c>
      <c r="R185" s="117">
        <v>57.2</v>
      </c>
      <c r="S185" s="117">
        <v>60.5</v>
      </c>
      <c r="T185" s="117">
        <v>60.9</v>
      </c>
      <c r="U185" s="117">
        <v>56.6</v>
      </c>
      <c r="W185" s="209"/>
      <c r="X185" s="209"/>
    </row>
    <row r="186" spans="1:24" ht="11.25" customHeight="1" x14ac:dyDescent="0.2">
      <c r="A186" s="45" t="s">
        <v>443</v>
      </c>
      <c r="B186" s="105" t="s">
        <v>444</v>
      </c>
      <c r="C186" s="208">
        <v>58.2</v>
      </c>
      <c r="D186" s="208">
        <v>59.6</v>
      </c>
      <c r="E186" s="208">
        <v>64.8</v>
      </c>
      <c r="F186" s="61">
        <v>68.599999999999994</v>
      </c>
      <c r="G186" s="117">
        <v>70.900000000000006</v>
      </c>
      <c r="H186" s="117">
        <v>75.099999999999994</v>
      </c>
      <c r="I186" s="117">
        <v>78.7</v>
      </c>
      <c r="J186" s="117">
        <v>79.8</v>
      </c>
      <c r="K186" s="117">
        <v>67.2</v>
      </c>
      <c r="L186" s="8"/>
      <c r="M186" s="208">
        <v>48.5</v>
      </c>
      <c r="N186" s="208">
        <v>49.6</v>
      </c>
      <c r="O186" s="208">
        <v>53.2</v>
      </c>
      <c r="P186" s="61">
        <v>55.4</v>
      </c>
      <c r="Q186" s="117">
        <v>55.8</v>
      </c>
      <c r="R186" s="117">
        <v>60.5</v>
      </c>
      <c r="S186" s="117">
        <v>59.3</v>
      </c>
      <c r="T186" s="117">
        <v>61</v>
      </c>
      <c r="U186" s="117">
        <v>56.7</v>
      </c>
      <c r="W186" s="209"/>
      <c r="X186" s="209"/>
    </row>
    <row r="187" spans="1:24" ht="12.75" x14ac:dyDescent="0.2">
      <c r="A187" s="66"/>
      <c r="B187" s="66"/>
      <c r="C187" s="66"/>
      <c r="D187" s="66"/>
      <c r="E187" s="266"/>
      <c r="F187" s="67"/>
      <c r="G187" s="67"/>
      <c r="H187" s="67"/>
      <c r="I187" s="267"/>
      <c r="J187" s="267"/>
      <c r="K187" s="67"/>
      <c r="L187" s="67"/>
      <c r="M187" s="67"/>
      <c r="N187" s="67"/>
      <c r="O187" s="67"/>
      <c r="P187" s="67"/>
      <c r="Q187" s="67"/>
      <c r="R187" s="67"/>
      <c r="S187" s="67"/>
      <c r="T187" s="67"/>
      <c r="U187" s="118"/>
      <c r="W187" s="209"/>
      <c r="X187" s="209"/>
    </row>
    <row r="188" spans="1:24" ht="11.25" customHeight="1" x14ac:dyDescent="0.2">
      <c r="A188" s="68"/>
      <c r="B188" s="68"/>
      <c r="C188" s="69"/>
      <c r="D188" s="68"/>
      <c r="F188" s="152"/>
      <c r="G188" s="152"/>
      <c r="H188" s="152"/>
      <c r="I188" s="152"/>
      <c r="J188" s="152"/>
      <c r="K188" s="152"/>
      <c r="L188" s="152"/>
      <c r="M188" s="152"/>
      <c r="N188" s="152"/>
      <c r="O188" s="152"/>
      <c r="P188" s="152"/>
      <c r="Q188" s="152"/>
      <c r="R188" s="152"/>
      <c r="S188" s="152"/>
      <c r="T188" s="152"/>
      <c r="U188" s="128" t="s">
        <v>754</v>
      </c>
      <c r="W188" s="209"/>
      <c r="X188" s="209"/>
    </row>
    <row r="189" spans="1:24" ht="11.25" customHeight="1" x14ac:dyDescent="0.2">
      <c r="A189" s="68"/>
      <c r="B189" s="68"/>
      <c r="C189" s="69"/>
      <c r="D189" s="68"/>
      <c r="F189" s="152"/>
      <c r="G189" s="152"/>
      <c r="H189" s="152"/>
      <c r="I189" s="152"/>
      <c r="J189" s="152"/>
      <c r="K189" s="152"/>
      <c r="L189" s="152"/>
      <c r="M189" s="152"/>
      <c r="N189" s="152"/>
      <c r="O189" s="152"/>
      <c r="P189" s="152"/>
      <c r="Q189" s="152"/>
      <c r="R189" s="152"/>
      <c r="S189" s="152"/>
      <c r="T189" s="152"/>
      <c r="U189" s="128"/>
      <c r="W189" s="209"/>
      <c r="X189" s="209"/>
    </row>
    <row r="190" spans="1:24" ht="21.95" customHeight="1" x14ac:dyDescent="0.2">
      <c r="A190" s="570" t="s">
        <v>587</v>
      </c>
      <c r="B190" s="570"/>
      <c r="C190" s="570"/>
      <c r="D190" s="570"/>
      <c r="E190" s="570"/>
      <c r="F190" s="570"/>
      <c r="G190" s="570"/>
      <c r="H190" s="570"/>
      <c r="I190" s="570"/>
      <c r="J190" s="570"/>
      <c r="K190" s="570"/>
      <c r="L190" s="570"/>
      <c r="M190" s="570"/>
      <c r="N190" s="570"/>
      <c r="O190" s="570"/>
      <c r="P190" s="570"/>
      <c r="Q190" s="570"/>
      <c r="R190" s="570"/>
      <c r="S190" s="570"/>
      <c r="T190" s="570"/>
      <c r="U190" s="570"/>
      <c r="W190" s="209"/>
      <c r="X190" s="209"/>
    </row>
    <row r="191" spans="1:24" ht="11.25" customHeight="1" x14ac:dyDescent="0.2">
      <c r="A191" s="541" t="s">
        <v>588</v>
      </c>
      <c r="B191" s="541"/>
      <c r="C191" s="541"/>
      <c r="D191" s="541"/>
      <c r="E191" s="541"/>
      <c r="F191" s="237"/>
      <c r="G191" s="237"/>
      <c r="H191" s="237"/>
      <c r="I191" s="237"/>
      <c r="J191" s="298"/>
      <c r="K191" s="237"/>
      <c r="L191" s="237"/>
      <c r="M191" s="237"/>
      <c r="N191" s="237"/>
      <c r="O191" s="237"/>
      <c r="P191" s="237"/>
      <c r="Q191" s="237"/>
      <c r="R191" s="237"/>
      <c r="S191" s="237"/>
      <c r="T191" s="298"/>
      <c r="W191" s="209"/>
      <c r="X191" s="209"/>
    </row>
    <row r="192" spans="1:24" ht="11.25" customHeight="1" x14ac:dyDescent="0.2">
      <c r="A192" s="571" t="s">
        <v>589</v>
      </c>
      <c r="B192" s="571"/>
      <c r="C192" s="571"/>
      <c r="D192" s="571"/>
      <c r="E192" s="571"/>
      <c r="F192" s="571"/>
      <c r="G192" s="571"/>
      <c r="H192" s="571"/>
      <c r="I192" s="571"/>
      <c r="J192" s="571"/>
      <c r="K192" s="571"/>
      <c r="L192" s="571"/>
      <c r="M192" s="571"/>
      <c r="N192" s="571"/>
      <c r="O192" s="571"/>
      <c r="P192" s="571"/>
      <c r="Q192" s="237"/>
      <c r="R192" s="167"/>
      <c r="S192" s="167"/>
      <c r="T192" s="167"/>
      <c r="W192" s="209"/>
      <c r="X192" s="209"/>
    </row>
    <row r="193" spans="1:24" ht="21.95" customHeight="1" x14ac:dyDescent="0.2">
      <c r="A193" s="581" t="s">
        <v>670</v>
      </c>
      <c r="B193" s="581"/>
      <c r="C193" s="581"/>
      <c r="D193" s="581"/>
      <c r="E193" s="581"/>
      <c r="F193" s="581"/>
      <c r="G193" s="581"/>
      <c r="H193" s="581"/>
      <c r="I193" s="581"/>
      <c r="J193" s="581"/>
      <c r="K193" s="581"/>
      <c r="L193" s="581"/>
      <c r="M193" s="581"/>
      <c r="N193" s="581"/>
      <c r="O193" s="581"/>
      <c r="P193" s="581"/>
      <c r="Q193" s="581"/>
      <c r="R193" s="581"/>
      <c r="S193" s="581"/>
      <c r="T193" s="581"/>
      <c r="U193" s="581"/>
      <c r="W193" s="209"/>
      <c r="X193" s="209"/>
    </row>
    <row r="194" spans="1:24" ht="4.5" customHeight="1" x14ac:dyDescent="0.2">
      <c r="A194" s="167"/>
      <c r="B194" s="167"/>
      <c r="C194" s="167"/>
      <c r="D194" s="167"/>
      <c r="E194" s="167"/>
      <c r="F194" s="167"/>
      <c r="G194" s="167"/>
      <c r="H194" s="167"/>
      <c r="I194" s="167"/>
      <c r="J194" s="167"/>
      <c r="K194" s="167"/>
      <c r="L194" s="167"/>
      <c r="M194" s="167"/>
      <c r="N194" s="167"/>
      <c r="O194" s="167"/>
      <c r="P194" s="167"/>
      <c r="Q194" s="167"/>
      <c r="R194" s="167"/>
      <c r="S194" s="167"/>
      <c r="T194" s="167"/>
      <c r="X194" s="209"/>
    </row>
    <row r="195" spans="1:24" ht="11.25" customHeight="1" x14ac:dyDescent="0.2">
      <c r="A195" s="8" t="s">
        <v>463</v>
      </c>
      <c r="B195" s="8"/>
      <c r="C195" s="168"/>
      <c r="D195" s="168"/>
      <c r="F195" s="8"/>
      <c r="G195" s="8"/>
      <c r="H195" s="8"/>
      <c r="I195" s="8"/>
      <c r="J195" s="8"/>
      <c r="K195" s="8"/>
      <c r="L195" s="8"/>
      <c r="M195" s="8"/>
      <c r="N195" s="8"/>
      <c r="O195" s="8"/>
      <c r="P195" s="8"/>
      <c r="Q195" s="8"/>
      <c r="R195" s="8"/>
      <c r="S195" s="8"/>
      <c r="T195" s="8"/>
      <c r="X195" s="209"/>
    </row>
  </sheetData>
  <mergeCells count="11">
    <mergeCell ref="A193:U193"/>
    <mergeCell ref="A190:U190"/>
    <mergeCell ref="A191:E191"/>
    <mergeCell ref="A192:P192"/>
    <mergeCell ref="C2:D2"/>
    <mergeCell ref="G2:Q2"/>
    <mergeCell ref="A5:A7"/>
    <mergeCell ref="B5:B7"/>
    <mergeCell ref="C5:U5"/>
    <mergeCell ref="C6:H6"/>
    <mergeCell ref="M6:R6"/>
  </mergeCells>
  <conditionalFormatting sqref="A171:A186">
    <cfRule type="cellIs" dxfId="5" priority="1" stopIfTrue="1" operator="equal">
      <formula>"x"</formula>
    </cfRule>
  </conditionalFormatting>
  <pageMargins left="0.74803149606299213" right="0.74803149606299213" top="0.98425196850393704" bottom="0.98425196850393704" header="0.51181102362204722" footer="0.51181102362204722"/>
  <pageSetup paperSize="9" scale="6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S196"/>
  <sheetViews>
    <sheetView showGridLines="0" zoomScaleNormal="100" workbookViewId="0">
      <selection sqref="A1:H1"/>
    </sheetView>
  </sheetViews>
  <sheetFormatPr defaultRowHeight="12" x14ac:dyDescent="0.2"/>
  <cols>
    <col min="1" max="1" width="25.85546875" style="52" customWidth="1"/>
    <col min="2" max="2" width="10.140625" style="52" customWidth="1"/>
    <col min="3" max="3" width="9.28515625" style="52" customWidth="1"/>
    <col min="4" max="4" width="1.5703125" style="52" customWidth="1"/>
    <col min="5" max="6" width="8.85546875" style="52" customWidth="1"/>
    <col min="7" max="7" width="1.5703125" style="52" customWidth="1"/>
    <col min="8" max="8" width="7.28515625" style="52" customWidth="1"/>
    <col min="9" max="9" width="10.85546875" style="52" customWidth="1"/>
    <col min="10" max="10" width="7.28515625" style="52" customWidth="1"/>
    <col min="11" max="11" width="8.85546875" style="52" customWidth="1"/>
    <col min="12" max="12" width="8.7109375" style="52" customWidth="1"/>
    <col min="13" max="13" width="1.5703125" style="52" customWidth="1"/>
    <col min="14" max="14" width="7.85546875" style="52" customWidth="1"/>
    <col min="15" max="15" width="10.42578125" style="52" customWidth="1"/>
    <col min="16" max="16" width="7.5703125" style="52" customWidth="1"/>
    <col min="17" max="17" width="8.42578125" style="52" customWidth="1"/>
    <col min="18" max="18" width="8.85546875" style="52" customWidth="1"/>
    <col min="19" max="16384" width="9.140625" style="52"/>
  </cols>
  <sheetData>
    <row r="1" spans="1:19" ht="12.75" customHeight="1" x14ac:dyDescent="0.2">
      <c r="A1" s="543" t="s">
        <v>763</v>
      </c>
      <c r="B1" s="543"/>
      <c r="C1" s="543"/>
      <c r="D1" s="543"/>
      <c r="E1" s="543"/>
      <c r="F1" s="543"/>
      <c r="G1" s="543"/>
      <c r="H1" s="543"/>
    </row>
    <row r="2" spans="1:19" ht="12.75" customHeight="1" x14ac:dyDescent="0.2">
      <c r="A2" s="197" t="s">
        <v>674</v>
      </c>
      <c r="B2" s="210"/>
      <c r="C2" s="210"/>
      <c r="D2" s="231"/>
    </row>
    <row r="3" spans="1:19" ht="12.75" customHeight="1" x14ac:dyDescent="0.2">
      <c r="A3" s="1" t="s">
        <v>49</v>
      </c>
      <c r="B3" s="1"/>
      <c r="I3" s="28"/>
    </row>
    <row r="4" spans="1:19" ht="12.75" customHeight="1" x14ac:dyDescent="0.2">
      <c r="A4" s="1"/>
      <c r="B4" s="1"/>
      <c r="I4" s="54"/>
    </row>
    <row r="5" spans="1:19" s="8" customFormat="1" ht="22.5" customHeight="1" x14ac:dyDescent="0.2">
      <c r="A5" s="587" t="s">
        <v>560</v>
      </c>
      <c r="B5" s="587" t="s">
        <v>561</v>
      </c>
      <c r="C5" s="575" t="s">
        <v>538</v>
      </c>
      <c r="D5" s="239"/>
      <c r="E5" s="594" t="s">
        <v>660</v>
      </c>
      <c r="F5" s="594"/>
      <c r="G5" s="211"/>
      <c r="H5" s="594" t="s">
        <v>454</v>
      </c>
      <c r="I5" s="594"/>
      <c r="J5" s="594"/>
      <c r="K5" s="594"/>
      <c r="L5" s="594"/>
      <c r="M5" s="594"/>
      <c r="N5" s="594"/>
      <c r="O5" s="594"/>
      <c r="P5" s="594"/>
      <c r="Q5" s="594"/>
      <c r="R5" s="594"/>
      <c r="S5" s="271"/>
    </row>
    <row r="6" spans="1:19" s="8" customFormat="1" ht="21.75" customHeight="1" x14ac:dyDescent="0.2">
      <c r="A6" s="588"/>
      <c r="B6" s="588"/>
      <c r="C6" s="593"/>
      <c r="D6" s="243"/>
      <c r="E6" s="593" t="s">
        <v>455</v>
      </c>
      <c r="F6" s="593" t="s">
        <v>456</v>
      </c>
      <c r="G6" s="243"/>
      <c r="H6" s="595" t="s">
        <v>457</v>
      </c>
      <c r="I6" s="595"/>
      <c r="J6" s="595"/>
      <c r="K6" s="595"/>
      <c r="L6" s="595"/>
      <c r="M6" s="243"/>
      <c r="N6" s="595" t="s">
        <v>464</v>
      </c>
      <c r="O6" s="595"/>
      <c r="P6" s="595"/>
      <c r="Q6" s="595"/>
      <c r="R6" s="595"/>
    </row>
    <row r="7" spans="1:19" s="8" customFormat="1" ht="24" customHeight="1" x14ac:dyDescent="0.2">
      <c r="A7" s="589"/>
      <c r="B7" s="589"/>
      <c r="C7" s="576"/>
      <c r="D7" s="240"/>
      <c r="E7" s="576"/>
      <c r="F7" s="576"/>
      <c r="G7" s="240"/>
      <c r="H7" s="240" t="s">
        <v>15</v>
      </c>
      <c r="I7" s="240" t="s">
        <v>16</v>
      </c>
      <c r="J7" s="240" t="s">
        <v>458</v>
      </c>
      <c r="K7" s="212" t="s">
        <v>459</v>
      </c>
      <c r="L7" s="240" t="s">
        <v>460</v>
      </c>
      <c r="M7" s="240"/>
      <c r="N7" s="240" t="s">
        <v>15</v>
      </c>
      <c r="O7" s="240" t="s">
        <v>16</v>
      </c>
      <c r="P7" s="240" t="s">
        <v>458</v>
      </c>
      <c r="Q7" s="212" t="s">
        <v>459</v>
      </c>
      <c r="R7" s="240" t="s">
        <v>460</v>
      </c>
    </row>
    <row r="8" spans="1:19" ht="11.25" customHeight="1" x14ac:dyDescent="0.2">
      <c r="A8" s="40"/>
      <c r="B8" s="40"/>
      <c r="C8" s="337"/>
      <c r="D8" s="343"/>
      <c r="E8" s="344"/>
      <c r="F8" s="344"/>
      <c r="G8" s="342"/>
      <c r="H8" s="344"/>
      <c r="I8" s="344"/>
      <c r="J8" s="344"/>
      <c r="K8" s="344"/>
      <c r="L8" s="344"/>
      <c r="M8" s="338"/>
      <c r="N8" s="344"/>
      <c r="O8" s="344"/>
      <c r="P8" s="344"/>
      <c r="Q8" s="344"/>
      <c r="R8" s="344"/>
    </row>
    <row r="9" spans="1:19" ht="11.25" customHeight="1" x14ac:dyDescent="0.2">
      <c r="A9" s="32" t="s">
        <v>765</v>
      </c>
      <c r="B9" s="47" t="s">
        <v>445</v>
      </c>
      <c r="C9" s="337">
        <v>618585</v>
      </c>
      <c r="D9" s="343"/>
      <c r="E9" s="344">
        <v>36.299999999999997</v>
      </c>
      <c r="F9" s="344">
        <v>22.9</v>
      </c>
      <c r="G9" s="342"/>
      <c r="H9" s="344">
        <v>91.1</v>
      </c>
      <c r="I9" s="344">
        <v>93.5</v>
      </c>
      <c r="J9" s="344">
        <v>65.2</v>
      </c>
      <c r="K9" s="344">
        <v>63.8</v>
      </c>
      <c r="L9" s="344">
        <v>50.8</v>
      </c>
      <c r="M9" s="338"/>
      <c r="N9" s="344">
        <v>65.5</v>
      </c>
      <c r="O9" s="344">
        <v>65</v>
      </c>
      <c r="P9" s="344">
        <v>73</v>
      </c>
      <c r="Q9" s="344">
        <v>68.599999999999994</v>
      </c>
      <c r="R9" s="344">
        <v>71.099999999999994</v>
      </c>
    </row>
    <row r="10" spans="1:19" ht="11.25" customHeight="1" x14ac:dyDescent="0.2">
      <c r="A10" s="46"/>
      <c r="B10" s="46"/>
      <c r="C10" s="338"/>
      <c r="D10" s="338"/>
      <c r="E10" s="338"/>
      <c r="F10" s="338"/>
      <c r="G10" s="338"/>
      <c r="H10" s="338"/>
      <c r="I10" s="338"/>
      <c r="J10" s="338"/>
      <c r="K10" s="338"/>
      <c r="L10" s="338"/>
      <c r="M10" s="338"/>
      <c r="N10" s="338"/>
      <c r="O10" s="338"/>
      <c r="P10" s="338"/>
      <c r="Q10" s="338"/>
      <c r="R10" s="338"/>
    </row>
    <row r="11" spans="1:19" ht="11.25" customHeight="1" x14ac:dyDescent="0.2">
      <c r="A11" s="46" t="s">
        <v>576</v>
      </c>
      <c r="B11" s="47"/>
      <c r="C11" s="337">
        <v>556002</v>
      </c>
      <c r="D11" s="343"/>
      <c r="E11" s="344">
        <v>38.799999999999997</v>
      </c>
      <c r="F11" s="344">
        <v>24.3</v>
      </c>
      <c r="G11" s="342"/>
      <c r="H11" s="344">
        <v>96.3</v>
      </c>
      <c r="I11" s="344">
        <v>97.7</v>
      </c>
      <c r="J11" s="344">
        <v>68.900000000000006</v>
      </c>
      <c r="K11" s="344">
        <v>64.8</v>
      </c>
      <c r="L11" s="344">
        <v>50.5</v>
      </c>
      <c r="M11" s="338"/>
      <c r="N11" s="344">
        <v>69.099999999999994</v>
      </c>
      <c r="O11" s="344">
        <v>67.900000000000006</v>
      </c>
      <c r="P11" s="344">
        <v>72.3</v>
      </c>
      <c r="Q11" s="344">
        <v>66.599999999999994</v>
      </c>
      <c r="R11" s="344">
        <v>68.8</v>
      </c>
    </row>
    <row r="12" spans="1:19" s="63" customFormat="1" ht="11.25" customHeight="1" x14ac:dyDescent="0.2"/>
    <row r="13" spans="1:19" ht="11.25" customHeight="1" x14ac:dyDescent="0.2">
      <c r="A13" s="31" t="s">
        <v>562</v>
      </c>
      <c r="B13" s="32" t="s">
        <v>129</v>
      </c>
      <c r="C13" s="337">
        <v>27664</v>
      </c>
      <c r="D13" s="338"/>
      <c r="E13" s="339">
        <v>36.700000000000003</v>
      </c>
      <c r="F13" s="339">
        <v>21.8</v>
      </c>
      <c r="G13" s="338"/>
      <c r="H13" s="339">
        <v>95.8</v>
      </c>
      <c r="I13" s="339">
        <v>97.5</v>
      </c>
      <c r="J13" s="339">
        <v>61.8</v>
      </c>
      <c r="K13" s="339">
        <v>62.9</v>
      </c>
      <c r="L13" s="339">
        <v>45.3</v>
      </c>
      <c r="M13" s="338"/>
      <c r="N13" s="339">
        <v>68</v>
      </c>
      <c r="O13" s="339">
        <v>66.400000000000006</v>
      </c>
      <c r="P13" s="339">
        <v>72.8</v>
      </c>
      <c r="Q13" s="339">
        <v>65.2</v>
      </c>
      <c r="R13" s="339">
        <v>65.2</v>
      </c>
    </row>
    <row r="14" spans="1:19" ht="11.25" customHeight="1" x14ac:dyDescent="0.2">
      <c r="A14" s="35" t="s">
        <v>467</v>
      </c>
      <c r="B14" s="105" t="s">
        <v>132</v>
      </c>
      <c r="C14" s="340">
        <v>5257</v>
      </c>
      <c r="D14" s="338"/>
      <c r="E14" s="341">
        <v>44.2</v>
      </c>
      <c r="F14" s="341">
        <v>23.8</v>
      </c>
      <c r="G14" s="338"/>
      <c r="H14" s="341">
        <v>96</v>
      </c>
      <c r="I14" s="341">
        <v>97.9</v>
      </c>
      <c r="J14" s="341">
        <v>62.6</v>
      </c>
      <c r="K14" s="341">
        <v>63</v>
      </c>
      <c r="L14" s="341">
        <v>51.1</v>
      </c>
      <c r="M14" s="338"/>
      <c r="N14" s="341">
        <v>72.400000000000006</v>
      </c>
      <c r="O14" s="341">
        <v>67.099999999999994</v>
      </c>
      <c r="P14" s="341">
        <v>70.7</v>
      </c>
      <c r="Q14" s="341">
        <v>65.599999999999994</v>
      </c>
      <c r="R14" s="341">
        <v>61.2</v>
      </c>
    </row>
    <row r="15" spans="1:19" ht="11.25" customHeight="1" x14ac:dyDescent="0.2">
      <c r="A15" s="35" t="s">
        <v>130</v>
      </c>
      <c r="B15" s="105" t="s">
        <v>131</v>
      </c>
      <c r="C15" s="340">
        <v>1153</v>
      </c>
      <c r="D15" s="338"/>
      <c r="E15" s="341">
        <v>40.1</v>
      </c>
      <c r="F15" s="341">
        <v>23.3</v>
      </c>
      <c r="G15" s="338"/>
      <c r="H15" s="341">
        <v>97.1</v>
      </c>
      <c r="I15" s="341">
        <v>98.3</v>
      </c>
      <c r="J15" s="341">
        <v>73.8</v>
      </c>
      <c r="K15" s="341">
        <v>61.4</v>
      </c>
      <c r="L15" s="341">
        <v>49</v>
      </c>
      <c r="M15" s="338"/>
      <c r="N15" s="341">
        <v>74.3</v>
      </c>
      <c r="O15" s="341">
        <v>67.5</v>
      </c>
      <c r="P15" s="341">
        <v>61</v>
      </c>
      <c r="Q15" s="341">
        <v>68.5</v>
      </c>
      <c r="R15" s="341">
        <v>72.400000000000006</v>
      </c>
    </row>
    <row r="16" spans="1:19" ht="11.25" customHeight="1" x14ac:dyDescent="0.2">
      <c r="A16" s="36" t="s">
        <v>133</v>
      </c>
      <c r="B16" s="105" t="s">
        <v>134</v>
      </c>
      <c r="C16" s="340">
        <v>2097</v>
      </c>
      <c r="D16" s="338"/>
      <c r="E16" s="341">
        <v>39.5</v>
      </c>
      <c r="F16" s="341">
        <v>26.7</v>
      </c>
      <c r="G16" s="338"/>
      <c r="H16" s="341">
        <v>96.6</v>
      </c>
      <c r="I16" s="341">
        <v>97.5</v>
      </c>
      <c r="J16" s="341">
        <v>58</v>
      </c>
      <c r="K16" s="341">
        <v>68.2</v>
      </c>
      <c r="L16" s="341">
        <v>46.8</v>
      </c>
      <c r="M16" s="338"/>
      <c r="N16" s="341">
        <v>70.2</v>
      </c>
      <c r="O16" s="341">
        <v>70.8</v>
      </c>
      <c r="P16" s="341">
        <v>81</v>
      </c>
      <c r="Q16" s="341">
        <v>65.7</v>
      </c>
      <c r="R16" s="341">
        <v>71.599999999999994</v>
      </c>
    </row>
    <row r="17" spans="1:18" ht="11.25" customHeight="1" x14ac:dyDescent="0.2">
      <c r="A17" s="36" t="s">
        <v>135</v>
      </c>
      <c r="B17" s="105" t="s">
        <v>136</v>
      </c>
      <c r="C17" s="340">
        <v>1121</v>
      </c>
      <c r="D17" s="338"/>
      <c r="E17" s="341">
        <v>33.6</v>
      </c>
      <c r="F17" s="341">
        <v>18.600000000000001</v>
      </c>
      <c r="G17" s="338"/>
      <c r="H17" s="341">
        <v>96.9</v>
      </c>
      <c r="I17" s="341">
        <v>97.4</v>
      </c>
      <c r="J17" s="341">
        <v>56.2</v>
      </c>
      <c r="K17" s="341">
        <v>65.3</v>
      </c>
      <c r="L17" s="341">
        <v>40.6</v>
      </c>
      <c r="M17" s="338"/>
      <c r="N17" s="341">
        <v>70.2</v>
      </c>
      <c r="O17" s="341">
        <v>64</v>
      </c>
      <c r="P17" s="341">
        <v>71.7</v>
      </c>
      <c r="Q17" s="341">
        <v>62.2</v>
      </c>
      <c r="R17" s="341">
        <v>56</v>
      </c>
    </row>
    <row r="18" spans="1:18" ht="11.25" customHeight="1" x14ac:dyDescent="0.2">
      <c r="A18" s="36" t="s">
        <v>137</v>
      </c>
      <c r="B18" s="105" t="s">
        <v>138</v>
      </c>
      <c r="C18" s="340">
        <v>1444</v>
      </c>
      <c r="D18" s="338"/>
      <c r="E18" s="341">
        <v>19.2</v>
      </c>
      <c r="F18" s="341">
        <v>11.9</v>
      </c>
      <c r="G18" s="338"/>
      <c r="H18" s="341">
        <v>95.4</v>
      </c>
      <c r="I18" s="341">
        <v>97.1</v>
      </c>
      <c r="J18" s="341">
        <v>53.1</v>
      </c>
      <c r="K18" s="341">
        <v>47.4</v>
      </c>
      <c r="L18" s="341">
        <v>26.6</v>
      </c>
      <c r="M18" s="338"/>
      <c r="N18" s="341">
        <v>68.3</v>
      </c>
      <c r="O18" s="341">
        <v>56</v>
      </c>
      <c r="P18" s="341">
        <v>72.8</v>
      </c>
      <c r="Q18" s="341">
        <v>63.3</v>
      </c>
      <c r="R18" s="341">
        <v>64.8</v>
      </c>
    </row>
    <row r="19" spans="1:18" ht="11.25" customHeight="1" x14ac:dyDescent="0.2">
      <c r="A19" s="36" t="s">
        <v>139</v>
      </c>
      <c r="B19" s="105" t="s">
        <v>140</v>
      </c>
      <c r="C19" s="340">
        <v>2339</v>
      </c>
      <c r="D19" s="338"/>
      <c r="E19" s="341">
        <v>39.5</v>
      </c>
      <c r="F19" s="341">
        <v>27.1</v>
      </c>
      <c r="G19" s="338"/>
      <c r="H19" s="341">
        <v>96.6</v>
      </c>
      <c r="I19" s="341">
        <v>97.8</v>
      </c>
      <c r="J19" s="341">
        <v>65</v>
      </c>
      <c r="K19" s="341">
        <v>60.4</v>
      </c>
      <c r="L19" s="341">
        <v>51.2</v>
      </c>
      <c r="M19" s="338"/>
      <c r="N19" s="341">
        <v>68.5</v>
      </c>
      <c r="O19" s="341">
        <v>70.400000000000006</v>
      </c>
      <c r="P19" s="341">
        <v>70.8</v>
      </c>
      <c r="Q19" s="341">
        <v>69.5</v>
      </c>
      <c r="R19" s="341">
        <v>72.8</v>
      </c>
    </row>
    <row r="20" spans="1:18" ht="11.25" customHeight="1" x14ac:dyDescent="0.2">
      <c r="A20" s="36" t="s">
        <v>141</v>
      </c>
      <c r="B20" s="105" t="s">
        <v>142</v>
      </c>
      <c r="C20" s="340">
        <v>2196</v>
      </c>
      <c r="D20" s="338"/>
      <c r="E20" s="341">
        <v>29.1</v>
      </c>
      <c r="F20" s="341">
        <v>19.899999999999999</v>
      </c>
      <c r="G20" s="338"/>
      <c r="H20" s="341">
        <v>92.6</v>
      </c>
      <c r="I20" s="341">
        <v>97.2</v>
      </c>
      <c r="J20" s="341">
        <v>57.8</v>
      </c>
      <c r="K20" s="341">
        <v>65.3</v>
      </c>
      <c r="L20" s="341">
        <v>40.799999999999997</v>
      </c>
      <c r="M20" s="338"/>
      <c r="N20" s="341">
        <v>67.400000000000006</v>
      </c>
      <c r="O20" s="341">
        <v>68.900000000000006</v>
      </c>
      <c r="P20" s="341">
        <v>85.5</v>
      </c>
      <c r="Q20" s="341">
        <v>67.900000000000006</v>
      </c>
      <c r="R20" s="341">
        <v>72</v>
      </c>
    </row>
    <row r="21" spans="1:18" ht="11.25" customHeight="1" x14ac:dyDescent="0.2">
      <c r="A21" s="36" t="s">
        <v>143</v>
      </c>
      <c r="B21" s="105" t="s">
        <v>144</v>
      </c>
      <c r="C21" s="340">
        <v>3486</v>
      </c>
      <c r="D21" s="338"/>
      <c r="E21" s="341">
        <v>35.4</v>
      </c>
      <c r="F21" s="341">
        <v>20.8</v>
      </c>
      <c r="G21" s="338"/>
      <c r="H21" s="341">
        <v>95.8</v>
      </c>
      <c r="I21" s="341">
        <v>97.7</v>
      </c>
      <c r="J21" s="341">
        <v>71.900000000000006</v>
      </c>
      <c r="K21" s="341">
        <v>61.9</v>
      </c>
      <c r="L21" s="341">
        <v>43.5</v>
      </c>
      <c r="M21" s="338"/>
      <c r="N21" s="341">
        <v>63.9</v>
      </c>
      <c r="O21" s="341">
        <v>68</v>
      </c>
      <c r="P21" s="341">
        <v>69.5</v>
      </c>
      <c r="Q21" s="341">
        <v>64.2</v>
      </c>
      <c r="R21" s="341">
        <v>63.3</v>
      </c>
    </row>
    <row r="22" spans="1:18" ht="11.25" customHeight="1" x14ac:dyDescent="0.2">
      <c r="A22" s="36" t="s">
        <v>145</v>
      </c>
      <c r="B22" s="105" t="s">
        <v>146</v>
      </c>
      <c r="C22" s="340">
        <v>1723</v>
      </c>
      <c r="D22" s="338"/>
      <c r="E22" s="341">
        <v>28.4</v>
      </c>
      <c r="F22" s="341">
        <v>16.899999999999999</v>
      </c>
      <c r="G22" s="338"/>
      <c r="H22" s="341">
        <v>95.9</v>
      </c>
      <c r="I22" s="341">
        <v>97.3</v>
      </c>
      <c r="J22" s="341">
        <v>60.5</v>
      </c>
      <c r="K22" s="341">
        <v>62.7</v>
      </c>
      <c r="L22" s="341">
        <v>35.799999999999997</v>
      </c>
      <c r="M22" s="338"/>
      <c r="N22" s="341">
        <v>63.8</v>
      </c>
      <c r="O22" s="341">
        <v>63.4</v>
      </c>
      <c r="P22" s="341">
        <v>71.400000000000006</v>
      </c>
      <c r="Q22" s="341">
        <v>65.900000000000006</v>
      </c>
      <c r="R22" s="341">
        <v>63</v>
      </c>
    </row>
    <row r="23" spans="1:18" ht="11.25" customHeight="1" x14ac:dyDescent="0.2">
      <c r="A23" s="36" t="s">
        <v>147</v>
      </c>
      <c r="B23" s="105" t="s">
        <v>148</v>
      </c>
      <c r="C23" s="340">
        <v>1688</v>
      </c>
      <c r="D23" s="338"/>
      <c r="E23" s="341">
        <v>36</v>
      </c>
      <c r="F23" s="341">
        <v>17.5</v>
      </c>
      <c r="G23" s="338"/>
      <c r="H23" s="341">
        <v>93.5</v>
      </c>
      <c r="I23" s="341">
        <v>96.4</v>
      </c>
      <c r="J23" s="341">
        <v>56.2</v>
      </c>
      <c r="K23" s="341">
        <v>62.8</v>
      </c>
      <c r="L23" s="341">
        <v>45.3</v>
      </c>
      <c r="M23" s="338"/>
      <c r="N23" s="341">
        <v>70.599999999999994</v>
      </c>
      <c r="O23" s="341">
        <v>63</v>
      </c>
      <c r="P23" s="341">
        <v>75</v>
      </c>
      <c r="Q23" s="341">
        <v>66.900000000000006</v>
      </c>
      <c r="R23" s="341">
        <v>51.9</v>
      </c>
    </row>
    <row r="24" spans="1:18" ht="11.25" customHeight="1" x14ac:dyDescent="0.2">
      <c r="A24" s="36" t="s">
        <v>149</v>
      </c>
      <c r="B24" s="105" t="s">
        <v>150</v>
      </c>
      <c r="C24" s="340">
        <v>2062</v>
      </c>
      <c r="D24" s="338"/>
      <c r="E24" s="341">
        <v>36.6</v>
      </c>
      <c r="F24" s="341">
        <v>23.8</v>
      </c>
      <c r="G24" s="338"/>
      <c r="H24" s="341">
        <v>95.2</v>
      </c>
      <c r="I24" s="341">
        <v>96.5</v>
      </c>
      <c r="J24" s="341">
        <v>56.2</v>
      </c>
      <c r="K24" s="341">
        <v>69</v>
      </c>
      <c r="L24" s="341">
        <v>51</v>
      </c>
      <c r="M24" s="338"/>
      <c r="N24" s="341">
        <v>65.900000000000006</v>
      </c>
      <c r="O24" s="341">
        <v>68.3</v>
      </c>
      <c r="P24" s="341">
        <v>78.900000000000006</v>
      </c>
      <c r="Q24" s="341">
        <v>67.3</v>
      </c>
      <c r="R24" s="341">
        <v>67</v>
      </c>
    </row>
    <row r="25" spans="1:18" ht="11.25" customHeight="1" x14ac:dyDescent="0.2">
      <c r="A25" s="35" t="s">
        <v>151</v>
      </c>
      <c r="B25" s="105" t="s">
        <v>152</v>
      </c>
      <c r="C25" s="340">
        <v>3098</v>
      </c>
      <c r="D25" s="338"/>
      <c r="E25" s="341">
        <v>40.299999999999997</v>
      </c>
      <c r="F25" s="341">
        <v>22.1</v>
      </c>
      <c r="G25" s="338"/>
      <c r="H25" s="341">
        <v>97.1</v>
      </c>
      <c r="I25" s="341">
        <v>97.5</v>
      </c>
      <c r="J25" s="341">
        <v>60.8</v>
      </c>
      <c r="K25" s="341">
        <v>63.6</v>
      </c>
      <c r="L25" s="341">
        <v>45.9</v>
      </c>
      <c r="M25" s="338"/>
      <c r="N25" s="341">
        <v>62.9</v>
      </c>
      <c r="O25" s="341">
        <v>62.9</v>
      </c>
      <c r="P25" s="341">
        <v>70.099999999999994</v>
      </c>
      <c r="Q25" s="341">
        <v>58.3</v>
      </c>
      <c r="R25" s="341">
        <v>66.8</v>
      </c>
    </row>
    <row r="26" spans="1:18" ht="11.25" customHeight="1" x14ac:dyDescent="0.2">
      <c r="A26" s="8"/>
      <c r="B26" s="105"/>
      <c r="C26" s="338"/>
      <c r="D26" s="338"/>
      <c r="E26" s="338"/>
      <c r="F26" s="338"/>
      <c r="G26" s="338"/>
      <c r="H26" s="338"/>
      <c r="I26" s="338"/>
      <c r="J26" s="338"/>
      <c r="K26" s="338"/>
      <c r="L26" s="338"/>
      <c r="M26" s="338"/>
      <c r="N26" s="338"/>
      <c r="O26" s="338"/>
      <c r="P26" s="338"/>
      <c r="Q26" s="338"/>
      <c r="R26" s="338"/>
    </row>
    <row r="27" spans="1:18" ht="11.25" customHeight="1" x14ac:dyDescent="0.2">
      <c r="A27" s="31" t="s">
        <v>563</v>
      </c>
      <c r="B27" s="32" t="s">
        <v>153</v>
      </c>
      <c r="C27" s="337">
        <v>76992</v>
      </c>
      <c r="D27" s="342"/>
      <c r="E27" s="339">
        <v>38.6</v>
      </c>
      <c r="F27" s="339">
        <v>23.6</v>
      </c>
      <c r="G27" s="342"/>
      <c r="H27" s="339">
        <v>96.7</v>
      </c>
      <c r="I27" s="339">
        <v>97.6</v>
      </c>
      <c r="J27" s="339">
        <v>66.099999999999994</v>
      </c>
      <c r="K27" s="339">
        <v>62.8</v>
      </c>
      <c r="L27" s="339">
        <v>50.8</v>
      </c>
      <c r="M27" s="342"/>
      <c r="N27" s="339">
        <v>68.3</v>
      </c>
      <c r="O27" s="339">
        <v>66.3</v>
      </c>
      <c r="P27" s="339">
        <v>73.2</v>
      </c>
      <c r="Q27" s="339">
        <v>66.599999999999994</v>
      </c>
      <c r="R27" s="339">
        <v>68.400000000000006</v>
      </c>
    </row>
    <row r="28" spans="1:18" ht="11.25" customHeight="1" x14ac:dyDescent="0.2">
      <c r="A28" s="38" t="s">
        <v>154</v>
      </c>
      <c r="B28" s="105" t="s">
        <v>155</v>
      </c>
      <c r="C28" s="340">
        <v>1657</v>
      </c>
      <c r="D28" s="338"/>
      <c r="E28" s="341">
        <v>35.200000000000003</v>
      </c>
      <c r="F28" s="341">
        <v>20.6</v>
      </c>
      <c r="G28" s="338"/>
      <c r="H28" s="341">
        <v>96.4</v>
      </c>
      <c r="I28" s="341">
        <v>97.1</v>
      </c>
      <c r="J28" s="341">
        <v>71.599999999999994</v>
      </c>
      <c r="K28" s="341">
        <v>60.1</v>
      </c>
      <c r="L28" s="341">
        <v>43.1</v>
      </c>
      <c r="M28" s="338"/>
      <c r="N28" s="341">
        <v>66.099999999999994</v>
      </c>
      <c r="O28" s="341">
        <v>66.7</v>
      </c>
      <c r="P28" s="341">
        <v>69.400000000000006</v>
      </c>
      <c r="Q28" s="341">
        <v>64.2</v>
      </c>
      <c r="R28" s="341">
        <v>69.900000000000006</v>
      </c>
    </row>
    <row r="29" spans="1:18" ht="11.25" customHeight="1" x14ac:dyDescent="0.2">
      <c r="A29" s="38" t="s">
        <v>156</v>
      </c>
      <c r="B29" s="105" t="s">
        <v>157</v>
      </c>
      <c r="C29" s="340">
        <v>1440</v>
      </c>
      <c r="D29" s="338"/>
      <c r="E29" s="341">
        <v>29</v>
      </c>
      <c r="F29" s="341">
        <v>12.4</v>
      </c>
      <c r="G29" s="338"/>
      <c r="H29" s="341">
        <v>97.5</v>
      </c>
      <c r="I29" s="341">
        <v>96.3</v>
      </c>
      <c r="J29" s="341">
        <v>68.5</v>
      </c>
      <c r="K29" s="341">
        <v>55.6</v>
      </c>
      <c r="L29" s="341">
        <v>36.9</v>
      </c>
      <c r="M29" s="338"/>
      <c r="N29" s="341">
        <v>60.3</v>
      </c>
      <c r="O29" s="341">
        <v>56.9</v>
      </c>
      <c r="P29" s="341">
        <v>50.6</v>
      </c>
      <c r="Q29" s="341">
        <v>50</v>
      </c>
      <c r="R29" s="341">
        <v>55.1</v>
      </c>
    </row>
    <row r="30" spans="1:18" ht="11.25" customHeight="1" x14ac:dyDescent="0.2">
      <c r="A30" s="39" t="s">
        <v>158</v>
      </c>
      <c r="B30" s="105" t="s">
        <v>159</v>
      </c>
      <c r="C30" s="340">
        <v>3374</v>
      </c>
      <c r="D30" s="338"/>
      <c r="E30" s="341">
        <v>35.1</v>
      </c>
      <c r="F30" s="341">
        <v>20.5</v>
      </c>
      <c r="G30" s="338"/>
      <c r="H30" s="341">
        <v>97.9</v>
      </c>
      <c r="I30" s="341">
        <v>98.2</v>
      </c>
      <c r="J30" s="341">
        <v>63.7</v>
      </c>
      <c r="K30" s="341">
        <v>62.9</v>
      </c>
      <c r="L30" s="341">
        <v>47.5</v>
      </c>
      <c r="M30" s="338"/>
      <c r="N30" s="341">
        <v>68.8</v>
      </c>
      <c r="O30" s="341">
        <v>68.599999999999994</v>
      </c>
      <c r="P30" s="341">
        <v>77</v>
      </c>
      <c r="Q30" s="341">
        <v>65.2</v>
      </c>
      <c r="R30" s="341">
        <v>60.6</v>
      </c>
    </row>
    <row r="31" spans="1:18" ht="11.25" customHeight="1" x14ac:dyDescent="0.2">
      <c r="A31" s="39" t="s">
        <v>160</v>
      </c>
      <c r="B31" s="105" t="s">
        <v>161</v>
      </c>
      <c r="C31" s="340">
        <v>2130</v>
      </c>
      <c r="D31" s="338"/>
      <c r="E31" s="341">
        <v>47.4</v>
      </c>
      <c r="F31" s="341">
        <v>30.4</v>
      </c>
      <c r="G31" s="338"/>
      <c r="H31" s="341">
        <v>97.6</v>
      </c>
      <c r="I31" s="341">
        <v>98.5</v>
      </c>
      <c r="J31" s="341">
        <v>76.2</v>
      </c>
      <c r="K31" s="341">
        <v>70.3</v>
      </c>
      <c r="L31" s="341">
        <v>61.9</v>
      </c>
      <c r="M31" s="338"/>
      <c r="N31" s="341">
        <v>70</v>
      </c>
      <c r="O31" s="341">
        <v>67.7</v>
      </c>
      <c r="P31" s="341">
        <v>74.7</v>
      </c>
      <c r="Q31" s="341">
        <v>68.3</v>
      </c>
      <c r="R31" s="341">
        <v>72.3</v>
      </c>
    </row>
    <row r="32" spans="1:18" ht="11.25" customHeight="1" x14ac:dyDescent="0.2">
      <c r="A32" s="38" t="s">
        <v>162</v>
      </c>
      <c r="B32" s="105" t="s">
        <v>163</v>
      </c>
      <c r="C32" s="340">
        <v>3877</v>
      </c>
      <c r="D32" s="338"/>
      <c r="E32" s="341">
        <v>40.5</v>
      </c>
      <c r="F32" s="341">
        <v>27.9</v>
      </c>
      <c r="G32" s="338"/>
      <c r="H32" s="341">
        <v>98.5</v>
      </c>
      <c r="I32" s="341">
        <v>98.7</v>
      </c>
      <c r="J32" s="341">
        <v>71.599999999999994</v>
      </c>
      <c r="K32" s="341">
        <v>70.5</v>
      </c>
      <c r="L32" s="341">
        <v>51.3</v>
      </c>
      <c r="M32" s="338"/>
      <c r="N32" s="341">
        <v>72.7</v>
      </c>
      <c r="O32" s="341">
        <v>70.599999999999994</v>
      </c>
      <c r="P32" s="341">
        <v>76.8</v>
      </c>
      <c r="Q32" s="341">
        <v>73.599999999999994</v>
      </c>
      <c r="R32" s="341">
        <v>72.099999999999994</v>
      </c>
    </row>
    <row r="33" spans="1:18" ht="11.25" customHeight="1" x14ac:dyDescent="0.2">
      <c r="A33" s="38" t="s">
        <v>164</v>
      </c>
      <c r="B33" s="105" t="s">
        <v>165</v>
      </c>
      <c r="C33" s="340">
        <v>3677</v>
      </c>
      <c r="D33" s="338"/>
      <c r="E33" s="341">
        <v>41.2</v>
      </c>
      <c r="F33" s="341">
        <v>27.2</v>
      </c>
      <c r="G33" s="338"/>
      <c r="H33" s="341">
        <v>97.1</v>
      </c>
      <c r="I33" s="341">
        <v>98</v>
      </c>
      <c r="J33" s="341">
        <v>67.599999999999994</v>
      </c>
      <c r="K33" s="341">
        <v>64.5</v>
      </c>
      <c r="L33" s="341">
        <v>53.7</v>
      </c>
      <c r="M33" s="338"/>
      <c r="N33" s="341">
        <v>70.400000000000006</v>
      </c>
      <c r="O33" s="341">
        <v>67.8</v>
      </c>
      <c r="P33" s="341">
        <v>75.8</v>
      </c>
      <c r="Q33" s="341">
        <v>70.3</v>
      </c>
      <c r="R33" s="341">
        <v>72.099999999999994</v>
      </c>
    </row>
    <row r="34" spans="1:18" ht="11.25" customHeight="1" x14ac:dyDescent="0.2">
      <c r="A34" s="39" t="s">
        <v>166</v>
      </c>
      <c r="B34" s="105" t="s">
        <v>167</v>
      </c>
      <c r="C34" s="340">
        <v>5467</v>
      </c>
      <c r="D34" s="338"/>
      <c r="E34" s="341">
        <v>37</v>
      </c>
      <c r="F34" s="341">
        <v>22.3</v>
      </c>
      <c r="G34" s="338"/>
      <c r="H34" s="341">
        <v>96.6</v>
      </c>
      <c r="I34" s="341">
        <v>97.8</v>
      </c>
      <c r="J34" s="341">
        <v>73.5</v>
      </c>
      <c r="K34" s="341">
        <v>66.3</v>
      </c>
      <c r="L34" s="341">
        <v>44.6</v>
      </c>
      <c r="M34" s="338"/>
      <c r="N34" s="341">
        <v>67</v>
      </c>
      <c r="O34" s="341">
        <v>68.3</v>
      </c>
      <c r="P34" s="341">
        <v>70.7</v>
      </c>
      <c r="Q34" s="341">
        <v>67.7</v>
      </c>
      <c r="R34" s="341">
        <v>65</v>
      </c>
    </row>
    <row r="35" spans="1:18" ht="11.25" customHeight="1" x14ac:dyDescent="0.2">
      <c r="A35" s="38" t="s">
        <v>168</v>
      </c>
      <c r="B35" s="105" t="s">
        <v>169</v>
      </c>
      <c r="C35" s="340">
        <v>1446</v>
      </c>
      <c r="D35" s="338"/>
      <c r="E35" s="341">
        <v>52.8</v>
      </c>
      <c r="F35" s="341">
        <v>30.3</v>
      </c>
      <c r="G35" s="338"/>
      <c r="H35" s="341">
        <v>97.1</v>
      </c>
      <c r="I35" s="341">
        <v>97.8</v>
      </c>
      <c r="J35" s="341">
        <v>61.7</v>
      </c>
      <c r="K35" s="341">
        <v>73.900000000000006</v>
      </c>
      <c r="L35" s="341">
        <v>60.9</v>
      </c>
      <c r="M35" s="338"/>
      <c r="N35" s="341">
        <v>70.3</v>
      </c>
      <c r="O35" s="341">
        <v>66</v>
      </c>
      <c r="P35" s="341">
        <v>67.599999999999994</v>
      </c>
      <c r="Q35" s="341">
        <v>59.3</v>
      </c>
      <c r="R35" s="341">
        <v>71.2</v>
      </c>
    </row>
    <row r="36" spans="1:18" ht="11.25" customHeight="1" x14ac:dyDescent="0.2">
      <c r="A36" s="40" t="s">
        <v>170</v>
      </c>
      <c r="B36" s="105" t="s">
        <v>171</v>
      </c>
      <c r="C36" s="340">
        <v>1259</v>
      </c>
      <c r="D36" s="338"/>
      <c r="E36" s="341">
        <v>28</v>
      </c>
      <c r="F36" s="341">
        <v>9.1</v>
      </c>
      <c r="G36" s="338"/>
      <c r="H36" s="341">
        <v>95.1</v>
      </c>
      <c r="I36" s="341">
        <v>95.5</v>
      </c>
      <c r="J36" s="341">
        <v>45</v>
      </c>
      <c r="K36" s="341">
        <v>49</v>
      </c>
      <c r="L36" s="341">
        <v>36.700000000000003</v>
      </c>
      <c r="M36" s="338"/>
      <c r="N36" s="341">
        <v>47.3</v>
      </c>
      <c r="O36" s="341">
        <v>50</v>
      </c>
      <c r="P36" s="341">
        <v>58.2</v>
      </c>
      <c r="Q36" s="341">
        <v>42.1</v>
      </c>
      <c r="R36" s="341">
        <v>55.2</v>
      </c>
    </row>
    <row r="37" spans="1:18" ht="11.25" customHeight="1" x14ac:dyDescent="0.2">
      <c r="A37" s="38" t="s">
        <v>172</v>
      </c>
      <c r="B37" s="105" t="s">
        <v>173</v>
      </c>
      <c r="C37" s="340">
        <v>12688</v>
      </c>
      <c r="D37" s="338"/>
      <c r="E37" s="341">
        <v>37</v>
      </c>
      <c r="F37" s="341">
        <v>23</v>
      </c>
      <c r="G37" s="338"/>
      <c r="H37" s="341">
        <v>96.7</v>
      </c>
      <c r="I37" s="341">
        <v>97.3</v>
      </c>
      <c r="J37" s="341">
        <v>67.599999999999994</v>
      </c>
      <c r="K37" s="341">
        <v>62.6</v>
      </c>
      <c r="L37" s="341">
        <v>49.4</v>
      </c>
      <c r="M37" s="338"/>
      <c r="N37" s="341">
        <v>69.099999999999994</v>
      </c>
      <c r="O37" s="341">
        <v>67.7</v>
      </c>
      <c r="P37" s="341">
        <v>73.5</v>
      </c>
      <c r="Q37" s="341">
        <v>68.900000000000006</v>
      </c>
      <c r="R37" s="341">
        <v>67.8</v>
      </c>
    </row>
    <row r="38" spans="1:18" ht="11.25" customHeight="1" x14ac:dyDescent="0.2">
      <c r="A38" s="39" t="s">
        <v>174</v>
      </c>
      <c r="B38" s="105" t="s">
        <v>175</v>
      </c>
      <c r="C38" s="340">
        <v>4762</v>
      </c>
      <c r="D38" s="338"/>
      <c r="E38" s="341">
        <v>41.3</v>
      </c>
      <c r="F38" s="341">
        <v>23</v>
      </c>
      <c r="G38" s="338"/>
      <c r="H38" s="341">
        <v>95.1</v>
      </c>
      <c r="I38" s="341">
        <v>97.2</v>
      </c>
      <c r="J38" s="341">
        <v>56.7</v>
      </c>
      <c r="K38" s="341">
        <v>61.1</v>
      </c>
      <c r="L38" s="341">
        <v>57.7</v>
      </c>
      <c r="M38" s="338"/>
      <c r="N38" s="341">
        <v>64.5</v>
      </c>
      <c r="O38" s="341">
        <v>61.3</v>
      </c>
      <c r="P38" s="341">
        <v>72.3</v>
      </c>
      <c r="Q38" s="341">
        <v>60.3</v>
      </c>
      <c r="R38" s="341">
        <v>68.8</v>
      </c>
    </row>
    <row r="39" spans="1:18" ht="11.25" customHeight="1" x14ac:dyDescent="0.2">
      <c r="A39" s="39" t="s">
        <v>176</v>
      </c>
      <c r="B39" s="105" t="s">
        <v>177</v>
      </c>
      <c r="C39" s="340">
        <v>4486</v>
      </c>
      <c r="D39" s="338"/>
      <c r="E39" s="341">
        <v>38</v>
      </c>
      <c r="F39" s="341">
        <v>22.1</v>
      </c>
      <c r="G39" s="338"/>
      <c r="H39" s="341">
        <v>95.6</v>
      </c>
      <c r="I39" s="341">
        <v>96.7</v>
      </c>
      <c r="J39" s="341">
        <v>56.5</v>
      </c>
      <c r="K39" s="341">
        <v>58.4</v>
      </c>
      <c r="L39" s="341">
        <v>50</v>
      </c>
      <c r="M39" s="338"/>
      <c r="N39" s="341">
        <v>65.5</v>
      </c>
      <c r="O39" s="341">
        <v>60.7</v>
      </c>
      <c r="P39" s="341">
        <v>75.2</v>
      </c>
      <c r="Q39" s="341">
        <v>65</v>
      </c>
      <c r="R39" s="341">
        <v>67</v>
      </c>
    </row>
    <row r="40" spans="1:18" ht="11.25" customHeight="1" x14ac:dyDescent="0.2">
      <c r="A40" s="39" t="s">
        <v>178</v>
      </c>
      <c r="B40" s="105" t="s">
        <v>179</v>
      </c>
      <c r="C40" s="340">
        <v>2980</v>
      </c>
      <c r="D40" s="338"/>
      <c r="E40" s="341">
        <v>29</v>
      </c>
      <c r="F40" s="341">
        <v>16.8</v>
      </c>
      <c r="G40" s="338"/>
      <c r="H40" s="341">
        <v>94.7</v>
      </c>
      <c r="I40" s="341">
        <v>97.5</v>
      </c>
      <c r="J40" s="341">
        <v>61.9</v>
      </c>
      <c r="K40" s="341">
        <v>54.4</v>
      </c>
      <c r="L40" s="341">
        <v>39.700000000000003</v>
      </c>
      <c r="M40" s="338"/>
      <c r="N40" s="341">
        <v>65.400000000000006</v>
      </c>
      <c r="O40" s="341">
        <v>63.3</v>
      </c>
      <c r="P40" s="341">
        <v>68</v>
      </c>
      <c r="Q40" s="341">
        <v>61.1</v>
      </c>
      <c r="R40" s="341">
        <v>59</v>
      </c>
    </row>
    <row r="41" spans="1:18" ht="11.25" customHeight="1" x14ac:dyDescent="0.2">
      <c r="A41" s="39" t="s">
        <v>180</v>
      </c>
      <c r="B41" s="105" t="s">
        <v>181</v>
      </c>
      <c r="C41" s="340">
        <v>2414</v>
      </c>
      <c r="D41" s="338"/>
      <c r="E41" s="341">
        <v>31.4</v>
      </c>
      <c r="F41" s="341">
        <v>16.7</v>
      </c>
      <c r="G41" s="338"/>
      <c r="H41" s="341">
        <v>96.7</v>
      </c>
      <c r="I41" s="341">
        <v>97.3</v>
      </c>
      <c r="J41" s="341">
        <v>59.3</v>
      </c>
      <c r="K41" s="341">
        <v>54.4</v>
      </c>
      <c r="L41" s="341">
        <v>49.5</v>
      </c>
      <c r="M41" s="338"/>
      <c r="N41" s="341">
        <v>66.400000000000006</v>
      </c>
      <c r="O41" s="341">
        <v>64.5</v>
      </c>
      <c r="P41" s="341">
        <v>80.7</v>
      </c>
      <c r="Q41" s="341">
        <v>58.6</v>
      </c>
      <c r="R41" s="341">
        <v>64.8</v>
      </c>
    </row>
    <row r="42" spans="1:18" ht="11.25" customHeight="1" x14ac:dyDescent="0.2">
      <c r="A42" s="39" t="s">
        <v>182</v>
      </c>
      <c r="B42" s="105" t="s">
        <v>183</v>
      </c>
      <c r="C42" s="340">
        <v>2189</v>
      </c>
      <c r="D42" s="338"/>
      <c r="E42" s="341">
        <v>33.200000000000003</v>
      </c>
      <c r="F42" s="341">
        <v>18.399999999999999</v>
      </c>
      <c r="G42" s="338"/>
      <c r="H42" s="341">
        <v>93.1</v>
      </c>
      <c r="I42" s="341">
        <v>96.7</v>
      </c>
      <c r="J42" s="341">
        <v>59.8</v>
      </c>
      <c r="K42" s="341">
        <v>54.2</v>
      </c>
      <c r="L42" s="341">
        <v>46.8</v>
      </c>
      <c r="M42" s="338"/>
      <c r="N42" s="341">
        <v>62.1</v>
      </c>
      <c r="O42" s="341">
        <v>59.8</v>
      </c>
      <c r="P42" s="341">
        <v>62.5</v>
      </c>
      <c r="Q42" s="341">
        <v>61.6</v>
      </c>
      <c r="R42" s="341">
        <v>66.8</v>
      </c>
    </row>
    <row r="43" spans="1:18" ht="11.25" customHeight="1" x14ac:dyDescent="0.2">
      <c r="A43" s="39" t="s">
        <v>184</v>
      </c>
      <c r="B43" s="105" t="s">
        <v>185</v>
      </c>
      <c r="C43" s="340">
        <v>3316</v>
      </c>
      <c r="D43" s="338"/>
      <c r="E43" s="341">
        <v>40.299999999999997</v>
      </c>
      <c r="F43" s="341">
        <v>24.8</v>
      </c>
      <c r="G43" s="338"/>
      <c r="H43" s="341">
        <v>95.9</v>
      </c>
      <c r="I43" s="341">
        <v>98.4</v>
      </c>
      <c r="J43" s="341">
        <v>62.8</v>
      </c>
      <c r="K43" s="341">
        <v>63.2</v>
      </c>
      <c r="L43" s="341">
        <v>56.2</v>
      </c>
      <c r="M43" s="338"/>
      <c r="N43" s="341">
        <v>69.3</v>
      </c>
      <c r="O43" s="341">
        <v>63.6</v>
      </c>
      <c r="P43" s="341">
        <v>79.900000000000006</v>
      </c>
      <c r="Q43" s="341">
        <v>70.8</v>
      </c>
      <c r="R43" s="341">
        <v>71</v>
      </c>
    </row>
    <row r="44" spans="1:18" ht="11.25" customHeight="1" x14ac:dyDescent="0.2">
      <c r="A44" s="40" t="s">
        <v>186</v>
      </c>
      <c r="B44" s="105" t="s">
        <v>187</v>
      </c>
      <c r="C44" s="340">
        <v>1817</v>
      </c>
      <c r="D44" s="338"/>
      <c r="E44" s="341">
        <v>31.3</v>
      </c>
      <c r="F44" s="341">
        <v>19.2</v>
      </c>
      <c r="G44" s="338"/>
      <c r="H44" s="341">
        <v>97.5</v>
      </c>
      <c r="I44" s="341">
        <v>97.3</v>
      </c>
      <c r="J44" s="341">
        <v>57.7</v>
      </c>
      <c r="K44" s="341">
        <v>60.8</v>
      </c>
      <c r="L44" s="341">
        <v>43.5</v>
      </c>
      <c r="M44" s="338"/>
      <c r="N44" s="341">
        <v>67.3</v>
      </c>
      <c r="O44" s="341">
        <v>66.400000000000006</v>
      </c>
      <c r="P44" s="341">
        <v>74.8</v>
      </c>
      <c r="Q44" s="341">
        <v>66</v>
      </c>
      <c r="R44" s="341">
        <v>70.400000000000006</v>
      </c>
    </row>
    <row r="45" spans="1:18" ht="11.25" customHeight="1" x14ac:dyDescent="0.2">
      <c r="A45" s="39" t="s">
        <v>188</v>
      </c>
      <c r="B45" s="105" t="s">
        <v>189</v>
      </c>
      <c r="C45" s="340">
        <v>2862</v>
      </c>
      <c r="D45" s="338"/>
      <c r="E45" s="341">
        <v>40.4</v>
      </c>
      <c r="F45" s="341">
        <v>26.7</v>
      </c>
      <c r="G45" s="338"/>
      <c r="H45" s="341">
        <v>95.5</v>
      </c>
      <c r="I45" s="341">
        <v>97.1</v>
      </c>
      <c r="J45" s="341">
        <v>70</v>
      </c>
      <c r="K45" s="341">
        <v>62.8</v>
      </c>
      <c r="L45" s="341">
        <v>52.4</v>
      </c>
      <c r="M45" s="338"/>
      <c r="N45" s="341">
        <v>68.2</v>
      </c>
      <c r="O45" s="341">
        <v>69.099999999999994</v>
      </c>
      <c r="P45" s="341">
        <v>77.400000000000006</v>
      </c>
      <c r="Q45" s="341">
        <v>73.099999999999994</v>
      </c>
      <c r="R45" s="341">
        <v>70.3</v>
      </c>
    </row>
    <row r="46" spans="1:18" ht="11.25" customHeight="1" x14ac:dyDescent="0.2">
      <c r="A46" s="39" t="s">
        <v>190</v>
      </c>
      <c r="B46" s="105" t="s">
        <v>191</v>
      </c>
      <c r="C46" s="340">
        <v>2692</v>
      </c>
      <c r="D46" s="338"/>
      <c r="E46" s="341">
        <v>41</v>
      </c>
      <c r="F46" s="341">
        <v>19.899999999999999</v>
      </c>
      <c r="G46" s="338"/>
      <c r="H46" s="341">
        <v>96.8</v>
      </c>
      <c r="I46" s="341">
        <v>97.6</v>
      </c>
      <c r="J46" s="341">
        <v>68.2</v>
      </c>
      <c r="K46" s="341">
        <v>62.5</v>
      </c>
      <c r="L46" s="341">
        <v>51</v>
      </c>
      <c r="M46" s="338"/>
      <c r="N46" s="341">
        <v>68.7</v>
      </c>
      <c r="O46" s="341">
        <v>64</v>
      </c>
      <c r="P46" s="341">
        <v>67.3</v>
      </c>
      <c r="Q46" s="341">
        <v>60.8</v>
      </c>
      <c r="R46" s="341">
        <v>56.4</v>
      </c>
    </row>
    <row r="47" spans="1:18" ht="11.25" customHeight="1" x14ac:dyDescent="0.2">
      <c r="A47" s="39" t="s">
        <v>192</v>
      </c>
      <c r="B47" s="105" t="s">
        <v>193</v>
      </c>
      <c r="C47" s="340">
        <v>2923</v>
      </c>
      <c r="D47" s="338"/>
      <c r="E47" s="341">
        <v>47.2</v>
      </c>
      <c r="F47" s="341">
        <v>38</v>
      </c>
      <c r="G47" s="338"/>
      <c r="H47" s="341">
        <v>98.2</v>
      </c>
      <c r="I47" s="341">
        <v>98.5</v>
      </c>
      <c r="J47" s="341">
        <v>75.099999999999994</v>
      </c>
      <c r="K47" s="341">
        <v>67.599999999999994</v>
      </c>
      <c r="L47" s="341">
        <v>63.5</v>
      </c>
      <c r="M47" s="338"/>
      <c r="N47" s="341">
        <v>81.400000000000006</v>
      </c>
      <c r="O47" s="341">
        <v>78.2</v>
      </c>
      <c r="P47" s="341">
        <v>88</v>
      </c>
      <c r="Q47" s="341">
        <v>79.900000000000006</v>
      </c>
      <c r="R47" s="341">
        <v>80</v>
      </c>
    </row>
    <row r="48" spans="1:18" ht="11.25" customHeight="1" x14ac:dyDescent="0.2">
      <c r="A48" s="38" t="s">
        <v>194</v>
      </c>
      <c r="B48" s="105" t="s">
        <v>195</v>
      </c>
      <c r="C48" s="340">
        <v>2404</v>
      </c>
      <c r="D48" s="338"/>
      <c r="E48" s="341">
        <v>42.4</v>
      </c>
      <c r="F48" s="341">
        <v>25</v>
      </c>
      <c r="G48" s="338"/>
      <c r="H48" s="341">
        <v>97.2</v>
      </c>
      <c r="I48" s="341">
        <v>98.2</v>
      </c>
      <c r="J48" s="341">
        <v>69.5</v>
      </c>
      <c r="K48" s="341">
        <v>74.599999999999994</v>
      </c>
      <c r="L48" s="341">
        <v>52.8</v>
      </c>
      <c r="M48" s="338"/>
      <c r="N48" s="341">
        <v>69</v>
      </c>
      <c r="O48" s="341">
        <v>68</v>
      </c>
      <c r="P48" s="341">
        <v>68</v>
      </c>
      <c r="Q48" s="341">
        <v>64.2</v>
      </c>
      <c r="R48" s="341">
        <v>66.5</v>
      </c>
    </row>
    <row r="49" spans="1:18" ht="11.25" customHeight="1" x14ac:dyDescent="0.2">
      <c r="A49" s="39" t="s">
        <v>196</v>
      </c>
      <c r="B49" s="105" t="s">
        <v>197</v>
      </c>
      <c r="C49" s="340">
        <v>3553</v>
      </c>
      <c r="D49" s="338"/>
      <c r="E49" s="341">
        <v>36.6</v>
      </c>
      <c r="F49" s="341">
        <v>21.4</v>
      </c>
      <c r="G49" s="338"/>
      <c r="H49" s="341">
        <v>98.4</v>
      </c>
      <c r="I49" s="341">
        <v>98.2</v>
      </c>
      <c r="J49" s="341">
        <v>70.599999999999994</v>
      </c>
      <c r="K49" s="341">
        <v>59.9</v>
      </c>
      <c r="L49" s="341">
        <v>50.9</v>
      </c>
      <c r="M49" s="338"/>
      <c r="N49" s="341">
        <v>71.5</v>
      </c>
      <c r="O49" s="341">
        <v>66.5</v>
      </c>
      <c r="P49" s="341">
        <v>69.7</v>
      </c>
      <c r="Q49" s="341">
        <v>62.8</v>
      </c>
      <c r="R49" s="341">
        <v>68.7</v>
      </c>
    </row>
    <row r="50" spans="1:18" ht="11.25" customHeight="1" x14ac:dyDescent="0.2">
      <c r="A50" s="40" t="s">
        <v>198</v>
      </c>
      <c r="B50" s="105" t="s">
        <v>199</v>
      </c>
      <c r="C50" s="340">
        <v>3579</v>
      </c>
      <c r="D50" s="338"/>
      <c r="E50" s="341">
        <v>47</v>
      </c>
      <c r="F50" s="341">
        <v>32.700000000000003</v>
      </c>
      <c r="G50" s="338"/>
      <c r="H50" s="341">
        <v>97.8</v>
      </c>
      <c r="I50" s="341">
        <v>98.3</v>
      </c>
      <c r="J50" s="341">
        <v>68.599999999999994</v>
      </c>
      <c r="K50" s="341">
        <v>66.5</v>
      </c>
      <c r="L50" s="341">
        <v>57.9</v>
      </c>
      <c r="M50" s="338"/>
      <c r="N50" s="341">
        <v>71.599999999999994</v>
      </c>
      <c r="O50" s="341">
        <v>70.900000000000006</v>
      </c>
      <c r="P50" s="341">
        <v>74.7</v>
      </c>
      <c r="Q50" s="341">
        <v>72</v>
      </c>
      <c r="R50" s="341">
        <v>79.2</v>
      </c>
    </row>
    <row r="51" spans="1:18" ht="11.25" customHeight="1" x14ac:dyDescent="0.2">
      <c r="A51" s="8"/>
      <c r="B51" s="105"/>
      <c r="C51" s="338"/>
      <c r="D51" s="338"/>
      <c r="E51" s="338"/>
      <c r="F51" s="338"/>
      <c r="G51" s="338"/>
      <c r="H51" s="338"/>
      <c r="I51" s="338"/>
      <c r="J51" s="338"/>
      <c r="K51" s="338"/>
      <c r="L51" s="338"/>
      <c r="M51" s="338"/>
      <c r="N51" s="338"/>
      <c r="O51" s="338"/>
      <c r="P51" s="338"/>
      <c r="Q51" s="338"/>
      <c r="R51" s="338"/>
    </row>
    <row r="52" spans="1:18" ht="11.25" customHeight="1" x14ac:dyDescent="0.2">
      <c r="A52" s="31" t="s">
        <v>564</v>
      </c>
      <c r="B52" s="32" t="s">
        <v>200</v>
      </c>
      <c r="C52" s="337">
        <v>57112</v>
      </c>
      <c r="D52" s="342"/>
      <c r="E52" s="339">
        <v>35.1</v>
      </c>
      <c r="F52" s="339">
        <v>21.2</v>
      </c>
      <c r="G52" s="342"/>
      <c r="H52" s="339">
        <v>95.8</v>
      </c>
      <c r="I52" s="339">
        <v>97.9</v>
      </c>
      <c r="J52" s="339">
        <v>65.3</v>
      </c>
      <c r="K52" s="339">
        <v>60.6</v>
      </c>
      <c r="L52" s="339">
        <v>46</v>
      </c>
      <c r="M52" s="342"/>
      <c r="N52" s="339">
        <v>65.5</v>
      </c>
      <c r="O52" s="339">
        <v>65.7</v>
      </c>
      <c r="P52" s="339">
        <v>71.599999999999994</v>
      </c>
      <c r="Q52" s="339">
        <v>64.8</v>
      </c>
      <c r="R52" s="339">
        <v>65.099999999999994</v>
      </c>
    </row>
    <row r="53" spans="1:18" ht="11.25" customHeight="1" x14ac:dyDescent="0.2">
      <c r="A53" s="39" t="s">
        <v>201</v>
      </c>
      <c r="B53" s="105" t="s">
        <v>202</v>
      </c>
      <c r="C53" s="340">
        <v>2383</v>
      </c>
      <c r="D53" s="338"/>
      <c r="E53" s="341">
        <v>21.4</v>
      </c>
      <c r="F53" s="341">
        <v>12.5</v>
      </c>
      <c r="G53" s="338"/>
      <c r="H53" s="341">
        <v>94</v>
      </c>
      <c r="I53" s="341">
        <v>98</v>
      </c>
      <c r="J53" s="341">
        <v>59.7</v>
      </c>
      <c r="K53" s="341">
        <v>56.3</v>
      </c>
      <c r="L53" s="341">
        <v>28</v>
      </c>
      <c r="M53" s="338"/>
      <c r="N53" s="341">
        <v>59.5</v>
      </c>
      <c r="O53" s="341">
        <v>57.2</v>
      </c>
      <c r="P53" s="341">
        <v>59.9</v>
      </c>
      <c r="Q53" s="341">
        <v>56.2</v>
      </c>
      <c r="R53" s="341">
        <v>61.8</v>
      </c>
    </row>
    <row r="54" spans="1:18" ht="11.25" customHeight="1" x14ac:dyDescent="0.2">
      <c r="A54" s="39" t="s">
        <v>203</v>
      </c>
      <c r="B54" s="105" t="s">
        <v>204</v>
      </c>
      <c r="C54" s="340">
        <v>5783</v>
      </c>
      <c r="D54" s="338"/>
      <c r="E54" s="341">
        <v>28.5</v>
      </c>
      <c r="F54" s="341">
        <v>16.8</v>
      </c>
      <c r="G54" s="338"/>
      <c r="H54" s="341">
        <v>94.2</v>
      </c>
      <c r="I54" s="341">
        <v>97.5</v>
      </c>
      <c r="J54" s="341">
        <v>55.7</v>
      </c>
      <c r="K54" s="341">
        <v>55</v>
      </c>
      <c r="L54" s="341">
        <v>42.4</v>
      </c>
      <c r="M54" s="338"/>
      <c r="N54" s="341">
        <v>57.6</v>
      </c>
      <c r="O54" s="341">
        <v>56.3</v>
      </c>
      <c r="P54" s="341">
        <v>71.3</v>
      </c>
      <c r="Q54" s="341">
        <v>58.9</v>
      </c>
      <c r="R54" s="341">
        <v>63.5</v>
      </c>
    </row>
    <row r="55" spans="1:18" ht="11.25" customHeight="1" x14ac:dyDescent="0.2">
      <c r="A55" s="39" t="s">
        <v>205</v>
      </c>
      <c r="B55" s="105" t="s">
        <v>206</v>
      </c>
      <c r="C55" s="340">
        <v>2588</v>
      </c>
      <c r="D55" s="338"/>
      <c r="E55" s="341">
        <v>37.1</v>
      </c>
      <c r="F55" s="341">
        <v>24.2</v>
      </c>
      <c r="G55" s="338"/>
      <c r="H55" s="341">
        <v>97.7</v>
      </c>
      <c r="I55" s="341">
        <v>98.4</v>
      </c>
      <c r="J55" s="341">
        <v>64</v>
      </c>
      <c r="K55" s="341">
        <v>66.2</v>
      </c>
      <c r="L55" s="341">
        <v>43.5</v>
      </c>
      <c r="M55" s="338"/>
      <c r="N55" s="341">
        <v>70.7</v>
      </c>
      <c r="O55" s="341">
        <v>69.8</v>
      </c>
      <c r="P55" s="341">
        <v>82.7</v>
      </c>
      <c r="Q55" s="341">
        <v>69.400000000000006</v>
      </c>
      <c r="R55" s="341">
        <v>70.2</v>
      </c>
    </row>
    <row r="56" spans="1:18" ht="11.25" customHeight="1" x14ac:dyDescent="0.2">
      <c r="A56" s="39" t="s">
        <v>207</v>
      </c>
      <c r="B56" s="105" t="s">
        <v>208</v>
      </c>
      <c r="C56" s="340">
        <v>3366</v>
      </c>
      <c r="D56" s="338"/>
      <c r="E56" s="341">
        <v>25</v>
      </c>
      <c r="F56" s="341">
        <v>13</v>
      </c>
      <c r="G56" s="338"/>
      <c r="H56" s="341">
        <v>94.5</v>
      </c>
      <c r="I56" s="341">
        <v>97.2</v>
      </c>
      <c r="J56" s="341">
        <v>64.099999999999994</v>
      </c>
      <c r="K56" s="341">
        <v>55.5</v>
      </c>
      <c r="L56" s="341">
        <v>34.200000000000003</v>
      </c>
      <c r="M56" s="338"/>
      <c r="N56" s="341">
        <v>62.4</v>
      </c>
      <c r="O56" s="341">
        <v>64.099999999999994</v>
      </c>
      <c r="P56" s="341">
        <v>62</v>
      </c>
      <c r="Q56" s="341">
        <v>57.1</v>
      </c>
      <c r="R56" s="341">
        <v>63.8</v>
      </c>
    </row>
    <row r="57" spans="1:18" ht="11.25" customHeight="1" x14ac:dyDescent="0.2">
      <c r="A57" s="39" t="s">
        <v>209</v>
      </c>
      <c r="B57" s="105" t="s">
        <v>210</v>
      </c>
      <c r="C57" s="340">
        <v>3759</v>
      </c>
      <c r="D57" s="338"/>
      <c r="E57" s="341">
        <v>35.700000000000003</v>
      </c>
      <c r="F57" s="341">
        <v>23.8</v>
      </c>
      <c r="G57" s="338"/>
      <c r="H57" s="341">
        <v>97.5</v>
      </c>
      <c r="I57" s="341">
        <v>98.6</v>
      </c>
      <c r="J57" s="341">
        <v>73.7</v>
      </c>
      <c r="K57" s="341">
        <v>63</v>
      </c>
      <c r="L57" s="341">
        <v>44.4</v>
      </c>
      <c r="M57" s="338"/>
      <c r="N57" s="341">
        <v>69.599999999999994</v>
      </c>
      <c r="O57" s="341">
        <v>70</v>
      </c>
      <c r="P57" s="341">
        <v>69.8</v>
      </c>
      <c r="Q57" s="341">
        <v>69</v>
      </c>
      <c r="R57" s="341">
        <v>71.7</v>
      </c>
    </row>
    <row r="58" spans="1:18" ht="11.25" customHeight="1" x14ac:dyDescent="0.2">
      <c r="A58" s="39" t="s">
        <v>211</v>
      </c>
      <c r="B58" s="105" t="s">
        <v>212</v>
      </c>
      <c r="C58" s="340">
        <v>2559</v>
      </c>
      <c r="D58" s="338"/>
      <c r="E58" s="341">
        <v>30.4</v>
      </c>
      <c r="F58" s="341">
        <v>15.1</v>
      </c>
      <c r="G58" s="338"/>
      <c r="H58" s="341">
        <v>94.3</v>
      </c>
      <c r="I58" s="341">
        <v>97.4</v>
      </c>
      <c r="J58" s="341">
        <v>54.3</v>
      </c>
      <c r="K58" s="341">
        <v>58.1</v>
      </c>
      <c r="L58" s="341">
        <v>45.3</v>
      </c>
      <c r="M58" s="338"/>
      <c r="N58" s="341">
        <v>58</v>
      </c>
      <c r="O58" s="341">
        <v>58.5</v>
      </c>
      <c r="P58" s="341">
        <v>60.5</v>
      </c>
      <c r="Q58" s="341">
        <v>51.2</v>
      </c>
      <c r="R58" s="341">
        <v>55.6</v>
      </c>
    </row>
    <row r="59" spans="1:18" ht="11.25" customHeight="1" x14ac:dyDescent="0.2">
      <c r="A59" s="39" t="s">
        <v>213</v>
      </c>
      <c r="B59" s="105" t="s">
        <v>214</v>
      </c>
      <c r="C59" s="340">
        <v>4667</v>
      </c>
      <c r="D59" s="338"/>
      <c r="E59" s="341">
        <v>34.4</v>
      </c>
      <c r="F59" s="341">
        <v>20.9</v>
      </c>
      <c r="G59" s="338"/>
      <c r="H59" s="341">
        <v>97</v>
      </c>
      <c r="I59" s="341">
        <v>98.6</v>
      </c>
      <c r="J59" s="341">
        <v>72.2</v>
      </c>
      <c r="K59" s="341">
        <v>59.6</v>
      </c>
      <c r="L59" s="341">
        <v>49.3</v>
      </c>
      <c r="M59" s="338"/>
      <c r="N59" s="341">
        <v>68</v>
      </c>
      <c r="O59" s="341">
        <v>67.8</v>
      </c>
      <c r="P59" s="341">
        <v>70</v>
      </c>
      <c r="Q59" s="341">
        <v>64.7</v>
      </c>
      <c r="R59" s="341">
        <v>65.400000000000006</v>
      </c>
    </row>
    <row r="60" spans="1:18" ht="11.25" customHeight="1" x14ac:dyDescent="0.2">
      <c r="A60" s="39" t="s">
        <v>215</v>
      </c>
      <c r="B60" s="105" t="s">
        <v>216</v>
      </c>
      <c r="C60" s="340">
        <v>7674</v>
      </c>
      <c r="D60" s="338"/>
      <c r="E60" s="341">
        <v>38.4</v>
      </c>
      <c r="F60" s="341">
        <v>21.6</v>
      </c>
      <c r="G60" s="338"/>
      <c r="H60" s="341">
        <v>94</v>
      </c>
      <c r="I60" s="341">
        <v>97.5</v>
      </c>
      <c r="J60" s="341">
        <v>64.400000000000006</v>
      </c>
      <c r="K60" s="341">
        <v>61.2</v>
      </c>
      <c r="L60" s="341">
        <v>48.5</v>
      </c>
      <c r="M60" s="338"/>
      <c r="N60" s="341">
        <v>61.9</v>
      </c>
      <c r="O60" s="341">
        <v>63.7</v>
      </c>
      <c r="P60" s="341">
        <v>71.599999999999994</v>
      </c>
      <c r="Q60" s="341">
        <v>64.8</v>
      </c>
      <c r="R60" s="341">
        <v>62.7</v>
      </c>
    </row>
    <row r="61" spans="1:18" ht="11.25" customHeight="1" x14ac:dyDescent="0.2">
      <c r="A61" s="39" t="s">
        <v>217</v>
      </c>
      <c r="B61" s="105" t="s">
        <v>218</v>
      </c>
      <c r="C61" s="340">
        <v>1744</v>
      </c>
      <c r="D61" s="338"/>
      <c r="E61" s="341">
        <v>40</v>
      </c>
      <c r="F61" s="341">
        <v>18.899999999999999</v>
      </c>
      <c r="G61" s="338"/>
      <c r="H61" s="341">
        <v>95.5</v>
      </c>
      <c r="I61" s="341">
        <v>96.5</v>
      </c>
      <c r="J61" s="341">
        <v>58.6</v>
      </c>
      <c r="K61" s="341">
        <v>61</v>
      </c>
      <c r="L61" s="341">
        <v>47.9</v>
      </c>
      <c r="M61" s="338"/>
      <c r="N61" s="341">
        <v>67.5</v>
      </c>
      <c r="O61" s="341">
        <v>68.8</v>
      </c>
      <c r="P61" s="341">
        <v>75.400000000000006</v>
      </c>
      <c r="Q61" s="341">
        <v>60.3</v>
      </c>
      <c r="R61" s="341">
        <v>49</v>
      </c>
    </row>
    <row r="62" spans="1:18" ht="11.25" customHeight="1" x14ac:dyDescent="0.2">
      <c r="A62" s="39" t="s">
        <v>219</v>
      </c>
      <c r="B62" s="105" t="s">
        <v>220</v>
      </c>
      <c r="C62" s="340">
        <v>1871</v>
      </c>
      <c r="D62" s="338"/>
      <c r="E62" s="341">
        <v>35.4</v>
      </c>
      <c r="F62" s="341">
        <v>20.5</v>
      </c>
      <c r="G62" s="338"/>
      <c r="H62" s="341">
        <v>97.3</v>
      </c>
      <c r="I62" s="341">
        <v>97.5</v>
      </c>
      <c r="J62" s="341">
        <v>59.4</v>
      </c>
      <c r="K62" s="341">
        <v>64.2</v>
      </c>
      <c r="L62" s="341">
        <v>45.4</v>
      </c>
      <c r="M62" s="338"/>
      <c r="N62" s="341">
        <v>65.599999999999994</v>
      </c>
      <c r="O62" s="341">
        <v>67.8</v>
      </c>
      <c r="P62" s="341">
        <v>75</v>
      </c>
      <c r="Q62" s="341">
        <v>63.8</v>
      </c>
      <c r="R62" s="341">
        <v>59.1</v>
      </c>
    </row>
    <row r="63" spans="1:18" ht="11.25" customHeight="1" x14ac:dyDescent="0.2">
      <c r="A63" s="40" t="s">
        <v>221</v>
      </c>
      <c r="B63" s="105" t="s">
        <v>222</v>
      </c>
      <c r="C63" s="340">
        <v>6549</v>
      </c>
      <c r="D63" s="338"/>
      <c r="E63" s="341">
        <v>42.7</v>
      </c>
      <c r="F63" s="341">
        <v>29.8</v>
      </c>
      <c r="G63" s="338"/>
      <c r="H63" s="341">
        <v>95.5</v>
      </c>
      <c r="I63" s="341">
        <v>98.3</v>
      </c>
      <c r="J63" s="341">
        <v>77.3</v>
      </c>
      <c r="K63" s="341">
        <v>68.2</v>
      </c>
      <c r="L63" s="341">
        <v>53.6</v>
      </c>
      <c r="M63" s="338"/>
      <c r="N63" s="341">
        <v>70.099999999999994</v>
      </c>
      <c r="O63" s="341">
        <v>72.900000000000006</v>
      </c>
      <c r="P63" s="341">
        <v>73.400000000000006</v>
      </c>
      <c r="Q63" s="341">
        <v>70.599999999999994</v>
      </c>
      <c r="R63" s="341">
        <v>72.900000000000006</v>
      </c>
    </row>
    <row r="64" spans="1:18" ht="11.25" customHeight="1" x14ac:dyDescent="0.2">
      <c r="A64" s="39" t="s">
        <v>223</v>
      </c>
      <c r="B64" s="105" t="s">
        <v>224</v>
      </c>
      <c r="C64" s="340">
        <v>3370</v>
      </c>
      <c r="D64" s="338"/>
      <c r="E64" s="341">
        <v>29.2</v>
      </c>
      <c r="F64" s="341">
        <v>18.7</v>
      </c>
      <c r="G64" s="338"/>
      <c r="H64" s="341">
        <v>96.7</v>
      </c>
      <c r="I64" s="341">
        <v>98</v>
      </c>
      <c r="J64" s="341">
        <v>61.3</v>
      </c>
      <c r="K64" s="341">
        <v>52.6</v>
      </c>
      <c r="L64" s="341">
        <v>41.9</v>
      </c>
      <c r="M64" s="338"/>
      <c r="N64" s="341">
        <v>71.400000000000006</v>
      </c>
      <c r="O64" s="341">
        <v>67.599999999999994</v>
      </c>
      <c r="P64" s="341">
        <v>78.3</v>
      </c>
      <c r="Q64" s="341">
        <v>69.400000000000006</v>
      </c>
      <c r="R64" s="341">
        <v>64.2</v>
      </c>
    </row>
    <row r="65" spans="1:18" ht="11.25" customHeight="1" x14ac:dyDescent="0.2">
      <c r="A65" s="39" t="s">
        <v>225</v>
      </c>
      <c r="B65" s="105" t="s">
        <v>226</v>
      </c>
      <c r="C65" s="340">
        <v>5434</v>
      </c>
      <c r="D65" s="338"/>
      <c r="E65" s="341">
        <v>39.5</v>
      </c>
      <c r="F65" s="341">
        <v>22.8</v>
      </c>
      <c r="G65" s="338"/>
      <c r="H65" s="341">
        <v>96.1</v>
      </c>
      <c r="I65" s="341">
        <v>97.3</v>
      </c>
      <c r="J65" s="341">
        <v>64.3</v>
      </c>
      <c r="K65" s="341">
        <v>61.7</v>
      </c>
      <c r="L65" s="341">
        <v>49.4</v>
      </c>
      <c r="M65" s="338"/>
      <c r="N65" s="341">
        <v>65</v>
      </c>
      <c r="O65" s="341">
        <v>64.5</v>
      </c>
      <c r="P65" s="341">
        <v>73.7</v>
      </c>
      <c r="Q65" s="341">
        <v>66.900000000000006</v>
      </c>
      <c r="R65" s="341">
        <v>63</v>
      </c>
    </row>
    <row r="66" spans="1:18" ht="11.25" customHeight="1" x14ac:dyDescent="0.2">
      <c r="A66" s="39" t="s">
        <v>227</v>
      </c>
      <c r="B66" s="105" t="s">
        <v>228</v>
      </c>
      <c r="C66" s="340">
        <v>3670</v>
      </c>
      <c r="D66" s="338"/>
      <c r="E66" s="341">
        <v>34</v>
      </c>
      <c r="F66" s="341">
        <v>21.8</v>
      </c>
      <c r="G66" s="338"/>
      <c r="H66" s="341">
        <v>98.2</v>
      </c>
      <c r="I66" s="341">
        <v>98.6</v>
      </c>
      <c r="J66" s="341">
        <v>62.1</v>
      </c>
      <c r="K66" s="341">
        <v>59.6</v>
      </c>
      <c r="L66" s="341">
        <v>43.6</v>
      </c>
      <c r="M66" s="338"/>
      <c r="N66" s="341">
        <v>69.099999999999994</v>
      </c>
      <c r="O66" s="341">
        <v>69.599999999999994</v>
      </c>
      <c r="P66" s="341">
        <v>71.2</v>
      </c>
      <c r="Q66" s="341">
        <v>64.5</v>
      </c>
      <c r="R66" s="341">
        <v>69.900000000000006</v>
      </c>
    </row>
    <row r="67" spans="1:18" ht="11.25" customHeight="1" x14ac:dyDescent="0.2">
      <c r="A67" s="39" t="s">
        <v>229</v>
      </c>
      <c r="B67" s="105" t="s">
        <v>230</v>
      </c>
      <c r="C67" s="340">
        <v>1695</v>
      </c>
      <c r="D67" s="338"/>
      <c r="E67" s="341">
        <v>51.2</v>
      </c>
      <c r="F67" s="341">
        <v>32.700000000000003</v>
      </c>
      <c r="G67" s="338"/>
      <c r="H67" s="341">
        <v>97.9</v>
      </c>
      <c r="I67" s="341">
        <v>98.1</v>
      </c>
      <c r="J67" s="341">
        <v>76.900000000000006</v>
      </c>
      <c r="K67" s="341">
        <v>67.7</v>
      </c>
      <c r="L67" s="341">
        <v>67.3</v>
      </c>
      <c r="M67" s="338"/>
      <c r="N67" s="341">
        <v>72.7</v>
      </c>
      <c r="O67" s="341">
        <v>70.599999999999994</v>
      </c>
      <c r="P67" s="341">
        <v>77.5</v>
      </c>
      <c r="Q67" s="341">
        <v>75.400000000000006</v>
      </c>
      <c r="R67" s="341">
        <v>64.8</v>
      </c>
    </row>
    <row r="68" spans="1:18" ht="11.25" customHeight="1" x14ac:dyDescent="0.2">
      <c r="A68" s="8"/>
      <c r="B68" s="105"/>
      <c r="C68" s="338"/>
      <c r="D68" s="338"/>
      <c r="E68" s="338"/>
      <c r="F68" s="338"/>
      <c r="G68" s="338"/>
      <c r="H68" s="338"/>
      <c r="I68" s="338"/>
      <c r="J68" s="338"/>
      <c r="K68" s="338"/>
      <c r="L68" s="338"/>
      <c r="M68" s="338"/>
      <c r="N68" s="338"/>
      <c r="O68" s="338"/>
      <c r="P68" s="338"/>
      <c r="Q68" s="338"/>
      <c r="R68" s="338"/>
    </row>
    <row r="69" spans="1:18" ht="11.25" customHeight="1" x14ac:dyDescent="0.2">
      <c r="A69" s="31" t="s">
        <v>565</v>
      </c>
      <c r="B69" s="32" t="s">
        <v>231</v>
      </c>
      <c r="C69" s="337">
        <v>49300</v>
      </c>
      <c r="D69" s="342"/>
      <c r="E69" s="339">
        <v>36.700000000000003</v>
      </c>
      <c r="F69" s="339">
        <v>21.9</v>
      </c>
      <c r="G69" s="342"/>
      <c r="H69" s="339">
        <v>96.1</v>
      </c>
      <c r="I69" s="339">
        <v>97.6</v>
      </c>
      <c r="J69" s="339">
        <v>67.2</v>
      </c>
      <c r="K69" s="339">
        <v>63.6</v>
      </c>
      <c r="L69" s="339">
        <v>49</v>
      </c>
      <c r="M69" s="342"/>
      <c r="N69" s="339">
        <v>64.7</v>
      </c>
      <c r="O69" s="339">
        <v>67.400000000000006</v>
      </c>
      <c r="P69" s="339">
        <v>71.400000000000006</v>
      </c>
      <c r="Q69" s="339">
        <v>63.6</v>
      </c>
      <c r="R69" s="339">
        <v>65.599999999999994</v>
      </c>
    </row>
    <row r="70" spans="1:18" ht="11.25" customHeight="1" x14ac:dyDescent="0.2">
      <c r="A70" s="40" t="s">
        <v>232</v>
      </c>
      <c r="B70" s="105" t="s">
        <v>233</v>
      </c>
      <c r="C70" s="340">
        <v>2853</v>
      </c>
      <c r="D70" s="338"/>
      <c r="E70" s="341">
        <v>32</v>
      </c>
      <c r="F70" s="341">
        <v>19.399999999999999</v>
      </c>
      <c r="G70" s="338"/>
      <c r="H70" s="341">
        <v>96.1</v>
      </c>
      <c r="I70" s="341">
        <v>97.3</v>
      </c>
      <c r="J70" s="341">
        <v>57.5</v>
      </c>
      <c r="K70" s="341">
        <v>55.8</v>
      </c>
      <c r="L70" s="341">
        <v>46.8</v>
      </c>
      <c r="M70" s="338"/>
      <c r="N70" s="341">
        <v>60</v>
      </c>
      <c r="O70" s="341">
        <v>66</v>
      </c>
      <c r="P70" s="341">
        <v>73.400000000000006</v>
      </c>
      <c r="Q70" s="341">
        <v>61.8</v>
      </c>
      <c r="R70" s="341">
        <v>64.8</v>
      </c>
    </row>
    <row r="71" spans="1:18" ht="11.25" customHeight="1" x14ac:dyDescent="0.2">
      <c r="A71" s="40" t="s">
        <v>234</v>
      </c>
      <c r="B71" s="105" t="s">
        <v>235</v>
      </c>
      <c r="C71" s="340">
        <v>8304</v>
      </c>
      <c r="D71" s="338"/>
      <c r="E71" s="341">
        <v>31.7</v>
      </c>
      <c r="F71" s="341">
        <v>20</v>
      </c>
      <c r="G71" s="338"/>
      <c r="H71" s="341">
        <v>96.9</v>
      </c>
      <c r="I71" s="341">
        <v>98.2</v>
      </c>
      <c r="J71" s="341">
        <v>67.8</v>
      </c>
      <c r="K71" s="341">
        <v>63.3</v>
      </c>
      <c r="L71" s="341">
        <v>43.1</v>
      </c>
      <c r="M71" s="338"/>
      <c r="N71" s="341">
        <v>63.5</v>
      </c>
      <c r="O71" s="341">
        <v>69.099999999999994</v>
      </c>
      <c r="P71" s="341">
        <v>70.2</v>
      </c>
      <c r="Q71" s="341">
        <v>66.099999999999994</v>
      </c>
      <c r="R71" s="341">
        <v>66.400000000000006</v>
      </c>
    </row>
    <row r="72" spans="1:18" ht="11.25" customHeight="1" x14ac:dyDescent="0.2">
      <c r="A72" s="40" t="s">
        <v>236</v>
      </c>
      <c r="B72" s="105" t="s">
        <v>237</v>
      </c>
      <c r="C72" s="340">
        <v>3347</v>
      </c>
      <c r="D72" s="338"/>
      <c r="E72" s="341">
        <v>34.5</v>
      </c>
      <c r="F72" s="341">
        <v>19.5</v>
      </c>
      <c r="G72" s="338"/>
      <c r="H72" s="341">
        <v>95</v>
      </c>
      <c r="I72" s="341">
        <v>95.4</v>
      </c>
      <c r="J72" s="341">
        <v>68.099999999999994</v>
      </c>
      <c r="K72" s="341">
        <v>55.4</v>
      </c>
      <c r="L72" s="341">
        <v>52.7</v>
      </c>
      <c r="M72" s="338"/>
      <c r="N72" s="341">
        <v>63.1</v>
      </c>
      <c r="O72" s="341">
        <v>63</v>
      </c>
      <c r="P72" s="341">
        <v>66.8</v>
      </c>
      <c r="Q72" s="341">
        <v>64.099999999999994</v>
      </c>
      <c r="R72" s="341">
        <v>63.6</v>
      </c>
    </row>
    <row r="73" spans="1:18" ht="11.25" customHeight="1" x14ac:dyDescent="0.2">
      <c r="A73" s="40" t="s">
        <v>238</v>
      </c>
      <c r="B73" s="105" t="s">
        <v>239</v>
      </c>
      <c r="C73" s="340">
        <v>7243</v>
      </c>
      <c r="D73" s="338"/>
      <c r="E73" s="341">
        <v>27.6</v>
      </c>
      <c r="F73" s="341">
        <v>16.899999999999999</v>
      </c>
      <c r="G73" s="338"/>
      <c r="H73" s="341">
        <v>96.5</v>
      </c>
      <c r="I73" s="341">
        <v>97.5</v>
      </c>
      <c r="J73" s="341">
        <v>71.5</v>
      </c>
      <c r="K73" s="341">
        <v>54.1</v>
      </c>
      <c r="L73" s="341">
        <v>42.9</v>
      </c>
      <c r="M73" s="338"/>
      <c r="N73" s="341">
        <v>66.400000000000006</v>
      </c>
      <c r="O73" s="341">
        <v>68.7</v>
      </c>
      <c r="P73" s="341">
        <v>73.400000000000006</v>
      </c>
      <c r="Q73" s="341">
        <v>61</v>
      </c>
      <c r="R73" s="341">
        <v>66</v>
      </c>
    </row>
    <row r="74" spans="1:18" ht="11.25" customHeight="1" x14ac:dyDescent="0.2">
      <c r="A74" s="39" t="s">
        <v>240</v>
      </c>
      <c r="B74" s="105" t="s">
        <v>241</v>
      </c>
      <c r="C74" s="340">
        <v>8237</v>
      </c>
      <c r="D74" s="338"/>
      <c r="E74" s="341">
        <v>43.5</v>
      </c>
      <c r="F74" s="341">
        <v>26.7</v>
      </c>
      <c r="G74" s="338"/>
      <c r="H74" s="341">
        <v>95.1</v>
      </c>
      <c r="I74" s="341">
        <v>97.7</v>
      </c>
      <c r="J74" s="341">
        <v>73.3</v>
      </c>
      <c r="K74" s="341">
        <v>69.2</v>
      </c>
      <c r="L74" s="341">
        <v>54.1</v>
      </c>
      <c r="M74" s="338"/>
      <c r="N74" s="341">
        <v>65</v>
      </c>
      <c r="O74" s="341">
        <v>69.099999999999994</v>
      </c>
      <c r="P74" s="341">
        <v>69.3</v>
      </c>
      <c r="Q74" s="341">
        <v>67.2</v>
      </c>
      <c r="R74" s="341">
        <v>67.7</v>
      </c>
    </row>
    <row r="75" spans="1:18" ht="11.25" customHeight="1" x14ac:dyDescent="0.2">
      <c r="A75" s="39" t="s">
        <v>242</v>
      </c>
      <c r="B75" s="105" t="s">
        <v>243</v>
      </c>
      <c r="C75" s="340">
        <v>7780</v>
      </c>
      <c r="D75" s="338"/>
      <c r="E75" s="341">
        <v>44.4</v>
      </c>
      <c r="F75" s="341">
        <v>23.3</v>
      </c>
      <c r="G75" s="338"/>
      <c r="H75" s="341">
        <v>97</v>
      </c>
      <c r="I75" s="341">
        <v>97.8</v>
      </c>
      <c r="J75" s="341">
        <v>70.5</v>
      </c>
      <c r="K75" s="341">
        <v>71.7</v>
      </c>
      <c r="L75" s="341">
        <v>54.6</v>
      </c>
      <c r="M75" s="338"/>
      <c r="N75" s="341">
        <v>64.2</v>
      </c>
      <c r="O75" s="341">
        <v>64.099999999999994</v>
      </c>
      <c r="P75" s="341">
        <v>67.7</v>
      </c>
      <c r="Q75" s="341">
        <v>60.4</v>
      </c>
      <c r="R75" s="341">
        <v>62</v>
      </c>
    </row>
    <row r="76" spans="1:18" ht="11.25" customHeight="1" x14ac:dyDescent="0.2">
      <c r="A76" s="39" t="s">
        <v>244</v>
      </c>
      <c r="B76" s="105" t="s">
        <v>245</v>
      </c>
      <c r="C76" s="340">
        <v>2689</v>
      </c>
      <c r="D76" s="338"/>
      <c r="E76" s="341">
        <v>32.1</v>
      </c>
      <c r="F76" s="341">
        <v>15.6</v>
      </c>
      <c r="G76" s="338"/>
      <c r="H76" s="341">
        <v>92.7</v>
      </c>
      <c r="I76" s="341">
        <v>95.5</v>
      </c>
      <c r="J76" s="341">
        <v>52.4</v>
      </c>
      <c r="K76" s="341">
        <v>55.1</v>
      </c>
      <c r="L76" s="341">
        <v>46.2</v>
      </c>
      <c r="M76" s="338"/>
      <c r="N76" s="341">
        <v>58.5</v>
      </c>
      <c r="O76" s="341">
        <v>59.1</v>
      </c>
      <c r="P76" s="341">
        <v>70.5</v>
      </c>
      <c r="Q76" s="341">
        <v>53</v>
      </c>
      <c r="R76" s="341">
        <v>59.8</v>
      </c>
    </row>
    <row r="77" spans="1:18" ht="11.25" customHeight="1" x14ac:dyDescent="0.2">
      <c r="A77" s="39" t="s">
        <v>246</v>
      </c>
      <c r="B77" s="105" t="s">
        <v>247</v>
      </c>
      <c r="C77" s="340">
        <v>8383</v>
      </c>
      <c r="D77" s="338"/>
      <c r="E77" s="341">
        <v>39.1</v>
      </c>
      <c r="F77" s="341">
        <v>25.3</v>
      </c>
      <c r="G77" s="338"/>
      <c r="H77" s="341">
        <v>96.2</v>
      </c>
      <c r="I77" s="341">
        <v>98.4</v>
      </c>
      <c r="J77" s="341">
        <v>61.1</v>
      </c>
      <c r="K77" s="341">
        <v>67.099999999999994</v>
      </c>
      <c r="L77" s="341">
        <v>50.1</v>
      </c>
      <c r="M77" s="338"/>
      <c r="N77" s="341">
        <v>68.599999999999994</v>
      </c>
      <c r="O77" s="341">
        <v>70.599999999999994</v>
      </c>
      <c r="P77" s="341">
        <v>78</v>
      </c>
      <c r="Q77" s="341">
        <v>65.2</v>
      </c>
      <c r="R77" s="341">
        <v>68.5</v>
      </c>
    </row>
    <row r="78" spans="1:18" ht="11.25" customHeight="1" x14ac:dyDescent="0.2">
      <c r="A78" s="40" t="s">
        <v>248</v>
      </c>
      <c r="B78" s="105" t="s">
        <v>249</v>
      </c>
      <c r="C78" s="340">
        <v>464</v>
      </c>
      <c r="D78" s="338"/>
      <c r="E78" s="341">
        <v>42.9</v>
      </c>
      <c r="F78" s="341">
        <v>28.9</v>
      </c>
      <c r="G78" s="338"/>
      <c r="H78" s="341">
        <v>98.5</v>
      </c>
      <c r="I78" s="341">
        <v>99.6</v>
      </c>
      <c r="J78" s="341">
        <v>80.8</v>
      </c>
      <c r="K78" s="341">
        <v>75.900000000000006</v>
      </c>
      <c r="L78" s="341">
        <v>49.4</v>
      </c>
      <c r="M78" s="338"/>
      <c r="N78" s="341">
        <v>71.599999999999994</v>
      </c>
      <c r="O78" s="341">
        <v>76.099999999999994</v>
      </c>
      <c r="P78" s="341">
        <v>78.900000000000006</v>
      </c>
      <c r="Q78" s="341">
        <v>68.8</v>
      </c>
      <c r="R78" s="341">
        <v>72.900000000000006</v>
      </c>
    </row>
    <row r="79" spans="1:18" ht="11.25" customHeight="1" x14ac:dyDescent="0.2">
      <c r="A79" s="8"/>
      <c r="B79" s="105"/>
      <c r="C79" s="338"/>
      <c r="D79" s="338"/>
      <c r="E79" s="338"/>
      <c r="F79" s="338"/>
      <c r="G79" s="338"/>
      <c r="H79" s="338"/>
      <c r="I79" s="338"/>
      <c r="J79" s="338"/>
      <c r="K79" s="338"/>
      <c r="L79" s="338"/>
      <c r="M79" s="338"/>
      <c r="N79" s="338"/>
      <c r="O79" s="338"/>
      <c r="P79" s="338"/>
      <c r="Q79" s="338"/>
      <c r="R79" s="338"/>
    </row>
    <row r="80" spans="1:18" ht="11.25" customHeight="1" x14ac:dyDescent="0.2">
      <c r="A80" s="32" t="s">
        <v>566</v>
      </c>
      <c r="B80" s="32" t="s">
        <v>250</v>
      </c>
      <c r="C80" s="337">
        <v>62323</v>
      </c>
      <c r="D80" s="342"/>
      <c r="E80" s="339">
        <v>35.700000000000003</v>
      </c>
      <c r="F80" s="339">
        <v>21.8</v>
      </c>
      <c r="G80" s="342"/>
      <c r="H80" s="339">
        <v>95.8</v>
      </c>
      <c r="I80" s="339">
        <v>97.7</v>
      </c>
      <c r="J80" s="339">
        <v>66.900000000000006</v>
      </c>
      <c r="K80" s="339">
        <v>63.4</v>
      </c>
      <c r="L80" s="339">
        <v>47.4</v>
      </c>
      <c r="M80" s="342"/>
      <c r="N80" s="339">
        <v>67.400000000000006</v>
      </c>
      <c r="O80" s="339">
        <v>66.099999999999994</v>
      </c>
      <c r="P80" s="339">
        <v>71.900000000000006</v>
      </c>
      <c r="Q80" s="339">
        <v>65.7</v>
      </c>
      <c r="R80" s="339">
        <v>67.099999999999994</v>
      </c>
    </row>
    <row r="81" spans="1:18" ht="11.25" customHeight="1" x14ac:dyDescent="0.2">
      <c r="A81" s="40" t="s">
        <v>251</v>
      </c>
      <c r="B81" s="105" t="s">
        <v>252</v>
      </c>
      <c r="C81" s="340">
        <v>12137</v>
      </c>
      <c r="D81" s="338"/>
      <c r="E81" s="341">
        <v>38.5</v>
      </c>
      <c r="F81" s="341">
        <v>23</v>
      </c>
      <c r="G81" s="338"/>
      <c r="H81" s="341">
        <v>95.7</v>
      </c>
      <c r="I81" s="341">
        <v>97.3</v>
      </c>
      <c r="J81" s="341">
        <v>64.7</v>
      </c>
      <c r="K81" s="341">
        <v>65.8</v>
      </c>
      <c r="L81" s="341">
        <v>51</v>
      </c>
      <c r="M81" s="338"/>
      <c r="N81" s="341">
        <v>68.2</v>
      </c>
      <c r="O81" s="341">
        <v>66.599999999999994</v>
      </c>
      <c r="P81" s="341">
        <v>72.5</v>
      </c>
      <c r="Q81" s="341">
        <v>64.599999999999994</v>
      </c>
      <c r="R81" s="341">
        <v>68.7</v>
      </c>
    </row>
    <row r="82" spans="1:18" ht="11.25" customHeight="1" x14ac:dyDescent="0.2">
      <c r="A82" s="39" t="s">
        <v>253</v>
      </c>
      <c r="B82" s="105" t="s">
        <v>254</v>
      </c>
      <c r="C82" s="340">
        <v>3436</v>
      </c>
      <c r="D82" s="338"/>
      <c r="E82" s="341">
        <v>37.1</v>
      </c>
      <c r="F82" s="341">
        <v>19.3</v>
      </c>
      <c r="G82" s="338"/>
      <c r="H82" s="341">
        <v>95.7</v>
      </c>
      <c r="I82" s="341">
        <v>98</v>
      </c>
      <c r="J82" s="341">
        <v>63.5</v>
      </c>
      <c r="K82" s="341">
        <v>61.2</v>
      </c>
      <c r="L82" s="341">
        <v>53.6</v>
      </c>
      <c r="M82" s="338"/>
      <c r="N82" s="341">
        <v>69</v>
      </c>
      <c r="O82" s="341">
        <v>62.3</v>
      </c>
      <c r="P82" s="341">
        <v>68.8</v>
      </c>
      <c r="Q82" s="341">
        <v>58.2</v>
      </c>
      <c r="R82" s="341">
        <v>60.6</v>
      </c>
    </row>
    <row r="83" spans="1:18" ht="11.25" customHeight="1" x14ac:dyDescent="0.2">
      <c r="A83" s="40" t="s">
        <v>255</v>
      </c>
      <c r="B83" s="105" t="s">
        <v>256</v>
      </c>
      <c r="C83" s="340">
        <v>3736</v>
      </c>
      <c r="D83" s="338"/>
      <c r="E83" s="341">
        <v>31.6</v>
      </c>
      <c r="F83" s="341">
        <v>18.600000000000001</v>
      </c>
      <c r="G83" s="338"/>
      <c r="H83" s="341">
        <v>97.5</v>
      </c>
      <c r="I83" s="341">
        <v>98.3</v>
      </c>
      <c r="J83" s="341">
        <v>73.599999999999994</v>
      </c>
      <c r="K83" s="341">
        <v>58.2</v>
      </c>
      <c r="L83" s="341">
        <v>45.4</v>
      </c>
      <c r="M83" s="338"/>
      <c r="N83" s="341">
        <v>67</v>
      </c>
      <c r="O83" s="341">
        <v>66.5</v>
      </c>
      <c r="P83" s="341">
        <v>67.900000000000006</v>
      </c>
      <c r="Q83" s="341">
        <v>67</v>
      </c>
      <c r="R83" s="341">
        <v>64.8</v>
      </c>
    </row>
    <row r="84" spans="1:18" ht="11.25" customHeight="1" x14ac:dyDescent="0.2">
      <c r="A84" s="103" t="s">
        <v>468</v>
      </c>
      <c r="B84" s="105" t="s">
        <v>257</v>
      </c>
      <c r="C84" s="340">
        <v>1829</v>
      </c>
      <c r="D84" s="338"/>
      <c r="E84" s="341">
        <v>40.200000000000003</v>
      </c>
      <c r="F84" s="341">
        <v>27.5</v>
      </c>
      <c r="G84" s="338"/>
      <c r="H84" s="341">
        <v>96.7</v>
      </c>
      <c r="I84" s="341">
        <v>98</v>
      </c>
      <c r="J84" s="341">
        <v>71.8</v>
      </c>
      <c r="K84" s="341">
        <v>65.8</v>
      </c>
      <c r="L84" s="341">
        <v>50.5</v>
      </c>
      <c r="M84" s="338"/>
      <c r="N84" s="341">
        <v>69.2</v>
      </c>
      <c r="O84" s="341">
        <v>70.599999999999994</v>
      </c>
      <c r="P84" s="341">
        <v>73.099999999999994</v>
      </c>
      <c r="Q84" s="341">
        <v>68.8</v>
      </c>
      <c r="R84" s="341">
        <v>77.5</v>
      </c>
    </row>
    <row r="85" spans="1:18" ht="11.25" customHeight="1" x14ac:dyDescent="0.2">
      <c r="A85" s="39" t="s">
        <v>258</v>
      </c>
      <c r="B85" s="105" t="s">
        <v>259</v>
      </c>
      <c r="C85" s="340">
        <v>3572</v>
      </c>
      <c r="D85" s="338"/>
      <c r="E85" s="341">
        <v>27.4</v>
      </c>
      <c r="F85" s="341">
        <v>13.6</v>
      </c>
      <c r="G85" s="338"/>
      <c r="H85" s="341">
        <v>96.3</v>
      </c>
      <c r="I85" s="341">
        <v>98</v>
      </c>
      <c r="J85" s="341">
        <v>57.3</v>
      </c>
      <c r="K85" s="341">
        <v>54.5</v>
      </c>
      <c r="L85" s="341">
        <v>37.1</v>
      </c>
      <c r="M85" s="338"/>
      <c r="N85" s="341">
        <v>67.2</v>
      </c>
      <c r="O85" s="341">
        <v>60.1</v>
      </c>
      <c r="P85" s="341">
        <v>65.400000000000006</v>
      </c>
      <c r="Q85" s="341">
        <v>57.4</v>
      </c>
      <c r="R85" s="341">
        <v>54.4</v>
      </c>
    </row>
    <row r="86" spans="1:18" ht="11.25" customHeight="1" x14ac:dyDescent="0.2">
      <c r="A86" s="38" t="s">
        <v>260</v>
      </c>
      <c r="B86" s="105" t="s">
        <v>261</v>
      </c>
      <c r="C86" s="340">
        <v>3089</v>
      </c>
      <c r="D86" s="338"/>
      <c r="E86" s="341">
        <v>39.700000000000003</v>
      </c>
      <c r="F86" s="341">
        <v>23.9</v>
      </c>
      <c r="G86" s="338"/>
      <c r="H86" s="341">
        <v>96.7</v>
      </c>
      <c r="I86" s="341">
        <v>98.9</v>
      </c>
      <c r="J86" s="341">
        <v>75.8</v>
      </c>
      <c r="K86" s="341">
        <v>73.2</v>
      </c>
      <c r="L86" s="341">
        <v>48.7</v>
      </c>
      <c r="M86" s="338"/>
      <c r="N86" s="341">
        <v>68.2</v>
      </c>
      <c r="O86" s="341">
        <v>67.2</v>
      </c>
      <c r="P86" s="341">
        <v>70.599999999999994</v>
      </c>
      <c r="Q86" s="341">
        <v>66.599999999999994</v>
      </c>
      <c r="R86" s="341">
        <v>66.599999999999994</v>
      </c>
    </row>
    <row r="87" spans="1:18" ht="11.25" customHeight="1" x14ac:dyDescent="0.2">
      <c r="A87" s="39" t="s">
        <v>262</v>
      </c>
      <c r="B87" s="105" t="s">
        <v>263</v>
      </c>
      <c r="C87" s="340">
        <v>2985</v>
      </c>
      <c r="D87" s="338"/>
      <c r="E87" s="341">
        <v>43.7</v>
      </c>
      <c r="F87" s="341">
        <v>28.9</v>
      </c>
      <c r="G87" s="338"/>
      <c r="H87" s="341">
        <v>95</v>
      </c>
      <c r="I87" s="341">
        <v>98.2</v>
      </c>
      <c r="J87" s="341">
        <v>71.099999999999994</v>
      </c>
      <c r="K87" s="341">
        <v>71</v>
      </c>
      <c r="L87" s="341">
        <v>54.5</v>
      </c>
      <c r="M87" s="338"/>
      <c r="N87" s="341">
        <v>73.5</v>
      </c>
      <c r="O87" s="341">
        <v>69.3</v>
      </c>
      <c r="P87" s="341">
        <v>75.400000000000006</v>
      </c>
      <c r="Q87" s="341">
        <v>68.7</v>
      </c>
      <c r="R87" s="341">
        <v>72</v>
      </c>
    </row>
    <row r="88" spans="1:18" ht="11.25" customHeight="1" x14ac:dyDescent="0.2">
      <c r="A88" s="40" t="s">
        <v>264</v>
      </c>
      <c r="B88" s="105" t="s">
        <v>265</v>
      </c>
      <c r="C88" s="340">
        <v>9314</v>
      </c>
      <c r="D88" s="338"/>
      <c r="E88" s="341">
        <v>37.1</v>
      </c>
      <c r="F88" s="341">
        <v>20.9</v>
      </c>
      <c r="G88" s="338"/>
      <c r="H88" s="341">
        <v>96.4</v>
      </c>
      <c r="I88" s="341">
        <v>97.4</v>
      </c>
      <c r="J88" s="341">
        <v>70.599999999999994</v>
      </c>
      <c r="K88" s="341">
        <v>66.8</v>
      </c>
      <c r="L88" s="341">
        <v>46.3</v>
      </c>
      <c r="M88" s="338"/>
      <c r="N88" s="341">
        <v>66.7</v>
      </c>
      <c r="O88" s="341">
        <v>66.5</v>
      </c>
      <c r="P88" s="341">
        <v>69.099999999999994</v>
      </c>
      <c r="Q88" s="341">
        <v>65.7</v>
      </c>
      <c r="R88" s="341">
        <v>61</v>
      </c>
    </row>
    <row r="89" spans="1:18" ht="11.25" customHeight="1" x14ac:dyDescent="0.2">
      <c r="A89" s="40" t="s">
        <v>266</v>
      </c>
      <c r="B89" s="105" t="s">
        <v>267</v>
      </c>
      <c r="C89" s="340">
        <v>2437</v>
      </c>
      <c r="D89" s="338"/>
      <c r="E89" s="341">
        <v>27.7</v>
      </c>
      <c r="F89" s="341">
        <v>16</v>
      </c>
      <c r="G89" s="338"/>
      <c r="H89" s="341">
        <v>97</v>
      </c>
      <c r="I89" s="341">
        <v>97.3</v>
      </c>
      <c r="J89" s="341">
        <v>51.5</v>
      </c>
      <c r="K89" s="341">
        <v>51.8</v>
      </c>
      <c r="L89" s="341">
        <v>39.4</v>
      </c>
      <c r="M89" s="338"/>
      <c r="N89" s="341">
        <v>61.9</v>
      </c>
      <c r="O89" s="341">
        <v>61.2</v>
      </c>
      <c r="P89" s="341">
        <v>71.5</v>
      </c>
      <c r="Q89" s="341">
        <v>59.8</v>
      </c>
      <c r="R89" s="341">
        <v>68.599999999999994</v>
      </c>
    </row>
    <row r="90" spans="1:18" ht="11.25" customHeight="1" x14ac:dyDescent="0.2">
      <c r="A90" s="38" t="s">
        <v>268</v>
      </c>
      <c r="B90" s="105" t="s">
        <v>269</v>
      </c>
      <c r="C90" s="340">
        <v>2057</v>
      </c>
      <c r="D90" s="338"/>
      <c r="E90" s="341">
        <v>39.1</v>
      </c>
      <c r="F90" s="341">
        <v>24.4</v>
      </c>
      <c r="G90" s="338"/>
      <c r="H90" s="341">
        <v>97.9</v>
      </c>
      <c r="I90" s="341">
        <v>97.7</v>
      </c>
      <c r="J90" s="341">
        <v>64.8</v>
      </c>
      <c r="K90" s="341">
        <v>66.7</v>
      </c>
      <c r="L90" s="341">
        <v>46.8</v>
      </c>
      <c r="M90" s="338"/>
      <c r="N90" s="341">
        <v>65.099999999999994</v>
      </c>
      <c r="O90" s="341">
        <v>60.5</v>
      </c>
      <c r="P90" s="341">
        <v>69.5</v>
      </c>
      <c r="Q90" s="341">
        <v>63.5</v>
      </c>
      <c r="R90" s="341">
        <v>67.3</v>
      </c>
    </row>
    <row r="91" spans="1:18" ht="11.25" customHeight="1" x14ac:dyDescent="0.2">
      <c r="A91" s="39" t="s">
        <v>270</v>
      </c>
      <c r="B91" s="105" t="s">
        <v>271</v>
      </c>
      <c r="C91" s="340">
        <v>3397</v>
      </c>
      <c r="D91" s="338"/>
      <c r="E91" s="341">
        <v>32.1</v>
      </c>
      <c r="F91" s="341">
        <v>20</v>
      </c>
      <c r="G91" s="338"/>
      <c r="H91" s="341">
        <v>96.1</v>
      </c>
      <c r="I91" s="341">
        <v>97.9</v>
      </c>
      <c r="J91" s="341">
        <v>58.7</v>
      </c>
      <c r="K91" s="341">
        <v>57.8</v>
      </c>
      <c r="L91" s="341">
        <v>42.3</v>
      </c>
      <c r="M91" s="338"/>
      <c r="N91" s="341">
        <v>61.1</v>
      </c>
      <c r="O91" s="341">
        <v>61</v>
      </c>
      <c r="P91" s="341">
        <v>73.8</v>
      </c>
      <c r="Q91" s="341">
        <v>63.8</v>
      </c>
      <c r="R91" s="341">
        <v>66.7</v>
      </c>
    </row>
    <row r="92" spans="1:18" ht="11.25" customHeight="1" x14ac:dyDescent="0.2">
      <c r="A92" s="39" t="s">
        <v>272</v>
      </c>
      <c r="B92" s="105" t="s">
        <v>273</v>
      </c>
      <c r="C92" s="340">
        <v>5847</v>
      </c>
      <c r="D92" s="338"/>
      <c r="E92" s="341">
        <v>35.9</v>
      </c>
      <c r="F92" s="341">
        <v>26.1</v>
      </c>
      <c r="G92" s="338"/>
      <c r="H92" s="341">
        <v>94.9</v>
      </c>
      <c r="I92" s="341">
        <v>97.9</v>
      </c>
      <c r="J92" s="341">
        <v>72.7</v>
      </c>
      <c r="K92" s="341">
        <v>68.5</v>
      </c>
      <c r="L92" s="341">
        <v>47.5</v>
      </c>
      <c r="M92" s="338"/>
      <c r="N92" s="341">
        <v>72</v>
      </c>
      <c r="O92" s="341">
        <v>71.400000000000006</v>
      </c>
      <c r="P92" s="341">
        <v>76.5</v>
      </c>
      <c r="Q92" s="341">
        <v>71.599999999999994</v>
      </c>
      <c r="R92" s="341">
        <v>76.099999999999994</v>
      </c>
    </row>
    <row r="93" spans="1:18" ht="11.25" customHeight="1" x14ac:dyDescent="0.2">
      <c r="A93" s="39" t="s">
        <v>274</v>
      </c>
      <c r="B93" s="105" t="s">
        <v>275</v>
      </c>
      <c r="C93" s="340">
        <v>2601</v>
      </c>
      <c r="D93" s="338"/>
      <c r="E93" s="341">
        <v>25.1</v>
      </c>
      <c r="F93" s="341">
        <v>15.2</v>
      </c>
      <c r="G93" s="338"/>
      <c r="H93" s="341">
        <v>87.5</v>
      </c>
      <c r="I93" s="341">
        <v>95.9</v>
      </c>
      <c r="J93" s="341">
        <v>55.3</v>
      </c>
      <c r="K93" s="341">
        <v>53.1</v>
      </c>
      <c r="L93" s="341">
        <v>39.700000000000003</v>
      </c>
      <c r="M93" s="338"/>
      <c r="N93" s="341">
        <v>58.2</v>
      </c>
      <c r="O93" s="341">
        <v>62.7</v>
      </c>
      <c r="P93" s="341">
        <v>71.3</v>
      </c>
      <c r="Q93" s="341">
        <v>61.4</v>
      </c>
      <c r="R93" s="341">
        <v>64.8</v>
      </c>
    </row>
    <row r="94" spans="1:18" ht="11.25" customHeight="1" x14ac:dyDescent="0.2">
      <c r="A94" s="38" t="s">
        <v>276</v>
      </c>
      <c r="B94" s="105" t="s">
        <v>277</v>
      </c>
      <c r="C94" s="340">
        <v>5886</v>
      </c>
      <c r="D94" s="338"/>
      <c r="E94" s="341">
        <v>35.6</v>
      </c>
      <c r="F94" s="341">
        <v>23.9</v>
      </c>
      <c r="G94" s="338"/>
      <c r="H94" s="341">
        <v>97.1</v>
      </c>
      <c r="I94" s="341">
        <v>97.9</v>
      </c>
      <c r="J94" s="341">
        <v>71.900000000000006</v>
      </c>
      <c r="K94" s="341">
        <v>60</v>
      </c>
      <c r="L94" s="341">
        <v>49.6</v>
      </c>
      <c r="M94" s="338"/>
      <c r="N94" s="341">
        <v>68.900000000000006</v>
      </c>
      <c r="O94" s="341">
        <v>69.7</v>
      </c>
      <c r="P94" s="341">
        <v>76.5</v>
      </c>
      <c r="Q94" s="341">
        <v>71.7</v>
      </c>
      <c r="R94" s="341">
        <v>69.7</v>
      </c>
    </row>
    <row r="95" spans="1:18" ht="11.25" customHeight="1" x14ac:dyDescent="0.2">
      <c r="A95" s="8"/>
      <c r="B95" s="105"/>
      <c r="C95" s="338"/>
      <c r="D95" s="338"/>
      <c r="E95" s="338"/>
      <c r="F95" s="338"/>
      <c r="G95" s="338"/>
      <c r="H95" s="338"/>
      <c r="I95" s="338"/>
      <c r="J95" s="338"/>
      <c r="K95" s="338"/>
      <c r="L95" s="338"/>
      <c r="M95" s="338"/>
      <c r="N95" s="338"/>
      <c r="O95" s="338"/>
      <c r="P95" s="338"/>
      <c r="Q95" s="338"/>
      <c r="R95" s="338"/>
    </row>
    <row r="96" spans="1:18" ht="11.25" customHeight="1" x14ac:dyDescent="0.2">
      <c r="A96" s="32" t="s">
        <v>567</v>
      </c>
      <c r="B96" s="32" t="s">
        <v>278</v>
      </c>
      <c r="C96" s="337">
        <v>63701</v>
      </c>
      <c r="D96" s="342"/>
      <c r="E96" s="339">
        <v>38.9</v>
      </c>
      <c r="F96" s="339">
        <v>24.1</v>
      </c>
      <c r="G96" s="342"/>
      <c r="H96" s="339">
        <v>96.8</v>
      </c>
      <c r="I96" s="339">
        <v>97.8</v>
      </c>
      <c r="J96" s="339">
        <v>71.8</v>
      </c>
      <c r="K96" s="339">
        <v>65.7</v>
      </c>
      <c r="L96" s="339">
        <v>49.1</v>
      </c>
      <c r="M96" s="342"/>
      <c r="N96" s="339">
        <v>69.599999999999994</v>
      </c>
      <c r="O96" s="339">
        <v>68.2</v>
      </c>
      <c r="P96" s="339">
        <v>69.2</v>
      </c>
      <c r="Q96" s="339">
        <v>67.400000000000006</v>
      </c>
      <c r="R96" s="339">
        <v>68.3</v>
      </c>
    </row>
    <row r="97" spans="1:18" ht="11.25" customHeight="1" x14ac:dyDescent="0.2">
      <c r="A97" s="40" t="s">
        <v>279</v>
      </c>
      <c r="B97" s="105" t="s">
        <v>280</v>
      </c>
      <c r="C97" s="340">
        <v>1878</v>
      </c>
      <c r="D97" s="338"/>
      <c r="E97" s="341">
        <v>33.200000000000003</v>
      </c>
      <c r="F97" s="341">
        <v>19.2</v>
      </c>
      <c r="G97" s="338"/>
      <c r="H97" s="341">
        <v>97.7</v>
      </c>
      <c r="I97" s="341">
        <v>98</v>
      </c>
      <c r="J97" s="341">
        <v>69.2</v>
      </c>
      <c r="K97" s="341">
        <v>59.4</v>
      </c>
      <c r="L97" s="341">
        <v>42</v>
      </c>
      <c r="M97" s="338"/>
      <c r="N97" s="341">
        <v>62.8</v>
      </c>
      <c r="O97" s="341">
        <v>65.400000000000006</v>
      </c>
      <c r="P97" s="341">
        <v>71.400000000000006</v>
      </c>
      <c r="Q97" s="341">
        <v>66.8</v>
      </c>
      <c r="R97" s="341">
        <v>62.3</v>
      </c>
    </row>
    <row r="98" spans="1:18" ht="11.25" customHeight="1" x14ac:dyDescent="0.2">
      <c r="A98" s="38" t="s">
        <v>281</v>
      </c>
      <c r="B98" s="105" t="s">
        <v>282</v>
      </c>
      <c r="C98" s="340">
        <v>5901</v>
      </c>
      <c r="D98" s="338"/>
      <c r="E98" s="341">
        <v>45.9</v>
      </c>
      <c r="F98" s="341">
        <v>29</v>
      </c>
      <c r="G98" s="338"/>
      <c r="H98" s="341">
        <v>96.3</v>
      </c>
      <c r="I98" s="341">
        <v>97.6</v>
      </c>
      <c r="J98" s="341">
        <v>73.2</v>
      </c>
      <c r="K98" s="341">
        <v>69</v>
      </c>
      <c r="L98" s="341">
        <v>53.3</v>
      </c>
      <c r="M98" s="338"/>
      <c r="N98" s="341">
        <v>69</v>
      </c>
      <c r="O98" s="341">
        <v>66.400000000000006</v>
      </c>
      <c r="P98" s="341">
        <v>73.3</v>
      </c>
      <c r="Q98" s="341">
        <v>70.900000000000006</v>
      </c>
      <c r="R98" s="341">
        <v>68.3</v>
      </c>
    </row>
    <row r="99" spans="1:18" ht="11.25" customHeight="1" x14ac:dyDescent="0.2">
      <c r="A99" s="38" t="s">
        <v>283</v>
      </c>
      <c r="B99" s="105" t="s">
        <v>284</v>
      </c>
      <c r="C99" s="340">
        <v>2707</v>
      </c>
      <c r="D99" s="338"/>
      <c r="E99" s="341">
        <v>38.6</v>
      </c>
      <c r="F99" s="341">
        <v>23.2</v>
      </c>
      <c r="G99" s="338"/>
      <c r="H99" s="341">
        <v>96.9</v>
      </c>
      <c r="I99" s="341">
        <v>97.9</v>
      </c>
      <c r="J99" s="341">
        <v>72.7</v>
      </c>
      <c r="K99" s="341">
        <v>67.900000000000006</v>
      </c>
      <c r="L99" s="341">
        <v>46.7</v>
      </c>
      <c r="M99" s="338"/>
      <c r="N99" s="341">
        <v>67.900000000000006</v>
      </c>
      <c r="O99" s="341">
        <v>69.5</v>
      </c>
      <c r="P99" s="341">
        <v>69.7</v>
      </c>
      <c r="Q99" s="341">
        <v>68</v>
      </c>
      <c r="R99" s="341">
        <v>60.7</v>
      </c>
    </row>
    <row r="100" spans="1:18" ht="11.25" customHeight="1" x14ac:dyDescent="0.2">
      <c r="A100" s="38" t="s">
        <v>285</v>
      </c>
      <c r="B100" s="105" t="s">
        <v>286</v>
      </c>
      <c r="C100" s="340">
        <v>15436</v>
      </c>
      <c r="D100" s="338"/>
      <c r="E100" s="341">
        <v>34.4</v>
      </c>
      <c r="F100" s="341">
        <v>19.899999999999999</v>
      </c>
      <c r="G100" s="338"/>
      <c r="H100" s="341">
        <v>96.6</v>
      </c>
      <c r="I100" s="341">
        <v>98</v>
      </c>
      <c r="J100" s="341">
        <v>66.2</v>
      </c>
      <c r="K100" s="341">
        <v>61.9</v>
      </c>
      <c r="L100" s="341">
        <v>46.4</v>
      </c>
      <c r="M100" s="338"/>
      <c r="N100" s="341">
        <v>70.2</v>
      </c>
      <c r="O100" s="341">
        <v>66.8</v>
      </c>
      <c r="P100" s="341">
        <v>68.099999999999994</v>
      </c>
      <c r="Q100" s="341">
        <v>65.400000000000006</v>
      </c>
      <c r="R100" s="341">
        <v>65.2</v>
      </c>
    </row>
    <row r="101" spans="1:18" ht="11.25" customHeight="1" x14ac:dyDescent="0.2">
      <c r="A101" s="39" t="s">
        <v>287</v>
      </c>
      <c r="B101" s="105" t="s">
        <v>288</v>
      </c>
      <c r="C101" s="340">
        <v>13016</v>
      </c>
      <c r="D101" s="338"/>
      <c r="E101" s="341">
        <v>49.8</v>
      </c>
      <c r="F101" s="341">
        <v>33</v>
      </c>
      <c r="G101" s="338"/>
      <c r="H101" s="341">
        <v>97.3</v>
      </c>
      <c r="I101" s="341">
        <v>97.9</v>
      </c>
      <c r="J101" s="341">
        <v>77.8</v>
      </c>
      <c r="K101" s="341">
        <v>74.3</v>
      </c>
      <c r="L101" s="341">
        <v>60.5</v>
      </c>
      <c r="M101" s="338"/>
      <c r="N101" s="341">
        <v>75.900000000000006</v>
      </c>
      <c r="O101" s="341">
        <v>76.3</v>
      </c>
      <c r="P101" s="341">
        <v>72.400000000000006</v>
      </c>
      <c r="Q101" s="341">
        <v>72.8</v>
      </c>
      <c r="R101" s="341">
        <v>73.8</v>
      </c>
    </row>
    <row r="102" spans="1:18" ht="11.25" customHeight="1" x14ac:dyDescent="0.2">
      <c r="A102" s="40" t="s">
        <v>289</v>
      </c>
      <c r="B102" s="105" t="s">
        <v>290</v>
      </c>
      <c r="C102" s="340">
        <v>2490</v>
      </c>
      <c r="D102" s="338"/>
      <c r="E102" s="341">
        <v>39.799999999999997</v>
      </c>
      <c r="F102" s="341">
        <v>20.8</v>
      </c>
      <c r="G102" s="338"/>
      <c r="H102" s="341">
        <v>97.1</v>
      </c>
      <c r="I102" s="341">
        <v>98.4</v>
      </c>
      <c r="J102" s="341">
        <v>69.400000000000006</v>
      </c>
      <c r="K102" s="341">
        <v>66.3</v>
      </c>
      <c r="L102" s="341">
        <v>50.7</v>
      </c>
      <c r="M102" s="338"/>
      <c r="N102" s="341">
        <v>68.2</v>
      </c>
      <c r="O102" s="341">
        <v>68.400000000000006</v>
      </c>
      <c r="P102" s="341">
        <v>64.900000000000006</v>
      </c>
      <c r="Q102" s="341">
        <v>62.4</v>
      </c>
      <c r="R102" s="341">
        <v>63.3</v>
      </c>
    </row>
    <row r="103" spans="1:18" ht="11.25" customHeight="1" x14ac:dyDescent="0.2">
      <c r="A103" s="39" t="s">
        <v>291</v>
      </c>
      <c r="B103" s="105" t="s">
        <v>292</v>
      </c>
      <c r="C103" s="340">
        <v>8677</v>
      </c>
      <c r="D103" s="338"/>
      <c r="E103" s="341">
        <v>35</v>
      </c>
      <c r="F103" s="341">
        <v>21</v>
      </c>
      <c r="G103" s="338"/>
      <c r="H103" s="341">
        <v>97.1</v>
      </c>
      <c r="I103" s="341">
        <v>97.6</v>
      </c>
      <c r="J103" s="341">
        <v>75.099999999999994</v>
      </c>
      <c r="K103" s="341">
        <v>62.5</v>
      </c>
      <c r="L103" s="341">
        <v>45.8</v>
      </c>
      <c r="M103" s="338"/>
      <c r="N103" s="341">
        <v>66.2</v>
      </c>
      <c r="O103" s="341">
        <v>65.900000000000006</v>
      </c>
      <c r="P103" s="341">
        <v>64.099999999999994</v>
      </c>
      <c r="Q103" s="341">
        <v>63.7</v>
      </c>
      <c r="R103" s="341">
        <v>65.8</v>
      </c>
    </row>
    <row r="104" spans="1:18" ht="11.25" customHeight="1" x14ac:dyDescent="0.2">
      <c r="A104" s="38" t="s">
        <v>293</v>
      </c>
      <c r="B104" s="105" t="s">
        <v>294</v>
      </c>
      <c r="C104" s="340">
        <v>2230</v>
      </c>
      <c r="D104" s="338"/>
      <c r="E104" s="341">
        <v>32.299999999999997</v>
      </c>
      <c r="F104" s="341">
        <v>18.600000000000001</v>
      </c>
      <c r="G104" s="338"/>
      <c r="H104" s="341">
        <v>96</v>
      </c>
      <c r="I104" s="341">
        <v>96.8</v>
      </c>
      <c r="J104" s="341">
        <v>57.3</v>
      </c>
      <c r="K104" s="341">
        <v>59.2</v>
      </c>
      <c r="L104" s="341">
        <v>47.8</v>
      </c>
      <c r="M104" s="338"/>
      <c r="N104" s="341">
        <v>68.400000000000006</v>
      </c>
      <c r="O104" s="341">
        <v>59.3</v>
      </c>
      <c r="P104" s="341">
        <v>71.400000000000006</v>
      </c>
      <c r="Q104" s="341">
        <v>60.2</v>
      </c>
      <c r="R104" s="341">
        <v>67.900000000000006</v>
      </c>
    </row>
    <row r="105" spans="1:18" ht="11.25" customHeight="1" x14ac:dyDescent="0.2">
      <c r="A105" s="38" t="s">
        <v>295</v>
      </c>
      <c r="B105" s="105" t="s">
        <v>296</v>
      </c>
      <c r="C105" s="340">
        <v>2180</v>
      </c>
      <c r="D105" s="338"/>
      <c r="E105" s="341">
        <v>37.799999999999997</v>
      </c>
      <c r="F105" s="341">
        <v>31.1</v>
      </c>
      <c r="G105" s="338"/>
      <c r="H105" s="341">
        <v>96.2</v>
      </c>
      <c r="I105" s="341">
        <v>97.5</v>
      </c>
      <c r="J105" s="341">
        <v>73.3</v>
      </c>
      <c r="K105" s="341">
        <v>62.6</v>
      </c>
      <c r="L105" s="341">
        <v>44.8</v>
      </c>
      <c r="M105" s="338"/>
      <c r="N105" s="341">
        <v>71.099999999999994</v>
      </c>
      <c r="O105" s="341">
        <v>71.099999999999994</v>
      </c>
      <c r="P105" s="341">
        <v>73</v>
      </c>
      <c r="Q105" s="341">
        <v>76.900000000000006</v>
      </c>
      <c r="R105" s="341">
        <v>82.1</v>
      </c>
    </row>
    <row r="106" spans="1:18" ht="11.25" customHeight="1" x14ac:dyDescent="0.2">
      <c r="A106" s="39" t="s">
        <v>297</v>
      </c>
      <c r="B106" s="105" t="s">
        <v>298</v>
      </c>
      <c r="C106" s="340">
        <v>7438</v>
      </c>
      <c r="D106" s="338"/>
      <c r="E106" s="341">
        <v>32.700000000000003</v>
      </c>
      <c r="F106" s="341">
        <v>20.100000000000001</v>
      </c>
      <c r="G106" s="338"/>
      <c r="H106" s="341">
        <v>96</v>
      </c>
      <c r="I106" s="341">
        <v>97.9</v>
      </c>
      <c r="J106" s="341">
        <v>74.5</v>
      </c>
      <c r="K106" s="341">
        <v>65.3</v>
      </c>
      <c r="L106" s="341">
        <v>40.299999999999997</v>
      </c>
      <c r="M106" s="338"/>
      <c r="N106" s="341">
        <v>64.8</v>
      </c>
      <c r="O106" s="341">
        <v>62.6</v>
      </c>
      <c r="P106" s="341">
        <v>65.599999999999994</v>
      </c>
      <c r="Q106" s="341">
        <v>63.8</v>
      </c>
      <c r="R106" s="341">
        <v>66.7</v>
      </c>
    </row>
    <row r="107" spans="1:18" ht="11.25" customHeight="1" x14ac:dyDescent="0.2">
      <c r="A107" s="38" t="s">
        <v>299</v>
      </c>
      <c r="B107" s="105" t="s">
        <v>300</v>
      </c>
      <c r="C107" s="340">
        <v>1748</v>
      </c>
      <c r="D107" s="338"/>
      <c r="E107" s="341">
        <v>33.9</v>
      </c>
      <c r="F107" s="341">
        <v>20.7</v>
      </c>
      <c r="G107" s="338"/>
      <c r="H107" s="341">
        <v>97.9</v>
      </c>
      <c r="I107" s="341">
        <v>98.5</v>
      </c>
      <c r="J107" s="341">
        <v>66</v>
      </c>
      <c r="K107" s="341">
        <v>58</v>
      </c>
      <c r="L107" s="341">
        <v>42.3</v>
      </c>
      <c r="M107" s="338"/>
      <c r="N107" s="341">
        <v>68.5</v>
      </c>
      <c r="O107" s="341">
        <v>70.7</v>
      </c>
      <c r="P107" s="341">
        <v>75.8</v>
      </c>
      <c r="Q107" s="341">
        <v>63.3</v>
      </c>
      <c r="R107" s="341">
        <v>70.7</v>
      </c>
    </row>
    <row r="108" spans="1:18" ht="11.25" customHeight="1" x14ac:dyDescent="0.2">
      <c r="A108" s="8"/>
      <c r="B108" s="105"/>
      <c r="C108" s="338"/>
      <c r="D108" s="338"/>
      <c r="E108" s="338"/>
      <c r="F108" s="338"/>
      <c r="G108" s="338"/>
      <c r="H108" s="338"/>
      <c r="I108" s="338"/>
      <c r="J108" s="338"/>
      <c r="K108" s="338"/>
      <c r="L108" s="338"/>
      <c r="M108" s="338"/>
      <c r="N108" s="338"/>
      <c r="O108" s="338"/>
      <c r="P108" s="338"/>
      <c r="Q108" s="338"/>
      <c r="R108" s="338"/>
    </row>
    <row r="109" spans="1:18" ht="11.25" customHeight="1" x14ac:dyDescent="0.2">
      <c r="A109" s="32" t="s">
        <v>476</v>
      </c>
      <c r="B109" s="32" t="s">
        <v>301</v>
      </c>
      <c r="C109" s="337">
        <v>75580</v>
      </c>
      <c r="D109" s="343"/>
      <c r="E109" s="344">
        <v>46.1</v>
      </c>
      <c r="F109" s="344">
        <v>30.1</v>
      </c>
      <c r="G109" s="342"/>
      <c r="H109" s="344">
        <v>96.4</v>
      </c>
      <c r="I109" s="344">
        <v>97.7</v>
      </c>
      <c r="J109" s="344">
        <v>72.900000000000006</v>
      </c>
      <c r="K109" s="344">
        <v>68.5</v>
      </c>
      <c r="L109" s="344">
        <v>60.6</v>
      </c>
      <c r="M109" s="338"/>
      <c r="N109" s="344">
        <v>73.7</v>
      </c>
      <c r="O109" s="344">
        <v>71.5</v>
      </c>
      <c r="P109" s="344">
        <v>75</v>
      </c>
      <c r="Q109" s="344">
        <v>68</v>
      </c>
      <c r="R109" s="344">
        <v>75.2</v>
      </c>
    </row>
    <row r="110" spans="1:18" ht="11.25" customHeight="1" x14ac:dyDescent="0.2">
      <c r="A110" s="31" t="s">
        <v>302</v>
      </c>
      <c r="B110" s="32" t="s">
        <v>303</v>
      </c>
      <c r="C110" s="337">
        <v>24055</v>
      </c>
      <c r="D110" s="342"/>
      <c r="E110" s="339">
        <v>45.1</v>
      </c>
      <c r="F110" s="339">
        <v>28</v>
      </c>
      <c r="G110" s="342"/>
      <c r="H110" s="339">
        <v>96.1</v>
      </c>
      <c r="I110" s="339">
        <v>97.3</v>
      </c>
      <c r="J110" s="339">
        <v>70.099999999999994</v>
      </c>
      <c r="K110" s="339">
        <v>66.2</v>
      </c>
      <c r="L110" s="339">
        <v>61.5</v>
      </c>
      <c r="M110" s="342"/>
      <c r="N110" s="339">
        <v>71.599999999999994</v>
      </c>
      <c r="O110" s="339">
        <v>70.3</v>
      </c>
      <c r="P110" s="339">
        <v>74.099999999999994</v>
      </c>
      <c r="Q110" s="339">
        <v>66</v>
      </c>
      <c r="R110" s="339">
        <v>73.3</v>
      </c>
    </row>
    <row r="111" spans="1:18" ht="11.25" customHeight="1" x14ac:dyDescent="0.2">
      <c r="A111" s="40" t="s">
        <v>304</v>
      </c>
      <c r="B111" s="105" t="s">
        <v>305</v>
      </c>
      <c r="C111" s="340">
        <v>1410</v>
      </c>
      <c r="D111" s="338"/>
      <c r="E111" s="341">
        <v>41.6</v>
      </c>
      <c r="F111" s="341">
        <v>27.4</v>
      </c>
      <c r="G111" s="338"/>
      <c r="H111" s="341">
        <v>94.9</v>
      </c>
      <c r="I111" s="341">
        <v>96.7</v>
      </c>
      <c r="J111" s="341">
        <v>69.599999999999994</v>
      </c>
      <c r="K111" s="341">
        <v>61</v>
      </c>
      <c r="L111" s="341">
        <v>61.1</v>
      </c>
      <c r="M111" s="338"/>
      <c r="N111" s="341">
        <v>71.8</v>
      </c>
      <c r="O111" s="341">
        <v>70.2</v>
      </c>
      <c r="P111" s="341">
        <v>76.599999999999994</v>
      </c>
      <c r="Q111" s="341">
        <v>66.2</v>
      </c>
      <c r="R111" s="341">
        <v>74.7</v>
      </c>
    </row>
    <row r="112" spans="1:18" ht="11.25" customHeight="1" x14ac:dyDescent="0.2">
      <c r="A112" s="40" t="s">
        <v>306</v>
      </c>
      <c r="B112" s="137" t="s">
        <v>307</v>
      </c>
      <c r="C112" s="338" t="s">
        <v>308</v>
      </c>
      <c r="D112" s="338"/>
      <c r="E112" s="338" t="s">
        <v>308</v>
      </c>
      <c r="F112" s="338" t="s">
        <v>308</v>
      </c>
      <c r="G112" s="338"/>
      <c r="H112" s="338" t="s">
        <v>308</v>
      </c>
      <c r="I112" s="338" t="s">
        <v>308</v>
      </c>
      <c r="J112" s="338" t="s">
        <v>308</v>
      </c>
      <c r="K112" s="338" t="s">
        <v>308</v>
      </c>
      <c r="L112" s="338" t="s">
        <v>308</v>
      </c>
      <c r="M112" s="338"/>
      <c r="N112" s="338" t="s">
        <v>308</v>
      </c>
      <c r="O112" s="338" t="s">
        <v>308</v>
      </c>
      <c r="P112" s="338" t="s">
        <v>308</v>
      </c>
      <c r="Q112" s="338" t="s">
        <v>308</v>
      </c>
      <c r="R112" s="338" t="s">
        <v>308</v>
      </c>
    </row>
    <row r="113" spans="1:18" ht="11.25" customHeight="1" x14ac:dyDescent="0.2">
      <c r="A113" s="39" t="s">
        <v>309</v>
      </c>
      <c r="B113" s="105" t="s">
        <v>310</v>
      </c>
      <c r="C113" s="340">
        <v>1819</v>
      </c>
      <c r="D113" s="338"/>
      <c r="E113" s="341">
        <v>49.9</v>
      </c>
      <c r="F113" s="341">
        <v>34</v>
      </c>
      <c r="G113" s="338"/>
      <c r="H113" s="341">
        <v>93.1</v>
      </c>
      <c r="I113" s="341">
        <v>97.1</v>
      </c>
      <c r="J113" s="341">
        <v>77</v>
      </c>
      <c r="K113" s="341">
        <v>69.5</v>
      </c>
      <c r="L113" s="341">
        <v>60.7</v>
      </c>
      <c r="M113" s="338"/>
      <c r="N113" s="341">
        <v>68.900000000000006</v>
      </c>
      <c r="O113" s="341">
        <v>70.2</v>
      </c>
      <c r="P113" s="341">
        <v>74.400000000000006</v>
      </c>
      <c r="Q113" s="341">
        <v>70.2</v>
      </c>
      <c r="R113" s="341">
        <v>87</v>
      </c>
    </row>
    <row r="114" spans="1:18" ht="11.25" customHeight="1" x14ac:dyDescent="0.2">
      <c r="A114" s="40" t="s">
        <v>311</v>
      </c>
      <c r="B114" s="105" t="s">
        <v>312</v>
      </c>
      <c r="C114" s="340">
        <v>1098</v>
      </c>
      <c r="D114" s="338"/>
      <c r="E114" s="341">
        <v>56.5</v>
      </c>
      <c r="F114" s="341">
        <v>37.6</v>
      </c>
      <c r="G114" s="338"/>
      <c r="H114" s="341">
        <v>96.2</v>
      </c>
      <c r="I114" s="341">
        <v>96.3</v>
      </c>
      <c r="J114" s="341">
        <v>79.7</v>
      </c>
      <c r="K114" s="341">
        <v>71.5</v>
      </c>
      <c r="L114" s="341">
        <v>69.5</v>
      </c>
      <c r="M114" s="338"/>
      <c r="N114" s="341">
        <v>73.900000000000006</v>
      </c>
      <c r="O114" s="341">
        <v>74.099999999999994</v>
      </c>
      <c r="P114" s="341">
        <v>81.599999999999994</v>
      </c>
      <c r="Q114" s="341">
        <v>74.400000000000006</v>
      </c>
      <c r="R114" s="341">
        <v>73.8</v>
      </c>
    </row>
    <row r="115" spans="1:18" ht="11.25" customHeight="1" x14ac:dyDescent="0.2">
      <c r="A115" s="39" t="s">
        <v>313</v>
      </c>
      <c r="B115" s="105" t="s">
        <v>314</v>
      </c>
      <c r="C115" s="340">
        <v>2102</v>
      </c>
      <c r="D115" s="338"/>
      <c r="E115" s="341">
        <v>33.9</v>
      </c>
      <c r="F115" s="341">
        <v>24.2</v>
      </c>
      <c r="G115" s="338"/>
      <c r="H115" s="341">
        <v>95.6</v>
      </c>
      <c r="I115" s="341">
        <v>96.5</v>
      </c>
      <c r="J115" s="341">
        <v>64.900000000000006</v>
      </c>
      <c r="K115" s="341">
        <v>56.2</v>
      </c>
      <c r="L115" s="341">
        <v>53.3</v>
      </c>
      <c r="M115" s="338"/>
      <c r="N115" s="341">
        <v>70.3</v>
      </c>
      <c r="O115" s="341">
        <v>70</v>
      </c>
      <c r="P115" s="341">
        <v>76.400000000000006</v>
      </c>
      <c r="Q115" s="341">
        <v>75.2</v>
      </c>
      <c r="R115" s="341">
        <v>82</v>
      </c>
    </row>
    <row r="116" spans="1:18" ht="11.25" customHeight="1" x14ac:dyDescent="0.2">
      <c r="A116" s="39" t="s">
        <v>315</v>
      </c>
      <c r="B116" s="105" t="s">
        <v>316</v>
      </c>
      <c r="C116" s="340">
        <v>1408</v>
      </c>
      <c r="D116" s="338"/>
      <c r="E116" s="341">
        <v>42.1</v>
      </c>
      <c r="F116" s="341">
        <v>26.3</v>
      </c>
      <c r="G116" s="338"/>
      <c r="H116" s="341">
        <v>97.4</v>
      </c>
      <c r="I116" s="341">
        <v>97.9</v>
      </c>
      <c r="J116" s="341">
        <v>72.400000000000006</v>
      </c>
      <c r="K116" s="341">
        <v>70.5</v>
      </c>
      <c r="L116" s="341">
        <v>56.4</v>
      </c>
      <c r="M116" s="338"/>
      <c r="N116" s="341">
        <v>76.3</v>
      </c>
      <c r="O116" s="341">
        <v>69.2</v>
      </c>
      <c r="P116" s="341">
        <v>72.2</v>
      </c>
      <c r="Q116" s="341">
        <v>60.1</v>
      </c>
      <c r="R116" s="341">
        <v>79</v>
      </c>
    </row>
    <row r="117" spans="1:18" ht="11.25" customHeight="1" x14ac:dyDescent="0.2">
      <c r="A117" s="39" t="s">
        <v>317</v>
      </c>
      <c r="B117" s="105" t="s">
        <v>318</v>
      </c>
      <c r="C117" s="340">
        <v>748</v>
      </c>
      <c r="D117" s="338"/>
      <c r="E117" s="341">
        <v>53.7</v>
      </c>
      <c r="F117" s="341">
        <v>41.3</v>
      </c>
      <c r="G117" s="338"/>
      <c r="H117" s="341">
        <v>98.4</v>
      </c>
      <c r="I117" s="341">
        <v>98.4</v>
      </c>
      <c r="J117" s="341">
        <v>74.7</v>
      </c>
      <c r="K117" s="341">
        <v>76.3</v>
      </c>
      <c r="L117" s="341">
        <v>67.099999999999994</v>
      </c>
      <c r="M117" s="338"/>
      <c r="N117" s="341">
        <v>82.8</v>
      </c>
      <c r="O117" s="341">
        <v>82.1</v>
      </c>
      <c r="P117" s="341">
        <v>81.599999999999994</v>
      </c>
      <c r="Q117" s="341">
        <v>73.7</v>
      </c>
      <c r="R117" s="341">
        <v>87.6</v>
      </c>
    </row>
    <row r="118" spans="1:18" ht="11.25" customHeight="1" x14ac:dyDescent="0.2">
      <c r="A118" s="39" t="s">
        <v>319</v>
      </c>
      <c r="B118" s="105" t="s">
        <v>320</v>
      </c>
      <c r="C118" s="340">
        <v>1844</v>
      </c>
      <c r="D118" s="338"/>
      <c r="E118" s="341">
        <v>50.1</v>
      </c>
      <c r="F118" s="341">
        <v>27</v>
      </c>
      <c r="G118" s="338"/>
      <c r="H118" s="341">
        <v>96.3</v>
      </c>
      <c r="I118" s="341">
        <v>97.3</v>
      </c>
      <c r="J118" s="341">
        <v>67.3</v>
      </c>
      <c r="K118" s="341">
        <v>71.5</v>
      </c>
      <c r="L118" s="341">
        <v>64.5</v>
      </c>
      <c r="M118" s="338"/>
      <c r="N118" s="341">
        <v>71.5</v>
      </c>
      <c r="O118" s="341">
        <v>68.5</v>
      </c>
      <c r="P118" s="341">
        <v>72.099999999999994</v>
      </c>
      <c r="Q118" s="341">
        <v>57.1</v>
      </c>
      <c r="R118" s="341">
        <v>70.8</v>
      </c>
    </row>
    <row r="119" spans="1:18" ht="11.25" customHeight="1" x14ac:dyDescent="0.2">
      <c r="A119" s="39" t="s">
        <v>321</v>
      </c>
      <c r="B119" s="105" t="s">
        <v>322</v>
      </c>
      <c r="C119" s="340">
        <v>2213</v>
      </c>
      <c r="D119" s="338"/>
      <c r="E119" s="341">
        <v>34.700000000000003</v>
      </c>
      <c r="F119" s="341">
        <v>17.3</v>
      </c>
      <c r="G119" s="338"/>
      <c r="H119" s="341">
        <v>96.4</v>
      </c>
      <c r="I119" s="341">
        <v>96.8</v>
      </c>
      <c r="J119" s="341">
        <v>66.2</v>
      </c>
      <c r="K119" s="341">
        <v>62.3</v>
      </c>
      <c r="L119" s="341">
        <v>50.7</v>
      </c>
      <c r="M119" s="338"/>
      <c r="N119" s="341">
        <v>69.8</v>
      </c>
      <c r="O119" s="341">
        <v>61.9</v>
      </c>
      <c r="P119" s="341">
        <v>65.7</v>
      </c>
      <c r="Q119" s="341">
        <v>56.1</v>
      </c>
      <c r="R119" s="341">
        <v>63.3</v>
      </c>
    </row>
    <row r="120" spans="1:18" ht="11.25" customHeight="1" x14ac:dyDescent="0.2">
      <c r="A120" s="39" t="s">
        <v>323</v>
      </c>
      <c r="B120" s="105" t="s">
        <v>324</v>
      </c>
      <c r="C120" s="340">
        <v>3414</v>
      </c>
      <c r="D120" s="338"/>
      <c r="E120" s="341">
        <v>44.7</v>
      </c>
      <c r="F120" s="341">
        <v>25.6</v>
      </c>
      <c r="G120" s="338"/>
      <c r="H120" s="341">
        <v>96</v>
      </c>
      <c r="I120" s="341">
        <v>97.4</v>
      </c>
      <c r="J120" s="341">
        <v>65.900000000000006</v>
      </c>
      <c r="K120" s="341">
        <v>60.8</v>
      </c>
      <c r="L120" s="341">
        <v>68.7</v>
      </c>
      <c r="M120" s="338"/>
      <c r="N120" s="341">
        <v>65.3</v>
      </c>
      <c r="O120" s="341">
        <v>68.400000000000006</v>
      </c>
      <c r="P120" s="341">
        <v>72.7</v>
      </c>
      <c r="Q120" s="341">
        <v>64.3</v>
      </c>
      <c r="R120" s="341">
        <v>66.5</v>
      </c>
    </row>
    <row r="121" spans="1:18" ht="11.25" customHeight="1" x14ac:dyDescent="0.2">
      <c r="A121" s="39" t="s">
        <v>325</v>
      </c>
      <c r="B121" s="105" t="s">
        <v>326</v>
      </c>
      <c r="C121" s="340">
        <v>2288</v>
      </c>
      <c r="D121" s="338"/>
      <c r="E121" s="341">
        <v>51.2</v>
      </c>
      <c r="F121" s="341">
        <v>30.2</v>
      </c>
      <c r="G121" s="338"/>
      <c r="H121" s="341">
        <v>96.5</v>
      </c>
      <c r="I121" s="341">
        <v>97.9</v>
      </c>
      <c r="J121" s="341">
        <v>71.7</v>
      </c>
      <c r="K121" s="341">
        <v>68.8</v>
      </c>
      <c r="L121" s="341">
        <v>66.599999999999994</v>
      </c>
      <c r="M121" s="338"/>
      <c r="N121" s="341">
        <v>74.5</v>
      </c>
      <c r="O121" s="341">
        <v>72.400000000000006</v>
      </c>
      <c r="P121" s="341">
        <v>75.3</v>
      </c>
      <c r="Q121" s="341">
        <v>67</v>
      </c>
      <c r="R121" s="341">
        <v>66.7</v>
      </c>
    </row>
    <row r="122" spans="1:18" ht="11.25" customHeight="1" x14ac:dyDescent="0.2">
      <c r="A122" s="39" t="s">
        <v>327</v>
      </c>
      <c r="B122" s="105" t="s">
        <v>328</v>
      </c>
      <c r="C122" s="340">
        <v>2481</v>
      </c>
      <c r="D122" s="338"/>
      <c r="E122" s="341">
        <v>40.299999999999997</v>
      </c>
      <c r="F122" s="341">
        <v>24.7</v>
      </c>
      <c r="G122" s="338"/>
      <c r="H122" s="341">
        <v>97.4</v>
      </c>
      <c r="I122" s="341">
        <v>97.7</v>
      </c>
      <c r="J122" s="341">
        <v>68.7</v>
      </c>
      <c r="K122" s="341">
        <v>65.099999999999994</v>
      </c>
      <c r="L122" s="341">
        <v>55.7</v>
      </c>
      <c r="M122" s="338"/>
      <c r="N122" s="341">
        <v>72.099999999999994</v>
      </c>
      <c r="O122" s="341">
        <v>70.7</v>
      </c>
      <c r="P122" s="341">
        <v>69.900000000000006</v>
      </c>
      <c r="Q122" s="341">
        <v>64.099999999999994</v>
      </c>
      <c r="R122" s="341">
        <v>73.400000000000006</v>
      </c>
    </row>
    <row r="123" spans="1:18" ht="11.25" customHeight="1" x14ac:dyDescent="0.2">
      <c r="A123" s="39" t="s">
        <v>329</v>
      </c>
      <c r="B123" s="105" t="s">
        <v>330</v>
      </c>
      <c r="C123" s="340">
        <v>1752</v>
      </c>
      <c r="D123" s="338"/>
      <c r="E123" s="341">
        <v>50</v>
      </c>
      <c r="F123" s="341">
        <v>31.2</v>
      </c>
      <c r="G123" s="338"/>
      <c r="H123" s="341">
        <v>95</v>
      </c>
      <c r="I123" s="341">
        <v>95.8</v>
      </c>
      <c r="J123" s="341">
        <v>71.400000000000006</v>
      </c>
      <c r="K123" s="341">
        <v>72</v>
      </c>
      <c r="L123" s="341">
        <v>63.8</v>
      </c>
      <c r="M123" s="338"/>
      <c r="N123" s="341">
        <v>70.400000000000006</v>
      </c>
      <c r="O123" s="341">
        <v>71.099999999999994</v>
      </c>
      <c r="P123" s="341">
        <v>73.900000000000006</v>
      </c>
      <c r="Q123" s="341">
        <v>67</v>
      </c>
      <c r="R123" s="341">
        <v>70.7</v>
      </c>
    </row>
    <row r="124" spans="1:18" ht="11.25" customHeight="1" x14ac:dyDescent="0.2">
      <c r="A124" s="39" t="s">
        <v>331</v>
      </c>
      <c r="B124" s="105" t="s">
        <v>332</v>
      </c>
      <c r="C124" s="340">
        <v>1478</v>
      </c>
      <c r="D124" s="338"/>
      <c r="E124" s="341">
        <v>51.3</v>
      </c>
      <c r="F124" s="341">
        <v>34.6</v>
      </c>
      <c r="G124" s="338"/>
      <c r="H124" s="341">
        <v>97.6</v>
      </c>
      <c r="I124" s="341">
        <v>98.6</v>
      </c>
      <c r="J124" s="341">
        <v>75</v>
      </c>
      <c r="K124" s="341">
        <v>70.900000000000006</v>
      </c>
      <c r="L124" s="341">
        <v>64.8</v>
      </c>
      <c r="M124" s="338"/>
      <c r="N124" s="341">
        <v>78.8</v>
      </c>
      <c r="O124" s="341">
        <v>77.5</v>
      </c>
      <c r="P124" s="341">
        <v>81.2</v>
      </c>
      <c r="Q124" s="341">
        <v>73.599999999999994</v>
      </c>
      <c r="R124" s="341">
        <v>78.2</v>
      </c>
    </row>
    <row r="125" spans="1:18" ht="11.25" customHeight="1" x14ac:dyDescent="0.2">
      <c r="A125" s="8"/>
      <c r="B125" s="105"/>
      <c r="C125" s="338"/>
      <c r="D125" s="338"/>
      <c r="E125" s="338"/>
      <c r="F125" s="338"/>
      <c r="G125" s="338"/>
      <c r="H125" s="338"/>
      <c r="I125" s="338"/>
      <c r="J125" s="338"/>
      <c r="K125" s="338"/>
      <c r="L125" s="338"/>
      <c r="M125" s="338"/>
      <c r="N125" s="338"/>
      <c r="O125" s="338"/>
      <c r="P125" s="338"/>
      <c r="Q125" s="338"/>
      <c r="R125" s="338"/>
    </row>
    <row r="126" spans="1:18" ht="11.25" customHeight="1" x14ac:dyDescent="0.2">
      <c r="A126" s="32" t="s">
        <v>333</v>
      </c>
      <c r="B126" s="32" t="s">
        <v>334</v>
      </c>
      <c r="C126" s="337">
        <v>51525</v>
      </c>
      <c r="D126" s="342"/>
      <c r="E126" s="339">
        <v>46.5</v>
      </c>
      <c r="F126" s="339">
        <v>31.2</v>
      </c>
      <c r="G126" s="342"/>
      <c r="H126" s="339">
        <v>96.6</v>
      </c>
      <c r="I126" s="339">
        <v>97.9</v>
      </c>
      <c r="J126" s="339">
        <v>74.2</v>
      </c>
      <c r="K126" s="339">
        <v>69.599999999999994</v>
      </c>
      <c r="L126" s="339">
        <v>60.2</v>
      </c>
      <c r="M126" s="342"/>
      <c r="N126" s="339">
        <v>74.599999999999994</v>
      </c>
      <c r="O126" s="339">
        <v>72.099999999999994</v>
      </c>
      <c r="P126" s="339">
        <v>75.400000000000006</v>
      </c>
      <c r="Q126" s="339">
        <v>68.8</v>
      </c>
      <c r="R126" s="339">
        <v>76.099999999999994</v>
      </c>
    </row>
    <row r="127" spans="1:18" ht="11.25" customHeight="1" x14ac:dyDescent="0.2">
      <c r="A127" s="39" t="s">
        <v>335</v>
      </c>
      <c r="B127" s="105" t="s">
        <v>336</v>
      </c>
      <c r="C127" s="340">
        <v>2119</v>
      </c>
      <c r="D127" s="338"/>
      <c r="E127" s="341">
        <v>33.200000000000003</v>
      </c>
      <c r="F127" s="341">
        <v>19.899999999999999</v>
      </c>
      <c r="G127" s="338"/>
      <c r="H127" s="341">
        <v>96</v>
      </c>
      <c r="I127" s="341">
        <v>97.8</v>
      </c>
      <c r="J127" s="341">
        <v>69</v>
      </c>
      <c r="K127" s="341">
        <v>61.2</v>
      </c>
      <c r="L127" s="341">
        <v>46.3</v>
      </c>
      <c r="M127" s="338"/>
      <c r="N127" s="341">
        <v>76.7</v>
      </c>
      <c r="O127" s="341">
        <v>66.7</v>
      </c>
      <c r="P127" s="341">
        <v>71.099999999999994</v>
      </c>
      <c r="Q127" s="341">
        <v>60.6</v>
      </c>
      <c r="R127" s="341">
        <v>67.400000000000006</v>
      </c>
    </row>
    <row r="128" spans="1:18" ht="11.25" customHeight="1" x14ac:dyDescent="0.2">
      <c r="A128" s="39" t="s">
        <v>337</v>
      </c>
      <c r="B128" s="105" t="s">
        <v>338</v>
      </c>
      <c r="C128" s="340">
        <v>3423</v>
      </c>
      <c r="D128" s="338"/>
      <c r="E128" s="341">
        <v>59.5</v>
      </c>
      <c r="F128" s="341">
        <v>43.8</v>
      </c>
      <c r="G128" s="338"/>
      <c r="H128" s="341">
        <v>97</v>
      </c>
      <c r="I128" s="341">
        <v>98.1</v>
      </c>
      <c r="J128" s="341">
        <v>80.2</v>
      </c>
      <c r="K128" s="341">
        <v>79.099999999999994</v>
      </c>
      <c r="L128" s="341">
        <v>70.8</v>
      </c>
      <c r="M128" s="338"/>
      <c r="N128" s="341">
        <v>77.8</v>
      </c>
      <c r="O128" s="341">
        <v>75.2</v>
      </c>
      <c r="P128" s="341">
        <v>77.7</v>
      </c>
      <c r="Q128" s="341">
        <v>76</v>
      </c>
      <c r="R128" s="341">
        <v>82</v>
      </c>
    </row>
    <row r="129" spans="1:18" ht="11.25" customHeight="1" x14ac:dyDescent="0.2">
      <c r="A129" s="39" t="s">
        <v>339</v>
      </c>
      <c r="B129" s="105" t="s">
        <v>340</v>
      </c>
      <c r="C129" s="340">
        <v>3189</v>
      </c>
      <c r="D129" s="338"/>
      <c r="E129" s="341">
        <v>41.2</v>
      </c>
      <c r="F129" s="341">
        <v>28.2</v>
      </c>
      <c r="G129" s="338"/>
      <c r="H129" s="341">
        <v>97.4</v>
      </c>
      <c r="I129" s="341">
        <v>98.8</v>
      </c>
      <c r="J129" s="341">
        <v>65.900000000000006</v>
      </c>
      <c r="K129" s="341">
        <v>64.3</v>
      </c>
      <c r="L129" s="341">
        <v>57.4</v>
      </c>
      <c r="M129" s="338"/>
      <c r="N129" s="341">
        <v>71.3</v>
      </c>
      <c r="O129" s="341">
        <v>72.3</v>
      </c>
      <c r="P129" s="341">
        <v>75.900000000000006</v>
      </c>
      <c r="Q129" s="341">
        <v>69</v>
      </c>
      <c r="R129" s="341">
        <v>71.5</v>
      </c>
    </row>
    <row r="130" spans="1:18" ht="11.25" customHeight="1" x14ac:dyDescent="0.2">
      <c r="A130" s="39" t="s">
        <v>341</v>
      </c>
      <c r="B130" s="105" t="s">
        <v>342</v>
      </c>
      <c r="C130" s="340">
        <v>2911</v>
      </c>
      <c r="D130" s="338"/>
      <c r="E130" s="341">
        <v>48</v>
      </c>
      <c r="F130" s="341">
        <v>31.8</v>
      </c>
      <c r="G130" s="338"/>
      <c r="H130" s="341">
        <v>97.2</v>
      </c>
      <c r="I130" s="341">
        <v>98.1</v>
      </c>
      <c r="J130" s="341">
        <v>75.099999999999994</v>
      </c>
      <c r="K130" s="341">
        <v>68.400000000000006</v>
      </c>
      <c r="L130" s="341">
        <v>64.900000000000006</v>
      </c>
      <c r="M130" s="338"/>
      <c r="N130" s="341">
        <v>71.900000000000006</v>
      </c>
      <c r="O130" s="341">
        <v>69.8</v>
      </c>
      <c r="P130" s="341">
        <v>76.599999999999994</v>
      </c>
      <c r="Q130" s="341">
        <v>65.7</v>
      </c>
      <c r="R130" s="341">
        <v>77</v>
      </c>
    </row>
    <row r="131" spans="1:18" ht="11.25" customHeight="1" x14ac:dyDescent="0.2">
      <c r="A131" s="39" t="s">
        <v>343</v>
      </c>
      <c r="B131" s="105" t="s">
        <v>344</v>
      </c>
      <c r="C131" s="340">
        <v>3331</v>
      </c>
      <c r="D131" s="338"/>
      <c r="E131" s="341">
        <v>49.9</v>
      </c>
      <c r="F131" s="341">
        <v>34.5</v>
      </c>
      <c r="G131" s="338"/>
      <c r="H131" s="341">
        <v>97</v>
      </c>
      <c r="I131" s="341">
        <v>98.3</v>
      </c>
      <c r="J131" s="341">
        <v>73.099999999999994</v>
      </c>
      <c r="K131" s="341">
        <v>76</v>
      </c>
      <c r="L131" s="341">
        <v>60.2</v>
      </c>
      <c r="M131" s="338"/>
      <c r="N131" s="341">
        <v>75.900000000000006</v>
      </c>
      <c r="O131" s="341">
        <v>76</v>
      </c>
      <c r="P131" s="341">
        <v>78.8</v>
      </c>
      <c r="Q131" s="341">
        <v>71.599999999999994</v>
      </c>
      <c r="R131" s="341">
        <v>75.900000000000006</v>
      </c>
    </row>
    <row r="132" spans="1:18" ht="11.25" customHeight="1" x14ac:dyDescent="0.2">
      <c r="A132" s="39" t="s">
        <v>345</v>
      </c>
      <c r="B132" s="105" t="s">
        <v>346</v>
      </c>
      <c r="C132" s="340">
        <v>3718</v>
      </c>
      <c r="D132" s="338"/>
      <c r="E132" s="341">
        <v>44.2</v>
      </c>
      <c r="F132" s="341">
        <v>25.6</v>
      </c>
      <c r="G132" s="338"/>
      <c r="H132" s="341">
        <v>93.6</v>
      </c>
      <c r="I132" s="341">
        <v>97.9</v>
      </c>
      <c r="J132" s="341">
        <v>69</v>
      </c>
      <c r="K132" s="341">
        <v>67.8</v>
      </c>
      <c r="L132" s="341">
        <v>60.3</v>
      </c>
      <c r="M132" s="338"/>
      <c r="N132" s="341">
        <v>69.8</v>
      </c>
      <c r="O132" s="341">
        <v>69.5</v>
      </c>
      <c r="P132" s="341">
        <v>77.599999999999994</v>
      </c>
      <c r="Q132" s="341">
        <v>60.7</v>
      </c>
      <c r="R132" s="341">
        <v>69.400000000000006</v>
      </c>
    </row>
    <row r="133" spans="1:18" ht="11.25" customHeight="1" x14ac:dyDescent="0.2">
      <c r="A133" s="39" t="s">
        <v>347</v>
      </c>
      <c r="B133" s="105" t="s">
        <v>348</v>
      </c>
      <c r="C133" s="340">
        <v>2924</v>
      </c>
      <c r="D133" s="338"/>
      <c r="E133" s="341">
        <v>48</v>
      </c>
      <c r="F133" s="341">
        <v>30.5</v>
      </c>
      <c r="G133" s="338"/>
      <c r="H133" s="341">
        <v>97.5</v>
      </c>
      <c r="I133" s="341">
        <v>97.9</v>
      </c>
      <c r="J133" s="341">
        <v>78.2</v>
      </c>
      <c r="K133" s="341">
        <v>67.400000000000006</v>
      </c>
      <c r="L133" s="341">
        <v>62</v>
      </c>
      <c r="M133" s="338"/>
      <c r="N133" s="341">
        <v>72.7</v>
      </c>
      <c r="O133" s="341">
        <v>70.900000000000006</v>
      </c>
      <c r="P133" s="341">
        <v>70.5</v>
      </c>
      <c r="Q133" s="341">
        <v>66.5</v>
      </c>
      <c r="R133" s="341">
        <v>77.2</v>
      </c>
    </row>
    <row r="134" spans="1:18" ht="11.25" customHeight="1" x14ac:dyDescent="0.2">
      <c r="A134" s="39" t="s">
        <v>349</v>
      </c>
      <c r="B134" s="105" t="s">
        <v>350</v>
      </c>
      <c r="C134" s="340">
        <v>3715</v>
      </c>
      <c r="D134" s="338"/>
      <c r="E134" s="341">
        <v>47</v>
      </c>
      <c r="F134" s="341">
        <v>28.3</v>
      </c>
      <c r="G134" s="338"/>
      <c r="H134" s="341">
        <v>95.9</v>
      </c>
      <c r="I134" s="341">
        <v>97.7</v>
      </c>
      <c r="J134" s="341">
        <v>72.400000000000006</v>
      </c>
      <c r="K134" s="341">
        <v>68</v>
      </c>
      <c r="L134" s="341">
        <v>65.2</v>
      </c>
      <c r="M134" s="338"/>
      <c r="N134" s="341">
        <v>74.5</v>
      </c>
      <c r="O134" s="341">
        <v>68.599999999999994</v>
      </c>
      <c r="P134" s="341">
        <v>73.3</v>
      </c>
      <c r="Q134" s="341">
        <v>63</v>
      </c>
      <c r="R134" s="341">
        <v>73.8</v>
      </c>
    </row>
    <row r="135" spans="1:18" ht="11.25" customHeight="1" x14ac:dyDescent="0.2">
      <c r="A135" s="39" t="s">
        <v>351</v>
      </c>
      <c r="B135" s="105" t="s">
        <v>352</v>
      </c>
      <c r="C135" s="340">
        <v>2146</v>
      </c>
      <c r="D135" s="338"/>
      <c r="E135" s="341">
        <v>41.6</v>
      </c>
      <c r="F135" s="341">
        <v>25.8</v>
      </c>
      <c r="G135" s="338"/>
      <c r="H135" s="341">
        <v>95.8</v>
      </c>
      <c r="I135" s="341">
        <v>97</v>
      </c>
      <c r="J135" s="341">
        <v>71.5</v>
      </c>
      <c r="K135" s="341">
        <v>65.7</v>
      </c>
      <c r="L135" s="341">
        <v>54.3</v>
      </c>
      <c r="M135" s="338"/>
      <c r="N135" s="341">
        <v>74.8</v>
      </c>
      <c r="O135" s="341">
        <v>66.900000000000006</v>
      </c>
      <c r="P135" s="341">
        <v>74.8</v>
      </c>
      <c r="Q135" s="341">
        <v>63.8</v>
      </c>
      <c r="R135" s="341">
        <v>70.2</v>
      </c>
    </row>
    <row r="136" spans="1:18" ht="11.25" customHeight="1" x14ac:dyDescent="0.2">
      <c r="A136" s="40" t="s">
        <v>353</v>
      </c>
      <c r="B136" s="105" t="s">
        <v>354</v>
      </c>
      <c r="C136" s="340">
        <v>2130</v>
      </c>
      <c r="D136" s="338"/>
      <c r="E136" s="341">
        <v>51.5</v>
      </c>
      <c r="F136" s="341">
        <v>32.1</v>
      </c>
      <c r="G136" s="338"/>
      <c r="H136" s="341">
        <v>96.8</v>
      </c>
      <c r="I136" s="341">
        <v>97.2</v>
      </c>
      <c r="J136" s="341">
        <v>77.8</v>
      </c>
      <c r="K136" s="341">
        <v>71.2</v>
      </c>
      <c r="L136" s="341">
        <v>65.5</v>
      </c>
      <c r="M136" s="338"/>
      <c r="N136" s="341">
        <v>73.7</v>
      </c>
      <c r="O136" s="341">
        <v>71.3</v>
      </c>
      <c r="P136" s="341">
        <v>76.2</v>
      </c>
      <c r="Q136" s="341">
        <v>67.599999999999994</v>
      </c>
      <c r="R136" s="341">
        <v>73.8</v>
      </c>
    </row>
    <row r="137" spans="1:18" ht="11.25" customHeight="1" x14ac:dyDescent="0.2">
      <c r="A137" s="39" t="s">
        <v>355</v>
      </c>
      <c r="B137" s="105" t="s">
        <v>356</v>
      </c>
      <c r="C137" s="340">
        <v>3054</v>
      </c>
      <c r="D137" s="338"/>
      <c r="E137" s="341">
        <v>45.6</v>
      </c>
      <c r="F137" s="341">
        <v>24.4</v>
      </c>
      <c r="G137" s="338"/>
      <c r="H137" s="341">
        <v>97.9</v>
      </c>
      <c r="I137" s="341">
        <v>98.1</v>
      </c>
      <c r="J137" s="341">
        <v>81</v>
      </c>
      <c r="K137" s="341">
        <v>67.400000000000006</v>
      </c>
      <c r="L137" s="341">
        <v>60</v>
      </c>
      <c r="M137" s="338"/>
      <c r="N137" s="341">
        <v>74.099999999999994</v>
      </c>
      <c r="O137" s="341">
        <v>72.099999999999994</v>
      </c>
      <c r="P137" s="341">
        <v>58.9</v>
      </c>
      <c r="Q137" s="341">
        <v>66.3</v>
      </c>
      <c r="R137" s="341">
        <v>62.9</v>
      </c>
    </row>
    <row r="138" spans="1:18" ht="11.25" customHeight="1" x14ac:dyDescent="0.2">
      <c r="A138" s="42" t="s">
        <v>357</v>
      </c>
      <c r="B138" s="105" t="s">
        <v>358</v>
      </c>
      <c r="C138" s="340">
        <v>3120</v>
      </c>
      <c r="D138" s="338"/>
      <c r="E138" s="341">
        <v>36.299999999999997</v>
      </c>
      <c r="F138" s="341">
        <v>24.1</v>
      </c>
      <c r="G138" s="338"/>
      <c r="H138" s="341">
        <v>96.7</v>
      </c>
      <c r="I138" s="341">
        <v>97.1</v>
      </c>
      <c r="J138" s="341">
        <v>68.900000000000006</v>
      </c>
      <c r="K138" s="341">
        <v>61.8</v>
      </c>
      <c r="L138" s="341">
        <v>49.9</v>
      </c>
      <c r="M138" s="338"/>
      <c r="N138" s="341">
        <v>70.8</v>
      </c>
      <c r="O138" s="341">
        <v>69.400000000000006</v>
      </c>
      <c r="P138" s="341">
        <v>72.8</v>
      </c>
      <c r="Q138" s="341">
        <v>65.900000000000006</v>
      </c>
      <c r="R138" s="341">
        <v>78.2</v>
      </c>
    </row>
    <row r="139" spans="1:18" ht="11.25" customHeight="1" x14ac:dyDescent="0.2">
      <c r="A139" s="39" t="s">
        <v>359</v>
      </c>
      <c r="B139" s="105" t="s">
        <v>360</v>
      </c>
      <c r="C139" s="340">
        <v>2657</v>
      </c>
      <c r="D139" s="338"/>
      <c r="E139" s="341">
        <v>54.6</v>
      </c>
      <c r="F139" s="341">
        <v>36.700000000000003</v>
      </c>
      <c r="G139" s="338"/>
      <c r="H139" s="341">
        <v>97.5</v>
      </c>
      <c r="I139" s="341">
        <v>98.3</v>
      </c>
      <c r="J139" s="341">
        <v>73.2</v>
      </c>
      <c r="K139" s="341">
        <v>76.599999999999994</v>
      </c>
      <c r="L139" s="341">
        <v>67.7</v>
      </c>
      <c r="M139" s="338"/>
      <c r="N139" s="341">
        <v>76.400000000000006</v>
      </c>
      <c r="O139" s="341">
        <v>76.7</v>
      </c>
      <c r="P139" s="341">
        <v>79.400000000000006</v>
      </c>
      <c r="Q139" s="341">
        <v>70.7</v>
      </c>
      <c r="R139" s="341">
        <v>75.8</v>
      </c>
    </row>
    <row r="140" spans="1:18" ht="11.25" customHeight="1" x14ac:dyDescent="0.2">
      <c r="A140" s="39" t="s">
        <v>361</v>
      </c>
      <c r="B140" s="105" t="s">
        <v>362</v>
      </c>
      <c r="C140" s="340">
        <v>1596</v>
      </c>
      <c r="D140" s="338"/>
      <c r="E140" s="341">
        <v>55.9</v>
      </c>
      <c r="F140" s="341">
        <v>42.7</v>
      </c>
      <c r="G140" s="338"/>
      <c r="H140" s="341">
        <v>95.6</v>
      </c>
      <c r="I140" s="341">
        <v>97</v>
      </c>
      <c r="J140" s="341">
        <v>79.400000000000006</v>
      </c>
      <c r="K140" s="341">
        <v>77.7</v>
      </c>
      <c r="L140" s="341">
        <v>65.900000000000006</v>
      </c>
      <c r="M140" s="338"/>
      <c r="N140" s="341">
        <v>79.099999999999994</v>
      </c>
      <c r="O140" s="341">
        <v>78.5</v>
      </c>
      <c r="P140" s="341">
        <v>83.6</v>
      </c>
      <c r="Q140" s="341">
        <v>78.2</v>
      </c>
      <c r="R140" s="341">
        <v>82.2</v>
      </c>
    </row>
    <row r="141" spans="1:18" ht="11.25" customHeight="1" x14ac:dyDescent="0.2">
      <c r="A141" s="39" t="s">
        <v>363</v>
      </c>
      <c r="B141" s="105" t="s">
        <v>364</v>
      </c>
      <c r="C141" s="340">
        <v>1568</v>
      </c>
      <c r="D141" s="338"/>
      <c r="E141" s="341">
        <v>41</v>
      </c>
      <c r="F141" s="341">
        <v>31.3</v>
      </c>
      <c r="G141" s="338"/>
      <c r="H141" s="341">
        <v>95.5</v>
      </c>
      <c r="I141" s="341">
        <v>96.7</v>
      </c>
      <c r="J141" s="341">
        <v>72</v>
      </c>
      <c r="K141" s="341">
        <v>67.2</v>
      </c>
      <c r="L141" s="341">
        <v>49.4</v>
      </c>
      <c r="M141" s="338"/>
      <c r="N141" s="341">
        <v>75.3</v>
      </c>
      <c r="O141" s="341">
        <v>73.7</v>
      </c>
      <c r="P141" s="341">
        <v>79.8</v>
      </c>
      <c r="Q141" s="341">
        <v>71.900000000000006</v>
      </c>
      <c r="R141" s="341">
        <v>87.2</v>
      </c>
    </row>
    <row r="142" spans="1:18" ht="11.25" customHeight="1" x14ac:dyDescent="0.2">
      <c r="A142" s="39" t="s">
        <v>365</v>
      </c>
      <c r="B142" s="105" t="s">
        <v>366</v>
      </c>
      <c r="C142" s="340">
        <v>3306</v>
      </c>
      <c r="D142" s="338"/>
      <c r="E142" s="341">
        <v>43.6</v>
      </c>
      <c r="F142" s="341">
        <v>32.5</v>
      </c>
      <c r="G142" s="338"/>
      <c r="H142" s="341">
        <v>96.8</v>
      </c>
      <c r="I142" s="341">
        <v>98.4</v>
      </c>
      <c r="J142" s="341">
        <v>75.099999999999994</v>
      </c>
      <c r="K142" s="341">
        <v>70.900000000000006</v>
      </c>
      <c r="L142" s="341">
        <v>57.9</v>
      </c>
      <c r="M142" s="338"/>
      <c r="N142" s="341">
        <v>77.099999999999994</v>
      </c>
      <c r="O142" s="341">
        <v>76.599999999999994</v>
      </c>
      <c r="P142" s="341">
        <v>80.2</v>
      </c>
      <c r="Q142" s="341">
        <v>73</v>
      </c>
      <c r="R142" s="341">
        <v>82.5</v>
      </c>
    </row>
    <row r="143" spans="1:18" ht="11.25" customHeight="1" x14ac:dyDescent="0.2">
      <c r="A143" s="39" t="s">
        <v>367</v>
      </c>
      <c r="B143" s="105" t="s">
        <v>368</v>
      </c>
      <c r="C143" s="340">
        <v>1376</v>
      </c>
      <c r="D143" s="338"/>
      <c r="E143" s="341">
        <v>54.9</v>
      </c>
      <c r="F143" s="341">
        <v>38.200000000000003</v>
      </c>
      <c r="G143" s="338"/>
      <c r="H143" s="341">
        <v>96.9</v>
      </c>
      <c r="I143" s="341">
        <v>98.3</v>
      </c>
      <c r="J143" s="341">
        <v>80</v>
      </c>
      <c r="K143" s="341">
        <v>78.900000000000006</v>
      </c>
      <c r="L143" s="341">
        <v>61.6</v>
      </c>
      <c r="M143" s="338"/>
      <c r="N143" s="341">
        <v>77.7</v>
      </c>
      <c r="O143" s="341">
        <v>70.2</v>
      </c>
      <c r="P143" s="341">
        <v>78.400000000000006</v>
      </c>
      <c r="Q143" s="341">
        <v>69.7</v>
      </c>
      <c r="R143" s="341">
        <v>80.599999999999994</v>
      </c>
    </row>
    <row r="144" spans="1:18" ht="11.25" customHeight="1" x14ac:dyDescent="0.2">
      <c r="A144" s="39" t="s">
        <v>369</v>
      </c>
      <c r="B144" s="105" t="s">
        <v>370</v>
      </c>
      <c r="C144" s="340">
        <v>2718</v>
      </c>
      <c r="D144" s="338"/>
      <c r="E144" s="341">
        <v>52.7</v>
      </c>
      <c r="F144" s="341">
        <v>44.4</v>
      </c>
      <c r="G144" s="338"/>
      <c r="H144" s="341">
        <v>98.1</v>
      </c>
      <c r="I144" s="341">
        <v>98.7</v>
      </c>
      <c r="J144" s="341">
        <v>76.5</v>
      </c>
      <c r="K144" s="341">
        <v>70.400000000000006</v>
      </c>
      <c r="L144" s="341">
        <v>64.3</v>
      </c>
      <c r="M144" s="338"/>
      <c r="N144" s="341">
        <v>83.6</v>
      </c>
      <c r="O144" s="341">
        <v>77.599999999999994</v>
      </c>
      <c r="P144" s="341">
        <v>84</v>
      </c>
      <c r="Q144" s="341">
        <v>84.2</v>
      </c>
      <c r="R144" s="341">
        <v>86.8</v>
      </c>
    </row>
    <row r="145" spans="1:18" ht="11.25" customHeight="1" x14ac:dyDescent="0.2">
      <c r="A145" s="39" t="s">
        <v>371</v>
      </c>
      <c r="B145" s="105" t="s">
        <v>372</v>
      </c>
      <c r="C145" s="340">
        <v>2524</v>
      </c>
      <c r="D145" s="338"/>
      <c r="E145" s="341">
        <v>36.9</v>
      </c>
      <c r="F145" s="341">
        <v>23.3</v>
      </c>
      <c r="G145" s="338"/>
      <c r="H145" s="341">
        <v>95.8</v>
      </c>
      <c r="I145" s="341">
        <v>96.8</v>
      </c>
      <c r="J145" s="341">
        <v>76.8</v>
      </c>
      <c r="K145" s="341">
        <v>65.7</v>
      </c>
      <c r="L145" s="341">
        <v>52.8</v>
      </c>
      <c r="M145" s="338"/>
      <c r="N145" s="341">
        <v>69.7</v>
      </c>
      <c r="O145" s="341">
        <v>67.2</v>
      </c>
      <c r="P145" s="341">
        <v>69.7</v>
      </c>
      <c r="Q145" s="341">
        <v>63.7</v>
      </c>
      <c r="R145" s="341">
        <v>77.3</v>
      </c>
    </row>
    <row r="146" spans="1:18" ht="11.25" customHeight="1" x14ac:dyDescent="0.2">
      <c r="A146" s="8"/>
      <c r="B146" s="105"/>
      <c r="C146" s="338"/>
      <c r="D146" s="338"/>
      <c r="E146" s="338"/>
      <c r="F146" s="338"/>
      <c r="G146" s="338"/>
      <c r="H146" s="338"/>
      <c r="I146" s="338"/>
      <c r="J146" s="338"/>
      <c r="K146" s="338"/>
      <c r="L146" s="338"/>
      <c r="M146" s="338"/>
      <c r="N146" s="338"/>
      <c r="O146" s="338"/>
      <c r="P146" s="338"/>
      <c r="Q146" s="338"/>
      <c r="R146" s="338"/>
    </row>
    <row r="147" spans="1:18" ht="11.25" customHeight="1" x14ac:dyDescent="0.2">
      <c r="A147" s="31" t="s">
        <v>568</v>
      </c>
      <c r="B147" s="32" t="s">
        <v>373</v>
      </c>
      <c r="C147" s="337">
        <v>88529</v>
      </c>
      <c r="D147" s="342"/>
      <c r="E147" s="339">
        <v>40</v>
      </c>
      <c r="F147" s="339">
        <v>26.2</v>
      </c>
      <c r="G147" s="342"/>
      <c r="H147" s="339">
        <v>96.2</v>
      </c>
      <c r="I147" s="339">
        <v>97.7</v>
      </c>
      <c r="J147" s="339">
        <v>72.2</v>
      </c>
      <c r="K147" s="339">
        <v>67.099999999999994</v>
      </c>
      <c r="L147" s="339">
        <v>51</v>
      </c>
      <c r="M147" s="342"/>
      <c r="N147" s="339">
        <v>71.400000000000006</v>
      </c>
      <c r="O147" s="339">
        <v>69.3</v>
      </c>
      <c r="P147" s="339">
        <v>72.599999999999994</v>
      </c>
      <c r="Q147" s="339">
        <v>67.8</v>
      </c>
      <c r="R147" s="339">
        <v>70.099999999999994</v>
      </c>
    </row>
    <row r="148" spans="1:18" ht="11.25" customHeight="1" x14ac:dyDescent="0.2">
      <c r="A148" s="38" t="s">
        <v>374</v>
      </c>
      <c r="B148" s="105" t="s">
        <v>375</v>
      </c>
      <c r="C148" s="340">
        <v>1178</v>
      </c>
      <c r="D148" s="338"/>
      <c r="E148" s="341">
        <v>24.6</v>
      </c>
      <c r="F148" s="341">
        <v>17.899999999999999</v>
      </c>
      <c r="G148" s="338"/>
      <c r="H148" s="341">
        <v>93.9</v>
      </c>
      <c r="I148" s="341">
        <v>97.6</v>
      </c>
      <c r="J148" s="341">
        <v>55.4</v>
      </c>
      <c r="K148" s="341">
        <v>67.400000000000006</v>
      </c>
      <c r="L148" s="341">
        <v>36.4</v>
      </c>
      <c r="M148" s="338"/>
      <c r="N148" s="341">
        <v>72.900000000000006</v>
      </c>
      <c r="O148" s="341">
        <v>64.599999999999994</v>
      </c>
      <c r="P148" s="341">
        <v>81.900000000000006</v>
      </c>
      <c r="Q148" s="341">
        <v>61.2</v>
      </c>
      <c r="R148" s="341">
        <v>73.400000000000006</v>
      </c>
    </row>
    <row r="149" spans="1:18" ht="11.25" customHeight="1" x14ac:dyDescent="0.2">
      <c r="A149" s="40" t="s">
        <v>376</v>
      </c>
      <c r="B149" s="105" t="s">
        <v>377</v>
      </c>
      <c r="C149" s="340">
        <v>2302</v>
      </c>
      <c r="D149" s="338"/>
      <c r="E149" s="341">
        <v>34.200000000000003</v>
      </c>
      <c r="F149" s="341">
        <v>22.5</v>
      </c>
      <c r="G149" s="338"/>
      <c r="H149" s="341">
        <v>96.4</v>
      </c>
      <c r="I149" s="341">
        <v>97</v>
      </c>
      <c r="J149" s="341">
        <v>68.7</v>
      </c>
      <c r="K149" s="341">
        <v>62.3</v>
      </c>
      <c r="L149" s="341">
        <v>46.5</v>
      </c>
      <c r="M149" s="338"/>
      <c r="N149" s="341">
        <v>67.8</v>
      </c>
      <c r="O149" s="341">
        <v>64.2</v>
      </c>
      <c r="P149" s="341">
        <v>70.599999999999994</v>
      </c>
      <c r="Q149" s="341">
        <v>67.2</v>
      </c>
      <c r="R149" s="341">
        <v>70.900000000000006</v>
      </c>
    </row>
    <row r="150" spans="1:18" ht="11.25" customHeight="1" x14ac:dyDescent="0.2">
      <c r="A150" s="40" t="s">
        <v>378</v>
      </c>
      <c r="B150" s="105" t="s">
        <v>379</v>
      </c>
      <c r="C150" s="340">
        <v>5670</v>
      </c>
      <c r="D150" s="338"/>
      <c r="E150" s="341">
        <v>40.200000000000003</v>
      </c>
      <c r="F150" s="341">
        <v>33.4</v>
      </c>
      <c r="G150" s="338"/>
      <c r="H150" s="341">
        <v>97.7</v>
      </c>
      <c r="I150" s="341">
        <v>98.4</v>
      </c>
      <c r="J150" s="341">
        <v>81</v>
      </c>
      <c r="K150" s="341">
        <v>67.3</v>
      </c>
      <c r="L150" s="341">
        <v>54.9</v>
      </c>
      <c r="M150" s="338"/>
      <c r="N150" s="341">
        <v>78.099999999999994</v>
      </c>
      <c r="O150" s="341">
        <v>78.099999999999994</v>
      </c>
      <c r="P150" s="341">
        <v>74.7</v>
      </c>
      <c r="Q150" s="341">
        <v>79.2</v>
      </c>
      <c r="R150" s="341">
        <v>85.5</v>
      </c>
    </row>
    <row r="151" spans="1:18" ht="11.25" customHeight="1" x14ac:dyDescent="0.2">
      <c r="A151" s="40" t="s">
        <v>380</v>
      </c>
      <c r="B151" s="105" t="s">
        <v>381</v>
      </c>
      <c r="C151" s="340">
        <v>5248</v>
      </c>
      <c r="D151" s="338"/>
      <c r="E151" s="341">
        <v>34.299999999999997</v>
      </c>
      <c r="F151" s="341">
        <v>20.5</v>
      </c>
      <c r="G151" s="338"/>
      <c r="H151" s="341">
        <v>96.7</v>
      </c>
      <c r="I151" s="341">
        <v>97.8</v>
      </c>
      <c r="J151" s="341">
        <v>68.400000000000006</v>
      </c>
      <c r="K151" s="341">
        <v>62.7</v>
      </c>
      <c r="L151" s="341">
        <v>43.5</v>
      </c>
      <c r="M151" s="338"/>
      <c r="N151" s="341">
        <v>68.3</v>
      </c>
      <c r="O151" s="341">
        <v>63.1</v>
      </c>
      <c r="P151" s="341">
        <v>70.7</v>
      </c>
      <c r="Q151" s="341">
        <v>63.4</v>
      </c>
      <c r="R151" s="341">
        <v>67.3</v>
      </c>
    </row>
    <row r="152" spans="1:18" ht="11.25" customHeight="1" x14ac:dyDescent="0.2">
      <c r="A152" s="40" t="s">
        <v>382</v>
      </c>
      <c r="B152" s="105" t="s">
        <v>383</v>
      </c>
      <c r="C152" s="340">
        <v>13635</v>
      </c>
      <c r="D152" s="338"/>
      <c r="E152" s="341">
        <v>40.299999999999997</v>
      </c>
      <c r="F152" s="341">
        <v>26.1</v>
      </c>
      <c r="G152" s="338"/>
      <c r="H152" s="341">
        <v>96.1</v>
      </c>
      <c r="I152" s="341">
        <v>98.1</v>
      </c>
      <c r="J152" s="341">
        <v>76</v>
      </c>
      <c r="K152" s="341">
        <v>69.599999999999994</v>
      </c>
      <c r="L152" s="341">
        <v>50.1</v>
      </c>
      <c r="M152" s="338"/>
      <c r="N152" s="341">
        <v>70.7</v>
      </c>
      <c r="O152" s="341">
        <v>69.8</v>
      </c>
      <c r="P152" s="341">
        <v>71.3</v>
      </c>
      <c r="Q152" s="341">
        <v>68.2</v>
      </c>
      <c r="R152" s="341">
        <v>68.8</v>
      </c>
    </row>
    <row r="153" spans="1:18" ht="11.25" customHeight="1" x14ac:dyDescent="0.2">
      <c r="A153" s="38" t="s">
        <v>384</v>
      </c>
      <c r="B153" s="105" t="s">
        <v>385</v>
      </c>
      <c r="C153" s="340">
        <v>1416</v>
      </c>
      <c r="D153" s="338"/>
      <c r="E153" s="341">
        <v>22.7</v>
      </c>
      <c r="F153" s="341">
        <v>13.8</v>
      </c>
      <c r="G153" s="338"/>
      <c r="H153" s="341">
        <v>93.4</v>
      </c>
      <c r="I153" s="341">
        <v>96.8</v>
      </c>
      <c r="J153" s="341">
        <v>50.6</v>
      </c>
      <c r="K153" s="341">
        <v>57.9</v>
      </c>
      <c r="L153" s="341">
        <v>33.1</v>
      </c>
      <c r="M153" s="338"/>
      <c r="N153" s="341">
        <v>61.9</v>
      </c>
      <c r="O153" s="341">
        <v>58.8</v>
      </c>
      <c r="P153" s="341">
        <v>75.3</v>
      </c>
      <c r="Q153" s="341">
        <v>61.1</v>
      </c>
      <c r="R153" s="341">
        <v>56</v>
      </c>
    </row>
    <row r="154" spans="1:18" ht="11.25" customHeight="1" x14ac:dyDescent="0.2">
      <c r="A154" s="38" t="s">
        <v>386</v>
      </c>
      <c r="B154" s="105" t="s">
        <v>387</v>
      </c>
      <c r="C154" s="340">
        <v>16323</v>
      </c>
      <c r="D154" s="338"/>
      <c r="E154" s="341">
        <v>42.6</v>
      </c>
      <c r="F154" s="341">
        <v>26.8</v>
      </c>
      <c r="G154" s="338"/>
      <c r="H154" s="341">
        <v>96.9</v>
      </c>
      <c r="I154" s="341">
        <v>97.9</v>
      </c>
      <c r="J154" s="341">
        <v>65.2</v>
      </c>
      <c r="K154" s="341">
        <v>64.5</v>
      </c>
      <c r="L154" s="341">
        <v>52.7</v>
      </c>
      <c r="M154" s="338"/>
      <c r="N154" s="341">
        <v>71.8</v>
      </c>
      <c r="O154" s="341">
        <v>67.7</v>
      </c>
      <c r="P154" s="341">
        <v>73.5</v>
      </c>
      <c r="Q154" s="341">
        <v>65.5</v>
      </c>
      <c r="R154" s="341">
        <v>68.099999999999994</v>
      </c>
    </row>
    <row r="155" spans="1:18" ht="11.25" customHeight="1" x14ac:dyDescent="0.2">
      <c r="A155" s="38" t="s">
        <v>388</v>
      </c>
      <c r="B155" s="105" t="s">
        <v>389</v>
      </c>
      <c r="C155" s="340">
        <v>3070</v>
      </c>
      <c r="D155" s="338"/>
      <c r="E155" s="341">
        <v>35.5</v>
      </c>
      <c r="F155" s="341">
        <v>23.4</v>
      </c>
      <c r="G155" s="338"/>
      <c r="H155" s="341">
        <v>97.2</v>
      </c>
      <c r="I155" s="341">
        <v>98</v>
      </c>
      <c r="J155" s="341">
        <v>61.8</v>
      </c>
      <c r="K155" s="341">
        <v>65.099999999999994</v>
      </c>
      <c r="L155" s="341">
        <v>44.2</v>
      </c>
      <c r="M155" s="338"/>
      <c r="N155" s="341">
        <v>72.3</v>
      </c>
      <c r="O155" s="341">
        <v>68.099999999999994</v>
      </c>
      <c r="P155" s="341">
        <v>72</v>
      </c>
      <c r="Q155" s="341">
        <v>60.4</v>
      </c>
      <c r="R155" s="341">
        <v>69.900000000000006</v>
      </c>
    </row>
    <row r="156" spans="1:18" ht="11.25" customHeight="1" x14ac:dyDescent="0.2">
      <c r="A156" s="40" t="s">
        <v>390</v>
      </c>
      <c r="B156" s="105" t="s">
        <v>391</v>
      </c>
      <c r="C156" s="340">
        <v>2818</v>
      </c>
      <c r="D156" s="338"/>
      <c r="E156" s="341">
        <v>38.1</v>
      </c>
      <c r="F156" s="341">
        <v>20.5</v>
      </c>
      <c r="G156" s="338"/>
      <c r="H156" s="341">
        <v>96</v>
      </c>
      <c r="I156" s="341">
        <v>97.8</v>
      </c>
      <c r="J156" s="341">
        <v>66.099999999999994</v>
      </c>
      <c r="K156" s="341">
        <v>69.3</v>
      </c>
      <c r="L156" s="341">
        <v>50.7</v>
      </c>
      <c r="M156" s="338"/>
      <c r="N156" s="341">
        <v>59.9</v>
      </c>
      <c r="O156" s="341">
        <v>63.8</v>
      </c>
      <c r="P156" s="341">
        <v>71.400000000000006</v>
      </c>
      <c r="Q156" s="341">
        <v>58.3</v>
      </c>
      <c r="R156" s="341">
        <v>59.4</v>
      </c>
    </row>
    <row r="157" spans="1:18" ht="11.25" customHeight="1" x14ac:dyDescent="0.2">
      <c r="A157" s="38" t="s">
        <v>392</v>
      </c>
      <c r="B157" s="105" t="s">
        <v>393</v>
      </c>
      <c r="C157" s="340">
        <v>6144</v>
      </c>
      <c r="D157" s="338"/>
      <c r="E157" s="341">
        <v>38.9</v>
      </c>
      <c r="F157" s="341">
        <v>26.1</v>
      </c>
      <c r="G157" s="338"/>
      <c r="H157" s="341">
        <v>96.1</v>
      </c>
      <c r="I157" s="341">
        <v>97.8</v>
      </c>
      <c r="J157" s="341">
        <v>75.2</v>
      </c>
      <c r="K157" s="341">
        <v>67.7</v>
      </c>
      <c r="L157" s="341">
        <v>48.4</v>
      </c>
      <c r="M157" s="338"/>
      <c r="N157" s="341">
        <v>71.5</v>
      </c>
      <c r="O157" s="341">
        <v>70.900000000000006</v>
      </c>
      <c r="P157" s="341">
        <v>75.3</v>
      </c>
      <c r="Q157" s="341">
        <v>70.599999999999994</v>
      </c>
      <c r="R157" s="341">
        <v>70.3</v>
      </c>
    </row>
    <row r="158" spans="1:18" ht="11.25" customHeight="1" x14ac:dyDescent="0.2">
      <c r="A158" s="40" t="s">
        <v>394</v>
      </c>
      <c r="B158" s="105" t="s">
        <v>395</v>
      </c>
      <c r="C158" s="340">
        <v>1786</v>
      </c>
      <c r="D158" s="338"/>
      <c r="E158" s="341">
        <v>35.5</v>
      </c>
      <c r="F158" s="341">
        <v>20.3</v>
      </c>
      <c r="G158" s="338"/>
      <c r="H158" s="341">
        <v>91.7</v>
      </c>
      <c r="I158" s="341">
        <v>96.4</v>
      </c>
      <c r="J158" s="341">
        <v>65.099999999999994</v>
      </c>
      <c r="K158" s="341">
        <v>66.099999999999994</v>
      </c>
      <c r="L158" s="341">
        <v>47.5</v>
      </c>
      <c r="M158" s="338"/>
      <c r="N158" s="341">
        <v>62</v>
      </c>
      <c r="O158" s="341">
        <v>62.3</v>
      </c>
      <c r="P158" s="341">
        <v>61.7</v>
      </c>
      <c r="Q158" s="341">
        <v>55.4</v>
      </c>
      <c r="R158" s="341">
        <v>61.7</v>
      </c>
    </row>
    <row r="159" spans="1:18" ht="11.25" customHeight="1" x14ac:dyDescent="0.2">
      <c r="A159" s="38" t="s">
        <v>396</v>
      </c>
      <c r="B159" s="105" t="s">
        <v>397</v>
      </c>
      <c r="C159" s="340">
        <v>1073</v>
      </c>
      <c r="D159" s="338"/>
      <c r="E159" s="341">
        <v>33.299999999999997</v>
      </c>
      <c r="F159" s="341">
        <v>27.8</v>
      </c>
      <c r="G159" s="338"/>
      <c r="H159" s="341">
        <v>95.2</v>
      </c>
      <c r="I159" s="341">
        <v>96.2</v>
      </c>
      <c r="J159" s="341">
        <v>66.400000000000006</v>
      </c>
      <c r="K159" s="341">
        <v>65.099999999999994</v>
      </c>
      <c r="L159" s="341">
        <v>41</v>
      </c>
      <c r="M159" s="338"/>
      <c r="N159" s="341">
        <v>73.400000000000006</v>
      </c>
      <c r="O159" s="341">
        <v>67.7</v>
      </c>
      <c r="P159" s="341">
        <v>79.400000000000006</v>
      </c>
      <c r="Q159" s="341">
        <v>74.099999999999994</v>
      </c>
      <c r="R159" s="341">
        <v>79.5</v>
      </c>
    </row>
    <row r="160" spans="1:18" ht="11.25" customHeight="1" x14ac:dyDescent="0.2">
      <c r="A160" s="38" t="s">
        <v>398</v>
      </c>
      <c r="B160" s="105" t="s">
        <v>399</v>
      </c>
      <c r="C160" s="340">
        <v>1617</v>
      </c>
      <c r="D160" s="338"/>
      <c r="E160" s="341">
        <v>36.200000000000003</v>
      </c>
      <c r="F160" s="341">
        <v>27.7</v>
      </c>
      <c r="G160" s="338"/>
      <c r="H160" s="341">
        <v>97.8</v>
      </c>
      <c r="I160" s="341">
        <v>98.3</v>
      </c>
      <c r="J160" s="341">
        <v>74.599999999999994</v>
      </c>
      <c r="K160" s="341">
        <v>55.8</v>
      </c>
      <c r="L160" s="341">
        <v>56</v>
      </c>
      <c r="M160" s="338"/>
      <c r="N160" s="341">
        <v>80.7</v>
      </c>
      <c r="O160" s="341">
        <v>76.2</v>
      </c>
      <c r="P160" s="341">
        <v>83.8</v>
      </c>
      <c r="Q160" s="341">
        <v>73.2</v>
      </c>
      <c r="R160" s="341">
        <v>82.1</v>
      </c>
    </row>
    <row r="161" spans="1:18" ht="11.25" customHeight="1" x14ac:dyDescent="0.2">
      <c r="A161" s="40" t="s">
        <v>400</v>
      </c>
      <c r="B161" s="105" t="s">
        <v>401</v>
      </c>
      <c r="C161" s="340">
        <v>1941</v>
      </c>
      <c r="D161" s="338"/>
      <c r="E161" s="341">
        <v>35.799999999999997</v>
      </c>
      <c r="F161" s="341">
        <v>18</v>
      </c>
      <c r="G161" s="338"/>
      <c r="H161" s="341">
        <v>96.5</v>
      </c>
      <c r="I161" s="341">
        <v>97.2</v>
      </c>
      <c r="J161" s="341">
        <v>68.900000000000006</v>
      </c>
      <c r="K161" s="341">
        <v>59.6</v>
      </c>
      <c r="L161" s="341">
        <v>46.7</v>
      </c>
      <c r="M161" s="338"/>
      <c r="N161" s="341">
        <v>68.099999999999994</v>
      </c>
      <c r="O161" s="341">
        <v>62.6</v>
      </c>
      <c r="P161" s="341">
        <v>55.7</v>
      </c>
      <c r="Q161" s="341">
        <v>55.5</v>
      </c>
      <c r="R161" s="341">
        <v>58.2</v>
      </c>
    </row>
    <row r="162" spans="1:18" ht="11.25" customHeight="1" x14ac:dyDescent="0.2">
      <c r="A162" s="38" t="s">
        <v>402</v>
      </c>
      <c r="B162" s="105" t="s">
        <v>403</v>
      </c>
      <c r="C162" s="340">
        <v>10780</v>
      </c>
      <c r="D162" s="338"/>
      <c r="E162" s="341">
        <v>46</v>
      </c>
      <c r="F162" s="341">
        <v>30.6</v>
      </c>
      <c r="G162" s="338"/>
      <c r="H162" s="341">
        <v>95.2</v>
      </c>
      <c r="I162" s="341">
        <v>97.9</v>
      </c>
      <c r="J162" s="341">
        <v>78.3</v>
      </c>
      <c r="K162" s="341">
        <v>73.099999999999994</v>
      </c>
      <c r="L162" s="341">
        <v>58.5</v>
      </c>
      <c r="M162" s="338"/>
      <c r="N162" s="341">
        <v>74.099999999999994</v>
      </c>
      <c r="O162" s="341">
        <v>74</v>
      </c>
      <c r="P162" s="341">
        <v>75.7</v>
      </c>
      <c r="Q162" s="341">
        <v>73.3</v>
      </c>
      <c r="R162" s="341">
        <v>71.7</v>
      </c>
    </row>
    <row r="163" spans="1:18" ht="11.25" customHeight="1" x14ac:dyDescent="0.2">
      <c r="A163" s="38" t="s">
        <v>404</v>
      </c>
      <c r="B163" s="105" t="s">
        <v>405</v>
      </c>
      <c r="C163" s="340">
        <v>1916</v>
      </c>
      <c r="D163" s="338"/>
      <c r="E163" s="341">
        <v>49.2</v>
      </c>
      <c r="F163" s="341">
        <v>29.4</v>
      </c>
      <c r="G163" s="338"/>
      <c r="H163" s="341">
        <v>97.8</v>
      </c>
      <c r="I163" s="341">
        <v>98.1</v>
      </c>
      <c r="J163" s="341">
        <v>80.8</v>
      </c>
      <c r="K163" s="341">
        <v>73.599999999999994</v>
      </c>
      <c r="L163" s="341">
        <v>60.7</v>
      </c>
      <c r="M163" s="338"/>
      <c r="N163" s="341">
        <v>72.2</v>
      </c>
      <c r="O163" s="341">
        <v>71.599999999999994</v>
      </c>
      <c r="P163" s="341">
        <v>68.2</v>
      </c>
      <c r="Q163" s="341">
        <v>68.8</v>
      </c>
      <c r="R163" s="341">
        <v>64.5</v>
      </c>
    </row>
    <row r="164" spans="1:18" ht="11.25" customHeight="1" x14ac:dyDescent="0.2">
      <c r="A164" s="38" t="s">
        <v>406</v>
      </c>
      <c r="B164" s="105" t="s">
        <v>407</v>
      </c>
      <c r="C164" s="340">
        <v>8409</v>
      </c>
      <c r="D164" s="338"/>
      <c r="E164" s="341">
        <v>38.200000000000003</v>
      </c>
      <c r="F164" s="341">
        <v>24.6</v>
      </c>
      <c r="G164" s="338"/>
      <c r="H164" s="341">
        <v>95.4</v>
      </c>
      <c r="I164" s="341">
        <v>97</v>
      </c>
      <c r="J164" s="341">
        <v>77.599999999999994</v>
      </c>
      <c r="K164" s="341">
        <v>66.099999999999994</v>
      </c>
      <c r="L164" s="341">
        <v>49.2</v>
      </c>
      <c r="M164" s="338"/>
      <c r="N164" s="341">
        <v>71</v>
      </c>
      <c r="O164" s="341">
        <v>67.8</v>
      </c>
      <c r="P164" s="341">
        <v>69.400000000000006</v>
      </c>
      <c r="Q164" s="341">
        <v>66.900000000000006</v>
      </c>
      <c r="R164" s="341">
        <v>69</v>
      </c>
    </row>
    <row r="165" spans="1:18" ht="11.25" customHeight="1" x14ac:dyDescent="0.2">
      <c r="A165" s="38" t="s">
        <v>408</v>
      </c>
      <c r="B165" s="105" t="s">
        <v>409</v>
      </c>
      <c r="C165" s="340">
        <v>1527</v>
      </c>
      <c r="D165" s="338"/>
      <c r="E165" s="341">
        <v>48.8</v>
      </c>
      <c r="F165" s="341">
        <v>32.799999999999997</v>
      </c>
      <c r="G165" s="338"/>
      <c r="H165" s="341">
        <v>97.2</v>
      </c>
      <c r="I165" s="341">
        <v>98.2</v>
      </c>
      <c r="J165" s="341">
        <v>78.8</v>
      </c>
      <c r="K165" s="341">
        <v>76.8</v>
      </c>
      <c r="L165" s="341">
        <v>56.1</v>
      </c>
      <c r="M165" s="338"/>
      <c r="N165" s="341">
        <v>73.599999999999994</v>
      </c>
      <c r="O165" s="341">
        <v>73.099999999999994</v>
      </c>
      <c r="P165" s="341">
        <v>70.900000000000006</v>
      </c>
      <c r="Q165" s="341">
        <v>66.8</v>
      </c>
      <c r="R165" s="341">
        <v>75.599999999999994</v>
      </c>
    </row>
    <row r="166" spans="1:18" ht="11.25" customHeight="1" x14ac:dyDescent="0.2">
      <c r="A166" s="38" t="s">
        <v>410</v>
      </c>
      <c r="B166" s="105" t="s">
        <v>411</v>
      </c>
      <c r="C166" s="340">
        <v>1676</v>
      </c>
      <c r="D166" s="338"/>
      <c r="E166" s="341">
        <v>46.8</v>
      </c>
      <c r="F166" s="341">
        <v>33.799999999999997</v>
      </c>
      <c r="G166" s="338"/>
      <c r="H166" s="341">
        <v>97</v>
      </c>
      <c r="I166" s="341">
        <v>97.8</v>
      </c>
      <c r="J166" s="341">
        <v>75.5</v>
      </c>
      <c r="K166" s="341">
        <v>70.8</v>
      </c>
      <c r="L166" s="341">
        <v>60</v>
      </c>
      <c r="M166" s="338"/>
      <c r="N166" s="341">
        <v>76.8</v>
      </c>
      <c r="O166" s="341">
        <v>75</v>
      </c>
      <c r="P166" s="341">
        <v>79.900000000000006</v>
      </c>
      <c r="Q166" s="341">
        <v>73.5</v>
      </c>
      <c r="R166" s="341">
        <v>73.5</v>
      </c>
    </row>
    <row r="167" spans="1:18" ht="11.25" customHeight="1" x14ac:dyDescent="0.2">
      <c r="A167" s="8"/>
      <c r="B167" s="105"/>
      <c r="C167" s="338"/>
      <c r="D167" s="338"/>
      <c r="E167" s="338"/>
      <c r="F167" s="338"/>
      <c r="G167" s="338"/>
      <c r="H167" s="338"/>
      <c r="I167" s="338"/>
      <c r="J167" s="338"/>
      <c r="K167" s="338"/>
      <c r="L167" s="338"/>
      <c r="M167" s="338"/>
      <c r="N167" s="338"/>
      <c r="O167" s="338"/>
      <c r="P167" s="338"/>
      <c r="Q167" s="338"/>
      <c r="R167" s="338"/>
    </row>
    <row r="168" spans="1:18" ht="11.25" customHeight="1" x14ac:dyDescent="0.2">
      <c r="A168" s="31" t="s">
        <v>569</v>
      </c>
      <c r="B168" s="32" t="s">
        <v>412</v>
      </c>
      <c r="C168" s="337">
        <v>54801</v>
      </c>
      <c r="D168" s="342"/>
      <c r="E168" s="339">
        <v>38</v>
      </c>
      <c r="F168" s="339">
        <v>23.7</v>
      </c>
      <c r="G168" s="342"/>
      <c r="H168" s="339">
        <v>96.3</v>
      </c>
      <c r="I168" s="339">
        <v>97.8</v>
      </c>
      <c r="J168" s="339">
        <v>70.2</v>
      </c>
      <c r="K168" s="339">
        <v>65.599999999999994</v>
      </c>
      <c r="L168" s="339">
        <v>49.3</v>
      </c>
      <c r="M168" s="342"/>
      <c r="N168" s="339">
        <v>69.8</v>
      </c>
      <c r="O168" s="339">
        <v>67.900000000000006</v>
      </c>
      <c r="P168" s="339">
        <v>72.2</v>
      </c>
      <c r="Q168" s="339">
        <v>67.5</v>
      </c>
      <c r="R168" s="339">
        <v>66.900000000000006</v>
      </c>
    </row>
    <row r="169" spans="1:18" ht="11.25" customHeight="1" x14ac:dyDescent="0.2">
      <c r="A169" s="44" t="s">
        <v>415</v>
      </c>
      <c r="B169" s="105" t="s">
        <v>416</v>
      </c>
      <c r="C169" s="340">
        <v>2093</v>
      </c>
      <c r="D169" s="338"/>
      <c r="E169" s="341">
        <v>47.7</v>
      </c>
      <c r="F169" s="341">
        <v>30.7</v>
      </c>
      <c r="G169" s="338"/>
      <c r="H169" s="341">
        <v>96.7</v>
      </c>
      <c r="I169" s="341">
        <v>97.8</v>
      </c>
      <c r="J169" s="341">
        <v>71.2</v>
      </c>
      <c r="K169" s="341">
        <v>70.7</v>
      </c>
      <c r="L169" s="341">
        <v>57</v>
      </c>
      <c r="M169" s="338"/>
      <c r="N169" s="341">
        <v>73.400000000000006</v>
      </c>
      <c r="O169" s="341">
        <v>71.900000000000006</v>
      </c>
      <c r="P169" s="341">
        <v>78.900000000000006</v>
      </c>
      <c r="Q169" s="341">
        <v>71.5</v>
      </c>
      <c r="R169" s="341">
        <v>70.2</v>
      </c>
    </row>
    <row r="170" spans="1:18" ht="11.25" customHeight="1" x14ac:dyDescent="0.2">
      <c r="A170" s="45" t="s">
        <v>417</v>
      </c>
      <c r="B170" s="105" t="s">
        <v>418</v>
      </c>
      <c r="C170" s="340">
        <v>1741</v>
      </c>
      <c r="D170" s="338"/>
      <c r="E170" s="341">
        <v>36.6</v>
      </c>
      <c r="F170" s="341">
        <v>25.1</v>
      </c>
      <c r="G170" s="338"/>
      <c r="H170" s="341">
        <v>96</v>
      </c>
      <c r="I170" s="341">
        <v>97.8</v>
      </c>
      <c r="J170" s="341">
        <v>68.900000000000006</v>
      </c>
      <c r="K170" s="341">
        <v>60.3</v>
      </c>
      <c r="L170" s="341">
        <v>45.1</v>
      </c>
      <c r="M170" s="338"/>
      <c r="N170" s="341">
        <v>76.2</v>
      </c>
      <c r="O170" s="341">
        <v>69</v>
      </c>
      <c r="P170" s="341">
        <v>75.599999999999994</v>
      </c>
      <c r="Q170" s="341">
        <v>73.5</v>
      </c>
      <c r="R170" s="341">
        <v>71.5</v>
      </c>
    </row>
    <row r="171" spans="1:18" ht="11.25" customHeight="1" x14ac:dyDescent="0.2">
      <c r="A171" s="45" t="s">
        <v>419</v>
      </c>
      <c r="B171" s="105" t="s">
        <v>420</v>
      </c>
      <c r="C171" s="340">
        <v>3149</v>
      </c>
      <c r="D171" s="338"/>
      <c r="E171" s="341">
        <v>30.5</v>
      </c>
      <c r="F171" s="341">
        <v>19.3</v>
      </c>
      <c r="G171" s="338"/>
      <c r="H171" s="341">
        <v>94.5</v>
      </c>
      <c r="I171" s="341">
        <v>96.6</v>
      </c>
      <c r="J171" s="341">
        <v>57.6</v>
      </c>
      <c r="K171" s="341">
        <v>55.5</v>
      </c>
      <c r="L171" s="341">
        <v>43.7</v>
      </c>
      <c r="M171" s="338"/>
      <c r="N171" s="341">
        <v>68.7</v>
      </c>
      <c r="O171" s="341">
        <v>65.3</v>
      </c>
      <c r="P171" s="341">
        <v>76</v>
      </c>
      <c r="Q171" s="341">
        <v>67.3</v>
      </c>
      <c r="R171" s="341">
        <v>66.400000000000006</v>
      </c>
    </row>
    <row r="172" spans="1:18" ht="11.25" customHeight="1" x14ac:dyDescent="0.2">
      <c r="A172" s="45" t="s">
        <v>421</v>
      </c>
      <c r="B172" s="105" t="s">
        <v>422</v>
      </c>
      <c r="C172" s="340">
        <v>5684</v>
      </c>
      <c r="D172" s="338"/>
      <c r="E172" s="341">
        <v>36.700000000000003</v>
      </c>
      <c r="F172" s="341">
        <v>21.3</v>
      </c>
      <c r="G172" s="338"/>
      <c r="H172" s="341">
        <v>96.2</v>
      </c>
      <c r="I172" s="341">
        <v>98</v>
      </c>
      <c r="J172" s="341">
        <v>73</v>
      </c>
      <c r="K172" s="341">
        <v>65.7</v>
      </c>
      <c r="L172" s="341">
        <v>44.6</v>
      </c>
      <c r="M172" s="338"/>
      <c r="N172" s="341">
        <v>68.2</v>
      </c>
      <c r="O172" s="341">
        <v>69.400000000000006</v>
      </c>
      <c r="P172" s="341">
        <v>68.599999999999994</v>
      </c>
      <c r="Q172" s="341">
        <v>62.5</v>
      </c>
      <c r="R172" s="341">
        <v>66.5</v>
      </c>
    </row>
    <row r="173" spans="1:18" ht="11.25" customHeight="1" x14ac:dyDescent="0.2">
      <c r="A173" s="45" t="s">
        <v>423</v>
      </c>
      <c r="B173" s="105" t="s">
        <v>424</v>
      </c>
      <c r="C173" s="340">
        <v>7259</v>
      </c>
      <c r="D173" s="338"/>
      <c r="E173" s="341">
        <v>41.4</v>
      </c>
      <c r="F173" s="341">
        <v>24.1</v>
      </c>
      <c r="G173" s="338"/>
      <c r="H173" s="341">
        <v>97.4</v>
      </c>
      <c r="I173" s="341">
        <v>98</v>
      </c>
      <c r="J173" s="341">
        <v>75.5</v>
      </c>
      <c r="K173" s="341">
        <v>69.2</v>
      </c>
      <c r="L173" s="341">
        <v>51.8</v>
      </c>
      <c r="M173" s="338"/>
      <c r="N173" s="341">
        <v>69.900000000000006</v>
      </c>
      <c r="O173" s="341">
        <v>68.400000000000006</v>
      </c>
      <c r="P173" s="341">
        <v>71.2</v>
      </c>
      <c r="Q173" s="341">
        <v>66.900000000000006</v>
      </c>
      <c r="R173" s="341">
        <v>64</v>
      </c>
    </row>
    <row r="174" spans="1:18" ht="11.25" customHeight="1" x14ac:dyDescent="0.2">
      <c r="A174" s="45" t="s">
        <v>425</v>
      </c>
      <c r="B174" s="105" t="s">
        <v>426</v>
      </c>
      <c r="C174" s="340">
        <v>4359</v>
      </c>
      <c r="D174" s="338"/>
      <c r="E174" s="341">
        <v>45.9</v>
      </c>
      <c r="F174" s="341">
        <v>26.5</v>
      </c>
      <c r="G174" s="338"/>
      <c r="H174" s="341">
        <v>97.2</v>
      </c>
      <c r="I174" s="341">
        <v>97.8</v>
      </c>
      <c r="J174" s="341">
        <v>76.599999999999994</v>
      </c>
      <c r="K174" s="341">
        <v>71.599999999999994</v>
      </c>
      <c r="L174" s="341">
        <v>56.5</v>
      </c>
      <c r="M174" s="338"/>
      <c r="N174" s="341">
        <v>72.3</v>
      </c>
      <c r="O174" s="341">
        <v>70.8</v>
      </c>
      <c r="P174" s="341">
        <v>69</v>
      </c>
      <c r="Q174" s="341">
        <v>68.5</v>
      </c>
      <c r="R174" s="341">
        <v>62.9</v>
      </c>
    </row>
    <row r="175" spans="1:18" ht="11.25" customHeight="1" x14ac:dyDescent="0.2">
      <c r="A175" s="45" t="s">
        <v>427</v>
      </c>
      <c r="B175" s="105" t="s">
        <v>428</v>
      </c>
      <c r="C175" s="340">
        <v>6578</v>
      </c>
      <c r="D175" s="338"/>
      <c r="E175" s="341">
        <v>38.1</v>
      </c>
      <c r="F175" s="341">
        <v>27.4</v>
      </c>
      <c r="G175" s="338"/>
      <c r="H175" s="341">
        <v>96</v>
      </c>
      <c r="I175" s="341">
        <v>97.6</v>
      </c>
      <c r="J175" s="341">
        <v>72.7</v>
      </c>
      <c r="K175" s="341">
        <v>66.900000000000006</v>
      </c>
      <c r="L175" s="341">
        <v>47.8</v>
      </c>
      <c r="M175" s="338"/>
      <c r="N175" s="341">
        <v>72.2</v>
      </c>
      <c r="O175" s="341">
        <v>70.2</v>
      </c>
      <c r="P175" s="341">
        <v>76.400000000000006</v>
      </c>
      <c r="Q175" s="341">
        <v>74.3</v>
      </c>
      <c r="R175" s="341">
        <v>75</v>
      </c>
    </row>
    <row r="176" spans="1:18" ht="11.25" customHeight="1" x14ac:dyDescent="0.2">
      <c r="A176" s="43" t="s">
        <v>413</v>
      </c>
      <c r="B176" s="105" t="s">
        <v>414</v>
      </c>
      <c r="C176" s="340">
        <v>22</v>
      </c>
      <c r="D176" s="338"/>
      <c r="E176" s="341">
        <v>31.8</v>
      </c>
      <c r="F176" s="341">
        <v>18.2</v>
      </c>
      <c r="G176" s="338"/>
      <c r="H176" s="341">
        <v>100</v>
      </c>
      <c r="I176" s="341">
        <v>100</v>
      </c>
      <c r="J176" s="341">
        <v>95.5</v>
      </c>
      <c r="K176" s="341">
        <v>50</v>
      </c>
      <c r="L176" s="341">
        <v>36.4</v>
      </c>
      <c r="M176" s="338"/>
      <c r="N176" s="341">
        <v>86.4</v>
      </c>
      <c r="O176" s="341">
        <v>90.9</v>
      </c>
      <c r="P176" s="341">
        <v>61.9</v>
      </c>
      <c r="Q176" s="341">
        <v>81.8</v>
      </c>
      <c r="R176" s="341">
        <v>50</v>
      </c>
    </row>
    <row r="177" spans="1:18" ht="11.25" customHeight="1" x14ac:dyDescent="0.2">
      <c r="A177" s="45" t="s">
        <v>429</v>
      </c>
      <c r="B177" s="105" t="s">
        <v>430</v>
      </c>
      <c r="C177" s="340">
        <v>2186</v>
      </c>
      <c r="D177" s="338"/>
      <c r="E177" s="341">
        <v>31.6</v>
      </c>
      <c r="F177" s="341">
        <v>20.7</v>
      </c>
      <c r="G177" s="338"/>
      <c r="H177" s="341">
        <v>96.8</v>
      </c>
      <c r="I177" s="341">
        <v>97.3</v>
      </c>
      <c r="J177" s="341">
        <v>68.3</v>
      </c>
      <c r="K177" s="341">
        <v>64</v>
      </c>
      <c r="L177" s="341">
        <v>42.6</v>
      </c>
      <c r="M177" s="338"/>
      <c r="N177" s="341">
        <v>70.099999999999994</v>
      </c>
      <c r="O177" s="341">
        <v>67.5</v>
      </c>
      <c r="P177" s="341">
        <v>70</v>
      </c>
      <c r="Q177" s="341">
        <v>69.599999999999994</v>
      </c>
      <c r="R177" s="341">
        <v>67.5</v>
      </c>
    </row>
    <row r="178" spans="1:18" ht="11.25" customHeight="1" x14ac:dyDescent="0.2">
      <c r="A178" s="45" t="s">
        <v>431</v>
      </c>
      <c r="B178" s="105" t="s">
        <v>432</v>
      </c>
      <c r="C178" s="340">
        <v>2772</v>
      </c>
      <c r="D178" s="338"/>
      <c r="E178" s="341">
        <v>38.9</v>
      </c>
      <c r="F178" s="341">
        <v>23.5</v>
      </c>
      <c r="G178" s="338"/>
      <c r="H178" s="341">
        <v>97.5</v>
      </c>
      <c r="I178" s="341">
        <v>97.5</v>
      </c>
      <c r="J178" s="341">
        <v>65.3</v>
      </c>
      <c r="K178" s="341">
        <v>59.5</v>
      </c>
      <c r="L178" s="341">
        <v>55.2</v>
      </c>
      <c r="M178" s="338"/>
      <c r="N178" s="341">
        <v>67</v>
      </c>
      <c r="O178" s="341">
        <v>64.8</v>
      </c>
      <c r="P178" s="341">
        <v>72.599999999999994</v>
      </c>
      <c r="Q178" s="341">
        <v>66</v>
      </c>
      <c r="R178" s="341">
        <v>65.5</v>
      </c>
    </row>
    <row r="179" spans="1:18" ht="11.25" customHeight="1" x14ac:dyDescent="0.2">
      <c r="A179" s="45" t="s">
        <v>433</v>
      </c>
      <c r="B179" s="105" t="s">
        <v>434</v>
      </c>
      <c r="C179" s="340">
        <v>1573</v>
      </c>
      <c r="D179" s="338"/>
      <c r="E179" s="341">
        <v>43.5</v>
      </c>
      <c r="F179" s="341">
        <v>27.8</v>
      </c>
      <c r="G179" s="338"/>
      <c r="H179" s="341">
        <v>97.4</v>
      </c>
      <c r="I179" s="341">
        <v>98.2</v>
      </c>
      <c r="J179" s="341">
        <v>76.599999999999994</v>
      </c>
      <c r="K179" s="341">
        <v>66.5</v>
      </c>
      <c r="L179" s="341">
        <v>55.7</v>
      </c>
      <c r="M179" s="338"/>
      <c r="N179" s="341">
        <v>66.8</v>
      </c>
      <c r="O179" s="341">
        <v>68.3</v>
      </c>
      <c r="P179" s="341">
        <v>68.5</v>
      </c>
      <c r="Q179" s="341">
        <v>68.2</v>
      </c>
      <c r="R179" s="341">
        <v>72.8</v>
      </c>
    </row>
    <row r="180" spans="1:18" ht="11.25" customHeight="1" x14ac:dyDescent="0.2">
      <c r="A180" s="45" t="s">
        <v>435</v>
      </c>
      <c r="B180" s="105" t="s">
        <v>436</v>
      </c>
      <c r="C180" s="340">
        <v>5400</v>
      </c>
      <c r="D180" s="338"/>
      <c r="E180" s="341">
        <v>35.299999999999997</v>
      </c>
      <c r="F180" s="341">
        <v>21.2</v>
      </c>
      <c r="G180" s="338"/>
      <c r="H180" s="341">
        <v>95.9</v>
      </c>
      <c r="I180" s="341">
        <v>98.1</v>
      </c>
      <c r="J180" s="341">
        <v>68.900000000000006</v>
      </c>
      <c r="K180" s="341">
        <v>69.5</v>
      </c>
      <c r="L180" s="341">
        <v>44.8</v>
      </c>
      <c r="M180" s="338"/>
      <c r="N180" s="341">
        <v>67.7</v>
      </c>
      <c r="O180" s="341">
        <v>64.5</v>
      </c>
      <c r="P180" s="341">
        <v>70.5</v>
      </c>
      <c r="Q180" s="341">
        <v>64.400000000000006</v>
      </c>
      <c r="R180" s="341">
        <v>64.7</v>
      </c>
    </row>
    <row r="181" spans="1:18" ht="11.25" customHeight="1" x14ac:dyDescent="0.2">
      <c r="A181" s="45" t="s">
        <v>437</v>
      </c>
      <c r="B181" s="105" t="s">
        <v>438</v>
      </c>
      <c r="C181" s="340">
        <v>3064</v>
      </c>
      <c r="D181" s="338"/>
      <c r="E181" s="341">
        <v>35.4</v>
      </c>
      <c r="F181" s="341">
        <v>21.7</v>
      </c>
      <c r="G181" s="338"/>
      <c r="H181" s="341">
        <v>95.6</v>
      </c>
      <c r="I181" s="341">
        <v>97.9</v>
      </c>
      <c r="J181" s="341">
        <v>72.8</v>
      </c>
      <c r="K181" s="341">
        <v>65.400000000000006</v>
      </c>
      <c r="L181" s="341">
        <v>51.4</v>
      </c>
      <c r="M181" s="338"/>
      <c r="N181" s="341">
        <v>66.099999999999994</v>
      </c>
      <c r="O181" s="341">
        <v>67.3</v>
      </c>
      <c r="P181" s="341">
        <v>68.400000000000006</v>
      </c>
      <c r="Q181" s="341">
        <v>64.5</v>
      </c>
      <c r="R181" s="341">
        <v>62.3</v>
      </c>
    </row>
    <row r="182" spans="1:18" ht="11.25" customHeight="1" x14ac:dyDescent="0.2">
      <c r="A182" s="45" t="s">
        <v>439</v>
      </c>
      <c r="B182" s="105" t="s">
        <v>440</v>
      </c>
      <c r="C182" s="340">
        <v>2275</v>
      </c>
      <c r="D182" s="338"/>
      <c r="E182" s="341">
        <v>35.6</v>
      </c>
      <c r="F182" s="341">
        <v>18.899999999999999</v>
      </c>
      <c r="G182" s="338"/>
      <c r="H182" s="341">
        <v>93.9</v>
      </c>
      <c r="I182" s="341">
        <v>97.8</v>
      </c>
      <c r="J182" s="341">
        <v>58.8</v>
      </c>
      <c r="K182" s="341">
        <v>69.400000000000006</v>
      </c>
      <c r="L182" s="341">
        <v>48.6</v>
      </c>
      <c r="M182" s="338"/>
      <c r="N182" s="341">
        <v>68.599999999999994</v>
      </c>
      <c r="O182" s="341">
        <v>65.3</v>
      </c>
      <c r="P182" s="341">
        <v>73.099999999999994</v>
      </c>
      <c r="Q182" s="341">
        <v>53.6</v>
      </c>
      <c r="R182" s="341">
        <v>56.4</v>
      </c>
    </row>
    <row r="183" spans="1:18" ht="11.25" customHeight="1" x14ac:dyDescent="0.2">
      <c r="A183" s="45" t="s">
        <v>441</v>
      </c>
      <c r="B183" s="105" t="s">
        <v>442</v>
      </c>
      <c r="C183" s="340">
        <v>1483</v>
      </c>
      <c r="D183" s="338"/>
      <c r="E183" s="341">
        <v>33.200000000000003</v>
      </c>
      <c r="F183" s="341">
        <v>25.2</v>
      </c>
      <c r="G183" s="338"/>
      <c r="H183" s="341">
        <v>96.4</v>
      </c>
      <c r="I183" s="341">
        <v>98</v>
      </c>
      <c r="J183" s="341">
        <v>60.1</v>
      </c>
      <c r="K183" s="341">
        <v>55.5</v>
      </c>
      <c r="L183" s="341">
        <v>42</v>
      </c>
      <c r="M183" s="338"/>
      <c r="N183" s="341">
        <v>77.8</v>
      </c>
      <c r="O183" s="341">
        <v>63.6</v>
      </c>
      <c r="P183" s="341">
        <v>78.599999999999994</v>
      </c>
      <c r="Q183" s="341">
        <v>70.099999999999994</v>
      </c>
      <c r="R183" s="341">
        <v>76.2</v>
      </c>
    </row>
    <row r="184" spans="1:18" ht="11.25" customHeight="1" x14ac:dyDescent="0.2">
      <c r="A184" s="45" t="s">
        <v>443</v>
      </c>
      <c r="B184" s="105" t="s">
        <v>444</v>
      </c>
      <c r="C184" s="340">
        <v>5163</v>
      </c>
      <c r="D184" s="338"/>
      <c r="E184" s="341">
        <v>36.1</v>
      </c>
      <c r="F184" s="341">
        <v>23.8</v>
      </c>
      <c r="G184" s="338"/>
      <c r="H184" s="341">
        <v>96.5</v>
      </c>
      <c r="I184" s="341">
        <v>97.6</v>
      </c>
      <c r="J184" s="341">
        <v>67.5</v>
      </c>
      <c r="K184" s="341">
        <v>60.5</v>
      </c>
      <c r="L184" s="341">
        <v>51.5</v>
      </c>
      <c r="M184" s="338"/>
      <c r="N184" s="341">
        <v>67.599999999999994</v>
      </c>
      <c r="O184" s="341">
        <v>67.900000000000006</v>
      </c>
      <c r="P184" s="341">
        <v>74.099999999999994</v>
      </c>
      <c r="Q184" s="341">
        <v>72.099999999999994</v>
      </c>
      <c r="R184" s="341">
        <v>68.2</v>
      </c>
    </row>
    <row r="185" spans="1:18" ht="11.25" customHeight="1" x14ac:dyDescent="0.2">
      <c r="A185" s="262"/>
      <c r="B185" s="262"/>
      <c r="C185" s="71"/>
      <c r="D185" s="71"/>
      <c r="E185" s="71"/>
      <c r="F185" s="71"/>
      <c r="G185" s="71"/>
      <c r="H185" s="71"/>
      <c r="I185" s="71"/>
      <c r="J185" s="71"/>
      <c r="K185" s="71"/>
      <c r="L185" s="71"/>
      <c r="M185" s="71"/>
      <c r="N185" s="71"/>
      <c r="O185" s="71"/>
      <c r="P185" s="71"/>
      <c r="Q185" s="71"/>
      <c r="R185" s="71"/>
    </row>
    <row r="186" spans="1:18" x14ac:dyDescent="0.2">
      <c r="R186" s="376" t="s">
        <v>671</v>
      </c>
    </row>
    <row r="187" spans="1:18" x14ac:dyDescent="0.2">
      <c r="R187" s="376"/>
    </row>
    <row r="188" spans="1:18" ht="21.95" customHeight="1" x14ac:dyDescent="0.2">
      <c r="A188" s="596" t="s">
        <v>759</v>
      </c>
      <c r="B188" s="596"/>
      <c r="C188" s="596"/>
      <c r="D188" s="596"/>
      <c r="E188" s="596"/>
      <c r="F188" s="596"/>
      <c r="G188" s="596"/>
      <c r="H188" s="596"/>
      <c r="I188" s="596"/>
      <c r="J188" s="596"/>
      <c r="K188" s="596"/>
      <c r="L188" s="596"/>
      <c r="M188" s="596"/>
      <c r="N188" s="596"/>
      <c r="O188" s="596"/>
      <c r="P188" s="596"/>
      <c r="Q188" s="596"/>
      <c r="R188" s="596"/>
    </row>
    <row r="189" spans="1:18" ht="11.25" customHeight="1" x14ac:dyDescent="0.2">
      <c r="A189" s="598" t="s">
        <v>756</v>
      </c>
      <c r="B189" s="598"/>
      <c r="C189" s="598"/>
      <c r="D189" s="598"/>
      <c r="E189" s="598"/>
      <c r="F189" s="598"/>
      <c r="G189" s="598"/>
      <c r="H189" s="598"/>
      <c r="I189" s="598"/>
      <c r="J189" s="598"/>
      <c r="K189" s="464"/>
      <c r="L189" s="464"/>
      <c r="M189" s="464"/>
      <c r="N189" s="464"/>
      <c r="O189" s="464"/>
      <c r="P189" s="464"/>
      <c r="Q189" s="464"/>
      <c r="R189" s="464"/>
    </row>
    <row r="190" spans="1:18" ht="21.95" customHeight="1" x14ac:dyDescent="0.2">
      <c r="A190" s="597" t="s">
        <v>539</v>
      </c>
      <c r="B190" s="597"/>
      <c r="C190" s="597"/>
      <c r="D190" s="597"/>
      <c r="E190" s="597"/>
      <c r="F190" s="597"/>
      <c r="G190" s="597"/>
      <c r="H190" s="597"/>
      <c r="I190" s="597"/>
      <c r="J190" s="597"/>
      <c r="K190" s="597"/>
      <c r="L190" s="597"/>
      <c r="M190" s="597"/>
      <c r="N190" s="597"/>
      <c r="O190" s="597"/>
      <c r="P190" s="597"/>
      <c r="Q190" s="597"/>
      <c r="R190" s="597"/>
    </row>
    <row r="191" spans="1:18" ht="21.95" customHeight="1" x14ac:dyDescent="0.2">
      <c r="A191" s="597" t="s">
        <v>764</v>
      </c>
      <c r="B191" s="597"/>
      <c r="C191" s="597"/>
      <c r="D191" s="597"/>
      <c r="E191" s="597"/>
      <c r="F191" s="597"/>
      <c r="G191" s="597"/>
      <c r="H191" s="597"/>
      <c r="I191" s="597"/>
      <c r="J191" s="597"/>
      <c r="K191" s="597"/>
      <c r="L191" s="597"/>
      <c r="M191" s="597"/>
      <c r="N191" s="597"/>
      <c r="O191" s="597"/>
      <c r="P191" s="597"/>
      <c r="Q191" s="597"/>
      <c r="R191" s="597"/>
    </row>
    <row r="192" spans="1:18" ht="11.25" customHeight="1" x14ac:dyDescent="0.2">
      <c r="A192" s="24"/>
      <c r="B192" s="24"/>
      <c r="C192" s="40"/>
      <c r="D192" s="40"/>
      <c r="E192" s="40"/>
      <c r="F192" s="164"/>
      <c r="G192" s="164"/>
      <c r="H192" s="164"/>
      <c r="I192" s="165"/>
      <c r="J192" s="165"/>
      <c r="K192" s="165"/>
      <c r="L192" s="165"/>
      <c r="M192" s="165"/>
      <c r="N192" s="165"/>
      <c r="O192" s="165"/>
      <c r="P192" s="165"/>
      <c r="Q192" s="165"/>
      <c r="R192" s="165"/>
    </row>
    <row r="193" spans="1:18" ht="11.25" customHeight="1" x14ac:dyDescent="0.2">
      <c r="A193" s="571" t="s">
        <v>446</v>
      </c>
      <c r="B193" s="571"/>
      <c r="C193" s="571"/>
      <c r="D193" s="571"/>
      <c r="E193" s="571"/>
      <c r="F193" s="571"/>
      <c r="G193" s="571"/>
      <c r="H193" s="571"/>
      <c r="I193" s="571"/>
      <c r="J193" s="571"/>
      <c r="K193" s="571"/>
      <c r="L193" s="571"/>
      <c r="M193" s="571"/>
      <c r="N193" s="571"/>
      <c r="O193" s="166"/>
      <c r="P193" s="166"/>
      <c r="Q193" s="166"/>
      <c r="R193" s="166"/>
    </row>
    <row r="194" spans="1:18" ht="11.25" customHeight="1" x14ac:dyDescent="0.2">
      <c r="A194" s="571"/>
      <c r="B194" s="571"/>
      <c r="C194" s="571"/>
      <c r="D194" s="571"/>
      <c r="E194" s="571"/>
      <c r="F194" s="571"/>
      <c r="G194" s="571"/>
      <c r="H194" s="571"/>
      <c r="I194" s="571"/>
      <c r="J194" s="571"/>
      <c r="K194" s="571"/>
      <c r="L194" s="571"/>
      <c r="M194" s="571"/>
      <c r="N194" s="571"/>
      <c r="O194" s="166"/>
      <c r="P194" s="166"/>
      <c r="Q194" s="166"/>
      <c r="R194" s="166"/>
    </row>
    <row r="196" spans="1:18" x14ac:dyDescent="0.2">
      <c r="E196" s="72"/>
      <c r="F196" s="72"/>
      <c r="G196" s="72"/>
      <c r="H196" s="72"/>
      <c r="I196" s="72"/>
      <c r="J196" s="72"/>
      <c r="K196" s="72"/>
      <c r="L196" s="72"/>
      <c r="M196" s="72"/>
      <c r="N196" s="72"/>
      <c r="O196" s="72"/>
      <c r="P196" s="72"/>
      <c r="Q196" s="72"/>
      <c r="R196" s="72"/>
    </row>
  </sheetData>
  <sheetProtection sheet="1" objects="1" scenarios="1"/>
  <mergeCells count="16">
    <mergeCell ref="A194:N194"/>
    <mergeCell ref="A188:R188"/>
    <mergeCell ref="A190:R190"/>
    <mergeCell ref="A189:J189"/>
    <mergeCell ref="A191:R191"/>
    <mergeCell ref="A193:N193"/>
    <mergeCell ref="A1:H1"/>
    <mergeCell ref="A5:A7"/>
    <mergeCell ref="C5:C7"/>
    <mergeCell ref="E5:F5"/>
    <mergeCell ref="H5:R5"/>
    <mergeCell ref="E6:E7"/>
    <mergeCell ref="F6:F7"/>
    <mergeCell ref="H6:L6"/>
    <mergeCell ref="N6:R6"/>
    <mergeCell ref="B5:B7"/>
  </mergeCells>
  <conditionalFormatting sqref="A169:B184">
    <cfRule type="cellIs" dxfId="4" priority="1" stopIfTrue="1" operator="equal">
      <formula>"x"</formula>
    </cfRule>
  </conditionalFormatting>
  <pageMargins left="0.70866141732283472" right="0.70866141732283472" top="0.31496062992125984" bottom="0.31496062992125984" header="0.31496062992125984" footer="0.31496062992125984"/>
  <pageSetup paperSize="9" scale="56" fitToHeight="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G207"/>
  <sheetViews>
    <sheetView showGridLines="0" zoomScaleNormal="100" workbookViewId="0">
      <selection sqref="A1:Z1"/>
    </sheetView>
  </sheetViews>
  <sheetFormatPr defaultRowHeight="11.25" x14ac:dyDescent="0.2"/>
  <cols>
    <col min="1" max="1" width="25.140625" style="84" customWidth="1"/>
    <col min="2" max="2" width="8.7109375" style="84" customWidth="1"/>
    <col min="3" max="3" width="7.7109375" style="162" customWidth="1"/>
    <col min="4" max="4" width="8.85546875" style="163" bestFit="1" customWidth="1"/>
    <col min="5" max="5" width="8.140625" style="162" bestFit="1" customWidth="1"/>
    <col min="6" max="6" width="8.85546875" style="163" bestFit="1" customWidth="1"/>
    <col min="7" max="7" width="8.140625" style="162" bestFit="1" customWidth="1"/>
    <col min="8" max="8" width="8.85546875" style="163" bestFit="1" customWidth="1"/>
    <col min="9" max="14" width="8.85546875" style="163" customWidth="1"/>
    <col min="15" max="15" width="1.7109375" style="84" customWidth="1"/>
    <col min="16" max="16" width="8.140625" style="162" bestFit="1" customWidth="1"/>
    <col min="17" max="17" width="8.85546875" style="163" bestFit="1" customWidth="1"/>
    <col min="18" max="18" width="8.140625" style="162" bestFit="1" customWidth="1"/>
    <col min="19" max="19" width="8.85546875" style="163" bestFit="1" customWidth="1"/>
    <col min="20" max="20" width="8.140625" style="162" bestFit="1" customWidth="1"/>
    <col min="21" max="21" width="8.85546875" style="163" bestFit="1" customWidth="1"/>
    <col min="22" max="25" width="8.85546875" style="163" customWidth="1"/>
    <col min="26" max="260" width="9.140625" style="84"/>
    <col min="261" max="261" width="25.140625" style="84" customWidth="1"/>
    <col min="262" max="262" width="8.7109375" style="84" customWidth="1"/>
    <col min="263" max="263" width="7.7109375" style="84" customWidth="1"/>
    <col min="264" max="264" width="8.85546875" style="84" bestFit="1" customWidth="1"/>
    <col min="265" max="265" width="8.140625" style="84" bestFit="1" customWidth="1"/>
    <col min="266" max="266" width="8.85546875" style="84" bestFit="1" customWidth="1"/>
    <col min="267" max="267" width="8.140625" style="84" bestFit="1" customWidth="1"/>
    <col min="268" max="268" width="8.85546875" style="84" bestFit="1" customWidth="1"/>
    <col min="269" max="272" width="8.85546875" style="84" customWidth="1"/>
    <col min="273" max="273" width="1.7109375" style="84" customWidth="1"/>
    <col min="274" max="274" width="8.140625" style="84" bestFit="1" customWidth="1"/>
    <col min="275" max="275" width="8.85546875" style="84" bestFit="1" customWidth="1"/>
    <col min="276" max="276" width="8.140625" style="84" bestFit="1" customWidth="1"/>
    <col min="277" max="277" width="8.85546875" style="84" bestFit="1" customWidth="1"/>
    <col min="278" max="278" width="8.140625" style="84" bestFit="1" customWidth="1"/>
    <col min="279" max="279" width="8.85546875" style="84" bestFit="1" customWidth="1"/>
    <col min="280" max="281" width="8.85546875" style="84" customWidth="1"/>
    <col min="282" max="516" width="9.140625" style="84"/>
    <col min="517" max="517" width="25.140625" style="84" customWidth="1"/>
    <col min="518" max="518" width="8.7109375" style="84" customWidth="1"/>
    <col min="519" max="519" width="7.7109375" style="84" customWidth="1"/>
    <col min="520" max="520" width="8.85546875" style="84" bestFit="1" customWidth="1"/>
    <col min="521" max="521" width="8.140625" style="84" bestFit="1" customWidth="1"/>
    <col min="522" max="522" width="8.85546875" style="84" bestFit="1" customWidth="1"/>
    <col min="523" max="523" width="8.140625" style="84" bestFit="1" customWidth="1"/>
    <col min="524" max="524" width="8.85546875" style="84" bestFit="1" customWidth="1"/>
    <col min="525" max="528" width="8.85546875" style="84" customWidth="1"/>
    <col min="529" max="529" width="1.7109375" style="84" customWidth="1"/>
    <col min="530" max="530" width="8.140625" style="84" bestFit="1" customWidth="1"/>
    <col min="531" max="531" width="8.85546875" style="84" bestFit="1" customWidth="1"/>
    <col min="532" max="532" width="8.140625" style="84" bestFit="1" customWidth="1"/>
    <col min="533" max="533" width="8.85546875" style="84" bestFit="1" customWidth="1"/>
    <col min="534" max="534" width="8.140625" style="84" bestFit="1" customWidth="1"/>
    <col min="535" max="535" width="8.85546875" style="84" bestFit="1" customWidth="1"/>
    <col min="536" max="537" width="8.85546875" style="84" customWidth="1"/>
    <col min="538" max="772" width="9.140625" style="84"/>
    <col min="773" max="773" width="25.140625" style="84" customWidth="1"/>
    <col min="774" max="774" width="8.7109375" style="84" customWidth="1"/>
    <col min="775" max="775" width="7.7109375" style="84" customWidth="1"/>
    <col min="776" max="776" width="8.85546875" style="84" bestFit="1" customWidth="1"/>
    <col min="777" max="777" width="8.140625" style="84" bestFit="1" customWidth="1"/>
    <col min="778" max="778" width="8.85546875" style="84" bestFit="1" customWidth="1"/>
    <col min="779" max="779" width="8.140625" style="84" bestFit="1" customWidth="1"/>
    <col min="780" max="780" width="8.85546875" style="84" bestFit="1" customWidth="1"/>
    <col min="781" max="784" width="8.85546875" style="84" customWidth="1"/>
    <col min="785" max="785" width="1.7109375" style="84" customWidth="1"/>
    <col min="786" max="786" width="8.140625" style="84" bestFit="1" customWidth="1"/>
    <col min="787" max="787" width="8.85546875" style="84" bestFit="1" customWidth="1"/>
    <col min="788" max="788" width="8.140625" style="84" bestFit="1" customWidth="1"/>
    <col min="789" max="789" width="8.85546875" style="84" bestFit="1" customWidth="1"/>
    <col min="790" max="790" width="8.140625" style="84" bestFit="1" customWidth="1"/>
    <col min="791" max="791" width="8.85546875" style="84" bestFit="1" customWidth="1"/>
    <col min="792" max="793" width="8.85546875" style="84" customWidth="1"/>
    <col min="794" max="1028" width="9.140625" style="84"/>
    <col min="1029" max="1029" width="25.140625" style="84" customWidth="1"/>
    <col min="1030" max="1030" width="8.7109375" style="84" customWidth="1"/>
    <col min="1031" max="1031" width="7.7109375" style="84" customWidth="1"/>
    <col min="1032" max="1032" width="8.85546875" style="84" bestFit="1" customWidth="1"/>
    <col min="1033" max="1033" width="8.140625" style="84" bestFit="1" customWidth="1"/>
    <col min="1034" max="1034" width="8.85546875" style="84" bestFit="1" customWidth="1"/>
    <col min="1035" max="1035" width="8.140625" style="84" bestFit="1" customWidth="1"/>
    <col min="1036" max="1036" width="8.85546875" style="84" bestFit="1" customWidth="1"/>
    <col min="1037" max="1040" width="8.85546875" style="84" customWidth="1"/>
    <col min="1041" max="1041" width="1.7109375" style="84" customWidth="1"/>
    <col min="1042" max="1042" width="8.140625" style="84" bestFit="1" customWidth="1"/>
    <col min="1043" max="1043" width="8.85546875" style="84" bestFit="1" customWidth="1"/>
    <col min="1044" max="1044" width="8.140625" style="84" bestFit="1" customWidth="1"/>
    <col min="1045" max="1045" width="8.85546875" style="84" bestFit="1" customWidth="1"/>
    <col min="1046" max="1046" width="8.140625" style="84" bestFit="1" customWidth="1"/>
    <col min="1047" max="1047" width="8.85546875" style="84" bestFit="1" customWidth="1"/>
    <col min="1048" max="1049" width="8.85546875" style="84" customWidth="1"/>
    <col min="1050" max="1284" width="9.140625" style="84"/>
    <col min="1285" max="1285" width="25.140625" style="84" customWidth="1"/>
    <col min="1286" max="1286" width="8.7109375" style="84" customWidth="1"/>
    <col min="1287" max="1287" width="7.7109375" style="84" customWidth="1"/>
    <col min="1288" max="1288" width="8.85546875" style="84" bestFit="1" customWidth="1"/>
    <col min="1289" max="1289" width="8.140625" style="84" bestFit="1" customWidth="1"/>
    <col min="1290" max="1290" width="8.85546875" style="84" bestFit="1" customWidth="1"/>
    <col min="1291" max="1291" width="8.140625" style="84" bestFit="1" customWidth="1"/>
    <col min="1292" max="1292" width="8.85546875" style="84" bestFit="1" customWidth="1"/>
    <col min="1293" max="1296" width="8.85546875" style="84" customWidth="1"/>
    <col min="1297" max="1297" width="1.7109375" style="84" customWidth="1"/>
    <col min="1298" max="1298" width="8.140625" style="84" bestFit="1" customWidth="1"/>
    <col min="1299" max="1299" width="8.85546875" style="84" bestFit="1" customWidth="1"/>
    <col min="1300" max="1300" width="8.140625" style="84" bestFit="1" customWidth="1"/>
    <col min="1301" max="1301" width="8.85546875" style="84" bestFit="1" customWidth="1"/>
    <col min="1302" max="1302" width="8.140625" style="84" bestFit="1" customWidth="1"/>
    <col min="1303" max="1303" width="8.85546875" style="84" bestFit="1" customWidth="1"/>
    <col min="1304" max="1305" width="8.85546875" style="84" customWidth="1"/>
    <col min="1306" max="1540" width="9.140625" style="84"/>
    <col min="1541" max="1541" width="25.140625" style="84" customWidth="1"/>
    <col min="1542" max="1542" width="8.7109375" style="84" customWidth="1"/>
    <col min="1543" max="1543" width="7.7109375" style="84" customWidth="1"/>
    <col min="1544" max="1544" width="8.85546875" style="84" bestFit="1" customWidth="1"/>
    <col min="1545" max="1545" width="8.140625" style="84" bestFit="1" customWidth="1"/>
    <col min="1546" max="1546" width="8.85546875" style="84" bestFit="1" customWidth="1"/>
    <col min="1547" max="1547" width="8.140625" style="84" bestFit="1" customWidth="1"/>
    <col min="1548" max="1548" width="8.85546875" style="84" bestFit="1" customWidth="1"/>
    <col min="1549" max="1552" width="8.85546875" style="84" customWidth="1"/>
    <col min="1553" max="1553" width="1.7109375" style="84" customWidth="1"/>
    <col min="1554" max="1554" width="8.140625" style="84" bestFit="1" customWidth="1"/>
    <col min="1555" max="1555" width="8.85546875" style="84" bestFit="1" customWidth="1"/>
    <col min="1556" max="1556" width="8.140625" style="84" bestFit="1" customWidth="1"/>
    <col min="1557" max="1557" width="8.85546875" style="84" bestFit="1" customWidth="1"/>
    <col min="1558" max="1558" width="8.140625" style="84" bestFit="1" customWidth="1"/>
    <col min="1559" max="1559" width="8.85546875" style="84" bestFit="1" customWidth="1"/>
    <col min="1560" max="1561" width="8.85546875" style="84" customWidth="1"/>
    <col min="1562" max="1796" width="9.140625" style="84"/>
    <col min="1797" max="1797" width="25.140625" style="84" customWidth="1"/>
    <col min="1798" max="1798" width="8.7109375" style="84" customWidth="1"/>
    <col min="1799" max="1799" width="7.7109375" style="84" customWidth="1"/>
    <col min="1800" max="1800" width="8.85546875" style="84" bestFit="1" customWidth="1"/>
    <col min="1801" max="1801" width="8.140625" style="84" bestFit="1" customWidth="1"/>
    <col min="1802" max="1802" width="8.85546875" style="84" bestFit="1" customWidth="1"/>
    <col min="1803" max="1803" width="8.140625" style="84" bestFit="1" customWidth="1"/>
    <col min="1804" max="1804" width="8.85546875" style="84" bestFit="1" customWidth="1"/>
    <col min="1805" max="1808" width="8.85546875" style="84" customWidth="1"/>
    <col min="1809" max="1809" width="1.7109375" style="84" customWidth="1"/>
    <col min="1810" max="1810" width="8.140625" style="84" bestFit="1" customWidth="1"/>
    <col min="1811" max="1811" width="8.85546875" style="84" bestFit="1" customWidth="1"/>
    <col min="1812" max="1812" width="8.140625" style="84" bestFit="1" customWidth="1"/>
    <col min="1813" max="1813" width="8.85546875" style="84" bestFit="1" customWidth="1"/>
    <col min="1814" max="1814" width="8.140625" style="84" bestFit="1" customWidth="1"/>
    <col min="1815" max="1815" width="8.85546875" style="84" bestFit="1" customWidth="1"/>
    <col min="1816" max="1817" width="8.85546875" style="84" customWidth="1"/>
    <col min="1818" max="2052" width="9.140625" style="84"/>
    <col min="2053" max="2053" width="25.140625" style="84" customWidth="1"/>
    <col min="2054" max="2054" width="8.7109375" style="84" customWidth="1"/>
    <col min="2055" max="2055" width="7.7109375" style="84" customWidth="1"/>
    <col min="2056" max="2056" width="8.85546875" style="84" bestFit="1" customWidth="1"/>
    <col min="2057" max="2057" width="8.140625" style="84" bestFit="1" customWidth="1"/>
    <col min="2058" max="2058" width="8.85546875" style="84" bestFit="1" customWidth="1"/>
    <col min="2059" max="2059" width="8.140625" style="84" bestFit="1" customWidth="1"/>
    <col min="2060" max="2060" width="8.85546875" style="84" bestFit="1" customWidth="1"/>
    <col min="2061" max="2064" width="8.85546875" style="84" customWidth="1"/>
    <col min="2065" max="2065" width="1.7109375" style="84" customWidth="1"/>
    <col min="2066" max="2066" width="8.140625" style="84" bestFit="1" customWidth="1"/>
    <col min="2067" max="2067" width="8.85546875" style="84" bestFit="1" customWidth="1"/>
    <col min="2068" max="2068" width="8.140625" style="84" bestFit="1" customWidth="1"/>
    <col min="2069" max="2069" width="8.85546875" style="84" bestFit="1" customWidth="1"/>
    <col min="2070" max="2070" width="8.140625" style="84" bestFit="1" customWidth="1"/>
    <col min="2071" max="2071" width="8.85546875" style="84" bestFit="1" customWidth="1"/>
    <col min="2072" max="2073" width="8.85546875" style="84" customWidth="1"/>
    <col min="2074" max="2308" width="9.140625" style="84"/>
    <col min="2309" max="2309" width="25.140625" style="84" customWidth="1"/>
    <col min="2310" max="2310" width="8.7109375" style="84" customWidth="1"/>
    <col min="2311" max="2311" width="7.7109375" style="84" customWidth="1"/>
    <col min="2312" max="2312" width="8.85546875" style="84" bestFit="1" customWidth="1"/>
    <col min="2313" max="2313" width="8.140625" style="84" bestFit="1" customWidth="1"/>
    <col min="2314" max="2314" width="8.85546875" style="84" bestFit="1" customWidth="1"/>
    <col min="2315" max="2315" width="8.140625" style="84" bestFit="1" customWidth="1"/>
    <col min="2316" max="2316" width="8.85546875" style="84" bestFit="1" customWidth="1"/>
    <col min="2317" max="2320" width="8.85546875" style="84" customWidth="1"/>
    <col min="2321" max="2321" width="1.7109375" style="84" customWidth="1"/>
    <col min="2322" max="2322" width="8.140625" style="84" bestFit="1" customWidth="1"/>
    <col min="2323" max="2323" width="8.85546875" style="84" bestFit="1" customWidth="1"/>
    <col min="2324" max="2324" width="8.140625" style="84" bestFit="1" customWidth="1"/>
    <col min="2325" max="2325" width="8.85546875" style="84" bestFit="1" customWidth="1"/>
    <col min="2326" max="2326" width="8.140625" style="84" bestFit="1" customWidth="1"/>
    <col min="2327" max="2327" width="8.85546875" style="84" bestFit="1" customWidth="1"/>
    <col min="2328" max="2329" width="8.85546875" style="84" customWidth="1"/>
    <col min="2330" max="2564" width="9.140625" style="84"/>
    <col min="2565" max="2565" width="25.140625" style="84" customWidth="1"/>
    <col min="2566" max="2566" width="8.7109375" style="84" customWidth="1"/>
    <col min="2567" max="2567" width="7.7109375" style="84" customWidth="1"/>
    <col min="2568" max="2568" width="8.85546875" style="84" bestFit="1" customWidth="1"/>
    <col min="2569" max="2569" width="8.140625" style="84" bestFit="1" customWidth="1"/>
    <col min="2570" max="2570" width="8.85546875" style="84" bestFit="1" customWidth="1"/>
    <col min="2571" max="2571" width="8.140625" style="84" bestFit="1" customWidth="1"/>
    <col min="2572" max="2572" width="8.85546875" style="84" bestFit="1" customWidth="1"/>
    <col min="2573" max="2576" width="8.85546875" style="84" customWidth="1"/>
    <col min="2577" max="2577" width="1.7109375" style="84" customWidth="1"/>
    <col min="2578" max="2578" width="8.140625" style="84" bestFit="1" customWidth="1"/>
    <col min="2579" max="2579" width="8.85546875" style="84" bestFit="1" customWidth="1"/>
    <col min="2580" max="2580" width="8.140625" style="84" bestFit="1" customWidth="1"/>
    <col min="2581" max="2581" width="8.85546875" style="84" bestFit="1" customWidth="1"/>
    <col min="2582" max="2582" width="8.140625" style="84" bestFit="1" customWidth="1"/>
    <col min="2583" max="2583" width="8.85546875" style="84" bestFit="1" customWidth="1"/>
    <col min="2584" max="2585" width="8.85546875" style="84" customWidth="1"/>
    <col min="2586" max="2820" width="9.140625" style="84"/>
    <col min="2821" max="2821" width="25.140625" style="84" customWidth="1"/>
    <col min="2822" max="2822" width="8.7109375" style="84" customWidth="1"/>
    <col min="2823" max="2823" width="7.7109375" style="84" customWidth="1"/>
    <col min="2824" max="2824" width="8.85546875" style="84" bestFit="1" customWidth="1"/>
    <col min="2825" max="2825" width="8.140625" style="84" bestFit="1" customWidth="1"/>
    <col min="2826" max="2826" width="8.85546875" style="84" bestFit="1" customWidth="1"/>
    <col min="2827" max="2827" width="8.140625" style="84" bestFit="1" customWidth="1"/>
    <col min="2828" max="2828" width="8.85546875" style="84" bestFit="1" customWidth="1"/>
    <col min="2829" max="2832" width="8.85546875" style="84" customWidth="1"/>
    <col min="2833" max="2833" width="1.7109375" style="84" customWidth="1"/>
    <col min="2834" max="2834" width="8.140625" style="84" bestFit="1" customWidth="1"/>
    <col min="2835" max="2835" width="8.85546875" style="84" bestFit="1" customWidth="1"/>
    <col min="2836" max="2836" width="8.140625" style="84" bestFit="1" customWidth="1"/>
    <col min="2837" max="2837" width="8.85546875" style="84" bestFit="1" customWidth="1"/>
    <col min="2838" max="2838" width="8.140625" style="84" bestFit="1" customWidth="1"/>
    <col min="2839" max="2839" width="8.85546875" style="84" bestFit="1" customWidth="1"/>
    <col min="2840" max="2841" width="8.85546875" style="84" customWidth="1"/>
    <col min="2842" max="3076" width="9.140625" style="84"/>
    <col min="3077" max="3077" width="25.140625" style="84" customWidth="1"/>
    <col min="3078" max="3078" width="8.7109375" style="84" customWidth="1"/>
    <col min="3079" max="3079" width="7.7109375" style="84" customWidth="1"/>
    <col min="3080" max="3080" width="8.85546875" style="84" bestFit="1" customWidth="1"/>
    <col min="3081" max="3081" width="8.140625" style="84" bestFit="1" customWidth="1"/>
    <col min="3082" max="3082" width="8.85546875" style="84" bestFit="1" customWidth="1"/>
    <col min="3083" max="3083" width="8.140625" style="84" bestFit="1" customWidth="1"/>
    <col min="3084" max="3084" width="8.85546875" style="84" bestFit="1" customWidth="1"/>
    <col min="3085" max="3088" width="8.85546875" style="84" customWidth="1"/>
    <col min="3089" max="3089" width="1.7109375" style="84" customWidth="1"/>
    <col min="3090" max="3090" width="8.140625" style="84" bestFit="1" customWidth="1"/>
    <col min="3091" max="3091" width="8.85546875" style="84" bestFit="1" customWidth="1"/>
    <col min="3092" max="3092" width="8.140625" style="84" bestFit="1" customWidth="1"/>
    <col min="3093" max="3093" width="8.85546875" style="84" bestFit="1" customWidth="1"/>
    <col min="3094" max="3094" width="8.140625" style="84" bestFit="1" customWidth="1"/>
    <col min="3095" max="3095" width="8.85546875" style="84" bestFit="1" customWidth="1"/>
    <col min="3096" max="3097" width="8.85546875" style="84" customWidth="1"/>
    <col min="3098" max="3332" width="9.140625" style="84"/>
    <col min="3333" max="3333" width="25.140625" style="84" customWidth="1"/>
    <col min="3334" max="3334" width="8.7109375" style="84" customWidth="1"/>
    <col min="3335" max="3335" width="7.7109375" style="84" customWidth="1"/>
    <col min="3336" max="3336" width="8.85546875" style="84" bestFit="1" customWidth="1"/>
    <col min="3337" max="3337" width="8.140625" style="84" bestFit="1" customWidth="1"/>
    <col min="3338" max="3338" width="8.85546875" style="84" bestFit="1" customWidth="1"/>
    <col min="3339" max="3339" width="8.140625" style="84" bestFit="1" customWidth="1"/>
    <col min="3340" max="3340" width="8.85546875" style="84" bestFit="1" customWidth="1"/>
    <col min="3341" max="3344" width="8.85546875" style="84" customWidth="1"/>
    <col min="3345" max="3345" width="1.7109375" style="84" customWidth="1"/>
    <col min="3346" max="3346" width="8.140625" style="84" bestFit="1" customWidth="1"/>
    <col min="3347" max="3347" width="8.85546875" style="84" bestFit="1" customWidth="1"/>
    <col min="3348" max="3348" width="8.140625" style="84" bestFit="1" customWidth="1"/>
    <col min="3349" max="3349" width="8.85546875" style="84" bestFit="1" customWidth="1"/>
    <col min="3350" max="3350" width="8.140625" style="84" bestFit="1" customWidth="1"/>
    <col min="3351" max="3351" width="8.85546875" style="84" bestFit="1" customWidth="1"/>
    <col min="3352" max="3353" width="8.85546875" style="84" customWidth="1"/>
    <col min="3354" max="3588" width="9.140625" style="84"/>
    <col min="3589" max="3589" width="25.140625" style="84" customWidth="1"/>
    <col min="3590" max="3590" width="8.7109375" style="84" customWidth="1"/>
    <col min="3591" max="3591" width="7.7109375" style="84" customWidth="1"/>
    <col min="3592" max="3592" width="8.85546875" style="84" bestFit="1" customWidth="1"/>
    <col min="3593" max="3593" width="8.140625" style="84" bestFit="1" customWidth="1"/>
    <col min="3594" max="3594" width="8.85546875" style="84" bestFit="1" customWidth="1"/>
    <col min="3595" max="3595" width="8.140625" style="84" bestFit="1" customWidth="1"/>
    <col min="3596" max="3596" width="8.85546875" style="84" bestFit="1" customWidth="1"/>
    <col min="3597" max="3600" width="8.85546875" style="84" customWidth="1"/>
    <col min="3601" max="3601" width="1.7109375" style="84" customWidth="1"/>
    <col min="3602" max="3602" width="8.140625" style="84" bestFit="1" customWidth="1"/>
    <col min="3603" max="3603" width="8.85546875" style="84" bestFit="1" customWidth="1"/>
    <col min="3604" max="3604" width="8.140625" style="84" bestFit="1" customWidth="1"/>
    <col min="3605" max="3605" width="8.85546875" style="84" bestFit="1" customWidth="1"/>
    <col min="3606" max="3606" width="8.140625" style="84" bestFit="1" customWidth="1"/>
    <col min="3607" max="3607" width="8.85546875" style="84" bestFit="1" customWidth="1"/>
    <col min="3608" max="3609" width="8.85546875" style="84" customWidth="1"/>
    <col min="3610" max="3844" width="9.140625" style="84"/>
    <col min="3845" max="3845" width="25.140625" style="84" customWidth="1"/>
    <col min="3846" max="3846" width="8.7109375" style="84" customWidth="1"/>
    <col min="3847" max="3847" width="7.7109375" style="84" customWidth="1"/>
    <col min="3848" max="3848" width="8.85546875" style="84" bestFit="1" customWidth="1"/>
    <col min="3849" max="3849" width="8.140625" style="84" bestFit="1" customWidth="1"/>
    <col min="3850" max="3850" width="8.85546875" style="84" bestFit="1" customWidth="1"/>
    <col min="3851" max="3851" width="8.140625" style="84" bestFit="1" customWidth="1"/>
    <col min="3852" max="3852" width="8.85546875" style="84" bestFit="1" customWidth="1"/>
    <col min="3853" max="3856" width="8.85546875" style="84" customWidth="1"/>
    <col min="3857" max="3857" width="1.7109375" style="84" customWidth="1"/>
    <col min="3858" max="3858" width="8.140625" style="84" bestFit="1" customWidth="1"/>
    <col min="3859" max="3859" width="8.85546875" style="84" bestFit="1" customWidth="1"/>
    <col min="3860" max="3860" width="8.140625" style="84" bestFit="1" customWidth="1"/>
    <col min="3861" max="3861" width="8.85546875" style="84" bestFit="1" customWidth="1"/>
    <col min="3862" max="3862" width="8.140625" style="84" bestFit="1" customWidth="1"/>
    <col min="3863" max="3863" width="8.85546875" style="84" bestFit="1" customWidth="1"/>
    <col min="3864" max="3865" width="8.85546875" style="84" customWidth="1"/>
    <col min="3866" max="4100" width="9.140625" style="84"/>
    <col min="4101" max="4101" width="25.140625" style="84" customWidth="1"/>
    <col min="4102" max="4102" width="8.7109375" style="84" customWidth="1"/>
    <col min="4103" max="4103" width="7.7109375" style="84" customWidth="1"/>
    <col min="4104" max="4104" width="8.85546875" style="84" bestFit="1" customWidth="1"/>
    <col min="4105" max="4105" width="8.140625" style="84" bestFit="1" customWidth="1"/>
    <col min="4106" max="4106" width="8.85546875" style="84" bestFit="1" customWidth="1"/>
    <col min="4107" max="4107" width="8.140625" style="84" bestFit="1" customWidth="1"/>
    <col min="4108" max="4108" width="8.85546875" style="84" bestFit="1" customWidth="1"/>
    <col min="4109" max="4112" width="8.85546875" style="84" customWidth="1"/>
    <col min="4113" max="4113" width="1.7109375" style="84" customWidth="1"/>
    <col min="4114" max="4114" width="8.140625" style="84" bestFit="1" customWidth="1"/>
    <col min="4115" max="4115" width="8.85546875" style="84" bestFit="1" customWidth="1"/>
    <col min="4116" max="4116" width="8.140625" style="84" bestFit="1" customWidth="1"/>
    <col min="4117" max="4117" width="8.85546875" style="84" bestFit="1" customWidth="1"/>
    <col min="4118" max="4118" width="8.140625" style="84" bestFit="1" customWidth="1"/>
    <col min="4119" max="4119" width="8.85546875" style="84" bestFit="1" customWidth="1"/>
    <col min="4120" max="4121" width="8.85546875" style="84" customWidth="1"/>
    <col min="4122" max="4356" width="9.140625" style="84"/>
    <col min="4357" max="4357" width="25.140625" style="84" customWidth="1"/>
    <col min="4358" max="4358" width="8.7109375" style="84" customWidth="1"/>
    <col min="4359" max="4359" width="7.7109375" style="84" customWidth="1"/>
    <col min="4360" max="4360" width="8.85546875" style="84" bestFit="1" customWidth="1"/>
    <col min="4361" max="4361" width="8.140625" style="84" bestFit="1" customWidth="1"/>
    <col min="4362" max="4362" width="8.85546875" style="84" bestFit="1" customWidth="1"/>
    <col min="4363" max="4363" width="8.140625" style="84" bestFit="1" customWidth="1"/>
    <col min="4364" max="4364" width="8.85546875" style="84" bestFit="1" customWidth="1"/>
    <col min="4365" max="4368" width="8.85546875" style="84" customWidth="1"/>
    <col min="4369" max="4369" width="1.7109375" style="84" customWidth="1"/>
    <col min="4370" max="4370" width="8.140625" style="84" bestFit="1" customWidth="1"/>
    <col min="4371" max="4371" width="8.85546875" style="84" bestFit="1" customWidth="1"/>
    <col min="4372" max="4372" width="8.140625" style="84" bestFit="1" customWidth="1"/>
    <col min="4373" max="4373" width="8.85546875" style="84" bestFit="1" customWidth="1"/>
    <col min="4374" max="4374" width="8.140625" style="84" bestFit="1" customWidth="1"/>
    <col min="4375" max="4375" width="8.85546875" style="84" bestFit="1" customWidth="1"/>
    <col min="4376" max="4377" width="8.85546875" style="84" customWidth="1"/>
    <col min="4378" max="4612" width="9.140625" style="84"/>
    <col min="4613" max="4613" width="25.140625" style="84" customWidth="1"/>
    <col min="4614" max="4614" width="8.7109375" style="84" customWidth="1"/>
    <col min="4615" max="4615" width="7.7109375" style="84" customWidth="1"/>
    <col min="4616" max="4616" width="8.85546875" style="84" bestFit="1" customWidth="1"/>
    <col min="4617" max="4617" width="8.140625" style="84" bestFit="1" customWidth="1"/>
    <col min="4618" max="4618" width="8.85546875" style="84" bestFit="1" customWidth="1"/>
    <col min="4619" max="4619" width="8.140625" style="84" bestFit="1" customWidth="1"/>
    <col min="4620" max="4620" width="8.85546875" style="84" bestFit="1" customWidth="1"/>
    <col min="4621" max="4624" width="8.85546875" style="84" customWidth="1"/>
    <col min="4625" max="4625" width="1.7109375" style="84" customWidth="1"/>
    <col min="4626" max="4626" width="8.140625" style="84" bestFit="1" customWidth="1"/>
    <col min="4627" max="4627" width="8.85546875" style="84" bestFit="1" customWidth="1"/>
    <col min="4628" max="4628" width="8.140625" style="84" bestFit="1" customWidth="1"/>
    <col min="4629" max="4629" width="8.85546875" style="84" bestFit="1" customWidth="1"/>
    <col min="4630" max="4630" width="8.140625" style="84" bestFit="1" customWidth="1"/>
    <col min="4631" max="4631" width="8.85546875" style="84" bestFit="1" customWidth="1"/>
    <col min="4632" max="4633" width="8.85546875" style="84" customWidth="1"/>
    <col min="4634" max="4868" width="9.140625" style="84"/>
    <col min="4869" max="4869" width="25.140625" style="84" customWidth="1"/>
    <col min="4870" max="4870" width="8.7109375" style="84" customWidth="1"/>
    <col min="4871" max="4871" width="7.7109375" style="84" customWidth="1"/>
    <col min="4872" max="4872" width="8.85546875" style="84" bestFit="1" customWidth="1"/>
    <col min="4873" max="4873" width="8.140625" style="84" bestFit="1" customWidth="1"/>
    <col min="4874" max="4874" width="8.85546875" style="84" bestFit="1" customWidth="1"/>
    <col min="4875" max="4875" width="8.140625" style="84" bestFit="1" customWidth="1"/>
    <col min="4876" max="4876" width="8.85546875" style="84" bestFit="1" customWidth="1"/>
    <col min="4877" max="4880" width="8.85546875" style="84" customWidth="1"/>
    <col min="4881" max="4881" width="1.7109375" style="84" customWidth="1"/>
    <col min="4882" max="4882" width="8.140625" style="84" bestFit="1" customWidth="1"/>
    <col min="4883" max="4883" width="8.85546875" style="84" bestFit="1" customWidth="1"/>
    <col min="4884" max="4884" width="8.140625" style="84" bestFit="1" customWidth="1"/>
    <col min="4885" max="4885" width="8.85546875" style="84" bestFit="1" customWidth="1"/>
    <col min="4886" max="4886" width="8.140625" style="84" bestFit="1" customWidth="1"/>
    <col min="4887" max="4887" width="8.85546875" style="84" bestFit="1" customWidth="1"/>
    <col min="4888" max="4889" width="8.85546875" style="84" customWidth="1"/>
    <col min="4890" max="5124" width="9.140625" style="84"/>
    <col min="5125" max="5125" width="25.140625" style="84" customWidth="1"/>
    <col min="5126" max="5126" width="8.7109375" style="84" customWidth="1"/>
    <col min="5127" max="5127" width="7.7109375" style="84" customWidth="1"/>
    <col min="5128" max="5128" width="8.85546875" style="84" bestFit="1" customWidth="1"/>
    <col min="5129" max="5129" width="8.140625" style="84" bestFit="1" customWidth="1"/>
    <col min="5130" max="5130" width="8.85546875" style="84" bestFit="1" customWidth="1"/>
    <col min="5131" max="5131" width="8.140625" style="84" bestFit="1" customWidth="1"/>
    <col min="5132" max="5132" width="8.85546875" style="84" bestFit="1" customWidth="1"/>
    <col min="5133" max="5136" width="8.85546875" style="84" customWidth="1"/>
    <col min="5137" max="5137" width="1.7109375" style="84" customWidth="1"/>
    <col min="5138" max="5138" width="8.140625" style="84" bestFit="1" customWidth="1"/>
    <col min="5139" max="5139" width="8.85546875" style="84" bestFit="1" customWidth="1"/>
    <col min="5140" max="5140" width="8.140625" style="84" bestFit="1" customWidth="1"/>
    <col min="5141" max="5141" width="8.85546875" style="84" bestFit="1" customWidth="1"/>
    <col min="5142" max="5142" width="8.140625" style="84" bestFit="1" customWidth="1"/>
    <col min="5143" max="5143" width="8.85546875" style="84" bestFit="1" customWidth="1"/>
    <col min="5144" max="5145" width="8.85546875" style="84" customWidth="1"/>
    <col min="5146" max="5380" width="9.140625" style="84"/>
    <col min="5381" max="5381" width="25.140625" style="84" customWidth="1"/>
    <col min="5382" max="5382" width="8.7109375" style="84" customWidth="1"/>
    <col min="5383" max="5383" width="7.7109375" style="84" customWidth="1"/>
    <col min="5384" max="5384" width="8.85546875" style="84" bestFit="1" customWidth="1"/>
    <col min="5385" max="5385" width="8.140625" style="84" bestFit="1" customWidth="1"/>
    <col min="5386" max="5386" width="8.85546875" style="84" bestFit="1" customWidth="1"/>
    <col min="5387" max="5387" width="8.140625" style="84" bestFit="1" customWidth="1"/>
    <col min="5388" max="5388" width="8.85546875" style="84" bestFit="1" customWidth="1"/>
    <col min="5389" max="5392" width="8.85546875" style="84" customWidth="1"/>
    <col min="5393" max="5393" width="1.7109375" style="84" customWidth="1"/>
    <col min="5394" max="5394" width="8.140625" style="84" bestFit="1" customWidth="1"/>
    <col min="5395" max="5395" width="8.85546875" style="84" bestFit="1" customWidth="1"/>
    <col min="5396" max="5396" width="8.140625" style="84" bestFit="1" customWidth="1"/>
    <col min="5397" max="5397" width="8.85546875" style="84" bestFit="1" customWidth="1"/>
    <col min="5398" max="5398" width="8.140625" style="84" bestFit="1" customWidth="1"/>
    <col min="5399" max="5399" width="8.85546875" style="84" bestFit="1" customWidth="1"/>
    <col min="5400" max="5401" width="8.85546875" style="84" customWidth="1"/>
    <col min="5402" max="5636" width="9.140625" style="84"/>
    <col min="5637" max="5637" width="25.140625" style="84" customWidth="1"/>
    <col min="5638" max="5638" width="8.7109375" style="84" customWidth="1"/>
    <col min="5639" max="5639" width="7.7109375" style="84" customWidth="1"/>
    <col min="5640" max="5640" width="8.85546875" style="84" bestFit="1" customWidth="1"/>
    <col min="5641" max="5641" width="8.140625" style="84" bestFit="1" customWidth="1"/>
    <col min="5642" max="5642" width="8.85546875" style="84" bestFit="1" customWidth="1"/>
    <col min="5643" max="5643" width="8.140625" style="84" bestFit="1" customWidth="1"/>
    <col min="5644" max="5644" width="8.85546875" style="84" bestFit="1" customWidth="1"/>
    <col min="5645" max="5648" width="8.85546875" style="84" customWidth="1"/>
    <col min="5649" max="5649" width="1.7109375" style="84" customWidth="1"/>
    <col min="5650" max="5650" width="8.140625" style="84" bestFit="1" customWidth="1"/>
    <col min="5651" max="5651" width="8.85546875" style="84" bestFit="1" customWidth="1"/>
    <col min="5652" max="5652" width="8.140625" style="84" bestFit="1" customWidth="1"/>
    <col min="5653" max="5653" width="8.85546875" style="84" bestFit="1" customWidth="1"/>
    <col min="5654" max="5654" width="8.140625" style="84" bestFit="1" customWidth="1"/>
    <col min="5655" max="5655" width="8.85546875" style="84" bestFit="1" customWidth="1"/>
    <col min="5656" max="5657" width="8.85546875" style="84" customWidth="1"/>
    <col min="5658" max="5892" width="9.140625" style="84"/>
    <col min="5893" max="5893" width="25.140625" style="84" customWidth="1"/>
    <col min="5894" max="5894" width="8.7109375" style="84" customWidth="1"/>
    <col min="5895" max="5895" width="7.7109375" style="84" customWidth="1"/>
    <col min="5896" max="5896" width="8.85546875" style="84" bestFit="1" customWidth="1"/>
    <col min="5897" max="5897" width="8.140625" style="84" bestFit="1" customWidth="1"/>
    <col min="5898" max="5898" width="8.85546875" style="84" bestFit="1" customWidth="1"/>
    <col min="5899" max="5899" width="8.140625" style="84" bestFit="1" customWidth="1"/>
    <col min="5900" max="5900" width="8.85546875" style="84" bestFit="1" customWidth="1"/>
    <col min="5901" max="5904" width="8.85546875" style="84" customWidth="1"/>
    <col min="5905" max="5905" width="1.7109375" style="84" customWidth="1"/>
    <col min="5906" max="5906" width="8.140625" style="84" bestFit="1" customWidth="1"/>
    <col min="5907" max="5907" width="8.85546875" style="84" bestFit="1" customWidth="1"/>
    <col min="5908" max="5908" width="8.140625" style="84" bestFit="1" customWidth="1"/>
    <col min="5909" max="5909" width="8.85546875" style="84" bestFit="1" customWidth="1"/>
    <col min="5910" max="5910" width="8.140625" style="84" bestFit="1" customWidth="1"/>
    <col min="5911" max="5911" width="8.85546875" style="84" bestFit="1" customWidth="1"/>
    <col min="5912" max="5913" width="8.85546875" style="84" customWidth="1"/>
    <col min="5914" max="6148" width="9.140625" style="84"/>
    <col min="6149" max="6149" width="25.140625" style="84" customWidth="1"/>
    <col min="6150" max="6150" width="8.7109375" style="84" customWidth="1"/>
    <col min="6151" max="6151" width="7.7109375" style="84" customWidth="1"/>
    <col min="6152" max="6152" width="8.85546875" style="84" bestFit="1" customWidth="1"/>
    <col min="6153" max="6153" width="8.140625" style="84" bestFit="1" customWidth="1"/>
    <col min="6154" max="6154" width="8.85546875" style="84" bestFit="1" customWidth="1"/>
    <col min="6155" max="6155" width="8.140625" style="84" bestFit="1" customWidth="1"/>
    <col min="6156" max="6156" width="8.85546875" style="84" bestFit="1" customWidth="1"/>
    <col min="6157" max="6160" width="8.85546875" style="84" customWidth="1"/>
    <col min="6161" max="6161" width="1.7109375" style="84" customWidth="1"/>
    <col min="6162" max="6162" width="8.140625" style="84" bestFit="1" customWidth="1"/>
    <col min="6163" max="6163" width="8.85546875" style="84" bestFit="1" customWidth="1"/>
    <col min="6164" max="6164" width="8.140625" style="84" bestFit="1" customWidth="1"/>
    <col min="6165" max="6165" width="8.85546875" style="84" bestFit="1" customWidth="1"/>
    <col min="6166" max="6166" width="8.140625" style="84" bestFit="1" customWidth="1"/>
    <col min="6167" max="6167" width="8.85546875" style="84" bestFit="1" customWidth="1"/>
    <col min="6168" max="6169" width="8.85546875" style="84" customWidth="1"/>
    <col min="6170" max="6404" width="9.140625" style="84"/>
    <col min="6405" max="6405" width="25.140625" style="84" customWidth="1"/>
    <col min="6406" max="6406" width="8.7109375" style="84" customWidth="1"/>
    <col min="6407" max="6407" width="7.7109375" style="84" customWidth="1"/>
    <col min="6408" max="6408" width="8.85546875" style="84" bestFit="1" customWidth="1"/>
    <col min="6409" max="6409" width="8.140625" style="84" bestFit="1" customWidth="1"/>
    <col min="6410" max="6410" width="8.85546875" style="84" bestFit="1" customWidth="1"/>
    <col min="6411" max="6411" width="8.140625" style="84" bestFit="1" customWidth="1"/>
    <col min="6412" max="6412" width="8.85546875" style="84" bestFit="1" customWidth="1"/>
    <col min="6413" max="6416" width="8.85546875" style="84" customWidth="1"/>
    <col min="6417" max="6417" width="1.7109375" style="84" customWidth="1"/>
    <col min="6418" max="6418" width="8.140625" style="84" bestFit="1" customWidth="1"/>
    <col min="6419" max="6419" width="8.85546875" style="84" bestFit="1" customWidth="1"/>
    <col min="6420" max="6420" width="8.140625" style="84" bestFit="1" customWidth="1"/>
    <col min="6421" max="6421" width="8.85546875" style="84" bestFit="1" customWidth="1"/>
    <col min="6422" max="6422" width="8.140625" style="84" bestFit="1" customWidth="1"/>
    <col min="6423" max="6423" width="8.85546875" style="84" bestFit="1" customWidth="1"/>
    <col min="6424" max="6425" width="8.85546875" style="84" customWidth="1"/>
    <col min="6426" max="6660" width="9.140625" style="84"/>
    <col min="6661" max="6661" width="25.140625" style="84" customWidth="1"/>
    <col min="6662" max="6662" width="8.7109375" style="84" customWidth="1"/>
    <col min="6663" max="6663" width="7.7109375" style="84" customWidth="1"/>
    <col min="6664" max="6664" width="8.85546875" style="84" bestFit="1" customWidth="1"/>
    <col min="6665" max="6665" width="8.140625" style="84" bestFit="1" customWidth="1"/>
    <col min="6666" max="6666" width="8.85546875" style="84" bestFit="1" customWidth="1"/>
    <col min="6667" max="6667" width="8.140625" style="84" bestFit="1" customWidth="1"/>
    <col min="6668" max="6668" width="8.85546875" style="84" bestFit="1" customWidth="1"/>
    <col min="6669" max="6672" width="8.85546875" style="84" customWidth="1"/>
    <col min="6673" max="6673" width="1.7109375" style="84" customWidth="1"/>
    <col min="6674" max="6674" width="8.140625" style="84" bestFit="1" customWidth="1"/>
    <col min="6675" max="6675" width="8.85546875" style="84" bestFit="1" customWidth="1"/>
    <col min="6676" max="6676" width="8.140625" style="84" bestFit="1" customWidth="1"/>
    <col min="6677" max="6677" width="8.85546875" style="84" bestFit="1" customWidth="1"/>
    <col min="6678" max="6678" width="8.140625" style="84" bestFit="1" customWidth="1"/>
    <col min="6679" max="6679" width="8.85546875" style="84" bestFit="1" customWidth="1"/>
    <col min="6680" max="6681" width="8.85546875" style="84" customWidth="1"/>
    <col min="6682" max="6916" width="9.140625" style="84"/>
    <col min="6917" max="6917" width="25.140625" style="84" customWidth="1"/>
    <col min="6918" max="6918" width="8.7109375" style="84" customWidth="1"/>
    <col min="6919" max="6919" width="7.7109375" style="84" customWidth="1"/>
    <col min="6920" max="6920" width="8.85546875" style="84" bestFit="1" customWidth="1"/>
    <col min="6921" max="6921" width="8.140625" style="84" bestFit="1" customWidth="1"/>
    <col min="6922" max="6922" width="8.85546875" style="84" bestFit="1" customWidth="1"/>
    <col min="6923" max="6923" width="8.140625" style="84" bestFit="1" customWidth="1"/>
    <col min="6924" max="6924" width="8.85546875" style="84" bestFit="1" customWidth="1"/>
    <col min="6925" max="6928" width="8.85546875" style="84" customWidth="1"/>
    <col min="6929" max="6929" width="1.7109375" style="84" customWidth="1"/>
    <col min="6930" max="6930" width="8.140625" style="84" bestFit="1" customWidth="1"/>
    <col min="6931" max="6931" width="8.85546875" style="84" bestFit="1" customWidth="1"/>
    <col min="6932" max="6932" width="8.140625" style="84" bestFit="1" customWidth="1"/>
    <col min="6933" max="6933" width="8.85546875" style="84" bestFit="1" customWidth="1"/>
    <col min="6934" max="6934" width="8.140625" style="84" bestFit="1" customWidth="1"/>
    <col min="6935" max="6935" width="8.85546875" style="84" bestFit="1" customWidth="1"/>
    <col min="6936" max="6937" width="8.85546875" style="84" customWidth="1"/>
    <col min="6938" max="7172" width="9.140625" style="84"/>
    <col min="7173" max="7173" width="25.140625" style="84" customWidth="1"/>
    <col min="7174" max="7174" width="8.7109375" style="84" customWidth="1"/>
    <col min="7175" max="7175" width="7.7109375" style="84" customWidth="1"/>
    <col min="7176" max="7176" width="8.85546875" style="84" bestFit="1" customWidth="1"/>
    <col min="7177" max="7177" width="8.140625" style="84" bestFit="1" customWidth="1"/>
    <col min="7178" max="7178" width="8.85546875" style="84" bestFit="1" customWidth="1"/>
    <col min="7179" max="7179" width="8.140625" style="84" bestFit="1" customWidth="1"/>
    <col min="7180" max="7180" width="8.85546875" style="84" bestFit="1" customWidth="1"/>
    <col min="7181" max="7184" width="8.85546875" style="84" customWidth="1"/>
    <col min="7185" max="7185" width="1.7109375" style="84" customWidth="1"/>
    <col min="7186" max="7186" width="8.140625" style="84" bestFit="1" customWidth="1"/>
    <col min="7187" max="7187" width="8.85546875" style="84" bestFit="1" customWidth="1"/>
    <col min="7188" max="7188" width="8.140625" style="84" bestFit="1" customWidth="1"/>
    <col min="7189" max="7189" width="8.85546875" style="84" bestFit="1" customWidth="1"/>
    <col min="7190" max="7190" width="8.140625" style="84" bestFit="1" customWidth="1"/>
    <col min="7191" max="7191" width="8.85546875" style="84" bestFit="1" customWidth="1"/>
    <col min="7192" max="7193" width="8.85546875" style="84" customWidth="1"/>
    <col min="7194" max="7428" width="9.140625" style="84"/>
    <col min="7429" max="7429" width="25.140625" style="84" customWidth="1"/>
    <col min="7430" max="7430" width="8.7109375" style="84" customWidth="1"/>
    <col min="7431" max="7431" width="7.7109375" style="84" customWidth="1"/>
    <col min="7432" max="7432" width="8.85546875" style="84" bestFit="1" customWidth="1"/>
    <col min="7433" max="7433" width="8.140625" style="84" bestFit="1" customWidth="1"/>
    <col min="7434" max="7434" width="8.85546875" style="84" bestFit="1" customWidth="1"/>
    <col min="7435" max="7435" width="8.140625" style="84" bestFit="1" customWidth="1"/>
    <col min="7436" max="7436" width="8.85546875" style="84" bestFit="1" customWidth="1"/>
    <col min="7437" max="7440" width="8.85546875" style="84" customWidth="1"/>
    <col min="7441" max="7441" width="1.7109375" style="84" customWidth="1"/>
    <col min="7442" max="7442" width="8.140625" style="84" bestFit="1" customWidth="1"/>
    <col min="7443" max="7443" width="8.85546875" style="84" bestFit="1" customWidth="1"/>
    <col min="7444" max="7444" width="8.140625" style="84" bestFit="1" customWidth="1"/>
    <col min="7445" max="7445" width="8.85546875" style="84" bestFit="1" customWidth="1"/>
    <col min="7446" max="7446" width="8.140625" style="84" bestFit="1" customWidth="1"/>
    <col min="7447" max="7447" width="8.85546875" style="84" bestFit="1" customWidth="1"/>
    <col min="7448" max="7449" width="8.85546875" style="84" customWidth="1"/>
    <col min="7450" max="7684" width="9.140625" style="84"/>
    <col min="7685" max="7685" width="25.140625" style="84" customWidth="1"/>
    <col min="7686" max="7686" width="8.7109375" style="84" customWidth="1"/>
    <col min="7687" max="7687" width="7.7109375" style="84" customWidth="1"/>
    <col min="7688" max="7688" width="8.85546875" style="84" bestFit="1" customWidth="1"/>
    <col min="7689" max="7689" width="8.140625" style="84" bestFit="1" customWidth="1"/>
    <col min="7690" max="7690" width="8.85546875" style="84" bestFit="1" customWidth="1"/>
    <col min="7691" max="7691" width="8.140625" style="84" bestFit="1" customWidth="1"/>
    <col min="7692" max="7692" width="8.85546875" style="84" bestFit="1" customWidth="1"/>
    <col min="7693" max="7696" width="8.85546875" style="84" customWidth="1"/>
    <col min="7697" max="7697" width="1.7109375" style="84" customWidth="1"/>
    <col min="7698" max="7698" width="8.140625" style="84" bestFit="1" customWidth="1"/>
    <col min="7699" max="7699" width="8.85546875" style="84" bestFit="1" customWidth="1"/>
    <col min="7700" max="7700" width="8.140625" style="84" bestFit="1" customWidth="1"/>
    <col min="7701" max="7701" width="8.85546875" style="84" bestFit="1" customWidth="1"/>
    <col min="7702" max="7702" width="8.140625" style="84" bestFit="1" customWidth="1"/>
    <col min="7703" max="7703" width="8.85546875" style="84" bestFit="1" customWidth="1"/>
    <col min="7704" max="7705" width="8.85546875" style="84" customWidth="1"/>
    <col min="7706" max="7940" width="9.140625" style="84"/>
    <col min="7941" max="7941" width="25.140625" style="84" customWidth="1"/>
    <col min="7942" max="7942" width="8.7109375" style="84" customWidth="1"/>
    <col min="7943" max="7943" width="7.7109375" style="84" customWidth="1"/>
    <col min="7944" max="7944" width="8.85546875" style="84" bestFit="1" customWidth="1"/>
    <col min="7945" max="7945" width="8.140625" style="84" bestFit="1" customWidth="1"/>
    <col min="7946" max="7946" width="8.85546875" style="84" bestFit="1" customWidth="1"/>
    <col min="7947" max="7947" width="8.140625" style="84" bestFit="1" customWidth="1"/>
    <col min="7948" max="7948" width="8.85546875" style="84" bestFit="1" customWidth="1"/>
    <col min="7949" max="7952" width="8.85546875" style="84" customWidth="1"/>
    <col min="7953" max="7953" width="1.7109375" style="84" customWidth="1"/>
    <col min="7954" max="7954" width="8.140625" style="84" bestFit="1" customWidth="1"/>
    <col min="7955" max="7955" width="8.85546875" style="84" bestFit="1" customWidth="1"/>
    <col min="7956" max="7956" width="8.140625" style="84" bestFit="1" customWidth="1"/>
    <col min="7957" max="7957" width="8.85546875" style="84" bestFit="1" customWidth="1"/>
    <col min="7958" max="7958" width="8.140625" style="84" bestFit="1" customWidth="1"/>
    <col min="7959" max="7959" width="8.85546875" style="84" bestFit="1" customWidth="1"/>
    <col min="7960" max="7961" width="8.85546875" style="84" customWidth="1"/>
    <col min="7962" max="8196" width="9.140625" style="84"/>
    <col min="8197" max="8197" width="25.140625" style="84" customWidth="1"/>
    <col min="8198" max="8198" width="8.7109375" style="84" customWidth="1"/>
    <col min="8199" max="8199" width="7.7109375" style="84" customWidth="1"/>
    <col min="8200" max="8200" width="8.85546875" style="84" bestFit="1" customWidth="1"/>
    <col min="8201" max="8201" width="8.140625" style="84" bestFit="1" customWidth="1"/>
    <col min="8202" max="8202" width="8.85546875" style="84" bestFit="1" customWidth="1"/>
    <col min="8203" max="8203" width="8.140625" style="84" bestFit="1" customWidth="1"/>
    <col min="8204" max="8204" width="8.85546875" style="84" bestFit="1" customWidth="1"/>
    <col min="8205" max="8208" width="8.85546875" style="84" customWidth="1"/>
    <col min="8209" max="8209" width="1.7109375" style="84" customWidth="1"/>
    <col min="8210" max="8210" width="8.140625" style="84" bestFit="1" customWidth="1"/>
    <col min="8211" max="8211" width="8.85546875" style="84" bestFit="1" customWidth="1"/>
    <col min="8212" max="8212" width="8.140625" style="84" bestFit="1" customWidth="1"/>
    <col min="8213" max="8213" width="8.85546875" style="84" bestFit="1" customWidth="1"/>
    <col min="8214" max="8214" width="8.140625" style="84" bestFit="1" customWidth="1"/>
    <col min="8215" max="8215" width="8.85546875" style="84" bestFit="1" customWidth="1"/>
    <col min="8216" max="8217" width="8.85546875" style="84" customWidth="1"/>
    <col min="8218" max="8452" width="9.140625" style="84"/>
    <col min="8453" max="8453" width="25.140625" style="84" customWidth="1"/>
    <col min="8454" max="8454" width="8.7109375" style="84" customWidth="1"/>
    <col min="8455" max="8455" width="7.7109375" style="84" customWidth="1"/>
    <col min="8456" max="8456" width="8.85546875" style="84" bestFit="1" customWidth="1"/>
    <col min="8457" max="8457" width="8.140625" style="84" bestFit="1" customWidth="1"/>
    <col min="8458" max="8458" width="8.85546875" style="84" bestFit="1" customWidth="1"/>
    <col min="8459" max="8459" width="8.140625" style="84" bestFit="1" customWidth="1"/>
    <col min="8460" max="8460" width="8.85546875" style="84" bestFit="1" customWidth="1"/>
    <col min="8461" max="8464" width="8.85546875" style="84" customWidth="1"/>
    <col min="8465" max="8465" width="1.7109375" style="84" customWidth="1"/>
    <col min="8466" max="8466" width="8.140625" style="84" bestFit="1" customWidth="1"/>
    <col min="8467" max="8467" width="8.85546875" style="84" bestFit="1" customWidth="1"/>
    <col min="8468" max="8468" width="8.140625" style="84" bestFit="1" customWidth="1"/>
    <col min="8469" max="8469" width="8.85546875" style="84" bestFit="1" customWidth="1"/>
    <col min="8470" max="8470" width="8.140625" style="84" bestFit="1" customWidth="1"/>
    <col min="8471" max="8471" width="8.85546875" style="84" bestFit="1" customWidth="1"/>
    <col min="8472" max="8473" width="8.85546875" style="84" customWidth="1"/>
    <col min="8474" max="8708" width="9.140625" style="84"/>
    <col min="8709" max="8709" width="25.140625" style="84" customWidth="1"/>
    <col min="8710" max="8710" width="8.7109375" style="84" customWidth="1"/>
    <col min="8711" max="8711" width="7.7109375" style="84" customWidth="1"/>
    <col min="8712" max="8712" width="8.85546875" style="84" bestFit="1" customWidth="1"/>
    <col min="8713" max="8713" width="8.140625" style="84" bestFit="1" customWidth="1"/>
    <col min="8714" max="8714" width="8.85546875" style="84" bestFit="1" customWidth="1"/>
    <col min="8715" max="8715" width="8.140625" style="84" bestFit="1" customWidth="1"/>
    <col min="8716" max="8716" width="8.85546875" style="84" bestFit="1" customWidth="1"/>
    <col min="8717" max="8720" width="8.85546875" style="84" customWidth="1"/>
    <col min="8721" max="8721" width="1.7109375" style="84" customWidth="1"/>
    <col min="8722" max="8722" width="8.140625" style="84" bestFit="1" customWidth="1"/>
    <col min="8723" max="8723" width="8.85546875" style="84" bestFit="1" customWidth="1"/>
    <col min="8724" max="8724" width="8.140625" style="84" bestFit="1" customWidth="1"/>
    <col min="8725" max="8725" width="8.85546875" style="84" bestFit="1" customWidth="1"/>
    <col min="8726" max="8726" width="8.140625" style="84" bestFit="1" customWidth="1"/>
    <col min="8727" max="8727" width="8.85546875" style="84" bestFit="1" customWidth="1"/>
    <col min="8728" max="8729" width="8.85546875" style="84" customWidth="1"/>
    <col min="8730" max="8964" width="9.140625" style="84"/>
    <col min="8965" max="8965" width="25.140625" style="84" customWidth="1"/>
    <col min="8966" max="8966" width="8.7109375" style="84" customWidth="1"/>
    <col min="8967" max="8967" width="7.7109375" style="84" customWidth="1"/>
    <col min="8968" max="8968" width="8.85546875" style="84" bestFit="1" customWidth="1"/>
    <col min="8969" max="8969" width="8.140625" style="84" bestFit="1" customWidth="1"/>
    <col min="8970" max="8970" width="8.85546875" style="84" bestFit="1" customWidth="1"/>
    <col min="8971" max="8971" width="8.140625" style="84" bestFit="1" customWidth="1"/>
    <col min="8972" max="8972" width="8.85546875" style="84" bestFit="1" customWidth="1"/>
    <col min="8973" max="8976" width="8.85546875" style="84" customWidth="1"/>
    <col min="8977" max="8977" width="1.7109375" style="84" customWidth="1"/>
    <col min="8978" max="8978" width="8.140625" style="84" bestFit="1" customWidth="1"/>
    <col min="8979" max="8979" width="8.85546875" style="84" bestFit="1" customWidth="1"/>
    <col min="8980" max="8980" width="8.140625" style="84" bestFit="1" customWidth="1"/>
    <col min="8981" max="8981" width="8.85546875" style="84" bestFit="1" customWidth="1"/>
    <col min="8982" max="8982" width="8.140625" style="84" bestFit="1" customWidth="1"/>
    <col min="8983" max="8983" width="8.85546875" style="84" bestFit="1" customWidth="1"/>
    <col min="8984" max="8985" width="8.85546875" style="84" customWidth="1"/>
    <col min="8986" max="9220" width="9.140625" style="84"/>
    <col min="9221" max="9221" width="25.140625" style="84" customWidth="1"/>
    <col min="9222" max="9222" width="8.7109375" style="84" customWidth="1"/>
    <col min="9223" max="9223" width="7.7109375" style="84" customWidth="1"/>
    <col min="9224" max="9224" width="8.85546875" style="84" bestFit="1" customWidth="1"/>
    <col min="9225" max="9225" width="8.140625" style="84" bestFit="1" customWidth="1"/>
    <col min="9226" max="9226" width="8.85546875" style="84" bestFit="1" customWidth="1"/>
    <col min="9227" max="9227" width="8.140625" style="84" bestFit="1" customWidth="1"/>
    <col min="9228" max="9228" width="8.85546875" style="84" bestFit="1" customWidth="1"/>
    <col min="9229" max="9232" width="8.85546875" style="84" customWidth="1"/>
    <col min="9233" max="9233" width="1.7109375" style="84" customWidth="1"/>
    <col min="9234" max="9234" width="8.140625" style="84" bestFit="1" customWidth="1"/>
    <col min="9235" max="9235" width="8.85546875" style="84" bestFit="1" customWidth="1"/>
    <col min="9236" max="9236" width="8.140625" style="84" bestFit="1" customWidth="1"/>
    <col min="9237" max="9237" width="8.85546875" style="84" bestFit="1" customWidth="1"/>
    <col min="9238" max="9238" width="8.140625" style="84" bestFit="1" customWidth="1"/>
    <col min="9239" max="9239" width="8.85546875" style="84" bestFit="1" customWidth="1"/>
    <col min="9240" max="9241" width="8.85546875" style="84" customWidth="1"/>
    <col min="9242" max="9476" width="9.140625" style="84"/>
    <col min="9477" max="9477" width="25.140625" style="84" customWidth="1"/>
    <col min="9478" max="9478" width="8.7109375" style="84" customWidth="1"/>
    <col min="9479" max="9479" width="7.7109375" style="84" customWidth="1"/>
    <col min="9480" max="9480" width="8.85546875" style="84" bestFit="1" customWidth="1"/>
    <col min="9481" max="9481" width="8.140625" style="84" bestFit="1" customWidth="1"/>
    <col min="9482" max="9482" width="8.85546875" style="84" bestFit="1" customWidth="1"/>
    <col min="9483" max="9483" width="8.140625" style="84" bestFit="1" customWidth="1"/>
    <col min="9484" max="9484" width="8.85546875" style="84" bestFit="1" customWidth="1"/>
    <col min="9485" max="9488" width="8.85546875" style="84" customWidth="1"/>
    <col min="9489" max="9489" width="1.7109375" style="84" customWidth="1"/>
    <col min="9490" max="9490" width="8.140625" style="84" bestFit="1" customWidth="1"/>
    <col min="9491" max="9491" width="8.85546875" style="84" bestFit="1" customWidth="1"/>
    <col min="9492" max="9492" width="8.140625" style="84" bestFit="1" customWidth="1"/>
    <col min="9493" max="9493" width="8.85546875" style="84" bestFit="1" customWidth="1"/>
    <col min="9494" max="9494" width="8.140625" style="84" bestFit="1" customWidth="1"/>
    <col min="9495" max="9495" width="8.85546875" style="84" bestFit="1" customWidth="1"/>
    <col min="9496" max="9497" width="8.85546875" style="84" customWidth="1"/>
    <col min="9498" max="9732" width="9.140625" style="84"/>
    <col min="9733" max="9733" width="25.140625" style="84" customWidth="1"/>
    <col min="9734" max="9734" width="8.7109375" style="84" customWidth="1"/>
    <col min="9735" max="9735" width="7.7109375" style="84" customWidth="1"/>
    <col min="9736" max="9736" width="8.85546875" style="84" bestFit="1" customWidth="1"/>
    <col min="9737" max="9737" width="8.140625" style="84" bestFit="1" customWidth="1"/>
    <col min="9738" max="9738" width="8.85546875" style="84" bestFit="1" customWidth="1"/>
    <col min="9739" max="9739" width="8.140625" style="84" bestFit="1" customWidth="1"/>
    <col min="9740" max="9740" width="8.85546875" style="84" bestFit="1" customWidth="1"/>
    <col min="9741" max="9744" width="8.85546875" style="84" customWidth="1"/>
    <col min="9745" max="9745" width="1.7109375" style="84" customWidth="1"/>
    <col min="9746" max="9746" width="8.140625" style="84" bestFit="1" customWidth="1"/>
    <col min="9747" max="9747" width="8.85546875" style="84" bestFit="1" customWidth="1"/>
    <col min="9748" max="9748" width="8.140625" style="84" bestFit="1" customWidth="1"/>
    <col min="9749" max="9749" width="8.85546875" style="84" bestFit="1" customWidth="1"/>
    <col min="9750" max="9750" width="8.140625" style="84" bestFit="1" customWidth="1"/>
    <col min="9751" max="9751" width="8.85546875" style="84" bestFit="1" customWidth="1"/>
    <col min="9752" max="9753" width="8.85546875" style="84" customWidth="1"/>
    <col min="9754" max="9988" width="9.140625" style="84"/>
    <col min="9989" max="9989" width="25.140625" style="84" customWidth="1"/>
    <col min="9990" max="9990" width="8.7109375" style="84" customWidth="1"/>
    <col min="9991" max="9991" width="7.7109375" style="84" customWidth="1"/>
    <col min="9992" max="9992" width="8.85546875" style="84" bestFit="1" customWidth="1"/>
    <col min="9993" max="9993" width="8.140625" style="84" bestFit="1" customWidth="1"/>
    <col min="9994" max="9994" width="8.85546875" style="84" bestFit="1" customWidth="1"/>
    <col min="9995" max="9995" width="8.140625" style="84" bestFit="1" customWidth="1"/>
    <col min="9996" max="9996" width="8.85546875" style="84" bestFit="1" customWidth="1"/>
    <col min="9997" max="10000" width="8.85546875" style="84" customWidth="1"/>
    <col min="10001" max="10001" width="1.7109375" style="84" customWidth="1"/>
    <col min="10002" max="10002" width="8.140625" style="84" bestFit="1" customWidth="1"/>
    <col min="10003" max="10003" width="8.85546875" style="84" bestFit="1" customWidth="1"/>
    <col min="10004" max="10004" width="8.140625" style="84" bestFit="1" customWidth="1"/>
    <col min="10005" max="10005" width="8.85546875" style="84" bestFit="1" customWidth="1"/>
    <col min="10006" max="10006" width="8.140625" style="84" bestFit="1" customWidth="1"/>
    <col min="10007" max="10007" width="8.85546875" style="84" bestFit="1" customWidth="1"/>
    <col min="10008" max="10009" width="8.85546875" style="84" customWidth="1"/>
    <col min="10010" max="10244" width="9.140625" style="84"/>
    <col min="10245" max="10245" width="25.140625" style="84" customWidth="1"/>
    <col min="10246" max="10246" width="8.7109375" style="84" customWidth="1"/>
    <col min="10247" max="10247" width="7.7109375" style="84" customWidth="1"/>
    <col min="10248" max="10248" width="8.85546875" style="84" bestFit="1" customWidth="1"/>
    <col min="10249" max="10249" width="8.140625" style="84" bestFit="1" customWidth="1"/>
    <col min="10250" max="10250" width="8.85546875" style="84" bestFit="1" customWidth="1"/>
    <col min="10251" max="10251" width="8.140625" style="84" bestFit="1" customWidth="1"/>
    <col min="10252" max="10252" width="8.85546875" style="84" bestFit="1" customWidth="1"/>
    <col min="10253" max="10256" width="8.85546875" style="84" customWidth="1"/>
    <col min="10257" max="10257" width="1.7109375" style="84" customWidth="1"/>
    <col min="10258" max="10258" width="8.140625" style="84" bestFit="1" customWidth="1"/>
    <col min="10259" max="10259" width="8.85546875" style="84" bestFit="1" customWidth="1"/>
    <col min="10260" max="10260" width="8.140625" style="84" bestFit="1" customWidth="1"/>
    <col min="10261" max="10261" width="8.85546875" style="84" bestFit="1" customWidth="1"/>
    <col min="10262" max="10262" width="8.140625" style="84" bestFit="1" customWidth="1"/>
    <col min="10263" max="10263" width="8.85546875" style="84" bestFit="1" customWidth="1"/>
    <col min="10264" max="10265" width="8.85546875" style="84" customWidth="1"/>
    <col min="10266" max="10500" width="9.140625" style="84"/>
    <col min="10501" max="10501" width="25.140625" style="84" customWidth="1"/>
    <col min="10502" max="10502" width="8.7109375" style="84" customWidth="1"/>
    <col min="10503" max="10503" width="7.7109375" style="84" customWidth="1"/>
    <col min="10504" max="10504" width="8.85546875" style="84" bestFit="1" customWidth="1"/>
    <col min="10505" max="10505" width="8.140625" style="84" bestFit="1" customWidth="1"/>
    <col min="10506" max="10506" width="8.85546875" style="84" bestFit="1" customWidth="1"/>
    <col min="10507" max="10507" width="8.140625" style="84" bestFit="1" customWidth="1"/>
    <col min="10508" max="10508" width="8.85546875" style="84" bestFit="1" customWidth="1"/>
    <col min="10509" max="10512" width="8.85546875" style="84" customWidth="1"/>
    <col min="10513" max="10513" width="1.7109375" style="84" customWidth="1"/>
    <col min="10514" max="10514" width="8.140625" style="84" bestFit="1" customWidth="1"/>
    <col min="10515" max="10515" width="8.85546875" style="84" bestFit="1" customWidth="1"/>
    <col min="10516" max="10516" width="8.140625" style="84" bestFit="1" customWidth="1"/>
    <col min="10517" max="10517" width="8.85546875" style="84" bestFit="1" customWidth="1"/>
    <col min="10518" max="10518" width="8.140625" style="84" bestFit="1" customWidth="1"/>
    <col min="10519" max="10519" width="8.85546875" style="84" bestFit="1" customWidth="1"/>
    <col min="10520" max="10521" width="8.85546875" style="84" customWidth="1"/>
    <col min="10522" max="10756" width="9.140625" style="84"/>
    <col min="10757" max="10757" width="25.140625" style="84" customWidth="1"/>
    <col min="10758" max="10758" width="8.7109375" style="84" customWidth="1"/>
    <col min="10759" max="10759" width="7.7109375" style="84" customWidth="1"/>
    <col min="10760" max="10760" width="8.85546875" style="84" bestFit="1" customWidth="1"/>
    <col min="10761" max="10761" width="8.140625" style="84" bestFit="1" customWidth="1"/>
    <col min="10762" max="10762" width="8.85546875" style="84" bestFit="1" customWidth="1"/>
    <col min="10763" max="10763" width="8.140625" style="84" bestFit="1" customWidth="1"/>
    <col min="10764" max="10764" width="8.85546875" style="84" bestFit="1" customWidth="1"/>
    <col min="10765" max="10768" width="8.85546875" style="84" customWidth="1"/>
    <col min="10769" max="10769" width="1.7109375" style="84" customWidth="1"/>
    <col min="10770" max="10770" width="8.140625" style="84" bestFit="1" customWidth="1"/>
    <col min="10771" max="10771" width="8.85546875" style="84" bestFit="1" customWidth="1"/>
    <col min="10772" max="10772" width="8.140625" style="84" bestFit="1" customWidth="1"/>
    <col min="10773" max="10773" width="8.85546875" style="84" bestFit="1" customWidth="1"/>
    <col min="10774" max="10774" width="8.140625" style="84" bestFit="1" customWidth="1"/>
    <col min="10775" max="10775" width="8.85546875" style="84" bestFit="1" customWidth="1"/>
    <col min="10776" max="10777" width="8.85546875" style="84" customWidth="1"/>
    <col min="10778" max="11012" width="9.140625" style="84"/>
    <col min="11013" max="11013" width="25.140625" style="84" customWidth="1"/>
    <col min="11014" max="11014" width="8.7109375" style="84" customWidth="1"/>
    <col min="11015" max="11015" width="7.7109375" style="84" customWidth="1"/>
    <col min="11016" max="11016" width="8.85546875" style="84" bestFit="1" customWidth="1"/>
    <col min="11017" max="11017" width="8.140625" style="84" bestFit="1" customWidth="1"/>
    <col min="11018" max="11018" width="8.85546875" style="84" bestFit="1" customWidth="1"/>
    <col min="11019" max="11019" width="8.140625" style="84" bestFit="1" customWidth="1"/>
    <col min="11020" max="11020" width="8.85546875" style="84" bestFit="1" customWidth="1"/>
    <col min="11021" max="11024" width="8.85546875" style="84" customWidth="1"/>
    <col min="11025" max="11025" width="1.7109375" style="84" customWidth="1"/>
    <col min="11026" max="11026" width="8.140625" style="84" bestFit="1" customWidth="1"/>
    <col min="11027" max="11027" width="8.85546875" style="84" bestFit="1" customWidth="1"/>
    <col min="11028" max="11028" width="8.140625" style="84" bestFit="1" customWidth="1"/>
    <col min="11029" max="11029" width="8.85546875" style="84" bestFit="1" customWidth="1"/>
    <col min="11030" max="11030" width="8.140625" style="84" bestFit="1" customWidth="1"/>
    <col min="11031" max="11031" width="8.85546875" style="84" bestFit="1" customWidth="1"/>
    <col min="11032" max="11033" width="8.85546875" style="84" customWidth="1"/>
    <col min="11034" max="11268" width="9.140625" style="84"/>
    <col min="11269" max="11269" width="25.140625" style="84" customWidth="1"/>
    <col min="11270" max="11270" width="8.7109375" style="84" customWidth="1"/>
    <col min="11271" max="11271" width="7.7109375" style="84" customWidth="1"/>
    <col min="11272" max="11272" width="8.85546875" style="84" bestFit="1" customWidth="1"/>
    <col min="11273" max="11273" width="8.140625" style="84" bestFit="1" customWidth="1"/>
    <col min="11274" max="11274" width="8.85546875" style="84" bestFit="1" customWidth="1"/>
    <col min="11275" max="11275" width="8.140625" style="84" bestFit="1" customWidth="1"/>
    <col min="11276" max="11276" width="8.85546875" style="84" bestFit="1" customWidth="1"/>
    <col min="11277" max="11280" width="8.85546875" style="84" customWidth="1"/>
    <col min="11281" max="11281" width="1.7109375" style="84" customWidth="1"/>
    <col min="11282" max="11282" width="8.140625" style="84" bestFit="1" customWidth="1"/>
    <col min="11283" max="11283" width="8.85546875" style="84" bestFit="1" customWidth="1"/>
    <col min="11284" max="11284" width="8.140625" style="84" bestFit="1" customWidth="1"/>
    <col min="11285" max="11285" width="8.85546875" style="84" bestFit="1" customWidth="1"/>
    <col min="11286" max="11286" width="8.140625" style="84" bestFit="1" customWidth="1"/>
    <col min="11287" max="11287" width="8.85546875" style="84" bestFit="1" customWidth="1"/>
    <col min="11288" max="11289" width="8.85546875" style="84" customWidth="1"/>
    <col min="11290" max="11524" width="9.140625" style="84"/>
    <col min="11525" max="11525" width="25.140625" style="84" customWidth="1"/>
    <col min="11526" max="11526" width="8.7109375" style="84" customWidth="1"/>
    <col min="11527" max="11527" width="7.7109375" style="84" customWidth="1"/>
    <col min="11528" max="11528" width="8.85546875" style="84" bestFit="1" customWidth="1"/>
    <col min="11529" max="11529" width="8.140625" style="84" bestFit="1" customWidth="1"/>
    <col min="11530" max="11530" width="8.85546875" style="84" bestFit="1" customWidth="1"/>
    <col min="11531" max="11531" width="8.140625" style="84" bestFit="1" customWidth="1"/>
    <col min="11532" max="11532" width="8.85546875" style="84" bestFit="1" customWidth="1"/>
    <col min="11533" max="11536" width="8.85546875" style="84" customWidth="1"/>
    <col min="11537" max="11537" width="1.7109375" style="84" customWidth="1"/>
    <col min="11538" max="11538" width="8.140625" style="84" bestFit="1" customWidth="1"/>
    <col min="11539" max="11539" width="8.85546875" style="84" bestFit="1" customWidth="1"/>
    <col min="11540" max="11540" width="8.140625" style="84" bestFit="1" customWidth="1"/>
    <col min="11541" max="11541" width="8.85546875" style="84" bestFit="1" customWidth="1"/>
    <col min="11542" max="11542" width="8.140625" style="84" bestFit="1" customWidth="1"/>
    <col min="11543" max="11543" width="8.85546875" style="84" bestFit="1" customWidth="1"/>
    <col min="11544" max="11545" width="8.85546875" style="84" customWidth="1"/>
    <col min="11546" max="11780" width="9.140625" style="84"/>
    <col min="11781" max="11781" width="25.140625" style="84" customWidth="1"/>
    <col min="11782" max="11782" width="8.7109375" style="84" customWidth="1"/>
    <col min="11783" max="11783" width="7.7109375" style="84" customWidth="1"/>
    <col min="11784" max="11784" width="8.85546875" style="84" bestFit="1" customWidth="1"/>
    <col min="11785" max="11785" width="8.140625" style="84" bestFit="1" customWidth="1"/>
    <col min="11786" max="11786" width="8.85546875" style="84" bestFit="1" customWidth="1"/>
    <col min="11787" max="11787" width="8.140625" style="84" bestFit="1" customWidth="1"/>
    <col min="11788" max="11788" width="8.85546875" style="84" bestFit="1" customWidth="1"/>
    <col min="11789" max="11792" width="8.85546875" style="84" customWidth="1"/>
    <col min="11793" max="11793" width="1.7109375" style="84" customWidth="1"/>
    <col min="11794" max="11794" width="8.140625" style="84" bestFit="1" customWidth="1"/>
    <col min="11795" max="11795" width="8.85546875" style="84" bestFit="1" customWidth="1"/>
    <col min="11796" max="11796" width="8.140625" style="84" bestFit="1" customWidth="1"/>
    <col min="11797" max="11797" width="8.85546875" style="84" bestFit="1" customWidth="1"/>
    <col min="11798" max="11798" width="8.140625" style="84" bestFit="1" customWidth="1"/>
    <col min="11799" max="11799" width="8.85546875" style="84" bestFit="1" customWidth="1"/>
    <col min="11800" max="11801" width="8.85546875" style="84" customWidth="1"/>
    <col min="11802" max="12036" width="9.140625" style="84"/>
    <col min="12037" max="12037" width="25.140625" style="84" customWidth="1"/>
    <col min="12038" max="12038" width="8.7109375" style="84" customWidth="1"/>
    <col min="12039" max="12039" width="7.7109375" style="84" customWidth="1"/>
    <col min="12040" max="12040" width="8.85546875" style="84" bestFit="1" customWidth="1"/>
    <col min="12041" max="12041" width="8.140625" style="84" bestFit="1" customWidth="1"/>
    <col min="12042" max="12042" width="8.85546875" style="84" bestFit="1" customWidth="1"/>
    <col min="12043" max="12043" width="8.140625" style="84" bestFit="1" customWidth="1"/>
    <col min="12044" max="12044" width="8.85546875" style="84" bestFit="1" customWidth="1"/>
    <col min="12045" max="12048" width="8.85546875" style="84" customWidth="1"/>
    <col min="12049" max="12049" width="1.7109375" style="84" customWidth="1"/>
    <col min="12050" max="12050" width="8.140625" style="84" bestFit="1" customWidth="1"/>
    <col min="12051" max="12051" width="8.85546875" style="84" bestFit="1" customWidth="1"/>
    <col min="12052" max="12052" width="8.140625" style="84" bestFit="1" customWidth="1"/>
    <col min="12053" max="12053" width="8.85546875" style="84" bestFit="1" customWidth="1"/>
    <col min="12054" max="12054" width="8.140625" style="84" bestFit="1" customWidth="1"/>
    <col min="12055" max="12055" width="8.85546875" style="84" bestFit="1" customWidth="1"/>
    <col min="12056" max="12057" width="8.85546875" style="84" customWidth="1"/>
    <col min="12058" max="12292" width="9.140625" style="84"/>
    <col min="12293" max="12293" width="25.140625" style="84" customWidth="1"/>
    <col min="12294" max="12294" width="8.7109375" style="84" customWidth="1"/>
    <col min="12295" max="12295" width="7.7109375" style="84" customWidth="1"/>
    <col min="12296" max="12296" width="8.85546875" style="84" bestFit="1" customWidth="1"/>
    <col min="12297" max="12297" width="8.140625" style="84" bestFit="1" customWidth="1"/>
    <col min="12298" max="12298" width="8.85546875" style="84" bestFit="1" customWidth="1"/>
    <col min="12299" max="12299" width="8.140625" style="84" bestFit="1" customWidth="1"/>
    <col min="12300" max="12300" width="8.85546875" style="84" bestFit="1" customWidth="1"/>
    <col min="12301" max="12304" width="8.85546875" style="84" customWidth="1"/>
    <col min="12305" max="12305" width="1.7109375" style="84" customWidth="1"/>
    <col min="12306" max="12306" width="8.140625" style="84" bestFit="1" customWidth="1"/>
    <col min="12307" max="12307" width="8.85546875" style="84" bestFit="1" customWidth="1"/>
    <col min="12308" max="12308" width="8.140625" style="84" bestFit="1" customWidth="1"/>
    <col min="12309" max="12309" width="8.85546875" style="84" bestFit="1" customWidth="1"/>
    <col min="12310" max="12310" width="8.140625" style="84" bestFit="1" customWidth="1"/>
    <col min="12311" max="12311" width="8.85546875" style="84" bestFit="1" customWidth="1"/>
    <col min="12312" max="12313" width="8.85546875" style="84" customWidth="1"/>
    <col min="12314" max="12548" width="9.140625" style="84"/>
    <col min="12549" max="12549" width="25.140625" style="84" customWidth="1"/>
    <col min="12550" max="12550" width="8.7109375" style="84" customWidth="1"/>
    <col min="12551" max="12551" width="7.7109375" style="84" customWidth="1"/>
    <col min="12552" max="12552" width="8.85546875" style="84" bestFit="1" customWidth="1"/>
    <col min="12553" max="12553" width="8.140625" style="84" bestFit="1" customWidth="1"/>
    <col min="12554" max="12554" width="8.85546875" style="84" bestFit="1" customWidth="1"/>
    <col min="12555" max="12555" width="8.140625" style="84" bestFit="1" customWidth="1"/>
    <col min="12556" max="12556" width="8.85546875" style="84" bestFit="1" customWidth="1"/>
    <col min="12557" max="12560" width="8.85546875" style="84" customWidth="1"/>
    <col min="12561" max="12561" width="1.7109375" style="84" customWidth="1"/>
    <col min="12562" max="12562" width="8.140625" style="84" bestFit="1" customWidth="1"/>
    <col min="12563" max="12563" width="8.85546875" style="84" bestFit="1" customWidth="1"/>
    <col min="12564" max="12564" width="8.140625" style="84" bestFit="1" customWidth="1"/>
    <col min="12565" max="12565" width="8.85546875" style="84" bestFit="1" customWidth="1"/>
    <col min="12566" max="12566" width="8.140625" style="84" bestFit="1" customWidth="1"/>
    <col min="12567" max="12567" width="8.85546875" style="84" bestFit="1" customWidth="1"/>
    <col min="12568" max="12569" width="8.85546875" style="84" customWidth="1"/>
    <col min="12570" max="12804" width="9.140625" style="84"/>
    <col min="12805" max="12805" width="25.140625" style="84" customWidth="1"/>
    <col min="12806" max="12806" width="8.7109375" style="84" customWidth="1"/>
    <col min="12807" max="12807" width="7.7109375" style="84" customWidth="1"/>
    <col min="12808" max="12808" width="8.85546875" style="84" bestFit="1" customWidth="1"/>
    <col min="12809" max="12809" width="8.140625" style="84" bestFit="1" customWidth="1"/>
    <col min="12810" max="12810" width="8.85546875" style="84" bestFit="1" customWidth="1"/>
    <col min="12811" max="12811" width="8.140625" style="84" bestFit="1" customWidth="1"/>
    <col min="12812" max="12812" width="8.85546875" style="84" bestFit="1" customWidth="1"/>
    <col min="12813" max="12816" width="8.85546875" style="84" customWidth="1"/>
    <col min="12817" max="12817" width="1.7109375" style="84" customWidth="1"/>
    <col min="12818" max="12818" width="8.140625" style="84" bestFit="1" customWidth="1"/>
    <col min="12819" max="12819" width="8.85546875" style="84" bestFit="1" customWidth="1"/>
    <col min="12820" max="12820" width="8.140625" style="84" bestFit="1" customWidth="1"/>
    <col min="12821" max="12821" width="8.85546875" style="84" bestFit="1" customWidth="1"/>
    <col min="12822" max="12822" width="8.140625" style="84" bestFit="1" customWidth="1"/>
    <col min="12823" max="12823" width="8.85546875" style="84" bestFit="1" customWidth="1"/>
    <col min="12824" max="12825" width="8.85546875" style="84" customWidth="1"/>
    <col min="12826" max="13060" width="9.140625" style="84"/>
    <col min="13061" max="13061" width="25.140625" style="84" customWidth="1"/>
    <col min="13062" max="13062" width="8.7109375" style="84" customWidth="1"/>
    <col min="13063" max="13063" width="7.7109375" style="84" customWidth="1"/>
    <col min="13064" max="13064" width="8.85546875" style="84" bestFit="1" customWidth="1"/>
    <col min="13065" max="13065" width="8.140625" style="84" bestFit="1" customWidth="1"/>
    <col min="13066" max="13066" width="8.85546875" style="84" bestFit="1" customWidth="1"/>
    <col min="13067" max="13067" width="8.140625" style="84" bestFit="1" customWidth="1"/>
    <col min="13068" max="13068" width="8.85546875" style="84" bestFit="1" customWidth="1"/>
    <col min="13069" max="13072" width="8.85546875" style="84" customWidth="1"/>
    <col min="13073" max="13073" width="1.7109375" style="84" customWidth="1"/>
    <col min="13074" max="13074" width="8.140625" style="84" bestFit="1" customWidth="1"/>
    <col min="13075" max="13075" width="8.85546875" style="84" bestFit="1" customWidth="1"/>
    <col min="13076" max="13076" width="8.140625" style="84" bestFit="1" customWidth="1"/>
    <col min="13077" max="13077" width="8.85546875" style="84" bestFit="1" customWidth="1"/>
    <col min="13078" max="13078" width="8.140625" style="84" bestFit="1" customWidth="1"/>
    <col min="13079" max="13079" width="8.85546875" style="84" bestFit="1" customWidth="1"/>
    <col min="13080" max="13081" width="8.85546875" style="84" customWidth="1"/>
    <col min="13082" max="13316" width="9.140625" style="84"/>
    <col min="13317" max="13317" width="25.140625" style="84" customWidth="1"/>
    <col min="13318" max="13318" width="8.7109375" style="84" customWidth="1"/>
    <col min="13319" max="13319" width="7.7109375" style="84" customWidth="1"/>
    <col min="13320" max="13320" width="8.85546875" style="84" bestFit="1" customWidth="1"/>
    <col min="13321" max="13321" width="8.140625" style="84" bestFit="1" customWidth="1"/>
    <col min="13322" max="13322" width="8.85546875" style="84" bestFit="1" customWidth="1"/>
    <col min="13323" max="13323" width="8.140625" style="84" bestFit="1" customWidth="1"/>
    <col min="13324" max="13324" width="8.85546875" style="84" bestFit="1" customWidth="1"/>
    <col min="13325" max="13328" width="8.85546875" style="84" customWidth="1"/>
    <col min="13329" max="13329" width="1.7109375" style="84" customWidth="1"/>
    <col min="13330" max="13330" width="8.140625" style="84" bestFit="1" customWidth="1"/>
    <col min="13331" max="13331" width="8.85546875" style="84" bestFit="1" customWidth="1"/>
    <col min="13332" max="13332" width="8.140625" style="84" bestFit="1" customWidth="1"/>
    <col min="13333" max="13333" width="8.85546875" style="84" bestFit="1" customWidth="1"/>
    <col min="13334" max="13334" width="8.140625" style="84" bestFit="1" customWidth="1"/>
    <col min="13335" max="13335" width="8.85546875" style="84" bestFit="1" customWidth="1"/>
    <col min="13336" max="13337" width="8.85546875" style="84" customWidth="1"/>
    <col min="13338" max="13572" width="9.140625" style="84"/>
    <col min="13573" max="13573" width="25.140625" style="84" customWidth="1"/>
    <col min="13574" max="13574" width="8.7109375" style="84" customWidth="1"/>
    <col min="13575" max="13575" width="7.7109375" style="84" customWidth="1"/>
    <col min="13576" max="13576" width="8.85546875" style="84" bestFit="1" customWidth="1"/>
    <col min="13577" max="13577" width="8.140625" style="84" bestFit="1" customWidth="1"/>
    <col min="13578" max="13578" width="8.85546875" style="84" bestFit="1" customWidth="1"/>
    <col min="13579" max="13579" width="8.140625" style="84" bestFit="1" customWidth="1"/>
    <col min="13580" max="13580" width="8.85546875" style="84" bestFit="1" customWidth="1"/>
    <col min="13581" max="13584" width="8.85546875" style="84" customWidth="1"/>
    <col min="13585" max="13585" width="1.7109375" style="84" customWidth="1"/>
    <col min="13586" max="13586" width="8.140625" style="84" bestFit="1" customWidth="1"/>
    <col min="13587" max="13587" width="8.85546875" style="84" bestFit="1" customWidth="1"/>
    <col min="13588" max="13588" width="8.140625" style="84" bestFit="1" customWidth="1"/>
    <col min="13589" max="13589" width="8.85546875" style="84" bestFit="1" customWidth="1"/>
    <col min="13590" max="13590" width="8.140625" style="84" bestFit="1" customWidth="1"/>
    <col min="13591" max="13591" width="8.85546875" style="84" bestFit="1" customWidth="1"/>
    <col min="13592" max="13593" width="8.85546875" style="84" customWidth="1"/>
    <col min="13594" max="13828" width="9.140625" style="84"/>
    <col min="13829" max="13829" width="25.140625" style="84" customWidth="1"/>
    <col min="13830" max="13830" width="8.7109375" style="84" customWidth="1"/>
    <col min="13831" max="13831" width="7.7109375" style="84" customWidth="1"/>
    <col min="13832" max="13832" width="8.85546875" style="84" bestFit="1" customWidth="1"/>
    <col min="13833" max="13833" width="8.140625" style="84" bestFit="1" customWidth="1"/>
    <col min="13834" max="13834" width="8.85546875" style="84" bestFit="1" customWidth="1"/>
    <col min="13835" max="13835" width="8.140625" style="84" bestFit="1" customWidth="1"/>
    <col min="13836" max="13836" width="8.85546875" style="84" bestFit="1" customWidth="1"/>
    <col min="13837" max="13840" width="8.85546875" style="84" customWidth="1"/>
    <col min="13841" max="13841" width="1.7109375" style="84" customWidth="1"/>
    <col min="13842" max="13842" width="8.140625" style="84" bestFit="1" customWidth="1"/>
    <col min="13843" max="13843" width="8.85546875" style="84" bestFit="1" customWidth="1"/>
    <col min="13844" max="13844" width="8.140625" style="84" bestFit="1" customWidth="1"/>
    <col min="13845" max="13845" width="8.85546875" style="84" bestFit="1" customWidth="1"/>
    <col min="13846" max="13846" width="8.140625" style="84" bestFit="1" customWidth="1"/>
    <col min="13847" max="13847" width="8.85546875" style="84" bestFit="1" customWidth="1"/>
    <col min="13848" max="13849" width="8.85546875" style="84" customWidth="1"/>
    <col min="13850" max="14084" width="9.140625" style="84"/>
    <col min="14085" max="14085" width="25.140625" style="84" customWidth="1"/>
    <col min="14086" max="14086" width="8.7109375" style="84" customWidth="1"/>
    <col min="14087" max="14087" width="7.7109375" style="84" customWidth="1"/>
    <col min="14088" max="14088" width="8.85546875" style="84" bestFit="1" customWidth="1"/>
    <col min="14089" max="14089" width="8.140625" style="84" bestFit="1" customWidth="1"/>
    <col min="14090" max="14090" width="8.85546875" style="84" bestFit="1" customWidth="1"/>
    <col min="14091" max="14091" width="8.140625" style="84" bestFit="1" customWidth="1"/>
    <col min="14092" max="14092" width="8.85546875" style="84" bestFit="1" customWidth="1"/>
    <col min="14093" max="14096" width="8.85546875" style="84" customWidth="1"/>
    <col min="14097" max="14097" width="1.7109375" style="84" customWidth="1"/>
    <col min="14098" max="14098" width="8.140625" style="84" bestFit="1" customWidth="1"/>
    <col min="14099" max="14099" width="8.85546875" style="84" bestFit="1" customWidth="1"/>
    <col min="14100" max="14100" width="8.140625" style="84" bestFit="1" customWidth="1"/>
    <col min="14101" max="14101" width="8.85546875" style="84" bestFit="1" customWidth="1"/>
    <col min="14102" max="14102" width="8.140625" style="84" bestFit="1" customWidth="1"/>
    <col min="14103" max="14103" width="8.85546875" style="84" bestFit="1" customWidth="1"/>
    <col min="14104" max="14105" width="8.85546875" style="84" customWidth="1"/>
    <col min="14106" max="14340" width="9.140625" style="84"/>
    <col min="14341" max="14341" width="25.140625" style="84" customWidth="1"/>
    <col min="14342" max="14342" width="8.7109375" style="84" customWidth="1"/>
    <col min="14343" max="14343" width="7.7109375" style="84" customWidth="1"/>
    <col min="14344" max="14344" width="8.85546875" style="84" bestFit="1" customWidth="1"/>
    <col min="14345" max="14345" width="8.140625" style="84" bestFit="1" customWidth="1"/>
    <col min="14346" max="14346" width="8.85546875" style="84" bestFit="1" customWidth="1"/>
    <col min="14347" max="14347" width="8.140625" style="84" bestFit="1" customWidth="1"/>
    <col min="14348" max="14348" width="8.85546875" style="84" bestFit="1" customWidth="1"/>
    <col min="14349" max="14352" width="8.85546875" style="84" customWidth="1"/>
    <col min="14353" max="14353" width="1.7109375" style="84" customWidth="1"/>
    <col min="14354" max="14354" width="8.140625" style="84" bestFit="1" customWidth="1"/>
    <col min="14355" max="14355" width="8.85546875" style="84" bestFit="1" customWidth="1"/>
    <col min="14356" max="14356" width="8.140625" style="84" bestFit="1" customWidth="1"/>
    <col min="14357" max="14357" width="8.85546875" style="84" bestFit="1" customWidth="1"/>
    <col min="14358" max="14358" width="8.140625" style="84" bestFit="1" customWidth="1"/>
    <col min="14359" max="14359" width="8.85546875" style="84" bestFit="1" customWidth="1"/>
    <col min="14360" max="14361" width="8.85546875" style="84" customWidth="1"/>
    <col min="14362" max="14596" width="9.140625" style="84"/>
    <col min="14597" max="14597" width="25.140625" style="84" customWidth="1"/>
    <col min="14598" max="14598" width="8.7109375" style="84" customWidth="1"/>
    <col min="14599" max="14599" width="7.7109375" style="84" customWidth="1"/>
    <col min="14600" max="14600" width="8.85546875" style="84" bestFit="1" customWidth="1"/>
    <col min="14601" max="14601" width="8.140625" style="84" bestFit="1" customWidth="1"/>
    <col min="14602" max="14602" width="8.85546875" style="84" bestFit="1" customWidth="1"/>
    <col min="14603" max="14603" width="8.140625" style="84" bestFit="1" customWidth="1"/>
    <col min="14604" max="14604" width="8.85546875" style="84" bestFit="1" customWidth="1"/>
    <col min="14605" max="14608" width="8.85546875" style="84" customWidth="1"/>
    <col min="14609" max="14609" width="1.7109375" style="84" customWidth="1"/>
    <col min="14610" max="14610" width="8.140625" style="84" bestFit="1" customWidth="1"/>
    <col min="14611" max="14611" width="8.85546875" style="84" bestFit="1" customWidth="1"/>
    <col min="14612" max="14612" width="8.140625" style="84" bestFit="1" customWidth="1"/>
    <col min="14613" max="14613" width="8.85546875" style="84" bestFit="1" customWidth="1"/>
    <col min="14614" max="14614" width="8.140625" style="84" bestFit="1" customWidth="1"/>
    <col min="14615" max="14615" width="8.85546875" style="84" bestFit="1" customWidth="1"/>
    <col min="14616" max="14617" width="8.85546875" style="84" customWidth="1"/>
    <col min="14618" max="14852" width="9.140625" style="84"/>
    <col min="14853" max="14853" width="25.140625" style="84" customWidth="1"/>
    <col min="14854" max="14854" width="8.7109375" style="84" customWidth="1"/>
    <col min="14855" max="14855" width="7.7109375" style="84" customWidth="1"/>
    <col min="14856" max="14856" width="8.85546875" style="84" bestFit="1" customWidth="1"/>
    <col min="14857" max="14857" width="8.140625" style="84" bestFit="1" customWidth="1"/>
    <col min="14858" max="14858" width="8.85546875" style="84" bestFit="1" customWidth="1"/>
    <col min="14859" max="14859" width="8.140625" style="84" bestFit="1" customWidth="1"/>
    <col min="14860" max="14860" width="8.85546875" style="84" bestFit="1" customWidth="1"/>
    <col min="14861" max="14864" width="8.85546875" style="84" customWidth="1"/>
    <col min="14865" max="14865" width="1.7109375" style="84" customWidth="1"/>
    <col min="14866" max="14866" width="8.140625" style="84" bestFit="1" customWidth="1"/>
    <col min="14867" max="14867" width="8.85546875" style="84" bestFit="1" customWidth="1"/>
    <col min="14868" max="14868" width="8.140625" style="84" bestFit="1" customWidth="1"/>
    <col min="14869" max="14869" width="8.85546875" style="84" bestFit="1" customWidth="1"/>
    <col min="14870" max="14870" width="8.140625" style="84" bestFit="1" customWidth="1"/>
    <col min="14871" max="14871" width="8.85546875" style="84" bestFit="1" customWidth="1"/>
    <col min="14872" max="14873" width="8.85546875" style="84" customWidth="1"/>
    <col min="14874" max="15108" width="9.140625" style="84"/>
    <col min="15109" max="15109" width="25.140625" style="84" customWidth="1"/>
    <col min="15110" max="15110" width="8.7109375" style="84" customWidth="1"/>
    <col min="15111" max="15111" width="7.7109375" style="84" customWidth="1"/>
    <col min="15112" max="15112" width="8.85546875" style="84" bestFit="1" customWidth="1"/>
    <col min="15113" max="15113" width="8.140625" style="84" bestFit="1" customWidth="1"/>
    <col min="15114" max="15114" width="8.85546875" style="84" bestFit="1" customWidth="1"/>
    <col min="15115" max="15115" width="8.140625" style="84" bestFit="1" customWidth="1"/>
    <col min="15116" max="15116" width="8.85546875" style="84" bestFit="1" customWidth="1"/>
    <col min="15117" max="15120" width="8.85546875" style="84" customWidth="1"/>
    <col min="15121" max="15121" width="1.7109375" style="84" customWidth="1"/>
    <col min="15122" max="15122" width="8.140625" style="84" bestFit="1" customWidth="1"/>
    <col min="15123" max="15123" width="8.85546875" style="84" bestFit="1" customWidth="1"/>
    <col min="15124" max="15124" width="8.140625" style="84" bestFit="1" customWidth="1"/>
    <col min="15125" max="15125" width="8.85546875" style="84" bestFit="1" customWidth="1"/>
    <col min="15126" max="15126" width="8.140625" style="84" bestFit="1" customWidth="1"/>
    <col min="15127" max="15127" width="8.85546875" style="84" bestFit="1" customWidth="1"/>
    <col min="15128" max="15129" width="8.85546875" style="84" customWidth="1"/>
    <col min="15130" max="15364" width="9.140625" style="84"/>
    <col min="15365" max="15365" width="25.140625" style="84" customWidth="1"/>
    <col min="15366" max="15366" width="8.7109375" style="84" customWidth="1"/>
    <col min="15367" max="15367" width="7.7109375" style="84" customWidth="1"/>
    <col min="15368" max="15368" width="8.85546875" style="84" bestFit="1" customWidth="1"/>
    <col min="15369" max="15369" width="8.140625" style="84" bestFit="1" customWidth="1"/>
    <col min="15370" max="15370" width="8.85546875" style="84" bestFit="1" customWidth="1"/>
    <col min="15371" max="15371" width="8.140625" style="84" bestFit="1" customWidth="1"/>
    <col min="15372" max="15372" width="8.85546875" style="84" bestFit="1" customWidth="1"/>
    <col min="15373" max="15376" width="8.85546875" style="84" customWidth="1"/>
    <col min="15377" max="15377" width="1.7109375" style="84" customWidth="1"/>
    <col min="15378" max="15378" width="8.140625" style="84" bestFit="1" customWidth="1"/>
    <col min="15379" max="15379" width="8.85546875" style="84" bestFit="1" customWidth="1"/>
    <col min="15380" max="15380" width="8.140625" style="84" bestFit="1" customWidth="1"/>
    <col min="15381" max="15381" width="8.85546875" style="84" bestFit="1" customWidth="1"/>
    <col min="15382" max="15382" width="8.140625" style="84" bestFit="1" customWidth="1"/>
    <col min="15383" max="15383" width="8.85546875" style="84" bestFit="1" customWidth="1"/>
    <col min="15384" max="15385" width="8.85546875" style="84" customWidth="1"/>
    <col min="15386" max="15620" width="9.140625" style="84"/>
    <col min="15621" max="15621" width="25.140625" style="84" customWidth="1"/>
    <col min="15622" max="15622" width="8.7109375" style="84" customWidth="1"/>
    <col min="15623" max="15623" width="7.7109375" style="84" customWidth="1"/>
    <col min="15624" max="15624" width="8.85546875" style="84" bestFit="1" customWidth="1"/>
    <col min="15625" max="15625" width="8.140625" style="84" bestFit="1" customWidth="1"/>
    <col min="15626" max="15626" width="8.85546875" style="84" bestFit="1" customWidth="1"/>
    <col min="15627" max="15627" width="8.140625" style="84" bestFit="1" customWidth="1"/>
    <col min="15628" max="15628" width="8.85546875" style="84" bestFit="1" customWidth="1"/>
    <col min="15629" max="15632" width="8.85546875" style="84" customWidth="1"/>
    <col min="15633" max="15633" width="1.7109375" style="84" customWidth="1"/>
    <col min="15634" max="15634" width="8.140625" style="84" bestFit="1" customWidth="1"/>
    <col min="15635" max="15635" width="8.85546875" style="84" bestFit="1" customWidth="1"/>
    <col min="15636" max="15636" width="8.140625" style="84" bestFit="1" customWidth="1"/>
    <col min="15637" max="15637" width="8.85546875" style="84" bestFit="1" customWidth="1"/>
    <col min="15638" max="15638" width="8.140625" style="84" bestFit="1" customWidth="1"/>
    <col min="15639" max="15639" width="8.85546875" style="84" bestFit="1" customWidth="1"/>
    <col min="15640" max="15641" width="8.85546875" style="84" customWidth="1"/>
    <col min="15642" max="15876" width="9.140625" style="84"/>
    <col min="15877" max="15877" width="25.140625" style="84" customWidth="1"/>
    <col min="15878" max="15878" width="8.7109375" style="84" customWidth="1"/>
    <col min="15879" max="15879" width="7.7109375" style="84" customWidth="1"/>
    <col min="15880" max="15880" width="8.85546875" style="84" bestFit="1" customWidth="1"/>
    <col min="15881" max="15881" width="8.140625" style="84" bestFit="1" customWidth="1"/>
    <col min="15882" max="15882" width="8.85546875" style="84" bestFit="1" customWidth="1"/>
    <col min="15883" max="15883" width="8.140625" style="84" bestFit="1" customWidth="1"/>
    <col min="15884" max="15884" width="8.85546875" style="84" bestFit="1" customWidth="1"/>
    <col min="15885" max="15888" width="8.85546875" style="84" customWidth="1"/>
    <col min="15889" max="15889" width="1.7109375" style="84" customWidth="1"/>
    <col min="15890" max="15890" width="8.140625" style="84" bestFit="1" customWidth="1"/>
    <col min="15891" max="15891" width="8.85546875" style="84" bestFit="1" customWidth="1"/>
    <col min="15892" max="15892" width="8.140625" style="84" bestFit="1" customWidth="1"/>
    <col min="15893" max="15893" width="8.85546875" style="84" bestFit="1" customWidth="1"/>
    <col min="15894" max="15894" width="8.140625" style="84" bestFit="1" customWidth="1"/>
    <col min="15895" max="15895" width="8.85546875" style="84" bestFit="1" customWidth="1"/>
    <col min="15896" max="15897" width="8.85546875" style="84" customWidth="1"/>
    <col min="15898" max="16132" width="9.140625" style="84"/>
    <col min="16133" max="16133" width="25.140625" style="84" customWidth="1"/>
    <col min="16134" max="16134" width="8.7109375" style="84" customWidth="1"/>
    <col min="16135" max="16135" width="7.7109375" style="84" customWidth="1"/>
    <col min="16136" max="16136" width="8.85546875" style="84" bestFit="1" customWidth="1"/>
    <col min="16137" max="16137" width="8.140625" style="84" bestFit="1" customWidth="1"/>
    <col min="16138" max="16138" width="8.85546875" style="84" bestFit="1" customWidth="1"/>
    <col min="16139" max="16139" width="8.140625" style="84" bestFit="1" customWidth="1"/>
    <col min="16140" max="16140" width="8.85546875" style="84" bestFit="1" customWidth="1"/>
    <col min="16141" max="16144" width="8.85546875" style="84" customWidth="1"/>
    <col min="16145" max="16145" width="1.7109375" style="84" customWidth="1"/>
    <col min="16146" max="16146" width="8.140625" style="84" bestFit="1" customWidth="1"/>
    <col min="16147" max="16147" width="8.85546875" style="84" bestFit="1" customWidth="1"/>
    <col min="16148" max="16148" width="8.140625" style="84" bestFit="1" customWidth="1"/>
    <col min="16149" max="16149" width="8.85546875" style="84" bestFit="1" customWidth="1"/>
    <col min="16150" max="16150" width="8.140625" style="84" bestFit="1" customWidth="1"/>
    <col min="16151" max="16151" width="8.85546875" style="84" bestFit="1" customWidth="1"/>
    <col min="16152" max="16153" width="8.85546875" style="84" customWidth="1"/>
    <col min="16154" max="16384" width="9.140625" style="84"/>
  </cols>
  <sheetData>
    <row r="1" spans="1:33" ht="12.75" customHeight="1" x14ac:dyDescent="0.2">
      <c r="A1" s="599" t="s">
        <v>766</v>
      </c>
      <c r="B1" s="599"/>
      <c r="C1" s="599"/>
      <c r="D1" s="599"/>
      <c r="E1" s="599"/>
      <c r="F1" s="599"/>
      <c r="G1" s="599"/>
      <c r="H1" s="599"/>
      <c r="I1" s="599"/>
      <c r="J1" s="599"/>
      <c r="K1" s="599"/>
      <c r="L1" s="599"/>
      <c r="M1" s="599"/>
      <c r="N1" s="599"/>
      <c r="O1" s="599"/>
      <c r="P1" s="599"/>
      <c r="Q1" s="599"/>
      <c r="R1" s="599"/>
      <c r="S1" s="599"/>
      <c r="T1" s="599"/>
      <c r="U1" s="599"/>
      <c r="V1" s="599"/>
      <c r="W1" s="599"/>
      <c r="X1" s="599"/>
      <c r="Y1" s="599"/>
      <c r="Z1" s="599"/>
    </row>
    <row r="2" spans="1:33" s="76" customFormat="1" ht="13.5" customHeight="1" x14ac:dyDescent="0.2">
      <c r="A2" s="73" t="s">
        <v>607</v>
      </c>
      <c r="B2" s="73"/>
      <c r="C2" s="74"/>
      <c r="D2" s="75"/>
      <c r="E2" s="74"/>
      <c r="F2" s="75"/>
      <c r="G2" s="74"/>
      <c r="H2" s="75"/>
      <c r="I2" s="75"/>
      <c r="J2" s="75"/>
      <c r="K2" s="75"/>
      <c r="L2" s="75"/>
      <c r="M2" s="75"/>
      <c r="N2" s="75"/>
      <c r="P2" s="74"/>
      <c r="Q2" s="75"/>
      <c r="R2" s="74"/>
      <c r="S2" s="75"/>
      <c r="T2" s="74"/>
      <c r="U2" s="75"/>
      <c r="V2" s="75"/>
      <c r="W2" s="75"/>
      <c r="X2" s="75"/>
      <c r="Y2" s="75"/>
    </row>
    <row r="3" spans="1:33" s="76" customFormat="1" ht="13.5" customHeight="1" x14ac:dyDescent="0.2">
      <c r="A3" s="73" t="s">
        <v>465</v>
      </c>
      <c r="B3" s="73"/>
      <c r="C3" s="74"/>
      <c r="D3" s="75"/>
      <c r="E3" s="74"/>
      <c r="F3" s="75"/>
      <c r="G3" s="74"/>
      <c r="H3" s="75"/>
      <c r="I3" s="75"/>
      <c r="J3" s="75"/>
      <c r="K3" s="75"/>
      <c r="L3" s="75"/>
      <c r="M3" s="75"/>
      <c r="N3" s="75"/>
      <c r="P3" s="74"/>
      <c r="Q3" s="75"/>
      <c r="R3" s="74"/>
      <c r="S3" s="75"/>
      <c r="T3" s="74"/>
      <c r="U3" s="75"/>
      <c r="V3" s="75"/>
      <c r="W3" s="75"/>
      <c r="X3" s="75"/>
      <c r="Y3" s="75"/>
    </row>
    <row r="4" spans="1:33" ht="9.75" customHeight="1" x14ac:dyDescent="0.2">
      <c r="A4" s="287">
        <v>1</v>
      </c>
      <c r="B4" s="288">
        <f>A4+1</f>
        <v>2</v>
      </c>
      <c r="C4" s="288">
        <f>B4+1</f>
        <v>3</v>
      </c>
      <c r="D4" s="288">
        <f>C4+1</f>
        <v>4</v>
      </c>
      <c r="E4" s="288">
        <f t="shared" ref="E4:W4" si="0">D4+1</f>
        <v>5</v>
      </c>
      <c r="F4" s="288">
        <f t="shared" si="0"/>
        <v>6</v>
      </c>
      <c r="G4" s="288">
        <f t="shared" si="0"/>
        <v>7</v>
      </c>
      <c r="H4" s="288">
        <f>G4+1</f>
        <v>8</v>
      </c>
      <c r="I4" s="288">
        <f t="shared" si="0"/>
        <v>9</v>
      </c>
      <c r="J4" s="288">
        <f t="shared" si="0"/>
        <v>10</v>
      </c>
      <c r="K4" s="288">
        <f t="shared" si="0"/>
        <v>11</v>
      </c>
      <c r="L4" s="288">
        <f t="shared" ref="L4" si="1">K4+1</f>
        <v>12</v>
      </c>
      <c r="M4" s="288">
        <f t="shared" ref="M4" si="2">L4+1</f>
        <v>13</v>
      </c>
      <c r="N4" s="288">
        <f t="shared" ref="N4" si="3">M4+1</f>
        <v>14</v>
      </c>
      <c r="O4" s="288">
        <f t="shared" si="0"/>
        <v>15</v>
      </c>
      <c r="P4" s="288">
        <f t="shared" si="0"/>
        <v>16</v>
      </c>
      <c r="Q4" s="288">
        <f t="shared" si="0"/>
        <v>17</v>
      </c>
      <c r="R4" s="288">
        <f t="shared" si="0"/>
        <v>18</v>
      </c>
      <c r="S4" s="288">
        <f t="shared" si="0"/>
        <v>19</v>
      </c>
      <c r="T4" s="288">
        <f t="shared" si="0"/>
        <v>20</v>
      </c>
      <c r="U4" s="288">
        <f t="shared" si="0"/>
        <v>21</v>
      </c>
      <c r="V4" s="288">
        <f t="shared" si="0"/>
        <v>22</v>
      </c>
      <c r="W4" s="288">
        <f t="shared" si="0"/>
        <v>23</v>
      </c>
      <c r="X4" s="288">
        <f t="shared" ref="X4" si="4">W4+1</f>
        <v>24</v>
      </c>
      <c r="Y4" s="288">
        <f t="shared" ref="Y4" si="5">X4+1</f>
        <v>25</v>
      </c>
      <c r="Z4" s="288">
        <f t="shared" ref="Z4" si="6">Y4+1</f>
        <v>26</v>
      </c>
      <c r="AA4" s="288">
        <f t="shared" ref="AA4" si="7">Z4+1</f>
        <v>27</v>
      </c>
    </row>
    <row r="5" spans="1:33" ht="11.25" customHeight="1" x14ac:dyDescent="0.2">
      <c r="A5" s="587" t="s">
        <v>560</v>
      </c>
      <c r="B5" s="587" t="s">
        <v>561</v>
      </c>
      <c r="C5" s="600" t="s">
        <v>15</v>
      </c>
      <c r="D5" s="600"/>
      <c r="E5" s="600"/>
      <c r="F5" s="600"/>
      <c r="G5" s="600"/>
      <c r="H5" s="600"/>
      <c r="I5" s="600"/>
      <c r="J5" s="600"/>
      <c r="K5" s="600"/>
      <c r="L5" s="600"/>
      <c r="M5" s="600"/>
      <c r="N5" s="600"/>
      <c r="O5" s="213"/>
      <c r="P5" s="600" t="s">
        <v>16</v>
      </c>
      <c r="Q5" s="600"/>
      <c r="R5" s="600"/>
      <c r="S5" s="600"/>
      <c r="T5" s="600"/>
      <c r="U5" s="600"/>
      <c r="V5" s="600"/>
      <c r="W5" s="600"/>
      <c r="X5" s="600"/>
      <c r="Y5" s="600"/>
      <c r="Z5" s="600"/>
      <c r="AA5" s="600"/>
    </row>
    <row r="6" spans="1:33" ht="11.25" customHeight="1" x14ac:dyDescent="0.2">
      <c r="A6" s="588"/>
      <c r="B6" s="588"/>
      <c r="C6" s="600" t="s">
        <v>451</v>
      </c>
      <c r="D6" s="600"/>
      <c r="E6" s="600" t="s">
        <v>452</v>
      </c>
      <c r="F6" s="600"/>
      <c r="G6" s="600" t="s">
        <v>453</v>
      </c>
      <c r="H6" s="600"/>
      <c r="I6" s="600" t="s">
        <v>466</v>
      </c>
      <c r="J6" s="600"/>
      <c r="K6" s="600" t="s">
        <v>537</v>
      </c>
      <c r="L6" s="600"/>
      <c r="M6" s="600" t="s">
        <v>606</v>
      </c>
      <c r="N6" s="600"/>
      <c r="P6" s="600" t="s">
        <v>451</v>
      </c>
      <c r="Q6" s="600"/>
      <c r="R6" s="600" t="s">
        <v>452</v>
      </c>
      <c r="S6" s="600"/>
      <c r="T6" s="600" t="s">
        <v>453</v>
      </c>
      <c r="U6" s="600"/>
      <c r="V6" s="600" t="s">
        <v>466</v>
      </c>
      <c r="W6" s="600"/>
      <c r="X6" s="600" t="s">
        <v>537</v>
      </c>
      <c r="Y6" s="600"/>
      <c r="Z6" s="600" t="s">
        <v>606</v>
      </c>
      <c r="AA6" s="600"/>
    </row>
    <row r="7" spans="1:33" ht="45" customHeight="1" x14ac:dyDescent="0.2">
      <c r="A7" s="589"/>
      <c r="B7" s="589"/>
      <c r="C7" s="214" t="s">
        <v>461</v>
      </c>
      <c r="D7" s="215" t="s">
        <v>462</v>
      </c>
      <c r="E7" s="214" t="s">
        <v>461</v>
      </c>
      <c r="F7" s="215" t="s">
        <v>462</v>
      </c>
      <c r="G7" s="214" t="s">
        <v>461</v>
      </c>
      <c r="H7" s="215" t="s">
        <v>462</v>
      </c>
      <c r="I7" s="214" t="s">
        <v>461</v>
      </c>
      <c r="J7" s="215" t="s">
        <v>462</v>
      </c>
      <c r="K7" s="214" t="s">
        <v>461</v>
      </c>
      <c r="L7" s="215" t="s">
        <v>462</v>
      </c>
      <c r="M7" s="214" t="s">
        <v>461</v>
      </c>
      <c r="N7" s="215" t="s">
        <v>462</v>
      </c>
      <c r="O7" s="216"/>
      <c r="P7" s="214" t="s">
        <v>461</v>
      </c>
      <c r="Q7" s="215" t="s">
        <v>462</v>
      </c>
      <c r="R7" s="214" t="s">
        <v>461</v>
      </c>
      <c r="S7" s="215" t="s">
        <v>462</v>
      </c>
      <c r="T7" s="214" t="s">
        <v>461</v>
      </c>
      <c r="U7" s="215" t="s">
        <v>462</v>
      </c>
      <c r="V7" s="214" t="s">
        <v>461</v>
      </c>
      <c r="W7" s="215" t="s">
        <v>462</v>
      </c>
      <c r="X7" s="214" t="s">
        <v>461</v>
      </c>
      <c r="Y7" s="215" t="s">
        <v>462</v>
      </c>
      <c r="Z7" s="214" t="s">
        <v>461</v>
      </c>
      <c r="AA7" s="215" t="s">
        <v>462</v>
      </c>
    </row>
    <row r="8" spans="1:33" ht="11.25" customHeight="1" x14ac:dyDescent="0.2">
      <c r="A8" s="272"/>
      <c r="B8" s="272"/>
      <c r="C8" s="273"/>
      <c r="D8" s="274"/>
      <c r="E8" s="273"/>
      <c r="F8" s="274"/>
      <c r="G8" s="273"/>
      <c r="H8" s="274"/>
      <c r="I8" s="274"/>
      <c r="J8" s="274"/>
      <c r="K8" s="274"/>
      <c r="L8" s="274"/>
      <c r="M8" s="274"/>
      <c r="N8" s="274"/>
      <c r="P8" s="273"/>
      <c r="Q8" s="274"/>
      <c r="R8" s="273"/>
      <c r="S8" s="274"/>
      <c r="T8" s="273"/>
      <c r="U8" s="274"/>
      <c r="V8" s="274"/>
      <c r="W8" s="274"/>
      <c r="X8" s="274"/>
      <c r="Y8" s="274"/>
    </row>
    <row r="9" spans="1:33" s="83" customFormat="1" ht="11.25" customHeight="1" x14ac:dyDescent="0.2">
      <c r="A9" s="31" t="s">
        <v>562</v>
      </c>
      <c r="B9" s="77" t="s">
        <v>129</v>
      </c>
      <c r="C9" s="78">
        <v>29509</v>
      </c>
      <c r="D9" s="79">
        <v>62.2</v>
      </c>
      <c r="E9" s="78">
        <v>28387</v>
      </c>
      <c r="F9" s="79">
        <v>66.7</v>
      </c>
      <c r="G9" s="78">
        <v>28057</v>
      </c>
      <c r="H9" s="80">
        <v>69.900000000000006</v>
      </c>
      <c r="I9" s="78">
        <v>27207</v>
      </c>
      <c r="J9" s="80">
        <v>67.400000000000006</v>
      </c>
      <c r="K9" s="80">
        <v>27682</v>
      </c>
      <c r="L9" s="80">
        <v>68.599999999999994</v>
      </c>
      <c r="M9" s="78">
        <v>26561</v>
      </c>
      <c r="N9" s="80">
        <v>71.3</v>
      </c>
      <c r="O9" s="81"/>
      <c r="P9" s="78">
        <v>29534</v>
      </c>
      <c r="Q9" s="82">
        <v>51.6</v>
      </c>
      <c r="R9" s="78">
        <v>28404</v>
      </c>
      <c r="S9" s="82">
        <v>57.3</v>
      </c>
      <c r="T9" s="78">
        <v>28077</v>
      </c>
      <c r="U9" s="80">
        <v>59.7</v>
      </c>
      <c r="V9" s="78">
        <v>27264</v>
      </c>
      <c r="W9" s="80">
        <v>66.400000000000006</v>
      </c>
      <c r="X9" s="80">
        <v>27713</v>
      </c>
      <c r="Y9" s="80">
        <v>67.7</v>
      </c>
      <c r="Z9" s="78">
        <v>26576</v>
      </c>
      <c r="AA9" s="80">
        <v>62</v>
      </c>
      <c r="AC9" s="121"/>
      <c r="AD9" s="121"/>
      <c r="AF9" s="121"/>
      <c r="AG9" s="121"/>
    </row>
    <row r="10" spans="1:33" ht="11.25" customHeight="1" x14ac:dyDescent="0.2">
      <c r="A10" s="103" t="s">
        <v>467</v>
      </c>
      <c r="B10" s="136" t="s">
        <v>132</v>
      </c>
      <c r="C10" s="119">
        <v>5507</v>
      </c>
      <c r="D10" s="163">
        <v>65.2</v>
      </c>
      <c r="E10" s="119">
        <v>5309</v>
      </c>
      <c r="F10" s="163">
        <v>71.400000000000006</v>
      </c>
      <c r="G10" s="119">
        <v>5295</v>
      </c>
      <c r="H10" s="120">
        <v>75.099999999999994</v>
      </c>
      <c r="I10" s="119">
        <v>5207</v>
      </c>
      <c r="J10" s="120">
        <v>73.8</v>
      </c>
      <c r="K10" s="120">
        <v>5258</v>
      </c>
      <c r="L10" s="120">
        <v>74.8</v>
      </c>
      <c r="M10" s="119">
        <v>5052</v>
      </c>
      <c r="N10" s="120">
        <v>76.099999999999994</v>
      </c>
      <c r="O10" s="81"/>
      <c r="P10" s="119">
        <v>5521</v>
      </c>
      <c r="Q10" s="289">
        <v>52.1</v>
      </c>
      <c r="R10" s="119">
        <v>5303</v>
      </c>
      <c r="S10" s="289">
        <v>56.1</v>
      </c>
      <c r="T10" s="119">
        <v>5283</v>
      </c>
      <c r="U10" s="120">
        <v>60.4</v>
      </c>
      <c r="V10" s="119">
        <v>5207</v>
      </c>
      <c r="W10" s="120">
        <v>67.2</v>
      </c>
      <c r="X10" s="120">
        <v>5265</v>
      </c>
      <c r="Y10" s="120">
        <v>70.099999999999994</v>
      </c>
      <c r="Z10" s="119">
        <v>5056</v>
      </c>
      <c r="AA10" s="120">
        <v>62.3</v>
      </c>
      <c r="AC10" s="121"/>
      <c r="AD10" s="121"/>
      <c r="AF10" s="121"/>
      <c r="AG10" s="121"/>
    </row>
    <row r="11" spans="1:33" ht="11.25" customHeight="1" x14ac:dyDescent="0.2">
      <c r="A11" s="103" t="s">
        <v>130</v>
      </c>
      <c r="B11" s="136" t="s">
        <v>131</v>
      </c>
      <c r="C11" s="119">
        <v>1136</v>
      </c>
      <c r="D11" s="163">
        <v>60.6</v>
      </c>
      <c r="E11" s="119">
        <v>1090</v>
      </c>
      <c r="F11" s="163">
        <v>68</v>
      </c>
      <c r="G11" s="119">
        <v>1072</v>
      </c>
      <c r="H11" s="120">
        <v>76</v>
      </c>
      <c r="I11" s="119">
        <v>1081</v>
      </c>
      <c r="J11" s="120">
        <v>68.599999999999994</v>
      </c>
      <c r="K11" s="120">
        <v>1111</v>
      </c>
      <c r="L11" s="120">
        <v>76.099999999999994</v>
      </c>
      <c r="M11" s="119">
        <v>1101</v>
      </c>
      <c r="N11" s="120">
        <v>78.3</v>
      </c>
      <c r="O11" s="81"/>
      <c r="P11" s="119">
        <v>1136</v>
      </c>
      <c r="Q11" s="289">
        <v>54.4</v>
      </c>
      <c r="R11" s="119">
        <v>1096</v>
      </c>
      <c r="S11" s="289">
        <v>64</v>
      </c>
      <c r="T11" s="119">
        <v>1079</v>
      </c>
      <c r="U11" s="120">
        <v>67.099999999999994</v>
      </c>
      <c r="V11" s="119">
        <v>1072</v>
      </c>
      <c r="W11" s="120">
        <v>74.099999999999994</v>
      </c>
      <c r="X11" s="120">
        <v>1113</v>
      </c>
      <c r="Y11" s="120">
        <v>71.900000000000006</v>
      </c>
      <c r="Z11" s="119">
        <v>1098</v>
      </c>
      <c r="AA11" s="120">
        <v>60</v>
      </c>
      <c r="AC11" s="121"/>
      <c r="AD11" s="121"/>
      <c r="AF11" s="121"/>
      <c r="AG11" s="121"/>
    </row>
    <row r="12" spans="1:33" ht="11.25" customHeight="1" x14ac:dyDescent="0.2">
      <c r="A12" s="103" t="s">
        <v>133</v>
      </c>
      <c r="B12" s="136" t="s">
        <v>134</v>
      </c>
      <c r="C12" s="119">
        <v>2089</v>
      </c>
      <c r="D12" s="163">
        <v>65.099999999999994</v>
      </c>
      <c r="E12" s="119">
        <v>2032</v>
      </c>
      <c r="F12" s="163">
        <v>67.7</v>
      </c>
      <c r="G12" s="119">
        <v>2117</v>
      </c>
      <c r="H12" s="120">
        <v>74</v>
      </c>
      <c r="I12" s="119">
        <v>2049</v>
      </c>
      <c r="J12" s="120">
        <v>69.3</v>
      </c>
      <c r="K12" s="120">
        <v>2101</v>
      </c>
      <c r="L12" s="120">
        <v>68.5</v>
      </c>
      <c r="M12" s="119">
        <v>2027</v>
      </c>
      <c r="N12" s="120">
        <v>70.7</v>
      </c>
      <c r="O12" s="81"/>
      <c r="P12" s="119">
        <v>2087</v>
      </c>
      <c r="Q12" s="289">
        <v>53.4</v>
      </c>
      <c r="R12" s="119">
        <v>2037</v>
      </c>
      <c r="S12" s="289">
        <v>59</v>
      </c>
      <c r="T12" s="119">
        <v>2118</v>
      </c>
      <c r="U12" s="120">
        <v>62.5</v>
      </c>
      <c r="V12" s="119">
        <v>2061</v>
      </c>
      <c r="W12" s="120">
        <v>68.3</v>
      </c>
      <c r="X12" s="120">
        <v>2106</v>
      </c>
      <c r="Y12" s="120">
        <v>67.7</v>
      </c>
      <c r="Z12" s="119">
        <v>2029</v>
      </c>
      <c r="AA12" s="120">
        <v>64.8</v>
      </c>
      <c r="AC12" s="121"/>
      <c r="AD12" s="121"/>
      <c r="AF12" s="121"/>
      <c r="AG12" s="121"/>
    </row>
    <row r="13" spans="1:33" ht="11.25" customHeight="1" x14ac:dyDescent="0.2">
      <c r="A13" s="103" t="s">
        <v>135</v>
      </c>
      <c r="B13" s="136" t="s">
        <v>136</v>
      </c>
      <c r="C13" s="119">
        <v>1214</v>
      </c>
      <c r="D13" s="163">
        <v>57.9</v>
      </c>
      <c r="E13" s="119">
        <v>1213</v>
      </c>
      <c r="F13" s="163">
        <v>56.1</v>
      </c>
      <c r="G13" s="119">
        <v>1260</v>
      </c>
      <c r="H13" s="120">
        <v>62.3</v>
      </c>
      <c r="I13" s="119">
        <v>1127</v>
      </c>
      <c r="J13" s="120">
        <v>50.8</v>
      </c>
      <c r="K13" s="120">
        <v>1137</v>
      </c>
      <c r="L13" s="120">
        <v>63.6</v>
      </c>
      <c r="M13" s="119">
        <v>1079</v>
      </c>
      <c r="N13" s="120">
        <v>73.3</v>
      </c>
      <c r="O13" s="81"/>
      <c r="P13" s="119">
        <v>1215</v>
      </c>
      <c r="Q13" s="289">
        <v>50.2</v>
      </c>
      <c r="R13" s="119">
        <v>1214</v>
      </c>
      <c r="S13" s="289">
        <v>54.8</v>
      </c>
      <c r="T13" s="119">
        <v>1262</v>
      </c>
      <c r="U13" s="120">
        <v>58</v>
      </c>
      <c r="V13" s="119">
        <v>1127</v>
      </c>
      <c r="W13" s="120">
        <v>63.7</v>
      </c>
      <c r="X13" s="120">
        <v>1139</v>
      </c>
      <c r="Y13" s="120">
        <v>63.9</v>
      </c>
      <c r="Z13" s="119">
        <v>1076</v>
      </c>
      <c r="AA13" s="120">
        <v>54.8</v>
      </c>
      <c r="AC13" s="121"/>
      <c r="AD13" s="121"/>
      <c r="AF13" s="121"/>
      <c r="AG13" s="121"/>
    </row>
    <row r="14" spans="1:33" ht="11.25" customHeight="1" x14ac:dyDescent="0.2">
      <c r="A14" s="103" t="s">
        <v>137</v>
      </c>
      <c r="B14" s="136" t="s">
        <v>138</v>
      </c>
      <c r="C14" s="119">
        <v>1671</v>
      </c>
      <c r="D14" s="163">
        <v>51.3</v>
      </c>
      <c r="E14" s="119">
        <v>1613</v>
      </c>
      <c r="F14" s="163">
        <v>58.2</v>
      </c>
      <c r="G14" s="119">
        <v>1531</v>
      </c>
      <c r="H14" s="120">
        <v>56.8</v>
      </c>
      <c r="I14" s="119">
        <v>1421</v>
      </c>
      <c r="J14" s="120">
        <v>55.2</v>
      </c>
      <c r="K14" s="120">
        <v>1444</v>
      </c>
      <c r="L14" s="120">
        <v>61.6</v>
      </c>
      <c r="M14" s="119">
        <v>1363</v>
      </c>
      <c r="N14" s="120">
        <v>76.400000000000006</v>
      </c>
      <c r="O14" s="81"/>
      <c r="P14" s="119">
        <v>1671</v>
      </c>
      <c r="Q14" s="289">
        <v>39.9</v>
      </c>
      <c r="R14" s="119">
        <v>1617</v>
      </c>
      <c r="S14" s="289">
        <v>50.2</v>
      </c>
      <c r="T14" s="119">
        <v>1532</v>
      </c>
      <c r="U14" s="120">
        <v>43.3</v>
      </c>
      <c r="V14" s="119">
        <v>1425</v>
      </c>
      <c r="W14" s="120">
        <v>53.1</v>
      </c>
      <c r="X14" s="120">
        <v>1446</v>
      </c>
      <c r="Y14" s="120">
        <v>58</v>
      </c>
      <c r="Z14" s="119">
        <v>1377</v>
      </c>
      <c r="AA14" s="120">
        <v>52</v>
      </c>
      <c r="AC14" s="121"/>
      <c r="AD14" s="121"/>
      <c r="AF14" s="121"/>
      <c r="AG14" s="121"/>
    </row>
    <row r="15" spans="1:33" ht="11.25" customHeight="1" x14ac:dyDescent="0.2">
      <c r="A15" s="103" t="s">
        <v>139</v>
      </c>
      <c r="B15" s="136" t="s">
        <v>140</v>
      </c>
      <c r="C15" s="119">
        <v>2583</v>
      </c>
      <c r="D15" s="163">
        <v>55.7</v>
      </c>
      <c r="E15" s="119">
        <v>2391</v>
      </c>
      <c r="F15" s="163">
        <v>64.900000000000006</v>
      </c>
      <c r="G15" s="119">
        <v>2371</v>
      </c>
      <c r="H15" s="120">
        <v>65.5</v>
      </c>
      <c r="I15" s="119">
        <v>2240</v>
      </c>
      <c r="J15" s="120">
        <v>70</v>
      </c>
      <c r="K15" s="120">
        <v>2408</v>
      </c>
      <c r="L15" s="120">
        <v>67.3</v>
      </c>
      <c r="M15" s="119">
        <v>2202</v>
      </c>
      <c r="N15" s="120">
        <v>73.3</v>
      </c>
      <c r="O15" s="81"/>
      <c r="P15" s="119">
        <v>2601</v>
      </c>
      <c r="Q15" s="289">
        <v>46.3</v>
      </c>
      <c r="R15" s="119">
        <v>2405</v>
      </c>
      <c r="S15" s="289">
        <v>57.2</v>
      </c>
      <c r="T15" s="119">
        <v>2391</v>
      </c>
      <c r="U15" s="120">
        <v>57.1</v>
      </c>
      <c r="V15" s="119">
        <v>2291</v>
      </c>
      <c r="W15" s="120">
        <v>64.900000000000006</v>
      </c>
      <c r="X15" s="120">
        <v>2420</v>
      </c>
      <c r="Y15" s="120">
        <v>68.8</v>
      </c>
      <c r="Z15" s="119">
        <v>2220</v>
      </c>
      <c r="AA15" s="120">
        <v>66.900000000000006</v>
      </c>
      <c r="AC15" s="121"/>
      <c r="AD15" s="121"/>
      <c r="AF15" s="121"/>
      <c r="AG15" s="121"/>
    </row>
    <row r="16" spans="1:33" ht="11.25" customHeight="1" x14ac:dyDescent="0.2">
      <c r="A16" s="103" t="s">
        <v>141</v>
      </c>
      <c r="B16" s="136" t="s">
        <v>142</v>
      </c>
      <c r="C16" s="119">
        <v>2225</v>
      </c>
      <c r="D16" s="163">
        <v>69.400000000000006</v>
      </c>
      <c r="E16" s="119">
        <v>2072</v>
      </c>
      <c r="F16" s="163">
        <v>69.5</v>
      </c>
      <c r="G16" s="119">
        <v>2101</v>
      </c>
      <c r="H16" s="120">
        <v>73.2</v>
      </c>
      <c r="I16" s="119">
        <v>2074</v>
      </c>
      <c r="J16" s="120">
        <v>66.099999999999994</v>
      </c>
      <c r="K16" s="120">
        <v>2071</v>
      </c>
      <c r="L16" s="120">
        <v>73.8</v>
      </c>
      <c r="M16" s="119">
        <v>2119</v>
      </c>
      <c r="N16" s="120">
        <v>71.7</v>
      </c>
      <c r="O16" s="81"/>
      <c r="P16" s="119">
        <v>2225</v>
      </c>
      <c r="Q16" s="289">
        <v>56.4</v>
      </c>
      <c r="R16" s="119">
        <v>2065</v>
      </c>
      <c r="S16" s="289">
        <v>60</v>
      </c>
      <c r="T16" s="119">
        <v>2081</v>
      </c>
      <c r="U16" s="120">
        <v>62.3</v>
      </c>
      <c r="V16" s="119">
        <v>2059</v>
      </c>
      <c r="W16" s="120">
        <v>73.2</v>
      </c>
      <c r="X16" s="120">
        <v>2066</v>
      </c>
      <c r="Y16" s="120">
        <v>74.400000000000006</v>
      </c>
      <c r="Z16" s="119">
        <v>2099</v>
      </c>
      <c r="AA16" s="120">
        <v>65.7</v>
      </c>
      <c r="AC16" s="121"/>
      <c r="AD16" s="121"/>
      <c r="AF16" s="121"/>
      <c r="AG16" s="121"/>
    </row>
    <row r="17" spans="1:33" ht="11.25" customHeight="1" x14ac:dyDescent="0.2">
      <c r="A17" s="103" t="s">
        <v>143</v>
      </c>
      <c r="B17" s="136" t="s">
        <v>144</v>
      </c>
      <c r="C17" s="119">
        <v>3673</v>
      </c>
      <c r="D17" s="163">
        <v>66.8</v>
      </c>
      <c r="E17" s="119">
        <v>3482</v>
      </c>
      <c r="F17" s="163">
        <v>71.3</v>
      </c>
      <c r="G17" s="119">
        <v>3508</v>
      </c>
      <c r="H17" s="120">
        <v>69.900000000000006</v>
      </c>
      <c r="I17" s="119">
        <v>3405</v>
      </c>
      <c r="J17" s="120">
        <v>67.900000000000006</v>
      </c>
      <c r="K17" s="120">
        <v>3481</v>
      </c>
      <c r="L17" s="120">
        <v>63.2</v>
      </c>
      <c r="M17" s="119">
        <v>3380</v>
      </c>
      <c r="N17" s="120">
        <v>67.2</v>
      </c>
      <c r="O17" s="81"/>
      <c r="P17" s="119">
        <v>3684</v>
      </c>
      <c r="Q17" s="289">
        <v>59.7</v>
      </c>
      <c r="R17" s="119">
        <v>3485</v>
      </c>
      <c r="S17" s="289">
        <v>62.2</v>
      </c>
      <c r="T17" s="119">
        <v>3503</v>
      </c>
      <c r="U17" s="120">
        <v>64</v>
      </c>
      <c r="V17" s="119">
        <v>3405</v>
      </c>
      <c r="W17" s="120">
        <v>68.8</v>
      </c>
      <c r="X17" s="120">
        <v>3482</v>
      </c>
      <c r="Y17" s="120">
        <v>68.400000000000006</v>
      </c>
      <c r="Z17" s="119">
        <v>3380</v>
      </c>
      <c r="AA17" s="120">
        <v>67.5</v>
      </c>
      <c r="AC17" s="121"/>
      <c r="AD17" s="121"/>
      <c r="AF17" s="121"/>
      <c r="AG17" s="121"/>
    </row>
    <row r="18" spans="1:33" ht="11.25" customHeight="1" x14ac:dyDescent="0.2">
      <c r="A18" s="103" t="s">
        <v>145</v>
      </c>
      <c r="B18" s="136" t="s">
        <v>146</v>
      </c>
      <c r="C18" s="119">
        <v>1863</v>
      </c>
      <c r="D18" s="163">
        <v>62.1</v>
      </c>
      <c r="E18" s="119">
        <v>1905</v>
      </c>
      <c r="F18" s="163">
        <v>62.7</v>
      </c>
      <c r="G18" s="119">
        <v>1813</v>
      </c>
      <c r="H18" s="120">
        <v>63.5</v>
      </c>
      <c r="I18" s="119">
        <v>1712</v>
      </c>
      <c r="J18" s="120">
        <v>59.7</v>
      </c>
      <c r="K18" s="120">
        <v>1795</v>
      </c>
      <c r="L18" s="120">
        <v>63.2</v>
      </c>
      <c r="M18" s="119">
        <v>1683</v>
      </c>
      <c r="N18" s="120">
        <v>64.3</v>
      </c>
      <c r="O18" s="81"/>
      <c r="P18" s="119">
        <v>1856</v>
      </c>
      <c r="Q18" s="289">
        <v>53.4</v>
      </c>
      <c r="R18" s="119">
        <v>1906</v>
      </c>
      <c r="S18" s="289">
        <v>56.5</v>
      </c>
      <c r="T18" s="119">
        <v>1814</v>
      </c>
      <c r="U18" s="120">
        <v>55.8</v>
      </c>
      <c r="V18" s="119">
        <v>1706</v>
      </c>
      <c r="W18" s="120">
        <v>63.7</v>
      </c>
      <c r="X18" s="120">
        <v>1799</v>
      </c>
      <c r="Y18" s="120">
        <v>60.3</v>
      </c>
      <c r="Z18" s="119">
        <v>1684</v>
      </c>
      <c r="AA18" s="120">
        <v>55</v>
      </c>
      <c r="AC18" s="121"/>
      <c r="AD18" s="121"/>
      <c r="AF18" s="121"/>
      <c r="AG18" s="121"/>
    </row>
    <row r="19" spans="1:33" ht="11.25" customHeight="1" x14ac:dyDescent="0.2">
      <c r="A19" s="103" t="s">
        <v>147</v>
      </c>
      <c r="B19" s="136" t="s">
        <v>148</v>
      </c>
      <c r="C19" s="119">
        <v>1825</v>
      </c>
      <c r="D19" s="163">
        <v>62.5</v>
      </c>
      <c r="E19" s="119">
        <v>1705</v>
      </c>
      <c r="F19" s="163">
        <v>72</v>
      </c>
      <c r="G19" s="119">
        <v>1687</v>
      </c>
      <c r="H19" s="120">
        <v>71.400000000000006</v>
      </c>
      <c r="I19" s="119">
        <v>1683</v>
      </c>
      <c r="J19" s="120">
        <v>68.900000000000006</v>
      </c>
      <c r="K19" s="120">
        <v>1650</v>
      </c>
      <c r="L19" s="120">
        <v>68.599999999999994</v>
      </c>
      <c r="M19" s="119">
        <v>1596</v>
      </c>
      <c r="N19" s="120">
        <v>73.7</v>
      </c>
      <c r="O19" s="81"/>
      <c r="P19" s="119">
        <v>1820</v>
      </c>
      <c r="Q19" s="289">
        <v>48.7</v>
      </c>
      <c r="R19" s="119">
        <v>1699</v>
      </c>
      <c r="S19" s="289">
        <v>54</v>
      </c>
      <c r="T19" s="119">
        <v>1686</v>
      </c>
      <c r="U19" s="120">
        <v>58.4</v>
      </c>
      <c r="V19" s="119">
        <v>1688</v>
      </c>
      <c r="W19" s="120">
        <v>66.599999999999994</v>
      </c>
      <c r="X19" s="120">
        <v>1650</v>
      </c>
      <c r="Y19" s="120">
        <v>70.5</v>
      </c>
      <c r="Z19" s="119">
        <v>1594</v>
      </c>
      <c r="AA19" s="120">
        <v>59</v>
      </c>
      <c r="AC19" s="121"/>
      <c r="AD19" s="121"/>
      <c r="AF19" s="121"/>
      <c r="AG19" s="121"/>
    </row>
    <row r="20" spans="1:33" ht="11.25" customHeight="1" x14ac:dyDescent="0.2">
      <c r="A20" s="103" t="s">
        <v>149</v>
      </c>
      <c r="B20" s="136" t="s">
        <v>150</v>
      </c>
      <c r="C20" s="119">
        <v>2338</v>
      </c>
      <c r="D20" s="163">
        <v>61.5</v>
      </c>
      <c r="E20" s="119">
        <v>2234</v>
      </c>
      <c r="F20" s="163">
        <v>62.5</v>
      </c>
      <c r="G20" s="119">
        <v>2151</v>
      </c>
      <c r="H20" s="120">
        <v>70.099999999999994</v>
      </c>
      <c r="I20" s="119">
        <v>2088</v>
      </c>
      <c r="J20" s="120">
        <v>63.1</v>
      </c>
      <c r="K20" s="120">
        <v>2103</v>
      </c>
      <c r="L20" s="120">
        <v>63.5</v>
      </c>
      <c r="M20" s="119">
        <v>1985</v>
      </c>
      <c r="N20" s="120">
        <v>68.8</v>
      </c>
      <c r="O20" s="81"/>
      <c r="P20" s="119">
        <v>2337</v>
      </c>
      <c r="Q20" s="289">
        <v>53.2</v>
      </c>
      <c r="R20" s="119">
        <v>2234</v>
      </c>
      <c r="S20" s="289">
        <v>57</v>
      </c>
      <c r="T20" s="119">
        <v>2156</v>
      </c>
      <c r="U20" s="120">
        <v>59.6</v>
      </c>
      <c r="V20" s="119">
        <v>2100</v>
      </c>
      <c r="W20" s="120">
        <v>57.7</v>
      </c>
      <c r="X20" s="120">
        <v>2103</v>
      </c>
      <c r="Y20" s="120">
        <v>63.9</v>
      </c>
      <c r="Z20" s="119">
        <v>1982</v>
      </c>
      <c r="AA20" s="120">
        <v>63.4</v>
      </c>
      <c r="AC20" s="121"/>
      <c r="AD20" s="121"/>
      <c r="AF20" s="121"/>
      <c r="AG20" s="121"/>
    </row>
    <row r="21" spans="1:33" ht="11.25" customHeight="1" x14ac:dyDescent="0.2">
      <c r="A21" s="103" t="s">
        <v>151</v>
      </c>
      <c r="B21" s="136" t="s">
        <v>152</v>
      </c>
      <c r="C21" s="119">
        <v>3385</v>
      </c>
      <c r="D21" s="163">
        <v>58.9</v>
      </c>
      <c r="E21" s="119">
        <v>3341</v>
      </c>
      <c r="F21" s="163">
        <v>62.9</v>
      </c>
      <c r="G21" s="119">
        <v>3151</v>
      </c>
      <c r="H21" s="120">
        <v>69.3</v>
      </c>
      <c r="I21" s="119">
        <v>3120</v>
      </c>
      <c r="J21" s="120">
        <v>71.2</v>
      </c>
      <c r="K21" s="120">
        <v>3123</v>
      </c>
      <c r="L21" s="120">
        <v>70.5</v>
      </c>
      <c r="M21" s="119">
        <v>2974</v>
      </c>
      <c r="N21" s="120">
        <v>65.3</v>
      </c>
      <c r="O21" s="81"/>
      <c r="P21" s="119">
        <v>3381</v>
      </c>
      <c r="Q21" s="289">
        <v>46.9</v>
      </c>
      <c r="R21" s="119">
        <v>3343</v>
      </c>
      <c r="S21" s="289">
        <v>55.9</v>
      </c>
      <c r="T21" s="119">
        <v>3172</v>
      </c>
      <c r="U21" s="120">
        <v>61.3</v>
      </c>
      <c r="V21" s="119">
        <v>3123</v>
      </c>
      <c r="W21" s="120">
        <v>69.400000000000006</v>
      </c>
      <c r="X21" s="120">
        <v>3124</v>
      </c>
      <c r="Y21" s="120">
        <v>67.099999999999994</v>
      </c>
      <c r="Z21" s="119">
        <v>2981</v>
      </c>
      <c r="AA21" s="120">
        <v>59.4</v>
      </c>
      <c r="AC21" s="121"/>
      <c r="AD21" s="121"/>
      <c r="AF21" s="121"/>
      <c r="AG21" s="121"/>
    </row>
    <row r="22" spans="1:33" ht="11.25" customHeight="1" x14ac:dyDescent="0.2">
      <c r="A22" s="8"/>
      <c r="B22" s="135"/>
      <c r="C22" s="119"/>
      <c r="D22" s="289"/>
      <c r="E22" s="119"/>
      <c r="F22" s="289"/>
      <c r="G22" s="119"/>
      <c r="H22" s="120"/>
      <c r="O22" s="81"/>
      <c r="P22" s="119"/>
      <c r="Q22" s="289"/>
      <c r="R22" s="119"/>
      <c r="S22" s="289"/>
      <c r="T22" s="119"/>
      <c r="U22" s="120"/>
      <c r="Z22" s="163"/>
      <c r="AA22" s="163"/>
      <c r="AC22" s="121"/>
      <c r="AD22" s="121"/>
      <c r="AF22" s="121"/>
      <c r="AG22" s="121"/>
    </row>
    <row r="23" spans="1:33" s="83" customFormat="1" ht="11.25" customHeight="1" x14ac:dyDescent="0.2">
      <c r="A23" s="31" t="s">
        <v>563</v>
      </c>
      <c r="B23" s="77" t="s">
        <v>153</v>
      </c>
      <c r="C23" s="78">
        <v>80098</v>
      </c>
      <c r="D23" s="79">
        <v>64.599999999999994</v>
      </c>
      <c r="E23" s="78">
        <v>78776</v>
      </c>
      <c r="F23" s="79">
        <v>69.900000000000006</v>
      </c>
      <c r="G23" s="78">
        <v>75948</v>
      </c>
      <c r="H23" s="80">
        <v>72.599999999999994</v>
      </c>
      <c r="I23" s="78">
        <v>75316</v>
      </c>
      <c r="J23" s="80">
        <v>68.5</v>
      </c>
      <c r="K23" s="80">
        <v>76980</v>
      </c>
      <c r="L23" s="80">
        <v>69.7</v>
      </c>
      <c r="M23" s="78">
        <v>73983</v>
      </c>
      <c r="N23" s="80">
        <v>71.099999999999994</v>
      </c>
      <c r="O23" s="81"/>
      <c r="P23" s="78">
        <v>80271</v>
      </c>
      <c r="Q23" s="82">
        <v>56</v>
      </c>
      <c r="R23" s="78">
        <v>78908</v>
      </c>
      <c r="S23" s="82">
        <v>61.3</v>
      </c>
      <c r="T23" s="78">
        <v>76167</v>
      </c>
      <c r="U23" s="80">
        <v>63.3</v>
      </c>
      <c r="V23" s="78">
        <v>75465</v>
      </c>
      <c r="W23" s="80">
        <v>68</v>
      </c>
      <c r="X23" s="80">
        <v>77222</v>
      </c>
      <c r="Y23" s="80">
        <v>70</v>
      </c>
      <c r="Z23" s="78">
        <v>74217</v>
      </c>
      <c r="AA23" s="80">
        <v>63.4</v>
      </c>
      <c r="AC23" s="121"/>
      <c r="AD23" s="121"/>
      <c r="AF23" s="121"/>
      <c r="AG23" s="121"/>
    </row>
    <row r="24" spans="1:33" ht="11.25" customHeight="1" x14ac:dyDescent="0.2">
      <c r="A24" s="103" t="s">
        <v>154</v>
      </c>
      <c r="B24" s="136" t="s">
        <v>155</v>
      </c>
      <c r="C24" s="119">
        <v>1722</v>
      </c>
      <c r="D24" s="163">
        <v>65.2</v>
      </c>
      <c r="E24" s="119">
        <v>1696</v>
      </c>
      <c r="F24" s="163">
        <v>69.400000000000006</v>
      </c>
      <c r="G24" s="119">
        <v>1727</v>
      </c>
      <c r="H24" s="120">
        <v>74.2</v>
      </c>
      <c r="I24" s="119">
        <v>1665</v>
      </c>
      <c r="J24" s="120">
        <v>65.8</v>
      </c>
      <c r="K24" s="120">
        <v>1720</v>
      </c>
      <c r="L24" s="120">
        <v>70.7</v>
      </c>
      <c r="M24" s="119">
        <v>1593</v>
      </c>
      <c r="N24" s="120">
        <v>71.400000000000006</v>
      </c>
      <c r="O24" s="81"/>
      <c r="P24" s="119">
        <v>1728</v>
      </c>
      <c r="Q24" s="289">
        <v>54.7</v>
      </c>
      <c r="R24" s="119">
        <v>1698</v>
      </c>
      <c r="S24" s="289">
        <v>60.2</v>
      </c>
      <c r="T24" s="119">
        <v>1732</v>
      </c>
      <c r="U24" s="120">
        <v>66.5</v>
      </c>
      <c r="V24" s="119">
        <v>1687</v>
      </c>
      <c r="W24" s="120">
        <v>74</v>
      </c>
      <c r="X24" s="120">
        <v>1719</v>
      </c>
      <c r="Y24" s="120">
        <v>73.099999999999994</v>
      </c>
      <c r="Z24" s="119">
        <v>1595</v>
      </c>
      <c r="AA24" s="120">
        <v>65.900000000000006</v>
      </c>
      <c r="AC24" s="121"/>
      <c r="AD24" s="121"/>
      <c r="AF24" s="121"/>
      <c r="AG24" s="121"/>
    </row>
    <row r="25" spans="1:33" ht="11.25" customHeight="1" x14ac:dyDescent="0.2">
      <c r="A25" s="103" t="s">
        <v>156</v>
      </c>
      <c r="B25" s="136" t="s">
        <v>157</v>
      </c>
      <c r="C25" s="119">
        <v>1570</v>
      </c>
      <c r="D25" s="163">
        <v>62.5</v>
      </c>
      <c r="E25" s="119">
        <v>1539</v>
      </c>
      <c r="F25" s="163">
        <v>71.400000000000006</v>
      </c>
      <c r="G25" s="119">
        <v>1471</v>
      </c>
      <c r="H25" s="120">
        <v>69.099999999999994</v>
      </c>
      <c r="I25" s="119">
        <v>1406</v>
      </c>
      <c r="J25" s="120">
        <v>63.7</v>
      </c>
      <c r="K25" s="120">
        <v>1575</v>
      </c>
      <c r="L25" s="120">
        <v>58.5</v>
      </c>
      <c r="M25" s="119">
        <v>1380</v>
      </c>
      <c r="N25" s="120">
        <v>60.6</v>
      </c>
      <c r="O25" s="81"/>
      <c r="P25" s="119">
        <v>1574</v>
      </c>
      <c r="Q25" s="289">
        <v>40.5</v>
      </c>
      <c r="R25" s="119">
        <v>1540</v>
      </c>
      <c r="S25" s="289">
        <v>48.1</v>
      </c>
      <c r="T25" s="119">
        <v>1481</v>
      </c>
      <c r="U25" s="120">
        <v>46.6</v>
      </c>
      <c r="V25" s="119">
        <v>1400</v>
      </c>
      <c r="W25" s="120">
        <v>50.8</v>
      </c>
      <c r="X25" s="120">
        <v>1581</v>
      </c>
      <c r="Y25" s="120">
        <v>53.5</v>
      </c>
      <c r="Z25" s="119">
        <v>1390</v>
      </c>
      <c r="AA25" s="120">
        <v>49.1</v>
      </c>
      <c r="AC25" s="121"/>
      <c r="AD25" s="121"/>
      <c r="AF25" s="121"/>
      <c r="AG25" s="121"/>
    </row>
    <row r="26" spans="1:33" ht="11.25" customHeight="1" x14ac:dyDescent="0.2">
      <c r="A26" s="103" t="s">
        <v>158</v>
      </c>
      <c r="B26" s="136" t="s">
        <v>159</v>
      </c>
      <c r="C26" s="119">
        <v>3467</v>
      </c>
      <c r="D26" s="163">
        <v>57.1</v>
      </c>
      <c r="E26" s="119">
        <v>3410</v>
      </c>
      <c r="F26" s="163">
        <v>64.7</v>
      </c>
      <c r="G26" s="119">
        <v>3262</v>
      </c>
      <c r="H26" s="120">
        <v>72.400000000000006</v>
      </c>
      <c r="I26" s="119">
        <v>3266</v>
      </c>
      <c r="J26" s="120">
        <v>67.7</v>
      </c>
      <c r="K26" s="120">
        <v>3375</v>
      </c>
      <c r="L26" s="120">
        <v>68.599999999999994</v>
      </c>
      <c r="M26" s="119">
        <v>3258</v>
      </c>
      <c r="N26" s="120">
        <v>71</v>
      </c>
      <c r="O26" s="81"/>
      <c r="P26" s="119">
        <v>3479</v>
      </c>
      <c r="Q26" s="289">
        <v>52.1</v>
      </c>
      <c r="R26" s="119">
        <v>3418</v>
      </c>
      <c r="S26" s="289">
        <v>58.3</v>
      </c>
      <c r="T26" s="119">
        <v>3286</v>
      </c>
      <c r="U26" s="120">
        <v>64.5</v>
      </c>
      <c r="V26" s="119">
        <v>3281</v>
      </c>
      <c r="W26" s="120">
        <v>69.7</v>
      </c>
      <c r="X26" s="120">
        <v>3385</v>
      </c>
      <c r="Y26" s="120">
        <v>72.5</v>
      </c>
      <c r="Z26" s="119">
        <v>3271</v>
      </c>
      <c r="AA26" s="120">
        <v>65.7</v>
      </c>
      <c r="AC26" s="121"/>
      <c r="AD26" s="121"/>
      <c r="AF26" s="121"/>
      <c r="AG26" s="121"/>
    </row>
    <row r="27" spans="1:33" ht="11.25" customHeight="1" x14ac:dyDescent="0.2">
      <c r="A27" s="103" t="s">
        <v>160</v>
      </c>
      <c r="B27" s="136" t="s">
        <v>161</v>
      </c>
      <c r="C27" s="119">
        <v>2152</v>
      </c>
      <c r="D27" s="163">
        <v>77.2</v>
      </c>
      <c r="E27" s="119">
        <v>2157</v>
      </c>
      <c r="F27" s="163">
        <v>77.5</v>
      </c>
      <c r="G27" s="119">
        <v>2107</v>
      </c>
      <c r="H27" s="120">
        <v>81.2</v>
      </c>
      <c r="I27" s="119">
        <v>2127</v>
      </c>
      <c r="J27" s="120">
        <v>75.7</v>
      </c>
      <c r="K27" s="120">
        <v>2113</v>
      </c>
      <c r="L27" s="120">
        <v>67.400000000000006</v>
      </c>
      <c r="M27" s="119">
        <v>2070</v>
      </c>
      <c r="N27" s="120">
        <v>72.599999999999994</v>
      </c>
      <c r="O27" s="81"/>
      <c r="P27" s="119">
        <v>2156</v>
      </c>
      <c r="Q27" s="289">
        <v>65.2</v>
      </c>
      <c r="R27" s="119">
        <v>2157</v>
      </c>
      <c r="S27" s="289">
        <v>69</v>
      </c>
      <c r="T27" s="119">
        <v>2115</v>
      </c>
      <c r="U27" s="120">
        <v>66.099999999999994</v>
      </c>
      <c r="V27" s="119">
        <v>2126</v>
      </c>
      <c r="W27" s="120">
        <v>68.900000000000006</v>
      </c>
      <c r="X27" s="120">
        <v>2116</v>
      </c>
      <c r="Y27" s="120">
        <v>73.099999999999994</v>
      </c>
      <c r="Z27" s="119">
        <v>2077</v>
      </c>
      <c r="AA27" s="120">
        <v>63.3</v>
      </c>
      <c r="AC27" s="121"/>
      <c r="AD27" s="121"/>
      <c r="AF27" s="121"/>
      <c r="AG27" s="121"/>
    </row>
    <row r="28" spans="1:33" ht="11.25" customHeight="1" x14ac:dyDescent="0.2">
      <c r="A28" s="103" t="s">
        <v>162</v>
      </c>
      <c r="B28" s="105" t="s">
        <v>163</v>
      </c>
      <c r="C28" s="119">
        <v>3899</v>
      </c>
      <c r="D28" s="163">
        <v>68.5</v>
      </c>
      <c r="E28" s="119">
        <v>3843</v>
      </c>
      <c r="F28" s="163">
        <v>73.900000000000006</v>
      </c>
      <c r="G28" s="119">
        <v>3721</v>
      </c>
      <c r="H28" s="120">
        <v>75</v>
      </c>
      <c r="I28" s="119">
        <v>3804</v>
      </c>
      <c r="J28" s="120">
        <v>69</v>
      </c>
      <c r="K28" s="120">
        <v>3969</v>
      </c>
      <c r="L28" s="120">
        <v>69.8</v>
      </c>
      <c r="M28" s="119">
        <v>3775</v>
      </c>
      <c r="N28" s="120">
        <v>74.3</v>
      </c>
      <c r="O28" s="81"/>
      <c r="P28" s="119">
        <v>3906</v>
      </c>
      <c r="Q28" s="289">
        <v>65.3</v>
      </c>
      <c r="R28" s="119">
        <v>3855</v>
      </c>
      <c r="S28" s="289">
        <v>66.5</v>
      </c>
      <c r="T28" s="119">
        <v>3716</v>
      </c>
      <c r="U28" s="120">
        <v>69.099999999999994</v>
      </c>
      <c r="V28" s="119">
        <v>3816</v>
      </c>
      <c r="W28" s="120">
        <v>69.099999999999994</v>
      </c>
      <c r="X28" s="120">
        <v>3983</v>
      </c>
      <c r="Y28" s="120">
        <v>71.599999999999994</v>
      </c>
      <c r="Z28" s="119">
        <v>3777</v>
      </c>
      <c r="AA28" s="120">
        <v>67.099999999999994</v>
      </c>
      <c r="AC28" s="121"/>
      <c r="AD28" s="121"/>
      <c r="AF28" s="121"/>
      <c r="AG28" s="121"/>
    </row>
    <row r="29" spans="1:33" ht="11.25" customHeight="1" x14ac:dyDescent="0.2">
      <c r="A29" s="103" t="s">
        <v>164</v>
      </c>
      <c r="B29" s="105" t="s">
        <v>165</v>
      </c>
      <c r="C29" s="119">
        <v>3798</v>
      </c>
      <c r="D29" s="163">
        <v>64.3</v>
      </c>
      <c r="E29" s="119">
        <v>3842</v>
      </c>
      <c r="F29" s="163">
        <v>72.2</v>
      </c>
      <c r="G29" s="119">
        <v>3678</v>
      </c>
      <c r="H29" s="120">
        <v>72.2</v>
      </c>
      <c r="I29" s="119">
        <v>3501</v>
      </c>
      <c r="J29" s="120">
        <v>70.400000000000006</v>
      </c>
      <c r="K29" s="120">
        <v>3660</v>
      </c>
      <c r="L29" s="120">
        <v>75.099999999999994</v>
      </c>
      <c r="M29" s="119">
        <v>3495</v>
      </c>
      <c r="N29" s="120">
        <v>72.8</v>
      </c>
      <c r="O29" s="81"/>
      <c r="P29" s="119">
        <v>3788</v>
      </c>
      <c r="Q29" s="289">
        <v>59.8</v>
      </c>
      <c r="R29" s="119">
        <v>3836</v>
      </c>
      <c r="S29" s="289">
        <v>64.900000000000006</v>
      </c>
      <c r="T29" s="119">
        <v>3683</v>
      </c>
      <c r="U29" s="120">
        <v>64.599999999999994</v>
      </c>
      <c r="V29" s="119">
        <v>3488</v>
      </c>
      <c r="W29" s="120">
        <v>69.3</v>
      </c>
      <c r="X29" s="120">
        <v>3668</v>
      </c>
      <c r="Y29" s="120">
        <v>72.8</v>
      </c>
      <c r="Z29" s="119">
        <v>3493</v>
      </c>
      <c r="AA29" s="120">
        <v>66.5</v>
      </c>
      <c r="AC29" s="121"/>
      <c r="AD29" s="121"/>
      <c r="AF29" s="121"/>
      <c r="AG29" s="121"/>
    </row>
    <row r="30" spans="1:33" ht="11.25" customHeight="1" x14ac:dyDescent="0.2">
      <c r="A30" s="103" t="s">
        <v>166</v>
      </c>
      <c r="B30" s="136" t="s">
        <v>167</v>
      </c>
      <c r="C30" s="119">
        <v>5952</v>
      </c>
      <c r="D30" s="163">
        <v>62.1</v>
      </c>
      <c r="E30" s="119">
        <v>5976</v>
      </c>
      <c r="F30" s="163">
        <v>67</v>
      </c>
      <c r="G30" s="119">
        <v>5524</v>
      </c>
      <c r="H30" s="120">
        <v>68.400000000000006</v>
      </c>
      <c r="I30" s="119">
        <v>5574</v>
      </c>
      <c r="J30" s="120">
        <v>65.099999999999994</v>
      </c>
      <c r="K30" s="120">
        <v>5574</v>
      </c>
      <c r="L30" s="120">
        <v>64.2</v>
      </c>
      <c r="M30" s="119">
        <v>5338</v>
      </c>
      <c r="N30" s="120">
        <v>68.3</v>
      </c>
      <c r="O30" s="81"/>
      <c r="P30" s="119">
        <v>5950</v>
      </c>
      <c r="Q30" s="289">
        <v>55.9</v>
      </c>
      <c r="R30" s="119">
        <v>5975</v>
      </c>
      <c r="S30" s="289">
        <v>62</v>
      </c>
      <c r="T30" s="119">
        <v>5528</v>
      </c>
      <c r="U30" s="120">
        <v>60.3</v>
      </c>
      <c r="V30" s="119">
        <v>5562</v>
      </c>
      <c r="W30" s="120">
        <v>62.8</v>
      </c>
      <c r="X30" s="120">
        <v>5602</v>
      </c>
      <c r="Y30" s="120">
        <v>64.900000000000006</v>
      </c>
      <c r="Z30" s="119">
        <v>5353</v>
      </c>
      <c r="AA30" s="120">
        <v>65.099999999999994</v>
      </c>
      <c r="AC30" s="121"/>
      <c r="AD30" s="121"/>
      <c r="AF30" s="121"/>
      <c r="AG30" s="121"/>
    </row>
    <row r="31" spans="1:33" ht="11.25" customHeight="1" x14ac:dyDescent="0.2">
      <c r="A31" s="103" t="s">
        <v>168</v>
      </c>
      <c r="B31" s="136" t="s">
        <v>169</v>
      </c>
      <c r="C31" s="119">
        <v>1481</v>
      </c>
      <c r="D31" s="163">
        <v>56.2</v>
      </c>
      <c r="E31" s="119">
        <v>1486</v>
      </c>
      <c r="F31" s="163">
        <v>65.2</v>
      </c>
      <c r="G31" s="119">
        <v>1377</v>
      </c>
      <c r="H31" s="120">
        <v>70.2</v>
      </c>
      <c r="I31" s="119">
        <v>1327</v>
      </c>
      <c r="J31" s="120">
        <v>71.2</v>
      </c>
      <c r="K31" s="120">
        <v>1387</v>
      </c>
      <c r="L31" s="120">
        <v>74</v>
      </c>
      <c r="M31" s="119">
        <v>1399</v>
      </c>
      <c r="N31" s="120">
        <v>73.900000000000006</v>
      </c>
      <c r="O31" s="81"/>
      <c r="P31" s="119">
        <v>1483</v>
      </c>
      <c r="Q31" s="289">
        <v>55.1</v>
      </c>
      <c r="R31" s="119">
        <v>1485</v>
      </c>
      <c r="S31" s="289">
        <v>61.5</v>
      </c>
      <c r="T31" s="119">
        <v>1394</v>
      </c>
      <c r="U31" s="120">
        <v>63.1</v>
      </c>
      <c r="V31" s="119">
        <v>1327</v>
      </c>
      <c r="W31" s="120">
        <v>69.599999999999994</v>
      </c>
      <c r="X31" s="120">
        <v>1388</v>
      </c>
      <c r="Y31" s="120">
        <v>68.099999999999994</v>
      </c>
      <c r="Z31" s="119">
        <v>1402</v>
      </c>
      <c r="AA31" s="120">
        <v>63.1</v>
      </c>
      <c r="AC31" s="121"/>
      <c r="AD31" s="121"/>
      <c r="AF31" s="121"/>
      <c r="AG31" s="121"/>
    </row>
    <row r="32" spans="1:33" ht="11.25" customHeight="1" x14ac:dyDescent="0.2">
      <c r="A32" s="103" t="s">
        <v>170</v>
      </c>
      <c r="B32" s="136" t="s">
        <v>171</v>
      </c>
      <c r="C32" s="119">
        <v>1594</v>
      </c>
      <c r="D32" s="163">
        <v>43.9</v>
      </c>
      <c r="E32" s="119">
        <v>1580</v>
      </c>
      <c r="F32" s="163">
        <v>46</v>
      </c>
      <c r="G32" s="119">
        <v>1489</v>
      </c>
      <c r="H32" s="120">
        <v>58.9</v>
      </c>
      <c r="I32" s="119">
        <v>1395</v>
      </c>
      <c r="J32" s="120">
        <v>50.2</v>
      </c>
      <c r="K32" s="120">
        <v>1335</v>
      </c>
      <c r="L32" s="120">
        <v>55.4</v>
      </c>
      <c r="M32" s="119">
        <v>1212</v>
      </c>
      <c r="N32" s="120">
        <v>52.8</v>
      </c>
      <c r="O32" s="81"/>
      <c r="P32" s="119">
        <v>1587</v>
      </c>
      <c r="Q32" s="289">
        <v>36.5</v>
      </c>
      <c r="R32" s="119">
        <v>1583</v>
      </c>
      <c r="S32" s="289">
        <v>44</v>
      </c>
      <c r="T32" s="119">
        <v>1496</v>
      </c>
      <c r="U32" s="120">
        <v>45</v>
      </c>
      <c r="V32" s="119">
        <v>1399</v>
      </c>
      <c r="W32" s="120">
        <v>50.8</v>
      </c>
      <c r="X32" s="120">
        <v>1335</v>
      </c>
      <c r="Y32" s="120">
        <v>53.4</v>
      </c>
      <c r="Z32" s="119">
        <v>1212</v>
      </c>
      <c r="AA32" s="120">
        <v>43.2</v>
      </c>
      <c r="AC32" s="121"/>
      <c r="AD32" s="121"/>
      <c r="AF32" s="121"/>
      <c r="AG32" s="121"/>
    </row>
    <row r="33" spans="1:33" ht="11.25" customHeight="1" x14ac:dyDescent="0.2">
      <c r="A33" s="103" t="s">
        <v>172</v>
      </c>
      <c r="B33" s="136" t="s">
        <v>173</v>
      </c>
      <c r="C33" s="119">
        <v>13183</v>
      </c>
      <c r="D33" s="163">
        <v>68.5</v>
      </c>
      <c r="E33" s="119">
        <v>12994</v>
      </c>
      <c r="F33" s="163">
        <v>72.3</v>
      </c>
      <c r="G33" s="119">
        <v>12313</v>
      </c>
      <c r="H33" s="120">
        <v>76.099999999999994</v>
      </c>
      <c r="I33" s="119">
        <v>12459</v>
      </c>
      <c r="J33" s="120">
        <v>70.5</v>
      </c>
      <c r="K33" s="120">
        <v>12749</v>
      </c>
      <c r="L33" s="120">
        <v>70.7</v>
      </c>
      <c r="M33" s="119">
        <v>12255</v>
      </c>
      <c r="N33" s="120">
        <v>72.599999999999994</v>
      </c>
      <c r="O33" s="81"/>
      <c r="P33" s="119">
        <v>13202</v>
      </c>
      <c r="Q33" s="289">
        <v>59.6</v>
      </c>
      <c r="R33" s="119">
        <v>13018</v>
      </c>
      <c r="S33" s="289">
        <v>62.9</v>
      </c>
      <c r="T33" s="119">
        <v>12328</v>
      </c>
      <c r="U33" s="120">
        <v>64.900000000000006</v>
      </c>
      <c r="V33" s="119">
        <v>12486</v>
      </c>
      <c r="W33" s="120">
        <v>69.3</v>
      </c>
      <c r="X33" s="120">
        <v>12786</v>
      </c>
      <c r="Y33" s="120">
        <v>73</v>
      </c>
      <c r="Z33" s="119">
        <v>12277</v>
      </c>
      <c r="AA33" s="120">
        <v>65.3</v>
      </c>
      <c r="AC33" s="121"/>
      <c r="AD33" s="121"/>
      <c r="AF33" s="121"/>
      <c r="AG33" s="121"/>
    </row>
    <row r="34" spans="1:33" ht="11.25" customHeight="1" x14ac:dyDescent="0.2">
      <c r="A34" s="103" t="s">
        <v>174</v>
      </c>
      <c r="B34" s="136" t="s">
        <v>175</v>
      </c>
      <c r="C34" s="119">
        <v>5110</v>
      </c>
      <c r="D34" s="163">
        <v>61.8</v>
      </c>
      <c r="E34" s="119">
        <v>4892</v>
      </c>
      <c r="F34" s="163">
        <v>70.8</v>
      </c>
      <c r="G34" s="119">
        <v>4860</v>
      </c>
      <c r="H34" s="120">
        <v>71.2</v>
      </c>
      <c r="I34" s="119">
        <v>4738</v>
      </c>
      <c r="J34" s="120">
        <v>66.7</v>
      </c>
      <c r="K34" s="120">
        <v>4848</v>
      </c>
      <c r="L34" s="120">
        <v>68.900000000000006</v>
      </c>
      <c r="M34" s="119">
        <v>4512</v>
      </c>
      <c r="N34" s="120">
        <v>68</v>
      </c>
      <c r="O34" s="81"/>
      <c r="P34" s="119">
        <v>5123</v>
      </c>
      <c r="Q34" s="289">
        <v>47.2</v>
      </c>
      <c r="R34" s="119">
        <v>4908</v>
      </c>
      <c r="S34" s="289">
        <v>57.8</v>
      </c>
      <c r="T34" s="119">
        <v>4884</v>
      </c>
      <c r="U34" s="120">
        <v>59.5</v>
      </c>
      <c r="V34" s="119">
        <v>4740</v>
      </c>
      <c r="W34" s="120">
        <v>65.400000000000006</v>
      </c>
      <c r="X34" s="120">
        <v>4867</v>
      </c>
      <c r="Y34" s="120">
        <v>64</v>
      </c>
      <c r="Z34" s="119">
        <v>4534</v>
      </c>
      <c r="AA34" s="120">
        <v>57.1</v>
      </c>
      <c r="AC34" s="121"/>
      <c r="AD34" s="121"/>
      <c r="AF34" s="121"/>
      <c r="AG34" s="121"/>
    </row>
    <row r="35" spans="1:33" ht="11.25" customHeight="1" x14ac:dyDescent="0.2">
      <c r="A35" s="103" t="s">
        <v>176</v>
      </c>
      <c r="B35" s="136" t="s">
        <v>177</v>
      </c>
      <c r="C35" s="119">
        <v>4242</v>
      </c>
      <c r="D35" s="163">
        <v>55.9</v>
      </c>
      <c r="E35" s="119">
        <v>4125</v>
      </c>
      <c r="F35" s="163">
        <v>64.099999999999994</v>
      </c>
      <c r="G35" s="119">
        <v>3986</v>
      </c>
      <c r="H35" s="120">
        <v>68.099999999999994</v>
      </c>
      <c r="I35" s="119">
        <v>3952</v>
      </c>
      <c r="J35" s="120">
        <v>68.900000000000006</v>
      </c>
      <c r="K35" s="120">
        <v>4103</v>
      </c>
      <c r="L35" s="120">
        <v>69.599999999999994</v>
      </c>
      <c r="M35" s="119">
        <v>4097</v>
      </c>
      <c r="N35" s="120">
        <v>72.5</v>
      </c>
      <c r="O35" s="81"/>
      <c r="P35" s="119">
        <v>4313</v>
      </c>
      <c r="Q35" s="289">
        <v>45.4</v>
      </c>
      <c r="R35" s="119">
        <v>4176</v>
      </c>
      <c r="S35" s="289">
        <v>54.4</v>
      </c>
      <c r="T35" s="119">
        <v>4056</v>
      </c>
      <c r="U35" s="120">
        <v>58.2</v>
      </c>
      <c r="V35" s="119">
        <v>3987</v>
      </c>
      <c r="W35" s="120">
        <v>64.099999999999994</v>
      </c>
      <c r="X35" s="120">
        <v>4159</v>
      </c>
      <c r="Y35" s="120">
        <v>65.3</v>
      </c>
      <c r="Z35" s="119">
        <v>4170</v>
      </c>
      <c r="AA35" s="120">
        <v>60.4</v>
      </c>
      <c r="AC35" s="121"/>
      <c r="AD35" s="121"/>
      <c r="AF35" s="121"/>
      <c r="AG35" s="121"/>
    </row>
    <row r="36" spans="1:33" ht="11.25" customHeight="1" x14ac:dyDescent="0.2">
      <c r="A36" s="103" t="s">
        <v>178</v>
      </c>
      <c r="B36" s="136" t="s">
        <v>179</v>
      </c>
      <c r="C36" s="119">
        <v>2921</v>
      </c>
      <c r="D36" s="163">
        <v>62.8</v>
      </c>
      <c r="E36" s="119">
        <v>2901</v>
      </c>
      <c r="F36" s="163">
        <v>68.5</v>
      </c>
      <c r="G36" s="119">
        <v>2824</v>
      </c>
      <c r="H36" s="120">
        <v>70.099999999999994</v>
      </c>
      <c r="I36" s="119">
        <v>2888</v>
      </c>
      <c r="J36" s="120">
        <v>61.7</v>
      </c>
      <c r="K36" s="120">
        <v>2972</v>
      </c>
      <c r="L36" s="120">
        <v>64.2</v>
      </c>
      <c r="M36" s="119">
        <v>2862</v>
      </c>
      <c r="N36" s="120">
        <v>68.599999999999994</v>
      </c>
      <c r="O36" s="81"/>
      <c r="P36" s="119">
        <v>2935</v>
      </c>
      <c r="Q36" s="289">
        <v>52.8</v>
      </c>
      <c r="R36" s="119">
        <v>2904</v>
      </c>
      <c r="S36" s="289">
        <v>58.4</v>
      </c>
      <c r="T36" s="119">
        <v>2817</v>
      </c>
      <c r="U36" s="120">
        <v>63.6</v>
      </c>
      <c r="V36" s="119">
        <v>2901</v>
      </c>
      <c r="W36" s="120">
        <v>65.599999999999994</v>
      </c>
      <c r="X36" s="120">
        <v>2968</v>
      </c>
      <c r="Y36" s="120">
        <v>67.599999999999994</v>
      </c>
      <c r="Z36" s="119">
        <v>2868</v>
      </c>
      <c r="AA36" s="120">
        <v>59.2</v>
      </c>
      <c r="AC36" s="121"/>
      <c r="AD36" s="121"/>
      <c r="AF36" s="121"/>
      <c r="AG36" s="121"/>
    </row>
    <row r="37" spans="1:33" ht="11.25" customHeight="1" x14ac:dyDescent="0.2">
      <c r="A37" s="103" t="s">
        <v>180</v>
      </c>
      <c r="B37" s="136" t="s">
        <v>181</v>
      </c>
      <c r="C37" s="119">
        <v>2481</v>
      </c>
      <c r="D37" s="163">
        <v>64.7</v>
      </c>
      <c r="E37" s="119">
        <v>2441</v>
      </c>
      <c r="F37" s="163">
        <v>67.099999999999994</v>
      </c>
      <c r="G37" s="119">
        <v>2302</v>
      </c>
      <c r="H37" s="120">
        <v>67.900000000000006</v>
      </c>
      <c r="I37" s="119">
        <v>2304</v>
      </c>
      <c r="J37" s="120">
        <v>64.099999999999994</v>
      </c>
      <c r="K37" s="120">
        <v>2315</v>
      </c>
      <c r="L37" s="120">
        <v>67.900000000000006</v>
      </c>
      <c r="M37" s="119">
        <v>2316</v>
      </c>
      <c r="N37" s="120">
        <v>69.7</v>
      </c>
      <c r="O37" s="81"/>
      <c r="P37" s="119">
        <v>2480</v>
      </c>
      <c r="Q37" s="289">
        <v>60.8</v>
      </c>
      <c r="R37" s="119">
        <v>2451</v>
      </c>
      <c r="S37" s="289">
        <v>63.3</v>
      </c>
      <c r="T37" s="119">
        <v>2320</v>
      </c>
      <c r="U37" s="120">
        <v>64.400000000000006</v>
      </c>
      <c r="V37" s="119">
        <v>2312</v>
      </c>
      <c r="W37" s="120">
        <v>67.3</v>
      </c>
      <c r="X37" s="120">
        <v>2324</v>
      </c>
      <c r="Y37" s="120">
        <v>70.400000000000006</v>
      </c>
      <c r="Z37" s="119">
        <v>2325</v>
      </c>
      <c r="AA37" s="120">
        <v>64</v>
      </c>
      <c r="AC37" s="121"/>
      <c r="AD37" s="121"/>
      <c r="AF37" s="121"/>
      <c r="AG37" s="121"/>
    </row>
    <row r="38" spans="1:33" ht="11.25" customHeight="1" x14ac:dyDescent="0.2">
      <c r="A38" s="103" t="s">
        <v>182</v>
      </c>
      <c r="B38" s="136" t="s">
        <v>183</v>
      </c>
      <c r="C38" s="119">
        <v>2230</v>
      </c>
      <c r="D38" s="163">
        <v>60.9</v>
      </c>
      <c r="E38" s="119">
        <v>2088</v>
      </c>
      <c r="F38" s="163">
        <v>67</v>
      </c>
      <c r="G38" s="119">
        <v>2041</v>
      </c>
      <c r="H38" s="120">
        <v>67.900000000000006</v>
      </c>
      <c r="I38" s="119">
        <v>1936</v>
      </c>
      <c r="J38" s="120">
        <v>60.9</v>
      </c>
      <c r="K38" s="120">
        <v>2092</v>
      </c>
      <c r="L38" s="120">
        <v>66.3</v>
      </c>
      <c r="M38" s="119">
        <v>2035</v>
      </c>
      <c r="N38" s="120">
        <v>65.7</v>
      </c>
      <c r="O38" s="81"/>
      <c r="P38" s="119">
        <v>2246</v>
      </c>
      <c r="Q38" s="289">
        <v>51.4</v>
      </c>
      <c r="R38" s="119">
        <v>2079</v>
      </c>
      <c r="S38" s="289">
        <v>56</v>
      </c>
      <c r="T38" s="119">
        <v>2056</v>
      </c>
      <c r="U38" s="120">
        <v>58.4</v>
      </c>
      <c r="V38" s="119">
        <v>1946</v>
      </c>
      <c r="W38" s="120">
        <v>60.2</v>
      </c>
      <c r="X38" s="120">
        <v>2107</v>
      </c>
      <c r="Y38" s="120">
        <v>64.2</v>
      </c>
      <c r="Z38" s="119">
        <v>2055</v>
      </c>
      <c r="AA38" s="120">
        <v>57.8</v>
      </c>
      <c r="AC38" s="121"/>
      <c r="AD38" s="121"/>
      <c r="AF38" s="121"/>
      <c r="AG38" s="121"/>
    </row>
    <row r="39" spans="1:33" ht="11.25" customHeight="1" x14ac:dyDescent="0.2">
      <c r="A39" s="103" t="s">
        <v>184</v>
      </c>
      <c r="B39" s="136" t="s">
        <v>185</v>
      </c>
      <c r="C39" s="119">
        <v>3422</v>
      </c>
      <c r="D39" s="163">
        <v>68.8</v>
      </c>
      <c r="E39" s="119">
        <v>3236</v>
      </c>
      <c r="F39" s="163">
        <v>70.400000000000006</v>
      </c>
      <c r="G39" s="119">
        <v>3238</v>
      </c>
      <c r="H39" s="120">
        <v>73.599999999999994</v>
      </c>
      <c r="I39" s="119">
        <v>3253</v>
      </c>
      <c r="J39" s="120">
        <v>66.7</v>
      </c>
      <c r="K39" s="120">
        <v>3342</v>
      </c>
      <c r="L39" s="120">
        <v>71.5</v>
      </c>
      <c r="M39" s="119">
        <v>3198</v>
      </c>
      <c r="N39" s="120">
        <v>70.3</v>
      </c>
      <c r="O39" s="81"/>
      <c r="P39" s="119">
        <v>3422</v>
      </c>
      <c r="Q39" s="289">
        <v>55.8</v>
      </c>
      <c r="R39" s="119">
        <v>3237</v>
      </c>
      <c r="S39" s="289">
        <v>59.8</v>
      </c>
      <c r="T39" s="119">
        <v>3249</v>
      </c>
      <c r="U39" s="120">
        <v>62.9</v>
      </c>
      <c r="V39" s="119">
        <v>3260</v>
      </c>
      <c r="W39" s="120">
        <v>65.900000000000006</v>
      </c>
      <c r="X39" s="120">
        <v>3355</v>
      </c>
      <c r="Y39" s="120">
        <v>69</v>
      </c>
      <c r="Z39" s="119">
        <v>3204</v>
      </c>
      <c r="AA39" s="120">
        <v>58.2</v>
      </c>
      <c r="AC39" s="121"/>
      <c r="AD39" s="121"/>
      <c r="AF39" s="121"/>
      <c r="AG39" s="121"/>
    </row>
    <row r="40" spans="1:33" ht="11.25" customHeight="1" x14ac:dyDescent="0.2">
      <c r="A40" s="103" t="s">
        <v>186</v>
      </c>
      <c r="B40" s="136" t="s">
        <v>187</v>
      </c>
      <c r="C40" s="119">
        <v>2103</v>
      </c>
      <c r="D40" s="163">
        <v>59.1</v>
      </c>
      <c r="E40" s="119">
        <v>1965</v>
      </c>
      <c r="F40" s="163">
        <v>66.599999999999994</v>
      </c>
      <c r="G40" s="119">
        <v>1911</v>
      </c>
      <c r="H40" s="120">
        <v>69.8</v>
      </c>
      <c r="I40" s="119">
        <v>1878</v>
      </c>
      <c r="J40" s="120">
        <v>63.1</v>
      </c>
      <c r="K40" s="120">
        <v>1890</v>
      </c>
      <c r="L40" s="120">
        <v>61.7</v>
      </c>
      <c r="M40" s="119">
        <v>1764</v>
      </c>
      <c r="N40" s="120">
        <v>68.599999999999994</v>
      </c>
      <c r="O40" s="81"/>
      <c r="P40" s="119">
        <v>2098</v>
      </c>
      <c r="Q40" s="289">
        <v>50</v>
      </c>
      <c r="R40" s="119">
        <v>1965</v>
      </c>
      <c r="S40" s="289">
        <v>56.1</v>
      </c>
      <c r="T40" s="119">
        <v>1913</v>
      </c>
      <c r="U40" s="120">
        <v>57.4</v>
      </c>
      <c r="V40" s="119">
        <v>1873</v>
      </c>
      <c r="W40" s="120">
        <v>65.099999999999994</v>
      </c>
      <c r="X40" s="120">
        <v>1895</v>
      </c>
      <c r="Y40" s="120">
        <v>67</v>
      </c>
      <c r="Z40" s="119">
        <v>1771</v>
      </c>
      <c r="AA40" s="120">
        <v>60.6</v>
      </c>
      <c r="AC40" s="121"/>
      <c r="AD40" s="121"/>
      <c r="AF40" s="121"/>
      <c r="AG40" s="121"/>
    </row>
    <row r="41" spans="1:33" ht="11.25" customHeight="1" x14ac:dyDescent="0.2">
      <c r="A41" s="103" t="s">
        <v>188</v>
      </c>
      <c r="B41" s="136" t="s">
        <v>189</v>
      </c>
      <c r="C41" s="119">
        <v>2952</v>
      </c>
      <c r="D41" s="163">
        <v>67.5</v>
      </c>
      <c r="E41" s="119">
        <v>2932</v>
      </c>
      <c r="F41" s="163">
        <v>73.8</v>
      </c>
      <c r="G41" s="119">
        <v>2881</v>
      </c>
      <c r="H41" s="120">
        <v>76.8</v>
      </c>
      <c r="I41" s="119">
        <v>2730</v>
      </c>
      <c r="J41" s="120">
        <v>72.599999999999994</v>
      </c>
      <c r="K41" s="120">
        <v>2885</v>
      </c>
      <c r="L41" s="120">
        <v>72.400000000000006</v>
      </c>
      <c r="M41" s="119">
        <v>2752</v>
      </c>
      <c r="N41" s="120">
        <v>71.400000000000006</v>
      </c>
      <c r="O41" s="81"/>
      <c r="P41" s="119">
        <v>2957</v>
      </c>
      <c r="Q41" s="289">
        <v>62.1</v>
      </c>
      <c r="R41" s="119">
        <v>2937</v>
      </c>
      <c r="S41" s="289">
        <v>67.900000000000006</v>
      </c>
      <c r="T41" s="119">
        <v>2880</v>
      </c>
      <c r="U41" s="120">
        <v>70.099999999999994</v>
      </c>
      <c r="V41" s="119">
        <v>2747</v>
      </c>
      <c r="W41" s="120">
        <v>74.8</v>
      </c>
      <c r="X41" s="120">
        <v>2899</v>
      </c>
      <c r="Y41" s="120">
        <v>76.900000000000006</v>
      </c>
      <c r="Z41" s="119">
        <v>2758</v>
      </c>
      <c r="AA41" s="120">
        <v>67.900000000000006</v>
      </c>
      <c r="AC41" s="121"/>
      <c r="AD41" s="121"/>
      <c r="AF41" s="121"/>
      <c r="AG41" s="121"/>
    </row>
    <row r="42" spans="1:33" ht="11.25" customHeight="1" x14ac:dyDescent="0.2">
      <c r="A42" s="103" t="s">
        <v>190</v>
      </c>
      <c r="B42" s="136" t="s">
        <v>191</v>
      </c>
      <c r="C42" s="119">
        <v>2875</v>
      </c>
      <c r="D42" s="163">
        <v>60.2</v>
      </c>
      <c r="E42" s="119">
        <v>2823</v>
      </c>
      <c r="F42" s="163">
        <v>61.6</v>
      </c>
      <c r="G42" s="119">
        <v>2745</v>
      </c>
      <c r="H42" s="120">
        <v>69.7</v>
      </c>
      <c r="I42" s="119">
        <v>2757</v>
      </c>
      <c r="J42" s="120">
        <v>65.900000000000006</v>
      </c>
      <c r="K42" s="120">
        <v>2629</v>
      </c>
      <c r="L42" s="120">
        <v>70</v>
      </c>
      <c r="M42" s="119">
        <v>2616</v>
      </c>
      <c r="N42" s="120">
        <v>70</v>
      </c>
      <c r="O42" s="81"/>
      <c r="P42" s="119">
        <v>2887</v>
      </c>
      <c r="Q42" s="289">
        <v>51.4</v>
      </c>
      <c r="R42" s="119">
        <v>2833</v>
      </c>
      <c r="S42" s="289">
        <v>56</v>
      </c>
      <c r="T42" s="119">
        <v>2751</v>
      </c>
      <c r="U42" s="120">
        <v>58.4</v>
      </c>
      <c r="V42" s="119">
        <v>2756</v>
      </c>
      <c r="W42" s="120">
        <v>66.2</v>
      </c>
      <c r="X42" s="120">
        <v>2636</v>
      </c>
      <c r="Y42" s="120">
        <v>68</v>
      </c>
      <c r="Z42" s="119">
        <v>2618</v>
      </c>
      <c r="AA42" s="120">
        <v>60.7</v>
      </c>
      <c r="AC42" s="121"/>
      <c r="AD42" s="121"/>
      <c r="AF42" s="121"/>
      <c r="AG42" s="121"/>
    </row>
    <row r="43" spans="1:33" ht="11.25" customHeight="1" x14ac:dyDescent="0.2">
      <c r="A43" s="103" t="s">
        <v>192</v>
      </c>
      <c r="B43" s="136" t="s">
        <v>193</v>
      </c>
      <c r="C43" s="119">
        <v>2784</v>
      </c>
      <c r="D43" s="163">
        <v>75.5</v>
      </c>
      <c r="E43" s="119">
        <v>2772</v>
      </c>
      <c r="F43" s="163">
        <v>79.5</v>
      </c>
      <c r="G43" s="119">
        <v>2710</v>
      </c>
      <c r="H43" s="120">
        <v>79.7</v>
      </c>
      <c r="I43" s="119">
        <v>2810</v>
      </c>
      <c r="J43" s="120">
        <v>77.099999999999994</v>
      </c>
      <c r="K43" s="120">
        <v>2804</v>
      </c>
      <c r="L43" s="120">
        <v>75.7</v>
      </c>
      <c r="M43" s="119">
        <v>2829</v>
      </c>
      <c r="N43" s="120">
        <v>81.3</v>
      </c>
      <c r="O43" s="81"/>
      <c r="P43" s="119">
        <v>2785</v>
      </c>
      <c r="Q43" s="289">
        <v>68.5</v>
      </c>
      <c r="R43" s="119">
        <v>2772</v>
      </c>
      <c r="S43" s="289">
        <v>73.5</v>
      </c>
      <c r="T43" s="119">
        <v>2701</v>
      </c>
      <c r="U43" s="120">
        <v>75.7</v>
      </c>
      <c r="V43" s="119">
        <v>2814</v>
      </c>
      <c r="W43" s="120">
        <v>80.099999999999994</v>
      </c>
      <c r="X43" s="120">
        <v>2804</v>
      </c>
      <c r="Y43" s="120">
        <v>81</v>
      </c>
      <c r="Z43" s="119">
        <v>2834</v>
      </c>
      <c r="AA43" s="120">
        <v>75.8</v>
      </c>
      <c r="AC43" s="121"/>
      <c r="AD43" s="121"/>
      <c r="AF43" s="121"/>
      <c r="AG43" s="121"/>
    </row>
    <row r="44" spans="1:33" ht="11.25" customHeight="1" x14ac:dyDescent="0.2">
      <c r="A44" s="103" t="s">
        <v>194</v>
      </c>
      <c r="B44" s="136" t="s">
        <v>195</v>
      </c>
      <c r="C44" s="119">
        <v>2488</v>
      </c>
      <c r="D44" s="163">
        <v>72.5</v>
      </c>
      <c r="E44" s="119">
        <v>2445</v>
      </c>
      <c r="F44" s="163">
        <v>74.900000000000006</v>
      </c>
      <c r="G44" s="119">
        <v>2392</v>
      </c>
      <c r="H44" s="120">
        <v>74.5</v>
      </c>
      <c r="I44" s="119">
        <v>2332</v>
      </c>
      <c r="J44" s="120">
        <v>72.7</v>
      </c>
      <c r="K44" s="120">
        <v>2373</v>
      </c>
      <c r="L44" s="120">
        <v>78</v>
      </c>
      <c r="M44" s="119">
        <v>2320</v>
      </c>
      <c r="N44" s="120">
        <v>72.599999999999994</v>
      </c>
      <c r="O44" s="81"/>
      <c r="P44" s="119">
        <v>2494</v>
      </c>
      <c r="Q44" s="289">
        <v>63.7</v>
      </c>
      <c r="R44" s="119">
        <v>2455</v>
      </c>
      <c r="S44" s="289">
        <v>65.3</v>
      </c>
      <c r="T44" s="119">
        <v>2396</v>
      </c>
      <c r="U44" s="120">
        <v>69.099999999999994</v>
      </c>
      <c r="V44" s="119">
        <v>2337</v>
      </c>
      <c r="W44" s="120">
        <v>73</v>
      </c>
      <c r="X44" s="120">
        <v>2372</v>
      </c>
      <c r="Y44" s="120">
        <v>72</v>
      </c>
      <c r="Z44" s="119">
        <v>2324</v>
      </c>
      <c r="AA44" s="120">
        <v>65.400000000000006</v>
      </c>
      <c r="AC44" s="121"/>
      <c r="AD44" s="121"/>
      <c r="AF44" s="121"/>
      <c r="AG44" s="121"/>
    </row>
    <row r="45" spans="1:33" ht="11.25" customHeight="1" x14ac:dyDescent="0.2">
      <c r="A45" s="103" t="s">
        <v>196</v>
      </c>
      <c r="B45" s="136" t="s">
        <v>197</v>
      </c>
      <c r="C45" s="119">
        <v>3810</v>
      </c>
      <c r="D45" s="163">
        <v>64.900000000000006</v>
      </c>
      <c r="E45" s="119">
        <v>3759</v>
      </c>
      <c r="F45" s="163">
        <v>71.3</v>
      </c>
      <c r="G45" s="119">
        <v>3665</v>
      </c>
      <c r="H45" s="120">
        <v>72.099999999999994</v>
      </c>
      <c r="I45" s="119">
        <v>3567</v>
      </c>
      <c r="J45" s="120">
        <v>72.7</v>
      </c>
      <c r="K45" s="120">
        <v>3663</v>
      </c>
      <c r="L45" s="120">
        <v>74.7</v>
      </c>
      <c r="M45" s="119">
        <v>3463</v>
      </c>
      <c r="N45" s="120">
        <v>74.2</v>
      </c>
      <c r="O45" s="81"/>
      <c r="P45" s="119">
        <v>3816</v>
      </c>
      <c r="Q45" s="289">
        <v>53.3</v>
      </c>
      <c r="R45" s="119">
        <v>3753</v>
      </c>
      <c r="S45" s="289">
        <v>60</v>
      </c>
      <c r="T45" s="119">
        <v>3662</v>
      </c>
      <c r="U45" s="120">
        <v>61.8</v>
      </c>
      <c r="V45" s="119">
        <v>3570</v>
      </c>
      <c r="W45" s="120">
        <v>71.400000000000006</v>
      </c>
      <c r="X45" s="120">
        <v>3666</v>
      </c>
      <c r="Y45" s="120">
        <v>72</v>
      </c>
      <c r="Z45" s="119">
        <v>3462</v>
      </c>
      <c r="AA45" s="120">
        <v>62.2</v>
      </c>
      <c r="AC45" s="121"/>
      <c r="AD45" s="121"/>
      <c r="AF45" s="121"/>
      <c r="AG45" s="121"/>
    </row>
    <row r="46" spans="1:33" ht="11.25" customHeight="1" x14ac:dyDescent="0.2">
      <c r="A46" s="103" t="s">
        <v>198</v>
      </c>
      <c r="B46" s="136" t="s">
        <v>199</v>
      </c>
      <c r="C46" s="119">
        <v>3862</v>
      </c>
      <c r="D46" s="163">
        <v>66.8</v>
      </c>
      <c r="E46" s="119">
        <v>3874</v>
      </c>
      <c r="F46" s="163">
        <v>73.599999999999994</v>
      </c>
      <c r="G46" s="119">
        <v>3724</v>
      </c>
      <c r="H46" s="120">
        <v>75.2</v>
      </c>
      <c r="I46" s="119">
        <v>3647</v>
      </c>
      <c r="J46" s="120">
        <v>73.8</v>
      </c>
      <c r="K46" s="120">
        <v>3607</v>
      </c>
      <c r="L46" s="120">
        <v>74.400000000000006</v>
      </c>
      <c r="M46" s="119">
        <v>3444</v>
      </c>
      <c r="N46" s="120">
        <v>73.3</v>
      </c>
      <c r="O46" s="81"/>
      <c r="P46" s="119">
        <v>3862</v>
      </c>
      <c r="Q46" s="289">
        <v>59.7</v>
      </c>
      <c r="R46" s="119">
        <v>3873</v>
      </c>
      <c r="S46" s="289">
        <v>64.7</v>
      </c>
      <c r="T46" s="119">
        <v>3723</v>
      </c>
      <c r="U46" s="120">
        <v>68.8</v>
      </c>
      <c r="V46" s="119">
        <v>3650</v>
      </c>
      <c r="W46" s="120">
        <v>75.3</v>
      </c>
      <c r="X46" s="120">
        <v>3607</v>
      </c>
      <c r="Y46" s="120">
        <v>75.3</v>
      </c>
      <c r="Z46" s="119">
        <v>3447</v>
      </c>
      <c r="AA46" s="120">
        <v>69.5</v>
      </c>
      <c r="AC46" s="121"/>
      <c r="AD46" s="121"/>
      <c r="AF46" s="121"/>
      <c r="AG46" s="121"/>
    </row>
    <row r="47" spans="1:33" ht="11.25" customHeight="1" x14ac:dyDescent="0.2">
      <c r="A47" s="8"/>
      <c r="B47" s="136"/>
      <c r="D47" s="289"/>
      <c r="F47" s="289"/>
      <c r="G47" s="119"/>
      <c r="H47" s="120"/>
      <c r="O47" s="81"/>
      <c r="P47" s="119"/>
      <c r="Q47" s="289"/>
      <c r="R47" s="119"/>
      <c r="S47" s="289"/>
      <c r="T47" s="119"/>
      <c r="U47" s="120"/>
      <c r="Z47" s="163"/>
      <c r="AA47" s="163"/>
      <c r="AC47" s="121"/>
      <c r="AD47" s="121"/>
      <c r="AF47" s="121"/>
      <c r="AG47" s="121"/>
    </row>
    <row r="48" spans="1:33" s="83" customFormat="1" ht="11.25" customHeight="1" x14ac:dyDescent="0.2">
      <c r="A48" s="31" t="s">
        <v>564</v>
      </c>
      <c r="B48" s="77" t="s">
        <v>200</v>
      </c>
      <c r="C48" s="78">
        <v>58610</v>
      </c>
      <c r="D48" s="79">
        <v>62.3</v>
      </c>
      <c r="E48" s="78">
        <v>58133</v>
      </c>
      <c r="F48" s="79">
        <v>66.599999999999994</v>
      </c>
      <c r="G48" s="78">
        <v>56074</v>
      </c>
      <c r="H48" s="80">
        <v>69.5</v>
      </c>
      <c r="I48" s="78">
        <v>55950</v>
      </c>
      <c r="J48" s="80">
        <v>67</v>
      </c>
      <c r="K48" s="80">
        <v>56167</v>
      </c>
      <c r="L48" s="80">
        <v>69.900000000000006</v>
      </c>
      <c r="M48" s="78">
        <v>55097</v>
      </c>
      <c r="N48" s="80">
        <v>69.5</v>
      </c>
      <c r="O48" s="81"/>
      <c r="P48" s="78">
        <v>58717</v>
      </c>
      <c r="Q48" s="82">
        <v>52.9</v>
      </c>
      <c r="R48" s="78">
        <v>58252</v>
      </c>
      <c r="S48" s="82">
        <v>57.7</v>
      </c>
      <c r="T48" s="78">
        <v>56247</v>
      </c>
      <c r="U48" s="80">
        <v>59.8</v>
      </c>
      <c r="V48" s="78">
        <v>56019</v>
      </c>
      <c r="W48" s="80">
        <v>66.2</v>
      </c>
      <c r="X48" s="80">
        <v>56299</v>
      </c>
      <c r="Y48" s="80">
        <v>68.8</v>
      </c>
      <c r="Z48" s="78">
        <v>55239</v>
      </c>
      <c r="AA48" s="80">
        <v>63.3</v>
      </c>
      <c r="AC48" s="121"/>
      <c r="AD48" s="121"/>
      <c r="AF48" s="121"/>
      <c r="AG48" s="121"/>
    </row>
    <row r="49" spans="1:33" ht="11.25" customHeight="1" x14ac:dyDescent="0.2">
      <c r="A49" s="103" t="s">
        <v>201</v>
      </c>
      <c r="B49" s="136" t="s">
        <v>202</v>
      </c>
      <c r="C49" s="119">
        <v>2590</v>
      </c>
      <c r="D49" s="163">
        <v>60.1</v>
      </c>
      <c r="E49" s="119">
        <v>2517</v>
      </c>
      <c r="F49" s="163">
        <v>59.4</v>
      </c>
      <c r="G49" s="119">
        <v>2484</v>
      </c>
      <c r="H49" s="120">
        <v>61</v>
      </c>
      <c r="I49" s="119">
        <v>2498</v>
      </c>
      <c r="J49" s="120">
        <v>56.7</v>
      </c>
      <c r="K49" s="120">
        <v>2481</v>
      </c>
      <c r="L49" s="120">
        <v>59.8</v>
      </c>
      <c r="M49" s="119">
        <v>2316</v>
      </c>
      <c r="N49" s="120">
        <v>64</v>
      </c>
      <c r="O49" s="81"/>
      <c r="P49" s="119">
        <v>2588</v>
      </c>
      <c r="Q49" s="289">
        <v>39.4</v>
      </c>
      <c r="R49" s="119">
        <v>2521</v>
      </c>
      <c r="S49" s="289">
        <v>42.8</v>
      </c>
      <c r="T49" s="119">
        <v>2502</v>
      </c>
      <c r="U49" s="120">
        <v>44</v>
      </c>
      <c r="V49" s="119">
        <v>2508</v>
      </c>
      <c r="W49" s="120">
        <v>50.7</v>
      </c>
      <c r="X49" s="120">
        <v>2484</v>
      </c>
      <c r="Y49" s="120">
        <v>54.2</v>
      </c>
      <c r="Z49" s="119">
        <v>2316</v>
      </c>
      <c r="AA49" s="120">
        <v>51.2</v>
      </c>
      <c r="AC49" s="121"/>
      <c r="AD49" s="121"/>
      <c r="AF49" s="121"/>
      <c r="AG49" s="121"/>
    </row>
    <row r="50" spans="1:33" ht="11.25" customHeight="1" x14ac:dyDescent="0.2">
      <c r="A50" s="103" t="s">
        <v>203</v>
      </c>
      <c r="B50" s="136" t="s">
        <v>204</v>
      </c>
      <c r="C50" s="119">
        <v>5626</v>
      </c>
      <c r="D50" s="163">
        <v>58.9</v>
      </c>
      <c r="E50" s="119">
        <v>5574</v>
      </c>
      <c r="F50" s="163">
        <v>62.9</v>
      </c>
      <c r="G50" s="119">
        <v>5311</v>
      </c>
      <c r="H50" s="120">
        <v>66.8</v>
      </c>
      <c r="I50" s="119">
        <v>5288</v>
      </c>
      <c r="J50" s="120">
        <v>66.900000000000006</v>
      </c>
      <c r="K50" s="120">
        <v>5368</v>
      </c>
      <c r="L50" s="120">
        <v>67.099999999999994</v>
      </c>
      <c r="M50" s="119">
        <v>5541</v>
      </c>
      <c r="N50" s="120">
        <v>63.7</v>
      </c>
      <c r="O50" s="81"/>
      <c r="P50" s="119">
        <v>5632</v>
      </c>
      <c r="Q50" s="289">
        <v>49.5</v>
      </c>
      <c r="R50" s="119">
        <v>5585</v>
      </c>
      <c r="S50" s="289">
        <v>53.7</v>
      </c>
      <c r="T50" s="119">
        <v>5329</v>
      </c>
      <c r="U50" s="120">
        <v>56.4</v>
      </c>
      <c r="V50" s="119">
        <v>5309</v>
      </c>
      <c r="W50" s="120">
        <v>62.5</v>
      </c>
      <c r="X50" s="120">
        <v>5408</v>
      </c>
      <c r="Y50" s="120">
        <v>65</v>
      </c>
      <c r="Z50" s="119">
        <v>5579</v>
      </c>
      <c r="AA50" s="120">
        <v>53.9</v>
      </c>
      <c r="AC50" s="121"/>
      <c r="AD50" s="121"/>
      <c r="AF50" s="121"/>
      <c r="AG50" s="121"/>
    </row>
    <row r="51" spans="1:33" ht="11.25" customHeight="1" x14ac:dyDescent="0.2">
      <c r="A51" s="103" t="s">
        <v>205</v>
      </c>
      <c r="B51" s="136" t="s">
        <v>206</v>
      </c>
      <c r="C51" s="119">
        <v>2575</v>
      </c>
      <c r="D51" s="163">
        <v>63.8</v>
      </c>
      <c r="E51" s="119">
        <v>2563</v>
      </c>
      <c r="F51" s="163">
        <v>69.400000000000006</v>
      </c>
      <c r="G51" s="119">
        <v>2527</v>
      </c>
      <c r="H51" s="120">
        <v>71.2</v>
      </c>
      <c r="I51" s="119">
        <v>2564</v>
      </c>
      <c r="J51" s="120">
        <v>68.400000000000006</v>
      </c>
      <c r="K51" s="120">
        <v>2549</v>
      </c>
      <c r="L51" s="120">
        <v>73</v>
      </c>
      <c r="M51" s="119">
        <v>2524</v>
      </c>
      <c r="N51" s="120">
        <v>73.2</v>
      </c>
      <c r="O51" s="81"/>
      <c r="P51" s="119">
        <v>2573</v>
      </c>
      <c r="Q51" s="289">
        <v>55.1</v>
      </c>
      <c r="R51" s="119">
        <v>2567</v>
      </c>
      <c r="S51" s="289">
        <v>58.9</v>
      </c>
      <c r="T51" s="119">
        <v>2536</v>
      </c>
      <c r="U51" s="120">
        <v>61.5</v>
      </c>
      <c r="V51" s="119">
        <v>2561</v>
      </c>
      <c r="W51" s="120">
        <v>67.400000000000006</v>
      </c>
      <c r="X51" s="120">
        <v>2549</v>
      </c>
      <c r="Y51" s="120">
        <v>71.7</v>
      </c>
      <c r="Z51" s="119">
        <v>2537</v>
      </c>
      <c r="AA51" s="120">
        <v>67.400000000000006</v>
      </c>
      <c r="AC51" s="121"/>
      <c r="AD51" s="121"/>
      <c r="AF51" s="121"/>
      <c r="AG51" s="121"/>
    </row>
    <row r="52" spans="1:33" ht="11.25" customHeight="1" x14ac:dyDescent="0.2">
      <c r="A52" s="103" t="s">
        <v>207</v>
      </c>
      <c r="B52" s="136" t="s">
        <v>208</v>
      </c>
      <c r="C52" s="119">
        <v>3551</v>
      </c>
      <c r="D52" s="163">
        <v>55.2</v>
      </c>
      <c r="E52" s="119">
        <v>3476</v>
      </c>
      <c r="F52" s="163">
        <v>62.5</v>
      </c>
      <c r="G52" s="119">
        <v>3392</v>
      </c>
      <c r="H52" s="120">
        <v>66.2</v>
      </c>
      <c r="I52" s="119">
        <v>3292</v>
      </c>
      <c r="J52" s="120">
        <v>61.3</v>
      </c>
      <c r="K52" s="120">
        <v>3325</v>
      </c>
      <c r="L52" s="120">
        <v>66.900000000000006</v>
      </c>
      <c r="M52" s="119">
        <v>3247</v>
      </c>
      <c r="N52" s="120">
        <v>63.8</v>
      </c>
      <c r="O52" s="81"/>
      <c r="P52" s="119">
        <v>3551</v>
      </c>
      <c r="Q52" s="289">
        <v>44.6</v>
      </c>
      <c r="R52" s="119">
        <v>3481</v>
      </c>
      <c r="S52" s="289">
        <v>53</v>
      </c>
      <c r="T52" s="119">
        <v>3402</v>
      </c>
      <c r="U52" s="120">
        <v>55.2</v>
      </c>
      <c r="V52" s="119">
        <v>3291</v>
      </c>
      <c r="W52" s="120">
        <v>62.5</v>
      </c>
      <c r="X52" s="120">
        <v>3332</v>
      </c>
      <c r="Y52" s="120">
        <v>63.4</v>
      </c>
      <c r="Z52" s="119">
        <v>3246</v>
      </c>
      <c r="AA52" s="120">
        <v>58.9</v>
      </c>
      <c r="AC52" s="121"/>
      <c r="AD52" s="121"/>
      <c r="AF52" s="121"/>
      <c r="AG52" s="121"/>
    </row>
    <row r="53" spans="1:33" ht="11.25" customHeight="1" x14ac:dyDescent="0.2">
      <c r="A53" s="103" t="s">
        <v>209</v>
      </c>
      <c r="B53" s="136" t="s">
        <v>210</v>
      </c>
      <c r="C53" s="119">
        <v>3952</v>
      </c>
      <c r="D53" s="163">
        <v>67.400000000000006</v>
      </c>
      <c r="E53" s="119">
        <v>3894</v>
      </c>
      <c r="F53" s="163">
        <v>71.7</v>
      </c>
      <c r="G53" s="119">
        <v>3841</v>
      </c>
      <c r="H53" s="120">
        <v>69.7</v>
      </c>
      <c r="I53" s="119">
        <v>3689</v>
      </c>
      <c r="J53" s="120">
        <v>63.7</v>
      </c>
      <c r="K53" s="120">
        <v>3809</v>
      </c>
      <c r="L53" s="120">
        <v>69.2</v>
      </c>
      <c r="M53" s="119">
        <v>3677</v>
      </c>
      <c r="N53" s="120">
        <v>72.099999999999994</v>
      </c>
      <c r="O53" s="81"/>
      <c r="P53" s="119">
        <v>3952</v>
      </c>
      <c r="Q53" s="289">
        <v>58.5</v>
      </c>
      <c r="R53" s="119">
        <v>3901</v>
      </c>
      <c r="S53" s="289">
        <v>63.7</v>
      </c>
      <c r="T53" s="119">
        <v>3841</v>
      </c>
      <c r="U53" s="120">
        <v>62.9</v>
      </c>
      <c r="V53" s="119">
        <v>3695</v>
      </c>
      <c r="W53" s="120">
        <v>66.400000000000006</v>
      </c>
      <c r="X53" s="120">
        <v>3813</v>
      </c>
      <c r="Y53" s="120">
        <v>70.7</v>
      </c>
      <c r="Z53" s="119">
        <v>3676</v>
      </c>
      <c r="AA53" s="120">
        <v>68.7</v>
      </c>
      <c r="AC53" s="121"/>
      <c r="AD53" s="121"/>
      <c r="AF53" s="121"/>
      <c r="AG53" s="121"/>
    </row>
    <row r="54" spans="1:33" ht="11.25" customHeight="1" x14ac:dyDescent="0.2">
      <c r="A54" s="103" t="s">
        <v>211</v>
      </c>
      <c r="B54" s="136" t="s">
        <v>212</v>
      </c>
      <c r="C54" s="119">
        <v>2766</v>
      </c>
      <c r="D54" s="163">
        <v>51.4</v>
      </c>
      <c r="E54" s="119">
        <v>2670</v>
      </c>
      <c r="F54" s="163">
        <v>60.2</v>
      </c>
      <c r="G54" s="119">
        <v>2394</v>
      </c>
      <c r="H54" s="120">
        <v>62.2</v>
      </c>
      <c r="I54" s="119">
        <v>2423</v>
      </c>
      <c r="J54" s="120">
        <v>59</v>
      </c>
      <c r="K54" s="120">
        <v>2324</v>
      </c>
      <c r="L54" s="120">
        <v>63.9</v>
      </c>
      <c r="M54" s="119">
        <v>2422</v>
      </c>
      <c r="N54" s="120">
        <v>63.3</v>
      </c>
      <c r="O54" s="81"/>
      <c r="P54" s="119">
        <v>2780</v>
      </c>
      <c r="Q54" s="289">
        <v>37.700000000000003</v>
      </c>
      <c r="R54" s="119">
        <v>2680</v>
      </c>
      <c r="S54" s="289">
        <v>43.6</v>
      </c>
      <c r="T54" s="119">
        <v>2424</v>
      </c>
      <c r="U54" s="120">
        <v>47.7</v>
      </c>
      <c r="V54" s="119">
        <v>2431</v>
      </c>
      <c r="W54" s="120">
        <v>54.9</v>
      </c>
      <c r="X54" s="120">
        <v>2332</v>
      </c>
      <c r="Y54" s="120">
        <v>59.5</v>
      </c>
      <c r="Z54" s="119">
        <v>2417</v>
      </c>
      <c r="AA54" s="120">
        <v>52.8</v>
      </c>
      <c r="AC54" s="121"/>
      <c r="AD54" s="121"/>
      <c r="AF54" s="121"/>
      <c r="AG54" s="121"/>
    </row>
    <row r="55" spans="1:33" ht="11.25" customHeight="1" x14ac:dyDescent="0.2">
      <c r="A55" s="103" t="s">
        <v>213</v>
      </c>
      <c r="B55" s="136" t="s">
        <v>214</v>
      </c>
      <c r="C55" s="119">
        <v>4511</v>
      </c>
      <c r="D55" s="163">
        <v>65.5</v>
      </c>
      <c r="E55" s="119">
        <v>4432</v>
      </c>
      <c r="F55" s="163">
        <v>68</v>
      </c>
      <c r="G55" s="119">
        <v>4387</v>
      </c>
      <c r="H55" s="120">
        <v>75.400000000000006</v>
      </c>
      <c r="I55" s="119">
        <v>4464</v>
      </c>
      <c r="J55" s="120">
        <v>74.5</v>
      </c>
      <c r="K55" s="120">
        <v>4482</v>
      </c>
      <c r="L55" s="120">
        <v>73.400000000000006</v>
      </c>
      <c r="M55" s="119">
        <v>4527</v>
      </c>
      <c r="N55" s="120">
        <v>70.8</v>
      </c>
      <c r="O55" s="81"/>
      <c r="P55" s="119">
        <v>4516</v>
      </c>
      <c r="Q55" s="289">
        <v>54.7</v>
      </c>
      <c r="R55" s="119">
        <v>4442</v>
      </c>
      <c r="S55" s="289">
        <v>61.4</v>
      </c>
      <c r="T55" s="119">
        <v>4402</v>
      </c>
      <c r="U55" s="120">
        <v>63.3</v>
      </c>
      <c r="V55" s="119">
        <v>4478</v>
      </c>
      <c r="W55" s="120">
        <v>70.8</v>
      </c>
      <c r="X55" s="120">
        <v>4494</v>
      </c>
      <c r="Y55" s="120">
        <v>71.8</v>
      </c>
      <c r="Z55" s="119">
        <v>4545</v>
      </c>
      <c r="AA55" s="120">
        <v>66.5</v>
      </c>
      <c r="AC55" s="121"/>
      <c r="AD55" s="121"/>
      <c r="AF55" s="121"/>
      <c r="AG55" s="121"/>
    </row>
    <row r="56" spans="1:33" ht="11.25" customHeight="1" x14ac:dyDescent="0.2">
      <c r="A56" s="103" t="s">
        <v>215</v>
      </c>
      <c r="B56" s="136" t="s">
        <v>216</v>
      </c>
      <c r="C56" s="119">
        <v>7895</v>
      </c>
      <c r="D56" s="163">
        <v>58.6</v>
      </c>
      <c r="E56" s="119">
        <v>7832</v>
      </c>
      <c r="F56" s="163">
        <v>63.1</v>
      </c>
      <c r="G56" s="119">
        <v>7354</v>
      </c>
      <c r="H56" s="120">
        <v>66.7</v>
      </c>
      <c r="I56" s="119">
        <v>7414</v>
      </c>
      <c r="J56" s="120">
        <v>63.1</v>
      </c>
      <c r="K56" s="120">
        <v>7515</v>
      </c>
      <c r="L56" s="120">
        <v>65.2</v>
      </c>
      <c r="M56" s="119">
        <v>7365</v>
      </c>
      <c r="N56" s="120">
        <v>65.3</v>
      </c>
      <c r="O56" s="81"/>
      <c r="P56" s="119">
        <v>7908</v>
      </c>
      <c r="Q56" s="289">
        <v>51.6</v>
      </c>
      <c r="R56" s="119">
        <v>7860</v>
      </c>
      <c r="S56" s="289">
        <v>56.7</v>
      </c>
      <c r="T56" s="119">
        <v>7380</v>
      </c>
      <c r="U56" s="120">
        <v>60.3</v>
      </c>
      <c r="V56" s="119">
        <v>7408</v>
      </c>
      <c r="W56" s="120">
        <v>67.099999999999994</v>
      </c>
      <c r="X56" s="120">
        <v>7537</v>
      </c>
      <c r="Y56" s="120">
        <v>67.8</v>
      </c>
      <c r="Z56" s="119">
        <v>7394</v>
      </c>
      <c r="AA56" s="120">
        <v>62.6</v>
      </c>
      <c r="AC56" s="121"/>
      <c r="AD56" s="121"/>
      <c r="AF56" s="121"/>
      <c r="AG56" s="121"/>
    </row>
    <row r="57" spans="1:33" ht="11.25" customHeight="1" x14ac:dyDescent="0.2">
      <c r="A57" s="103" t="s">
        <v>217</v>
      </c>
      <c r="B57" s="136" t="s">
        <v>218</v>
      </c>
      <c r="C57" s="119">
        <v>1898</v>
      </c>
      <c r="D57" s="163">
        <v>60</v>
      </c>
      <c r="E57" s="119">
        <v>1931</v>
      </c>
      <c r="F57" s="163">
        <v>67.099999999999994</v>
      </c>
      <c r="G57" s="119">
        <v>1786</v>
      </c>
      <c r="H57" s="120">
        <v>67.900000000000006</v>
      </c>
      <c r="I57" s="119">
        <v>1807</v>
      </c>
      <c r="J57" s="120">
        <v>65.900000000000006</v>
      </c>
      <c r="K57" s="120">
        <v>1785</v>
      </c>
      <c r="L57" s="120">
        <v>65.900000000000006</v>
      </c>
      <c r="M57" s="119">
        <v>1688</v>
      </c>
      <c r="N57" s="120">
        <v>72.5</v>
      </c>
      <c r="O57" s="81"/>
      <c r="P57" s="119">
        <v>1903</v>
      </c>
      <c r="Q57" s="289">
        <v>52.5</v>
      </c>
      <c r="R57" s="119">
        <v>1938</v>
      </c>
      <c r="S57" s="289">
        <v>57.3</v>
      </c>
      <c r="T57" s="119">
        <v>1800</v>
      </c>
      <c r="U57" s="120">
        <v>60.3</v>
      </c>
      <c r="V57" s="119">
        <v>1800</v>
      </c>
      <c r="W57" s="120">
        <v>65.7</v>
      </c>
      <c r="X57" s="120">
        <v>1787</v>
      </c>
      <c r="Y57" s="120">
        <v>67.5</v>
      </c>
      <c r="Z57" s="119">
        <v>1696</v>
      </c>
      <c r="AA57" s="120">
        <v>68.099999999999994</v>
      </c>
      <c r="AC57" s="121"/>
      <c r="AD57" s="121"/>
      <c r="AF57" s="121"/>
      <c r="AG57" s="121"/>
    </row>
    <row r="58" spans="1:33" ht="11.25" customHeight="1" x14ac:dyDescent="0.2">
      <c r="A58" s="103" t="s">
        <v>219</v>
      </c>
      <c r="B58" s="136" t="s">
        <v>220</v>
      </c>
      <c r="C58" s="119">
        <v>1965</v>
      </c>
      <c r="D58" s="163">
        <v>59.5</v>
      </c>
      <c r="E58" s="119">
        <v>1964</v>
      </c>
      <c r="F58" s="163">
        <v>63.2</v>
      </c>
      <c r="G58" s="119">
        <v>1946</v>
      </c>
      <c r="H58" s="120">
        <v>66.3</v>
      </c>
      <c r="I58" s="119">
        <v>1893</v>
      </c>
      <c r="J58" s="120">
        <v>62.8</v>
      </c>
      <c r="K58" s="120">
        <v>1866</v>
      </c>
      <c r="L58" s="120">
        <v>65.099999999999994</v>
      </c>
      <c r="M58" s="119">
        <v>1800</v>
      </c>
      <c r="N58" s="120">
        <v>71.5</v>
      </c>
      <c r="O58" s="81"/>
      <c r="P58" s="119">
        <v>1965</v>
      </c>
      <c r="Q58" s="289">
        <v>51.7</v>
      </c>
      <c r="R58" s="119">
        <v>1962</v>
      </c>
      <c r="S58" s="289">
        <v>57</v>
      </c>
      <c r="T58" s="119">
        <v>1951</v>
      </c>
      <c r="U58" s="120">
        <v>56.6</v>
      </c>
      <c r="V58" s="119">
        <v>1896</v>
      </c>
      <c r="W58" s="120">
        <v>66.7</v>
      </c>
      <c r="X58" s="120">
        <v>1868</v>
      </c>
      <c r="Y58" s="120">
        <v>71.5</v>
      </c>
      <c r="Z58" s="119">
        <v>1806</v>
      </c>
      <c r="AA58" s="120">
        <v>65.599999999999994</v>
      </c>
      <c r="AC58" s="121"/>
      <c r="AD58" s="121"/>
      <c r="AF58" s="121"/>
      <c r="AG58" s="121"/>
    </row>
    <row r="59" spans="1:33" ht="11.25" customHeight="1" x14ac:dyDescent="0.2">
      <c r="A59" s="103" t="s">
        <v>221</v>
      </c>
      <c r="B59" s="136" t="s">
        <v>222</v>
      </c>
      <c r="C59" s="119">
        <v>6758</v>
      </c>
      <c r="D59" s="163">
        <v>71.5</v>
      </c>
      <c r="E59" s="119">
        <v>6744</v>
      </c>
      <c r="F59" s="163">
        <v>73.2</v>
      </c>
      <c r="G59" s="119">
        <v>6521</v>
      </c>
      <c r="H59" s="120">
        <v>75.599999999999994</v>
      </c>
      <c r="I59" s="119">
        <v>6576</v>
      </c>
      <c r="J59" s="120">
        <v>71</v>
      </c>
      <c r="K59" s="120">
        <v>6552</v>
      </c>
      <c r="L59" s="120">
        <v>71.900000000000006</v>
      </c>
      <c r="M59" s="119">
        <v>6349</v>
      </c>
      <c r="N59" s="120">
        <v>70.8</v>
      </c>
      <c r="O59" s="81"/>
      <c r="P59" s="119">
        <v>6765</v>
      </c>
      <c r="Q59" s="289">
        <v>65</v>
      </c>
      <c r="R59" s="119">
        <v>6755</v>
      </c>
      <c r="S59" s="289">
        <v>68.099999999999994</v>
      </c>
      <c r="T59" s="119">
        <v>6514</v>
      </c>
      <c r="U59" s="120">
        <v>69.8</v>
      </c>
      <c r="V59" s="119">
        <v>6584</v>
      </c>
      <c r="W59" s="120">
        <v>74.2</v>
      </c>
      <c r="X59" s="120">
        <v>6533</v>
      </c>
      <c r="Y59" s="120">
        <v>76.400000000000006</v>
      </c>
      <c r="Z59" s="119">
        <v>6353</v>
      </c>
      <c r="AA59" s="120">
        <v>69.2</v>
      </c>
      <c r="AC59" s="121"/>
      <c r="AD59" s="121"/>
      <c r="AF59" s="121"/>
      <c r="AG59" s="121"/>
    </row>
    <row r="60" spans="1:33" ht="11.25" customHeight="1" x14ac:dyDescent="0.2">
      <c r="A60" s="103" t="s">
        <v>223</v>
      </c>
      <c r="B60" s="136" t="s">
        <v>224</v>
      </c>
      <c r="C60" s="119">
        <v>3563</v>
      </c>
      <c r="D60" s="163">
        <v>63.3</v>
      </c>
      <c r="E60" s="119">
        <v>3538</v>
      </c>
      <c r="F60" s="163">
        <v>66.8</v>
      </c>
      <c r="G60" s="119">
        <v>3387</v>
      </c>
      <c r="H60" s="120">
        <v>73</v>
      </c>
      <c r="I60" s="119">
        <v>3395</v>
      </c>
      <c r="J60" s="120">
        <v>73</v>
      </c>
      <c r="K60" s="120">
        <v>3361</v>
      </c>
      <c r="L60" s="120">
        <v>77.2</v>
      </c>
      <c r="M60" s="119">
        <v>3259</v>
      </c>
      <c r="N60" s="120">
        <v>78.2</v>
      </c>
      <c r="O60" s="81"/>
      <c r="P60" s="119">
        <v>3571</v>
      </c>
      <c r="Q60" s="289">
        <v>52.5</v>
      </c>
      <c r="R60" s="119">
        <v>3535</v>
      </c>
      <c r="S60" s="289">
        <v>56</v>
      </c>
      <c r="T60" s="119">
        <v>3393</v>
      </c>
      <c r="U60" s="120">
        <v>60.9</v>
      </c>
      <c r="V60" s="119">
        <v>3398</v>
      </c>
      <c r="W60" s="120">
        <v>66.900000000000006</v>
      </c>
      <c r="X60" s="120">
        <v>3361</v>
      </c>
      <c r="Y60" s="120">
        <v>72</v>
      </c>
      <c r="Z60" s="119">
        <v>3261</v>
      </c>
      <c r="AA60" s="120">
        <v>65.599999999999994</v>
      </c>
      <c r="AC60" s="121"/>
      <c r="AD60" s="121"/>
      <c r="AF60" s="121"/>
      <c r="AG60" s="121"/>
    </row>
    <row r="61" spans="1:33" ht="11.25" customHeight="1" x14ac:dyDescent="0.2">
      <c r="A61" s="103" t="s">
        <v>225</v>
      </c>
      <c r="B61" s="136" t="s">
        <v>226</v>
      </c>
      <c r="C61" s="119">
        <v>5507</v>
      </c>
      <c r="D61" s="163">
        <v>60.2</v>
      </c>
      <c r="E61" s="119">
        <v>5397</v>
      </c>
      <c r="F61" s="163">
        <v>65.8</v>
      </c>
      <c r="G61" s="119">
        <v>5209</v>
      </c>
      <c r="H61" s="120">
        <v>66.3</v>
      </c>
      <c r="I61" s="119">
        <v>5164</v>
      </c>
      <c r="J61" s="120">
        <v>68.5</v>
      </c>
      <c r="K61" s="120">
        <v>5292</v>
      </c>
      <c r="L61" s="120">
        <v>72</v>
      </c>
      <c r="M61" s="119">
        <v>5189</v>
      </c>
      <c r="N61" s="120">
        <v>71.099999999999994</v>
      </c>
      <c r="O61" s="81"/>
      <c r="P61" s="119">
        <v>5532</v>
      </c>
      <c r="Q61" s="289">
        <v>53.4</v>
      </c>
      <c r="R61" s="119">
        <v>5420</v>
      </c>
      <c r="S61" s="289">
        <v>59.6</v>
      </c>
      <c r="T61" s="119">
        <v>5223</v>
      </c>
      <c r="U61" s="120">
        <v>58.7</v>
      </c>
      <c r="V61" s="119">
        <v>5178</v>
      </c>
      <c r="W61" s="120">
        <v>66.099999999999994</v>
      </c>
      <c r="X61" s="120">
        <v>5325</v>
      </c>
      <c r="Y61" s="120">
        <v>67.8</v>
      </c>
      <c r="Z61" s="119">
        <v>5222</v>
      </c>
      <c r="AA61" s="120">
        <v>63.9</v>
      </c>
      <c r="AC61" s="121"/>
      <c r="AD61" s="121"/>
      <c r="AF61" s="121"/>
      <c r="AG61" s="121"/>
    </row>
    <row r="62" spans="1:33" ht="11.25" customHeight="1" x14ac:dyDescent="0.2">
      <c r="A62" s="103" t="s">
        <v>227</v>
      </c>
      <c r="B62" s="136" t="s">
        <v>228</v>
      </c>
      <c r="C62" s="119">
        <v>3785</v>
      </c>
      <c r="D62" s="163">
        <v>66.3</v>
      </c>
      <c r="E62" s="119">
        <v>3891</v>
      </c>
      <c r="F62" s="163">
        <v>72.599999999999994</v>
      </c>
      <c r="G62" s="119">
        <v>3828</v>
      </c>
      <c r="H62" s="120">
        <v>74.099999999999994</v>
      </c>
      <c r="I62" s="119">
        <v>3823</v>
      </c>
      <c r="J62" s="120">
        <v>71.7</v>
      </c>
      <c r="K62" s="120">
        <v>3774</v>
      </c>
      <c r="L62" s="120">
        <v>78.099999999999994</v>
      </c>
      <c r="M62" s="119">
        <v>3560</v>
      </c>
      <c r="N62" s="120">
        <v>74.900000000000006</v>
      </c>
      <c r="O62" s="81"/>
      <c r="P62" s="119">
        <v>3818</v>
      </c>
      <c r="Q62" s="289">
        <v>53.4</v>
      </c>
      <c r="R62" s="119">
        <v>3895</v>
      </c>
      <c r="S62" s="289">
        <v>56.2</v>
      </c>
      <c r="T62" s="119">
        <v>3839</v>
      </c>
      <c r="U62" s="120">
        <v>58.5</v>
      </c>
      <c r="V62" s="119">
        <v>3817</v>
      </c>
      <c r="W62" s="120">
        <v>65.7</v>
      </c>
      <c r="X62" s="120">
        <v>3793</v>
      </c>
      <c r="Y62" s="120">
        <v>71.2</v>
      </c>
      <c r="Z62" s="119">
        <v>3563</v>
      </c>
      <c r="AA62" s="120">
        <v>66.5</v>
      </c>
      <c r="AC62" s="121"/>
      <c r="AD62" s="121"/>
      <c r="AF62" s="121"/>
      <c r="AG62" s="121"/>
    </row>
    <row r="63" spans="1:33" ht="11.25" customHeight="1" x14ac:dyDescent="0.2">
      <c r="A63" s="103" t="s">
        <v>229</v>
      </c>
      <c r="B63" s="136" t="s">
        <v>230</v>
      </c>
      <c r="C63" s="119">
        <v>1668</v>
      </c>
      <c r="D63" s="163">
        <v>70.7</v>
      </c>
      <c r="E63" s="119">
        <v>1710</v>
      </c>
      <c r="F63" s="163">
        <v>71.099999999999994</v>
      </c>
      <c r="G63" s="119">
        <v>1707</v>
      </c>
      <c r="H63" s="120">
        <v>76.3</v>
      </c>
      <c r="I63" s="119">
        <v>1660</v>
      </c>
      <c r="J63" s="120">
        <v>71.5</v>
      </c>
      <c r="K63" s="120">
        <v>1684</v>
      </c>
      <c r="L63" s="120">
        <v>76.7</v>
      </c>
      <c r="M63" s="119">
        <v>1633</v>
      </c>
      <c r="N63" s="120">
        <v>75.599999999999994</v>
      </c>
      <c r="O63" s="81"/>
      <c r="P63" s="119">
        <v>1663</v>
      </c>
      <c r="Q63" s="289">
        <v>64.5</v>
      </c>
      <c r="R63" s="119">
        <v>1710</v>
      </c>
      <c r="S63" s="289">
        <v>65.7</v>
      </c>
      <c r="T63" s="119">
        <v>1711</v>
      </c>
      <c r="U63" s="120">
        <v>67.900000000000006</v>
      </c>
      <c r="V63" s="119">
        <v>1665</v>
      </c>
      <c r="W63" s="120">
        <v>74.099999999999994</v>
      </c>
      <c r="X63" s="120">
        <v>1683</v>
      </c>
      <c r="Y63" s="120">
        <v>74.2</v>
      </c>
      <c r="Z63" s="119">
        <v>1628</v>
      </c>
      <c r="AA63" s="120">
        <v>68.599999999999994</v>
      </c>
      <c r="AC63" s="121"/>
      <c r="AD63" s="121"/>
      <c r="AF63" s="121"/>
      <c r="AG63" s="121"/>
    </row>
    <row r="64" spans="1:33" ht="11.25" customHeight="1" x14ac:dyDescent="0.2">
      <c r="A64" s="8"/>
      <c r="B64" s="136"/>
      <c r="C64" s="119"/>
      <c r="D64" s="289"/>
      <c r="E64" s="119"/>
      <c r="F64" s="289"/>
      <c r="G64" s="119"/>
      <c r="H64" s="120"/>
      <c r="O64" s="81"/>
      <c r="P64" s="119"/>
      <c r="Q64" s="290"/>
      <c r="R64" s="119"/>
      <c r="S64" s="290"/>
      <c r="T64" s="119"/>
      <c r="U64" s="120"/>
      <c r="Z64" s="163"/>
      <c r="AA64" s="163"/>
      <c r="AC64" s="121"/>
      <c r="AD64" s="121"/>
      <c r="AF64" s="121"/>
      <c r="AG64" s="121"/>
    </row>
    <row r="65" spans="1:33" s="83" customFormat="1" ht="11.25" customHeight="1" x14ac:dyDescent="0.2">
      <c r="A65" s="31" t="s">
        <v>565</v>
      </c>
      <c r="B65" s="77" t="s">
        <v>231</v>
      </c>
      <c r="C65" s="78">
        <v>49649</v>
      </c>
      <c r="D65" s="79">
        <v>65.400000000000006</v>
      </c>
      <c r="E65" s="78">
        <v>49914</v>
      </c>
      <c r="F65" s="79">
        <v>69.7</v>
      </c>
      <c r="G65" s="78">
        <v>48183</v>
      </c>
      <c r="H65" s="80">
        <v>72.5</v>
      </c>
      <c r="I65" s="78">
        <v>46976</v>
      </c>
      <c r="J65" s="80">
        <v>68.7</v>
      </c>
      <c r="K65" s="80">
        <v>48076</v>
      </c>
      <c r="L65" s="80">
        <v>69.599999999999994</v>
      </c>
      <c r="M65" s="78">
        <v>47471</v>
      </c>
      <c r="N65" s="80">
        <v>67.900000000000006</v>
      </c>
      <c r="O65" s="81"/>
      <c r="P65" s="78">
        <v>49834</v>
      </c>
      <c r="Q65" s="82">
        <v>56.8</v>
      </c>
      <c r="R65" s="78">
        <v>49997</v>
      </c>
      <c r="S65" s="82">
        <v>60.7</v>
      </c>
      <c r="T65" s="78">
        <v>48300</v>
      </c>
      <c r="U65" s="80">
        <v>63.4</v>
      </c>
      <c r="V65" s="78">
        <v>47056</v>
      </c>
      <c r="W65" s="80">
        <v>66.7</v>
      </c>
      <c r="X65" s="80">
        <v>48240</v>
      </c>
      <c r="Y65" s="80">
        <v>70</v>
      </c>
      <c r="Z65" s="78">
        <v>47575</v>
      </c>
      <c r="AA65" s="80">
        <v>64.7</v>
      </c>
      <c r="AC65" s="121"/>
      <c r="AD65" s="121"/>
      <c r="AF65" s="121"/>
      <c r="AG65" s="121"/>
    </row>
    <row r="66" spans="1:33" ht="11.25" customHeight="1" x14ac:dyDescent="0.2">
      <c r="A66" s="103" t="s">
        <v>232</v>
      </c>
      <c r="B66" s="136" t="s">
        <v>233</v>
      </c>
      <c r="C66" s="119">
        <v>2717</v>
      </c>
      <c r="D66" s="163">
        <v>63.5</v>
      </c>
      <c r="E66" s="119">
        <v>2756</v>
      </c>
      <c r="F66" s="163">
        <v>70.8</v>
      </c>
      <c r="G66" s="119">
        <v>2683</v>
      </c>
      <c r="H66" s="120">
        <v>73.2</v>
      </c>
      <c r="I66" s="119">
        <v>2545</v>
      </c>
      <c r="J66" s="120">
        <v>69.400000000000006</v>
      </c>
      <c r="K66" s="120">
        <v>2764</v>
      </c>
      <c r="L66" s="120">
        <v>68.400000000000006</v>
      </c>
      <c r="M66" s="119">
        <v>2712</v>
      </c>
      <c r="N66" s="120">
        <v>66.599999999999994</v>
      </c>
      <c r="O66" s="81"/>
      <c r="P66" s="119">
        <v>2723</v>
      </c>
      <c r="Q66" s="289">
        <v>54.9</v>
      </c>
      <c r="R66" s="119">
        <v>2763</v>
      </c>
      <c r="S66" s="289">
        <v>64.400000000000006</v>
      </c>
      <c r="T66" s="119">
        <v>2677</v>
      </c>
      <c r="U66" s="120">
        <v>65.3</v>
      </c>
      <c r="V66" s="119">
        <v>2556</v>
      </c>
      <c r="W66" s="120">
        <v>67.099999999999994</v>
      </c>
      <c r="X66" s="120">
        <v>2782</v>
      </c>
      <c r="Y66" s="120">
        <v>69.8</v>
      </c>
      <c r="Z66" s="119">
        <v>2724</v>
      </c>
      <c r="AA66" s="120">
        <v>65.400000000000006</v>
      </c>
      <c r="AC66" s="121"/>
      <c r="AD66" s="121"/>
      <c r="AF66" s="121"/>
      <c r="AG66" s="121"/>
    </row>
    <row r="67" spans="1:33" ht="11.25" customHeight="1" x14ac:dyDescent="0.2">
      <c r="A67" s="103" t="s">
        <v>234</v>
      </c>
      <c r="B67" s="136" t="s">
        <v>235</v>
      </c>
      <c r="C67" s="119">
        <v>8700</v>
      </c>
      <c r="D67" s="163">
        <v>64.2</v>
      </c>
      <c r="E67" s="119">
        <v>8624</v>
      </c>
      <c r="F67" s="163">
        <v>67.3</v>
      </c>
      <c r="G67" s="119">
        <v>8532</v>
      </c>
      <c r="H67" s="120">
        <v>69.599999999999994</v>
      </c>
      <c r="I67" s="119">
        <v>8130</v>
      </c>
      <c r="J67" s="120">
        <v>64.400000000000006</v>
      </c>
      <c r="K67" s="120">
        <v>8228</v>
      </c>
      <c r="L67" s="120">
        <v>65.599999999999994</v>
      </c>
      <c r="M67" s="119">
        <v>8143</v>
      </c>
      <c r="N67" s="120">
        <v>64.7</v>
      </c>
      <c r="O67" s="81"/>
      <c r="P67" s="119">
        <v>8732</v>
      </c>
      <c r="Q67" s="289">
        <v>57</v>
      </c>
      <c r="R67" s="119">
        <v>8617</v>
      </c>
      <c r="S67" s="289">
        <v>60</v>
      </c>
      <c r="T67" s="119">
        <v>8539</v>
      </c>
      <c r="U67" s="120">
        <v>62</v>
      </c>
      <c r="V67" s="119">
        <v>8127</v>
      </c>
      <c r="W67" s="120">
        <v>66.099999999999994</v>
      </c>
      <c r="X67" s="120">
        <v>8222</v>
      </c>
      <c r="Y67" s="120">
        <v>70.7</v>
      </c>
      <c r="Z67" s="119">
        <v>8141</v>
      </c>
      <c r="AA67" s="120">
        <v>64.3</v>
      </c>
      <c r="AC67" s="121"/>
      <c r="AD67" s="121"/>
      <c r="AF67" s="121"/>
      <c r="AG67" s="121"/>
    </row>
    <row r="68" spans="1:33" ht="11.25" customHeight="1" x14ac:dyDescent="0.2">
      <c r="A68" s="103" t="s">
        <v>236</v>
      </c>
      <c r="B68" s="136" t="s">
        <v>237</v>
      </c>
      <c r="C68" s="119">
        <v>3187</v>
      </c>
      <c r="D68" s="163">
        <v>65.900000000000006</v>
      </c>
      <c r="E68" s="119">
        <v>3264</v>
      </c>
      <c r="F68" s="163">
        <v>71.599999999999994</v>
      </c>
      <c r="G68" s="119">
        <v>3058</v>
      </c>
      <c r="H68" s="120">
        <v>76.599999999999994</v>
      </c>
      <c r="I68" s="119">
        <v>3054</v>
      </c>
      <c r="J68" s="120">
        <v>73.2</v>
      </c>
      <c r="K68" s="120">
        <v>3170</v>
      </c>
      <c r="L68" s="120">
        <v>72.400000000000006</v>
      </c>
      <c r="M68" s="119">
        <v>3088</v>
      </c>
      <c r="N68" s="120">
        <v>71.2</v>
      </c>
      <c r="O68" s="81"/>
      <c r="P68" s="119">
        <v>3231</v>
      </c>
      <c r="Q68" s="289">
        <v>55.7</v>
      </c>
      <c r="R68" s="119">
        <v>3290</v>
      </c>
      <c r="S68" s="289">
        <v>61.1</v>
      </c>
      <c r="T68" s="119">
        <v>3077</v>
      </c>
      <c r="U68" s="120">
        <v>62.9</v>
      </c>
      <c r="V68" s="119">
        <v>3112</v>
      </c>
      <c r="W68" s="120">
        <v>63.6</v>
      </c>
      <c r="X68" s="120">
        <v>3207</v>
      </c>
      <c r="Y68" s="120">
        <v>67.400000000000006</v>
      </c>
      <c r="Z68" s="119">
        <v>3121</v>
      </c>
      <c r="AA68" s="120">
        <v>63.6</v>
      </c>
      <c r="AC68" s="121"/>
      <c r="AD68" s="121"/>
      <c r="AF68" s="121"/>
      <c r="AG68" s="121"/>
    </row>
    <row r="69" spans="1:33" ht="11.25" customHeight="1" x14ac:dyDescent="0.2">
      <c r="A69" s="103" t="s">
        <v>238</v>
      </c>
      <c r="B69" s="136" t="s">
        <v>239</v>
      </c>
      <c r="C69" s="119">
        <v>7205</v>
      </c>
      <c r="D69" s="163">
        <v>70.5</v>
      </c>
      <c r="E69" s="119">
        <v>7270</v>
      </c>
      <c r="F69" s="163">
        <v>73.2</v>
      </c>
      <c r="G69" s="119">
        <v>7216</v>
      </c>
      <c r="H69" s="120">
        <v>74.7</v>
      </c>
      <c r="I69" s="119">
        <v>6985</v>
      </c>
      <c r="J69" s="120">
        <v>71</v>
      </c>
      <c r="K69" s="120">
        <v>7073</v>
      </c>
      <c r="L69" s="120">
        <v>70.8</v>
      </c>
      <c r="M69" s="119">
        <v>7057</v>
      </c>
      <c r="N69" s="120">
        <v>68.900000000000006</v>
      </c>
      <c r="O69" s="81"/>
      <c r="P69" s="119">
        <v>7223</v>
      </c>
      <c r="Q69" s="289">
        <v>59.3</v>
      </c>
      <c r="R69" s="119">
        <v>7272</v>
      </c>
      <c r="S69" s="289">
        <v>62.3</v>
      </c>
      <c r="T69" s="119">
        <v>7210</v>
      </c>
      <c r="U69" s="120">
        <v>62.4</v>
      </c>
      <c r="V69" s="119">
        <v>6988</v>
      </c>
      <c r="W69" s="120">
        <v>63.4</v>
      </c>
      <c r="X69" s="120">
        <v>7091</v>
      </c>
      <c r="Y69" s="120">
        <v>69</v>
      </c>
      <c r="Z69" s="119">
        <v>7064</v>
      </c>
      <c r="AA69" s="120">
        <v>66.099999999999994</v>
      </c>
      <c r="AC69" s="121"/>
      <c r="AD69" s="121"/>
      <c r="AF69" s="121"/>
      <c r="AG69" s="121"/>
    </row>
    <row r="70" spans="1:33" ht="11.25" customHeight="1" x14ac:dyDescent="0.2">
      <c r="A70" s="103" t="s">
        <v>240</v>
      </c>
      <c r="B70" s="136" t="s">
        <v>241</v>
      </c>
      <c r="C70" s="119">
        <v>8083</v>
      </c>
      <c r="D70" s="163">
        <v>70.5</v>
      </c>
      <c r="E70" s="119">
        <v>8266</v>
      </c>
      <c r="F70" s="163">
        <v>75.400000000000006</v>
      </c>
      <c r="G70" s="119">
        <v>7905</v>
      </c>
      <c r="H70" s="120">
        <v>75.8</v>
      </c>
      <c r="I70" s="119">
        <v>7671</v>
      </c>
      <c r="J70" s="120">
        <v>71.099999999999994</v>
      </c>
      <c r="K70" s="120">
        <v>7763</v>
      </c>
      <c r="L70" s="120">
        <v>70.599999999999994</v>
      </c>
      <c r="M70" s="119">
        <v>7821</v>
      </c>
      <c r="N70" s="120">
        <v>68</v>
      </c>
      <c r="O70" s="81"/>
      <c r="P70" s="119">
        <v>8090</v>
      </c>
      <c r="Q70" s="289">
        <v>63.9</v>
      </c>
      <c r="R70" s="119">
        <v>8268</v>
      </c>
      <c r="S70" s="289">
        <v>66.5</v>
      </c>
      <c r="T70" s="119">
        <v>7906</v>
      </c>
      <c r="U70" s="120">
        <v>70.400000000000006</v>
      </c>
      <c r="V70" s="119">
        <v>7644</v>
      </c>
      <c r="W70" s="120">
        <v>72.7</v>
      </c>
      <c r="X70" s="120">
        <v>7834</v>
      </c>
      <c r="Y70" s="120">
        <v>73.599999999999994</v>
      </c>
      <c r="Z70" s="119">
        <v>7857</v>
      </c>
      <c r="AA70" s="120">
        <v>67.400000000000006</v>
      </c>
      <c r="AC70" s="121"/>
      <c r="AD70" s="121"/>
      <c r="AF70" s="121"/>
      <c r="AG70" s="121"/>
    </row>
    <row r="71" spans="1:33" ht="11.25" customHeight="1" x14ac:dyDescent="0.2">
      <c r="A71" s="103" t="s">
        <v>242</v>
      </c>
      <c r="B71" s="136" t="s">
        <v>243</v>
      </c>
      <c r="C71" s="119">
        <v>7709</v>
      </c>
      <c r="D71" s="163">
        <v>67.099999999999994</v>
      </c>
      <c r="E71" s="119">
        <v>7647</v>
      </c>
      <c r="F71" s="163">
        <v>70.5</v>
      </c>
      <c r="G71" s="119">
        <v>7470</v>
      </c>
      <c r="H71" s="120">
        <v>73.099999999999994</v>
      </c>
      <c r="I71" s="119">
        <v>7292</v>
      </c>
      <c r="J71" s="120">
        <v>68.8</v>
      </c>
      <c r="K71" s="120">
        <v>7622</v>
      </c>
      <c r="L71" s="120">
        <v>71.400000000000006</v>
      </c>
      <c r="M71" s="119">
        <v>7480</v>
      </c>
      <c r="N71" s="120">
        <v>66.8</v>
      </c>
      <c r="O71" s="81"/>
      <c r="P71" s="119">
        <v>7708</v>
      </c>
      <c r="Q71" s="289">
        <v>55.9</v>
      </c>
      <c r="R71" s="119">
        <v>7671</v>
      </c>
      <c r="S71" s="289">
        <v>59.3</v>
      </c>
      <c r="T71" s="119">
        <v>7499</v>
      </c>
      <c r="U71" s="120">
        <v>62.9</v>
      </c>
      <c r="V71" s="119">
        <v>7298</v>
      </c>
      <c r="W71" s="120">
        <v>67.599999999999994</v>
      </c>
      <c r="X71" s="120">
        <v>7631</v>
      </c>
      <c r="Y71" s="120">
        <v>70.5</v>
      </c>
      <c r="Z71" s="119">
        <v>7498</v>
      </c>
      <c r="AA71" s="120">
        <v>62.9</v>
      </c>
      <c r="AC71" s="121"/>
      <c r="AD71" s="121"/>
      <c r="AF71" s="121"/>
      <c r="AG71" s="121"/>
    </row>
    <row r="72" spans="1:33" ht="11.25" customHeight="1" x14ac:dyDescent="0.2">
      <c r="A72" s="103" t="s">
        <v>244</v>
      </c>
      <c r="B72" s="136" t="s">
        <v>245</v>
      </c>
      <c r="C72" s="119">
        <v>2606</v>
      </c>
      <c r="D72" s="163">
        <v>54.7</v>
      </c>
      <c r="E72" s="119">
        <v>2620</v>
      </c>
      <c r="F72" s="163">
        <v>61.9</v>
      </c>
      <c r="G72" s="119">
        <v>2389</v>
      </c>
      <c r="H72" s="120">
        <v>64.2</v>
      </c>
      <c r="I72" s="119">
        <v>2386</v>
      </c>
      <c r="J72" s="120">
        <v>58.6</v>
      </c>
      <c r="K72" s="120">
        <v>2543</v>
      </c>
      <c r="L72" s="120">
        <v>63.5</v>
      </c>
      <c r="M72" s="119">
        <v>2538</v>
      </c>
      <c r="N72" s="120">
        <v>65.099999999999994</v>
      </c>
      <c r="O72" s="81"/>
      <c r="P72" s="119">
        <v>2653</v>
      </c>
      <c r="Q72" s="289">
        <v>49.6</v>
      </c>
      <c r="R72" s="119">
        <v>2628</v>
      </c>
      <c r="S72" s="289">
        <v>53.6</v>
      </c>
      <c r="T72" s="119">
        <v>2421</v>
      </c>
      <c r="U72" s="120">
        <v>52.9</v>
      </c>
      <c r="V72" s="119">
        <v>2396</v>
      </c>
      <c r="W72" s="120">
        <v>61.4</v>
      </c>
      <c r="X72" s="120">
        <v>2565</v>
      </c>
      <c r="Y72" s="120">
        <v>60.7</v>
      </c>
      <c r="Z72" s="119">
        <v>2557</v>
      </c>
      <c r="AA72" s="120">
        <v>56.3</v>
      </c>
      <c r="AC72" s="121"/>
      <c r="AD72" s="121"/>
      <c r="AF72" s="121"/>
      <c r="AG72" s="121"/>
    </row>
    <row r="73" spans="1:33" ht="11.25" customHeight="1" x14ac:dyDescent="0.2">
      <c r="A73" s="103" t="s">
        <v>246</v>
      </c>
      <c r="B73" s="136" t="s">
        <v>247</v>
      </c>
      <c r="C73" s="119">
        <v>8979</v>
      </c>
      <c r="D73" s="163">
        <v>59.7</v>
      </c>
      <c r="E73" s="119">
        <v>8981</v>
      </c>
      <c r="F73" s="163">
        <v>64.400000000000006</v>
      </c>
      <c r="G73" s="119">
        <v>8489</v>
      </c>
      <c r="H73" s="120">
        <v>70.3</v>
      </c>
      <c r="I73" s="119">
        <v>8446</v>
      </c>
      <c r="J73" s="120">
        <v>70.2</v>
      </c>
      <c r="K73" s="120">
        <v>8450</v>
      </c>
      <c r="L73" s="120">
        <v>71</v>
      </c>
      <c r="M73" s="119">
        <v>8178</v>
      </c>
      <c r="N73" s="120">
        <v>71</v>
      </c>
      <c r="O73" s="81"/>
      <c r="P73" s="119">
        <v>9010</v>
      </c>
      <c r="Q73" s="289">
        <v>51.9</v>
      </c>
      <c r="R73" s="119">
        <v>9000</v>
      </c>
      <c r="S73" s="289">
        <v>56.2</v>
      </c>
      <c r="T73" s="119">
        <v>8530</v>
      </c>
      <c r="U73" s="120">
        <v>61.8</v>
      </c>
      <c r="V73" s="119">
        <v>8462</v>
      </c>
      <c r="W73" s="120">
        <v>66.2</v>
      </c>
      <c r="X73" s="120">
        <v>8446</v>
      </c>
      <c r="Y73" s="120">
        <v>69.8</v>
      </c>
      <c r="Z73" s="119">
        <v>8160</v>
      </c>
      <c r="AA73" s="120">
        <v>65.400000000000006</v>
      </c>
      <c r="AC73" s="121"/>
      <c r="AD73" s="121"/>
      <c r="AF73" s="121"/>
      <c r="AG73" s="121"/>
    </row>
    <row r="74" spans="1:33" ht="11.25" customHeight="1" x14ac:dyDescent="0.2">
      <c r="A74" s="103" t="s">
        <v>248</v>
      </c>
      <c r="B74" s="136" t="s">
        <v>249</v>
      </c>
      <c r="C74" s="119">
        <v>463</v>
      </c>
      <c r="D74" s="163">
        <v>71.7</v>
      </c>
      <c r="E74" s="119">
        <v>486</v>
      </c>
      <c r="F74" s="163">
        <v>72.8</v>
      </c>
      <c r="G74" s="119">
        <v>441</v>
      </c>
      <c r="H74" s="120">
        <v>83.2</v>
      </c>
      <c r="I74" s="119">
        <v>467</v>
      </c>
      <c r="J74" s="120">
        <v>59.7</v>
      </c>
      <c r="K74" s="120">
        <v>463</v>
      </c>
      <c r="L74" s="120">
        <v>69.099999999999994</v>
      </c>
      <c r="M74" s="119">
        <v>454</v>
      </c>
      <c r="N74" s="120">
        <v>70.5</v>
      </c>
      <c r="O74" s="81"/>
      <c r="P74" s="119">
        <v>464</v>
      </c>
      <c r="Q74" s="289">
        <v>64.400000000000006</v>
      </c>
      <c r="R74" s="119">
        <v>488</v>
      </c>
      <c r="S74" s="289">
        <v>68.2</v>
      </c>
      <c r="T74" s="119">
        <v>441</v>
      </c>
      <c r="U74" s="120">
        <v>68</v>
      </c>
      <c r="V74" s="119">
        <v>473</v>
      </c>
      <c r="W74" s="120">
        <v>66.8</v>
      </c>
      <c r="X74" s="120">
        <v>462</v>
      </c>
      <c r="Y74" s="120">
        <v>81.8</v>
      </c>
      <c r="Z74" s="119">
        <v>453</v>
      </c>
      <c r="AA74" s="120">
        <v>74.400000000000006</v>
      </c>
      <c r="AC74" s="121"/>
      <c r="AD74" s="121"/>
      <c r="AF74" s="121"/>
      <c r="AG74" s="121"/>
    </row>
    <row r="75" spans="1:33" ht="11.25" customHeight="1" x14ac:dyDescent="0.2">
      <c r="A75" s="8"/>
      <c r="B75" s="136"/>
      <c r="C75" s="119"/>
      <c r="D75" s="289"/>
      <c r="E75" s="119"/>
      <c r="F75" s="289"/>
      <c r="G75" s="119"/>
      <c r="H75" s="120"/>
      <c r="O75" s="81"/>
      <c r="P75" s="119"/>
      <c r="Q75" s="289"/>
      <c r="R75" s="119"/>
      <c r="S75" s="289"/>
      <c r="T75" s="119"/>
      <c r="U75" s="120"/>
      <c r="Z75" s="163"/>
      <c r="AA75" s="163"/>
      <c r="AC75" s="121"/>
      <c r="AD75" s="121"/>
      <c r="AF75" s="121"/>
      <c r="AG75" s="121"/>
    </row>
    <row r="76" spans="1:33" s="83" customFormat="1" ht="11.25" customHeight="1" x14ac:dyDescent="0.2">
      <c r="A76" s="32" t="s">
        <v>566</v>
      </c>
      <c r="B76" s="77" t="s">
        <v>250</v>
      </c>
      <c r="C76" s="78">
        <v>61951</v>
      </c>
      <c r="D76" s="79">
        <v>64.7</v>
      </c>
      <c r="E76" s="78">
        <v>61916</v>
      </c>
      <c r="F76" s="79">
        <v>70.900000000000006</v>
      </c>
      <c r="G76" s="78">
        <v>59918</v>
      </c>
      <c r="H76" s="80">
        <v>72.599999999999994</v>
      </c>
      <c r="I76" s="78">
        <v>60428</v>
      </c>
      <c r="J76" s="80">
        <v>69.599999999999994</v>
      </c>
      <c r="K76" s="80">
        <v>61585</v>
      </c>
      <c r="L76" s="80">
        <v>71.400000000000006</v>
      </c>
      <c r="M76" s="78">
        <v>59641</v>
      </c>
      <c r="N76" s="80">
        <v>71.900000000000006</v>
      </c>
      <c r="O76" s="81"/>
      <c r="P76" s="78">
        <v>62027</v>
      </c>
      <c r="Q76" s="82">
        <v>56.8</v>
      </c>
      <c r="R76" s="78">
        <v>62120</v>
      </c>
      <c r="S76" s="82">
        <v>61.3</v>
      </c>
      <c r="T76" s="78">
        <v>60015</v>
      </c>
      <c r="U76" s="80">
        <v>64.400000000000006</v>
      </c>
      <c r="V76" s="78">
        <v>60625</v>
      </c>
      <c r="W76" s="80">
        <v>68.7</v>
      </c>
      <c r="X76" s="80">
        <v>61793</v>
      </c>
      <c r="Y76" s="80">
        <v>70.2</v>
      </c>
      <c r="Z76" s="78">
        <v>59822</v>
      </c>
      <c r="AA76" s="80">
        <v>64.900000000000006</v>
      </c>
      <c r="AC76" s="121"/>
      <c r="AD76" s="121"/>
      <c r="AF76" s="121"/>
      <c r="AG76" s="121"/>
    </row>
    <row r="77" spans="1:33" ht="11.25" customHeight="1" x14ac:dyDescent="0.2">
      <c r="A77" s="103" t="s">
        <v>251</v>
      </c>
      <c r="B77" s="136" t="s">
        <v>252</v>
      </c>
      <c r="C77" s="119">
        <v>11518</v>
      </c>
      <c r="D77" s="163">
        <v>64.900000000000006</v>
      </c>
      <c r="E77" s="119">
        <v>11514</v>
      </c>
      <c r="F77" s="163">
        <v>72.599999999999994</v>
      </c>
      <c r="G77" s="119">
        <v>11322</v>
      </c>
      <c r="H77" s="120">
        <v>74.599999999999994</v>
      </c>
      <c r="I77" s="119">
        <v>11609</v>
      </c>
      <c r="J77" s="120">
        <v>73</v>
      </c>
      <c r="K77" s="120">
        <v>11763</v>
      </c>
      <c r="L77" s="120">
        <v>73.5</v>
      </c>
      <c r="M77" s="119">
        <v>11422</v>
      </c>
      <c r="N77" s="120">
        <v>75.5</v>
      </c>
      <c r="O77" s="81"/>
      <c r="P77" s="119">
        <v>11566</v>
      </c>
      <c r="Q77" s="289">
        <v>56.9</v>
      </c>
      <c r="R77" s="119">
        <v>11567</v>
      </c>
      <c r="S77" s="289">
        <v>63.4</v>
      </c>
      <c r="T77" s="119">
        <v>11339</v>
      </c>
      <c r="U77" s="120">
        <v>67.2</v>
      </c>
      <c r="V77" s="119">
        <v>11637</v>
      </c>
      <c r="W77" s="120">
        <v>71.2</v>
      </c>
      <c r="X77" s="120">
        <v>11837</v>
      </c>
      <c r="Y77" s="120">
        <v>72.599999999999994</v>
      </c>
      <c r="Z77" s="119">
        <v>11514</v>
      </c>
      <c r="AA77" s="120">
        <v>67.400000000000006</v>
      </c>
      <c r="AC77" s="121"/>
      <c r="AD77" s="121"/>
      <c r="AF77" s="121"/>
      <c r="AG77" s="121"/>
    </row>
    <row r="78" spans="1:33" ht="11.25" customHeight="1" x14ac:dyDescent="0.2">
      <c r="A78" s="103" t="s">
        <v>253</v>
      </c>
      <c r="B78" s="136" t="s">
        <v>254</v>
      </c>
      <c r="C78" s="119">
        <v>3308</v>
      </c>
      <c r="D78" s="163">
        <v>63.8</v>
      </c>
      <c r="E78" s="119">
        <v>3398</v>
      </c>
      <c r="F78" s="163">
        <v>69.900000000000006</v>
      </c>
      <c r="G78" s="119">
        <v>3196</v>
      </c>
      <c r="H78" s="120">
        <v>70.8</v>
      </c>
      <c r="I78" s="119">
        <v>3332</v>
      </c>
      <c r="J78" s="120">
        <v>70.5</v>
      </c>
      <c r="K78" s="120">
        <v>3370</v>
      </c>
      <c r="L78" s="120">
        <v>71.3</v>
      </c>
      <c r="M78" s="119">
        <v>3192</v>
      </c>
      <c r="N78" s="120">
        <v>76.099999999999994</v>
      </c>
      <c r="O78" s="81"/>
      <c r="P78" s="119">
        <v>3301</v>
      </c>
      <c r="Q78" s="289">
        <v>55.8</v>
      </c>
      <c r="R78" s="119">
        <v>3424</v>
      </c>
      <c r="S78" s="289">
        <v>60.1</v>
      </c>
      <c r="T78" s="119">
        <v>3219</v>
      </c>
      <c r="U78" s="120">
        <v>64.2</v>
      </c>
      <c r="V78" s="119">
        <v>3363</v>
      </c>
      <c r="W78" s="120">
        <v>71.099999999999994</v>
      </c>
      <c r="X78" s="120">
        <v>3397</v>
      </c>
      <c r="Y78" s="120">
        <v>69.900000000000006</v>
      </c>
      <c r="Z78" s="119">
        <v>3216</v>
      </c>
      <c r="AA78" s="120">
        <v>60.8</v>
      </c>
      <c r="AC78" s="121"/>
      <c r="AD78" s="121"/>
      <c r="AF78" s="121"/>
      <c r="AG78" s="121"/>
    </row>
    <row r="79" spans="1:33" ht="11.25" customHeight="1" x14ac:dyDescent="0.2">
      <c r="A79" s="103" t="s">
        <v>255</v>
      </c>
      <c r="B79" s="136" t="s">
        <v>256</v>
      </c>
      <c r="C79" s="119">
        <v>3856</v>
      </c>
      <c r="D79" s="163">
        <v>67.7</v>
      </c>
      <c r="E79" s="119">
        <v>3822</v>
      </c>
      <c r="F79" s="163">
        <v>73.3</v>
      </c>
      <c r="G79" s="119">
        <v>3666</v>
      </c>
      <c r="H79" s="120">
        <v>73.8</v>
      </c>
      <c r="I79" s="119">
        <v>3734</v>
      </c>
      <c r="J79" s="120">
        <v>68.099999999999994</v>
      </c>
      <c r="K79" s="120">
        <v>3773</v>
      </c>
      <c r="L79" s="120">
        <v>69.900000000000006</v>
      </c>
      <c r="M79" s="119">
        <v>3606</v>
      </c>
      <c r="N79" s="120">
        <v>70.400000000000006</v>
      </c>
      <c r="O79" s="81"/>
      <c r="P79" s="119">
        <v>3859</v>
      </c>
      <c r="Q79" s="289">
        <v>55.6</v>
      </c>
      <c r="R79" s="119">
        <v>3835</v>
      </c>
      <c r="S79" s="289">
        <v>61.3</v>
      </c>
      <c r="T79" s="119">
        <v>3672</v>
      </c>
      <c r="U79" s="120">
        <v>63.9</v>
      </c>
      <c r="V79" s="119">
        <v>3753</v>
      </c>
      <c r="W79" s="120">
        <v>64.400000000000006</v>
      </c>
      <c r="X79" s="120">
        <v>3786</v>
      </c>
      <c r="Y79" s="120">
        <v>67.900000000000006</v>
      </c>
      <c r="Z79" s="119">
        <v>3626</v>
      </c>
      <c r="AA79" s="120">
        <v>64.599999999999994</v>
      </c>
      <c r="AC79" s="121"/>
      <c r="AD79" s="121"/>
      <c r="AF79" s="121"/>
      <c r="AG79" s="121"/>
    </row>
    <row r="80" spans="1:33" ht="11.25" customHeight="1" x14ac:dyDescent="0.2">
      <c r="A80" s="103" t="s">
        <v>468</v>
      </c>
      <c r="B80" s="136" t="s">
        <v>257</v>
      </c>
      <c r="C80" s="119">
        <v>1832</v>
      </c>
      <c r="D80" s="163">
        <v>67</v>
      </c>
      <c r="E80" s="119">
        <v>1842</v>
      </c>
      <c r="F80" s="163">
        <v>72.8</v>
      </c>
      <c r="G80" s="119">
        <v>1764</v>
      </c>
      <c r="H80" s="120">
        <v>76</v>
      </c>
      <c r="I80" s="119">
        <v>1754</v>
      </c>
      <c r="J80" s="120">
        <v>65.2</v>
      </c>
      <c r="K80" s="120">
        <v>1724</v>
      </c>
      <c r="L80" s="120">
        <v>66.2</v>
      </c>
      <c r="M80" s="119">
        <v>1738</v>
      </c>
      <c r="N80" s="120">
        <v>73.599999999999994</v>
      </c>
      <c r="O80" s="81"/>
      <c r="P80" s="119">
        <v>1833</v>
      </c>
      <c r="Q80" s="289">
        <v>63</v>
      </c>
      <c r="R80" s="119">
        <v>1834</v>
      </c>
      <c r="S80" s="289">
        <v>65.3</v>
      </c>
      <c r="T80" s="119">
        <v>1767</v>
      </c>
      <c r="U80" s="120">
        <v>65.5</v>
      </c>
      <c r="V80" s="119">
        <v>1747</v>
      </c>
      <c r="W80" s="120">
        <v>71.5</v>
      </c>
      <c r="X80" s="120">
        <v>1719</v>
      </c>
      <c r="Y80" s="120">
        <v>69.2</v>
      </c>
      <c r="Z80" s="119">
        <v>1725</v>
      </c>
      <c r="AA80" s="120">
        <v>71</v>
      </c>
      <c r="AC80" s="121"/>
      <c r="AD80" s="121"/>
      <c r="AF80" s="121"/>
      <c r="AG80" s="121"/>
    </row>
    <row r="81" spans="1:33" ht="11.25" customHeight="1" x14ac:dyDescent="0.2">
      <c r="A81" s="103" t="s">
        <v>258</v>
      </c>
      <c r="B81" s="136" t="s">
        <v>259</v>
      </c>
      <c r="C81" s="119">
        <v>3450</v>
      </c>
      <c r="D81" s="163">
        <v>54.8</v>
      </c>
      <c r="E81" s="119">
        <v>3408</v>
      </c>
      <c r="F81" s="163">
        <v>62.5</v>
      </c>
      <c r="G81" s="119">
        <v>3394</v>
      </c>
      <c r="H81" s="120">
        <v>68.3</v>
      </c>
      <c r="I81" s="119">
        <v>3513</v>
      </c>
      <c r="J81" s="120">
        <v>65.3</v>
      </c>
      <c r="K81" s="120">
        <v>3537</v>
      </c>
      <c r="L81" s="120">
        <v>69.3</v>
      </c>
      <c r="M81" s="119">
        <v>3441</v>
      </c>
      <c r="N81" s="120">
        <v>72.7</v>
      </c>
      <c r="O81" s="81"/>
      <c r="P81" s="119">
        <v>3457</v>
      </c>
      <c r="Q81" s="289">
        <v>46.7</v>
      </c>
      <c r="R81" s="119">
        <v>3425</v>
      </c>
      <c r="S81" s="289">
        <v>50.4</v>
      </c>
      <c r="T81" s="119">
        <v>3415</v>
      </c>
      <c r="U81" s="120">
        <v>56.7</v>
      </c>
      <c r="V81" s="119">
        <v>3542</v>
      </c>
      <c r="W81" s="120">
        <v>65.3</v>
      </c>
      <c r="X81" s="120">
        <v>3568</v>
      </c>
      <c r="Y81" s="120">
        <v>63.9</v>
      </c>
      <c r="Z81" s="119">
        <v>3455</v>
      </c>
      <c r="AA81" s="120">
        <v>59.5</v>
      </c>
      <c r="AC81" s="121"/>
      <c r="AD81" s="121"/>
      <c r="AF81" s="121"/>
      <c r="AG81" s="121"/>
    </row>
    <row r="82" spans="1:33" ht="11.25" customHeight="1" x14ac:dyDescent="0.2">
      <c r="A82" s="103" t="s">
        <v>260</v>
      </c>
      <c r="B82" s="136" t="s">
        <v>261</v>
      </c>
      <c r="C82" s="119">
        <v>3081</v>
      </c>
      <c r="D82" s="163">
        <v>69.3</v>
      </c>
      <c r="E82" s="119">
        <v>3164</v>
      </c>
      <c r="F82" s="163">
        <v>69.7</v>
      </c>
      <c r="G82" s="119">
        <v>3067</v>
      </c>
      <c r="H82" s="120">
        <v>70.5</v>
      </c>
      <c r="I82" s="119">
        <v>2994</v>
      </c>
      <c r="J82" s="120">
        <v>66.099999999999994</v>
      </c>
      <c r="K82" s="120">
        <v>3129</v>
      </c>
      <c r="L82" s="120">
        <v>68.2</v>
      </c>
      <c r="M82" s="119">
        <v>2975</v>
      </c>
      <c r="N82" s="120">
        <v>69.900000000000006</v>
      </c>
      <c r="O82" s="81"/>
      <c r="P82" s="119">
        <v>3109</v>
      </c>
      <c r="Q82" s="289">
        <v>65.900000000000006</v>
      </c>
      <c r="R82" s="119">
        <v>3174</v>
      </c>
      <c r="S82" s="289">
        <v>68.099999999999994</v>
      </c>
      <c r="T82" s="119">
        <v>3060</v>
      </c>
      <c r="U82" s="120">
        <v>67.2</v>
      </c>
      <c r="V82" s="119">
        <v>2990</v>
      </c>
      <c r="W82" s="120">
        <v>70</v>
      </c>
      <c r="X82" s="120">
        <v>3135</v>
      </c>
      <c r="Y82" s="120">
        <v>71.599999999999994</v>
      </c>
      <c r="Z82" s="119">
        <v>2971</v>
      </c>
      <c r="AA82" s="120">
        <v>65</v>
      </c>
      <c r="AC82" s="121"/>
      <c r="AD82" s="121"/>
      <c r="AF82" s="121"/>
      <c r="AG82" s="121"/>
    </row>
    <row r="83" spans="1:33" ht="11.25" customHeight="1" x14ac:dyDescent="0.2">
      <c r="A83" s="103" t="s">
        <v>262</v>
      </c>
      <c r="B83" s="136" t="s">
        <v>263</v>
      </c>
      <c r="C83" s="119">
        <v>3008</v>
      </c>
      <c r="D83" s="163">
        <v>69.2</v>
      </c>
      <c r="E83" s="119">
        <v>3005</v>
      </c>
      <c r="F83" s="163">
        <v>75.3</v>
      </c>
      <c r="G83" s="119">
        <v>2937</v>
      </c>
      <c r="H83" s="120">
        <v>75.5</v>
      </c>
      <c r="I83" s="119">
        <v>2971</v>
      </c>
      <c r="J83" s="120">
        <v>71.7</v>
      </c>
      <c r="K83" s="120">
        <v>2955</v>
      </c>
      <c r="L83" s="120">
        <v>75.599999999999994</v>
      </c>
      <c r="M83" s="119">
        <v>2912</v>
      </c>
      <c r="N83" s="120">
        <v>73.099999999999994</v>
      </c>
      <c r="O83" s="81"/>
      <c r="P83" s="119">
        <v>3013</v>
      </c>
      <c r="Q83" s="289">
        <v>57.1</v>
      </c>
      <c r="R83" s="119">
        <v>3008</v>
      </c>
      <c r="S83" s="289">
        <v>61.6</v>
      </c>
      <c r="T83" s="119">
        <v>2937</v>
      </c>
      <c r="U83" s="120">
        <v>63.5</v>
      </c>
      <c r="V83" s="119">
        <v>2977</v>
      </c>
      <c r="W83" s="120">
        <v>68.8</v>
      </c>
      <c r="X83" s="120">
        <v>2964</v>
      </c>
      <c r="Y83" s="120">
        <v>72.3</v>
      </c>
      <c r="Z83" s="119">
        <v>2909</v>
      </c>
      <c r="AA83" s="120">
        <v>66.8</v>
      </c>
      <c r="AC83" s="121"/>
      <c r="AD83" s="121"/>
      <c r="AF83" s="121"/>
      <c r="AG83" s="121"/>
    </row>
    <row r="84" spans="1:33" ht="11.25" customHeight="1" x14ac:dyDescent="0.2">
      <c r="A84" s="103" t="s">
        <v>264</v>
      </c>
      <c r="B84" s="136" t="s">
        <v>265</v>
      </c>
      <c r="C84" s="119">
        <v>9460</v>
      </c>
      <c r="D84" s="163">
        <v>67.099999999999994</v>
      </c>
      <c r="E84" s="119">
        <v>9455</v>
      </c>
      <c r="F84" s="163">
        <v>72.7</v>
      </c>
      <c r="G84" s="119">
        <v>9026</v>
      </c>
      <c r="H84" s="120">
        <v>72.3</v>
      </c>
      <c r="I84" s="119">
        <v>9208</v>
      </c>
      <c r="J84" s="120">
        <v>69.2</v>
      </c>
      <c r="K84" s="120">
        <v>9345</v>
      </c>
      <c r="L84" s="120">
        <v>69.900000000000006</v>
      </c>
      <c r="M84" s="119">
        <v>8991</v>
      </c>
      <c r="N84" s="120">
        <v>70.3</v>
      </c>
      <c r="O84" s="81"/>
      <c r="P84" s="119">
        <v>9427</v>
      </c>
      <c r="Q84" s="289">
        <v>60.1</v>
      </c>
      <c r="R84" s="119">
        <v>9468</v>
      </c>
      <c r="S84" s="289">
        <v>61</v>
      </c>
      <c r="T84" s="119">
        <v>9025</v>
      </c>
      <c r="U84" s="120">
        <v>63.1</v>
      </c>
      <c r="V84" s="119">
        <v>9235</v>
      </c>
      <c r="W84" s="120">
        <v>67.8</v>
      </c>
      <c r="X84" s="120">
        <v>9346</v>
      </c>
      <c r="Y84" s="120">
        <v>69.2</v>
      </c>
      <c r="Z84" s="119">
        <v>8993</v>
      </c>
      <c r="AA84" s="120">
        <v>63.3</v>
      </c>
      <c r="AC84" s="121"/>
      <c r="AD84" s="121"/>
      <c r="AF84" s="121"/>
      <c r="AG84" s="121"/>
    </row>
    <row r="85" spans="1:33" ht="11.25" customHeight="1" x14ac:dyDescent="0.2">
      <c r="A85" s="103" t="s">
        <v>266</v>
      </c>
      <c r="B85" s="136" t="s">
        <v>267</v>
      </c>
      <c r="C85" s="119">
        <v>2573</v>
      </c>
      <c r="D85" s="163">
        <v>60.6</v>
      </c>
      <c r="E85" s="119">
        <v>2482</v>
      </c>
      <c r="F85" s="163">
        <v>68.400000000000006</v>
      </c>
      <c r="G85" s="119">
        <v>2448</v>
      </c>
      <c r="H85" s="120">
        <v>66.7</v>
      </c>
      <c r="I85" s="119">
        <v>2291</v>
      </c>
      <c r="J85" s="120">
        <v>67.3</v>
      </c>
      <c r="K85" s="120">
        <v>2494</v>
      </c>
      <c r="L85" s="120">
        <v>64.7</v>
      </c>
      <c r="M85" s="119">
        <v>2325</v>
      </c>
      <c r="N85" s="120">
        <v>66.7</v>
      </c>
      <c r="O85" s="81"/>
      <c r="P85" s="119">
        <v>2585</v>
      </c>
      <c r="Q85" s="289">
        <v>44.6</v>
      </c>
      <c r="R85" s="119">
        <v>2483</v>
      </c>
      <c r="S85" s="289">
        <v>51.9</v>
      </c>
      <c r="T85" s="119">
        <v>2440</v>
      </c>
      <c r="U85" s="120">
        <v>53.9</v>
      </c>
      <c r="V85" s="119">
        <v>2300</v>
      </c>
      <c r="W85" s="120">
        <v>56.5</v>
      </c>
      <c r="X85" s="120">
        <v>2496</v>
      </c>
      <c r="Y85" s="120">
        <v>59.3</v>
      </c>
      <c r="Z85" s="119">
        <v>2336</v>
      </c>
      <c r="AA85" s="120">
        <v>58.6</v>
      </c>
      <c r="AC85" s="121"/>
      <c r="AD85" s="121"/>
      <c r="AF85" s="121"/>
      <c r="AG85" s="121"/>
    </row>
    <row r="86" spans="1:33" ht="11.25" customHeight="1" x14ac:dyDescent="0.2">
      <c r="A86" s="103" t="s">
        <v>268</v>
      </c>
      <c r="B86" s="136" t="s">
        <v>269</v>
      </c>
      <c r="C86" s="119">
        <v>2042</v>
      </c>
      <c r="D86" s="163">
        <v>59.6</v>
      </c>
      <c r="E86" s="119">
        <v>2051</v>
      </c>
      <c r="F86" s="163">
        <v>67.599999999999994</v>
      </c>
      <c r="G86" s="119">
        <v>1940</v>
      </c>
      <c r="H86" s="120">
        <v>67.599999999999994</v>
      </c>
      <c r="I86" s="119">
        <v>1901</v>
      </c>
      <c r="J86" s="120">
        <v>67.099999999999994</v>
      </c>
      <c r="K86" s="120">
        <v>1991</v>
      </c>
      <c r="L86" s="120">
        <v>69.900000000000006</v>
      </c>
      <c r="M86" s="119">
        <v>1976</v>
      </c>
      <c r="N86" s="120">
        <v>68.5</v>
      </c>
      <c r="O86" s="81"/>
      <c r="P86" s="119">
        <v>2048</v>
      </c>
      <c r="Q86" s="289">
        <v>55.9</v>
      </c>
      <c r="R86" s="119">
        <v>2054</v>
      </c>
      <c r="S86" s="289">
        <v>62.7</v>
      </c>
      <c r="T86" s="119">
        <v>1947</v>
      </c>
      <c r="U86" s="120">
        <v>64</v>
      </c>
      <c r="V86" s="119">
        <v>1909</v>
      </c>
      <c r="W86" s="120">
        <v>70.5</v>
      </c>
      <c r="X86" s="120">
        <v>1995</v>
      </c>
      <c r="Y86" s="120">
        <v>68.3</v>
      </c>
      <c r="Z86" s="119">
        <v>1979</v>
      </c>
      <c r="AA86" s="120">
        <v>58.8</v>
      </c>
      <c r="AC86" s="121"/>
      <c r="AD86" s="121"/>
      <c r="AF86" s="121"/>
      <c r="AG86" s="121"/>
    </row>
    <row r="87" spans="1:33" ht="11.25" customHeight="1" x14ac:dyDescent="0.2">
      <c r="A87" s="103" t="s">
        <v>270</v>
      </c>
      <c r="B87" s="136" t="s">
        <v>271</v>
      </c>
      <c r="C87" s="119">
        <v>3580</v>
      </c>
      <c r="D87" s="163">
        <v>58.1</v>
      </c>
      <c r="E87" s="119">
        <v>3468</v>
      </c>
      <c r="F87" s="163">
        <v>64.5</v>
      </c>
      <c r="G87" s="119">
        <v>3317</v>
      </c>
      <c r="H87" s="120">
        <v>68.900000000000006</v>
      </c>
      <c r="I87" s="119">
        <v>3258</v>
      </c>
      <c r="J87" s="120">
        <v>62.2</v>
      </c>
      <c r="K87" s="120">
        <v>3339</v>
      </c>
      <c r="L87" s="120">
        <v>66.900000000000006</v>
      </c>
      <c r="M87" s="119">
        <v>3288</v>
      </c>
      <c r="N87" s="120">
        <v>64</v>
      </c>
      <c r="O87" s="81"/>
      <c r="P87" s="119">
        <v>3574</v>
      </c>
      <c r="Q87" s="289">
        <v>50.4</v>
      </c>
      <c r="R87" s="119">
        <v>3478</v>
      </c>
      <c r="S87" s="289">
        <v>54.8</v>
      </c>
      <c r="T87" s="119">
        <v>3328</v>
      </c>
      <c r="U87" s="120">
        <v>61</v>
      </c>
      <c r="V87" s="119">
        <v>3273</v>
      </c>
      <c r="W87" s="120">
        <v>66.7</v>
      </c>
      <c r="X87" s="120">
        <v>3350</v>
      </c>
      <c r="Y87" s="120">
        <v>67.3</v>
      </c>
      <c r="Z87" s="119">
        <v>3301</v>
      </c>
      <c r="AA87" s="120">
        <v>57</v>
      </c>
      <c r="AC87" s="121"/>
      <c r="AD87" s="121"/>
      <c r="AF87" s="121"/>
      <c r="AG87" s="121"/>
    </row>
    <row r="88" spans="1:33" ht="11.25" customHeight="1" x14ac:dyDescent="0.2">
      <c r="A88" s="103" t="s">
        <v>272</v>
      </c>
      <c r="B88" s="136" t="s">
        <v>273</v>
      </c>
      <c r="C88" s="119">
        <v>5713</v>
      </c>
      <c r="D88" s="163">
        <v>68.5</v>
      </c>
      <c r="E88" s="119">
        <v>5899</v>
      </c>
      <c r="F88" s="163">
        <v>74.8</v>
      </c>
      <c r="G88" s="119">
        <v>5715</v>
      </c>
      <c r="H88" s="120">
        <v>75.900000000000006</v>
      </c>
      <c r="I88" s="119">
        <v>5643</v>
      </c>
      <c r="J88" s="120">
        <v>72.3</v>
      </c>
      <c r="K88" s="120">
        <v>5819</v>
      </c>
      <c r="L88" s="120">
        <v>75.400000000000006</v>
      </c>
      <c r="M88" s="119">
        <v>5645</v>
      </c>
      <c r="N88" s="120">
        <v>74.7</v>
      </c>
      <c r="O88" s="81"/>
      <c r="P88" s="119">
        <v>5724</v>
      </c>
      <c r="Q88" s="289">
        <v>62.1</v>
      </c>
      <c r="R88" s="119">
        <v>5917</v>
      </c>
      <c r="S88" s="289">
        <v>65.8</v>
      </c>
      <c r="T88" s="119">
        <v>5737</v>
      </c>
      <c r="U88" s="120">
        <v>67</v>
      </c>
      <c r="V88" s="119">
        <v>5661</v>
      </c>
      <c r="W88" s="120">
        <v>69.8</v>
      </c>
      <c r="X88" s="120">
        <v>5832</v>
      </c>
      <c r="Y88" s="120">
        <v>73.099999999999994</v>
      </c>
      <c r="Z88" s="119">
        <v>5650</v>
      </c>
      <c r="AA88" s="120">
        <v>70.099999999999994</v>
      </c>
      <c r="AC88" s="121"/>
      <c r="AD88" s="121"/>
      <c r="AF88" s="121"/>
      <c r="AG88" s="121"/>
    </row>
    <row r="89" spans="1:33" ht="11.25" customHeight="1" x14ac:dyDescent="0.2">
      <c r="A89" s="103" t="s">
        <v>274</v>
      </c>
      <c r="B89" s="136" t="s">
        <v>275</v>
      </c>
      <c r="C89" s="119">
        <v>2598</v>
      </c>
      <c r="D89" s="163">
        <v>61.7</v>
      </c>
      <c r="E89" s="119">
        <v>2575</v>
      </c>
      <c r="F89" s="163">
        <v>66.7</v>
      </c>
      <c r="G89" s="119">
        <v>2391</v>
      </c>
      <c r="H89" s="120">
        <v>73.5</v>
      </c>
      <c r="I89" s="119">
        <v>2456</v>
      </c>
      <c r="J89" s="120">
        <v>71.599999999999994</v>
      </c>
      <c r="K89" s="120">
        <v>2493</v>
      </c>
      <c r="L89" s="120">
        <v>72.599999999999994</v>
      </c>
      <c r="M89" s="119">
        <v>2444</v>
      </c>
      <c r="N89" s="120">
        <v>65.8</v>
      </c>
      <c r="O89" s="81"/>
      <c r="P89" s="119">
        <v>2605</v>
      </c>
      <c r="Q89" s="289">
        <v>53.8</v>
      </c>
      <c r="R89" s="119">
        <v>2605</v>
      </c>
      <c r="S89" s="289">
        <v>61.2</v>
      </c>
      <c r="T89" s="119">
        <v>2384</v>
      </c>
      <c r="U89" s="120">
        <v>65.900000000000006</v>
      </c>
      <c r="V89" s="119">
        <v>2452</v>
      </c>
      <c r="W89" s="120">
        <v>66.8</v>
      </c>
      <c r="X89" s="120">
        <v>2504</v>
      </c>
      <c r="Y89" s="120">
        <v>73.099999999999994</v>
      </c>
      <c r="Z89" s="119">
        <v>2455</v>
      </c>
      <c r="AA89" s="120">
        <v>62.9</v>
      </c>
      <c r="AC89" s="121"/>
      <c r="AD89" s="121"/>
      <c r="AF89" s="121"/>
      <c r="AG89" s="121"/>
    </row>
    <row r="90" spans="1:33" ht="11.25" customHeight="1" x14ac:dyDescent="0.2">
      <c r="A90" s="103" t="s">
        <v>276</v>
      </c>
      <c r="B90" s="136" t="s">
        <v>277</v>
      </c>
      <c r="C90" s="119">
        <v>5932</v>
      </c>
      <c r="D90" s="163">
        <v>64.8</v>
      </c>
      <c r="E90" s="119">
        <v>5833</v>
      </c>
      <c r="F90" s="163">
        <v>70.5</v>
      </c>
      <c r="G90" s="119">
        <v>5735</v>
      </c>
      <c r="H90" s="120">
        <v>73.5</v>
      </c>
      <c r="I90" s="119">
        <v>5764</v>
      </c>
      <c r="J90" s="120">
        <v>71.400000000000006</v>
      </c>
      <c r="K90" s="120">
        <v>5853</v>
      </c>
      <c r="L90" s="120">
        <v>74.5</v>
      </c>
      <c r="M90" s="119">
        <v>5686</v>
      </c>
      <c r="N90" s="120">
        <v>73</v>
      </c>
      <c r="O90" s="81"/>
      <c r="P90" s="119">
        <v>5926</v>
      </c>
      <c r="Q90" s="289">
        <v>57.4</v>
      </c>
      <c r="R90" s="119">
        <v>5848</v>
      </c>
      <c r="S90" s="289">
        <v>62.9</v>
      </c>
      <c r="T90" s="119">
        <v>5745</v>
      </c>
      <c r="U90" s="120">
        <v>68.099999999999994</v>
      </c>
      <c r="V90" s="119">
        <v>5786</v>
      </c>
      <c r="W90" s="120">
        <v>72.7</v>
      </c>
      <c r="X90" s="120">
        <v>5864</v>
      </c>
      <c r="Y90" s="120">
        <v>74</v>
      </c>
      <c r="Z90" s="119">
        <v>5692</v>
      </c>
      <c r="AA90" s="120">
        <v>70</v>
      </c>
      <c r="AC90" s="121"/>
      <c r="AD90" s="121"/>
      <c r="AF90" s="121"/>
      <c r="AG90" s="121"/>
    </row>
    <row r="91" spans="1:33" ht="11.25" customHeight="1" x14ac:dyDescent="0.2">
      <c r="A91" s="8"/>
      <c r="B91" s="136"/>
      <c r="C91" s="119"/>
      <c r="D91" s="289"/>
      <c r="E91" s="119"/>
      <c r="F91" s="289"/>
      <c r="G91" s="119"/>
      <c r="H91" s="120"/>
      <c r="O91" s="81"/>
      <c r="P91" s="119"/>
      <c r="Q91" s="289"/>
      <c r="R91" s="119"/>
      <c r="S91" s="289"/>
      <c r="T91" s="119"/>
      <c r="U91" s="120"/>
      <c r="Z91" s="163"/>
      <c r="AA91" s="163"/>
      <c r="AC91" s="121"/>
      <c r="AD91" s="121"/>
      <c r="AF91" s="121"/>
      <c r="AG91" s="121"/>
    </row>
    <row r="92" spans="1:33" s="83" customFormat="1" ht="11.25" customHeight="1" x14ac:dyDescent="0.2">
      <c r="A92" s="32" t="s">
        <v>567</v>
      </c>
      <c r="B92" s="77" t="s">
        <v>278</v>
      </c>
      <c r="C92" s="78">
        <v>62625</v>
      </c>
      <c r="D92" s="79">
        <v>66.7</v>
      </c>
      <c r="E92" s="78">
        <v>63200</v>
      </c>
      <c r="F92" s="79">
        <v>71.3</v>
      </c>
      <c r="G92" s="78">
        <v>61371</v>
      </c>
      <c r="H92" s="80">
        <v>72.900000000000006</v>
      </c>
      <c r="I92" s="78">
        <v>60815</v>
      </c>
      <c r="J92" s="80">
        <v>67.599999999999994</v>
      </c>
      <c r="K92" s="80">
        <v>62172</v>
      </c>
      <c r="L92" s="80">
        <v>70.099999999999994</v>
      </c>
      <c r="M92" s="78">
        <v>61166</v>
      </c>
      <c r="N92" s="80">
        <v>73.8</v>
      </c>
      <c r="O92" s="81"/>
      <c r="P92" s="78">
        <v>62639</v>
      </c>
      <c r="Q92" s="82">
        <v>62.3</v>
      </c>
      <c r="R92" s="78">
        <v>63295</v>
      </c>
      <c r="S92" s="82">
        <v>65.5</v>
      </c>
      <c r="T92" s="78">
        <v>61416</v>
      </c>
      <c r="U92" s="80">
        <v>68.5</v>
      </c>
      <c r="V92" s="78">
        <v>60997</v>
      </c>
      <c r="W92" s="80">
        <v>70.900000000000006</v>
      </c>
      <c r="X92" s="80">
        <v>62341</v>
      </c>
      <c r="Y92" s="80">
        <v>72.7</v>
      </c>
      <c r="Z92" s="78">
        <v>61302</v>
      </c>
      <c r="AA92" s="80">
        <v>68</v>
      </c>
      <c r="AC92" s="121"/>
      <c r="AD92" s="121"/>
      <c r="AF92" s="121"/>
      <c r="AG92" s="121"/>
    </row>
    <row r="93" spans="1:33" ht="11.25" customHeight="1" x14ac:dyDescent="0.2">
      <c r="A93" s="103" t="s">
        <v>279</v>
      </c>
      <c r="B93" s="105" t="s">
        <v>280</v>
      </c>
      <c r="C93" s="119">
        <v>1737</v>
      </c>
      <c r="D93" s="163">
        <v>66.7</v>
      </c>
      <c r="E93" s="119">
        <v>1743</v>
      </c>
      <c r="F93" s="163">
        <v>70.3</v>
      </c>
      <c r="G93" s="119">
        <v>1686</v>
      </c>
      <c r="H93" s="120">
        <v>76.599999999999994</v>
      </c>
      <c r="I93" s="119">
        <v>1732</v>
      </c>
      <c r="J93" s="120">
        <v>67.099999999999994</v>
      </c>
      <c r="K93" s="120">
        <v>1785</v>
      </c>
      <c r="L93" s="120">
        <v>71.3</v>
      </c>
      <c r="M93" s="119">
        <v>1774</v>
      </c>
      <c r="N93" s="120">
        <v>69.3</v>
      </c>
      <c r="O93" s="81"/>
      <c r="P93" s="119">
        <v>1728</v>
      </c>
      <c r="Q93" s="289">
        <v>62.7</v>
      </c>
      <c r="R93" s="119">
        <v>1730</v>
      </c>
      <c r="S93" s="289">
        <v>63.6</v>
      </c>
      <c r="T93" s="119">
        <v>1693</v>
      </c>
      <c r="U93" s="120">
        <v>66.599999999999994</v>
      </c>
      <c r="V93" s="119">
        <v>1743</v>
      </c>
      <c r="W93" s="120">
        <v>71</v>
      </c>
      <c r="X93" s="120">
        <v>1791</v>
      </c>
      <c r="Y93" s="120">
        <v>72.599999999999994</v>
      </c>
      <c r="Z93" s="119">
        <v>1780</v>
      </c>
      <c r="AA93" s="120">
        <v>66.5</v>
      </c>
      <c r="AC93" s="121"/>
      <c r="AD93" s="121"/>
      <c r="AF93" s="121"/>
      <c r="AG93" s="121"/>
    </row>
    <row r="94" spans="1:33" ht="11.25" customHeight="1" x14ac:dyDescent="0.2">
      <c r="A94" s="103" t="s">
        <v>281</v>
      </c>
      <c r="B94" s="136" t="s">
        <v>282</v>
      </c>
      <c r="C94" s="119">
        <v>5605</v>
      </c>
      <c r="D94" s="163">
        <v>70.2</v>
      </c>
      <c r="E94" s="119">
        <v>5835</v>
      </c>
      <c r="F94" s="163">
        <v>72.599999999999994</v>
      </c>
      <c r="G94" s="119">
        <v>5700</v>
      </c>
      <c r="H94" s="120">
        <v>73.400000000000006</v>
      </c>
      <c r="I94" s="119">
        <v>5624</v>
      </c>
      <c r="J94" s="120">
        <v>69.099999999999994</v>
      </c>
      <c r="K94" s="120">
        <v>5779</v>
      </c>
      <c r="L94" s="120">
        <v>72.099999999999994</v>
      </c>
      <c r="M94" s="119">
        <v>5645</v>
      </c>
      <c r="N94" s="120">
        <v>73.3</v>
      </c>
      <c r="O94" s="81"/>
      <c r="P94" s="119">
        <v>5605</v>
      </c>
      <c r="Q94" s="289">
        <v>65.7</v>
      </c>
      <c r="R94" s="119">
        <v>5846</v>
      </c>
      <c r="S94" s="289">
        <v>69.8</v>
      </c>
      <c r="T94" s="119">
        <v>5711</v>
      </c>
      <c r="U94" s="120">
        <v>67.599999999999994</v>
      </c>
      <c r="V94" s="119">
        <v>5640</v>
      </c>
      <c r="W94" s="120">
        <v>67.099999999999994</v>
      </c>
      <c r="X94" s="120">
        <v>5791</v>
      </c>
      <c r="Y94" s="120">
        <v>74.5</v>
      </c>
      <c r="Z94" s="119">
        <v>5657</v>
      </c>
      <c r="AA94" s="120">
        <v>65</v>
      </c>
      <c r="AC94" s="121"/>
      <c r="AD94" s="121"/>
      <c r="AF94" s="121"/>
      <c r="AG94" s="121"/>
    </row>
    <row r="95" spans="1:33" ht="11.25" customHeight="1" x14ac:dyDescent="0.2">
      <c r="A95" s="103" t="s">
        <v>283</v>
      </c>
      <c r="B95" s="105" t="s">
        <v>284</v>
      </c>
      <c r="C95" s="119">
        <v>2769</v>
      </c>
      <c r="D95" s="163">
        <v>64.599999999999994</v>
      </c>
      <c r="E95" s="119">
        <v>2882</v>
      </c>
      <c r="F95" s="163">
        <v>68.900000000000006</v>
      </c>
      <c r="G95" s="119">
        <v>2725</v>
      </c>
      <c r="H95" s="120">
        <v>72.5</v>
      </c>
      <c r="I95" s="119">
        <v>2806</v>
      </c>
      <c r="J95" s="120">
        <v>65.099999999999994</v>
      </c>
      <c r="K95" s="120">
        <v>2738</v>
      </c>
      <c r="L95" s="120">
        <v>65.5</v>
      </c>
      <c r="M95" s="119">
        <v>2625</v>
      </c>
      <c r="N95" s="120">
        <v>71.3</v>
      </c>
      <c r="O95" s="81"/>
      <c r="P95" s="119">
        <v>2773</v>
      </c>
      <c r="Q95" s="289">
        <v>59.6</v>
      </c>
      <c r="R95" s="119">
        <v>2893</v>
      </c>
      <c r="S95" s="289">
        <v>63.8</v>
      </c>
      <c r="T95" s="119">
        <v>2724</v>
      </c>
      <c r="U95" s="120">
        <v>66.8</v>
      </c>
      <c r="V95" s="119">
        <v>2806</v>
      </c>
      <c r="W95" s="120">
        <v>70.2</v>
      </c>
      <c r="X95" s="120">
        <v>2738</v>
      </c>
      <c r="Y95" s="120">
        <v>71.900000000000006</v>
      </c>
      <c r="Z95" s="119">
        <v>2629</v>
      </c>
      <c r="AA95" s="120">
        <v>67.2</v>
      </c>
      <c r="AC95" s="121"/>
      <c r="AD95" s="121"/>
      <c r="AF95" s="121"/>
      <c r="AG95" s="121"/>
    </row>
    <row r="96" spans="1:33" ht="11.25" customHeight="1" x14ac:dyDescent="0.2">
      <c r="A96" s="103" t="s">
        <v>285</v>
      </c>
      <c r="B96" s="136" t="s">
        <v>286</v>
      </c>
      <c r="C96" s="119">
        <v>15638</v>
      </c>
      <c r="D96" s="163">
        <v>64</v>
      </c>
      <c r="E96" s="119">
        <v>15703</v>
      </c>
      <c r="F96" s="163">
        <v>69.5</v>
      </c>
      <c r="G96" s="119">
        <v>15102</v>
      </c>
      <c r="H96" s="120">
        <v>72.400000000000006</v>
      </c>
      <c r="I96" s="119">
        <v>14953</v>
      </c>
      <c r="J96" s="120">
        <v>67.3</v>
      </c>
      <c r="K96" s="120">
        <v>15115</v>
      </c>
      <c r="L96" s="120">
        <v>70.099999999999994</v>
      </c>
      <c r="M96" s="119">
        <v>14936</v>
      </c>
      <c r="N96" s="120">
        <v>73.8</v>
      </c>
      <c r="O96" s="81"/>
      <c r="P96" s="119">
        <v>15605</v>
      </c>
      <c r="Q96" s="289">
        <v>59.3</v>
      </c>
      <c r="R96" s="119">
        <v>15737</v>
      </c>
      <c r="S96" s="289">
        <v>62.6</v>
      </c>
      <c r="T96" s="119">
        <v>15094</v>
      </c>
      <c r="U96" s="120">
        <v>67.099999999999994</v>
      </c>
      <c r="V96" s="119">
        <v>14984</v>
      </c>
      <c r="W96" s="120">
        <v>71.8</v>
      </c>
      <c r="X96" s="120">
        <v>15134</v>
      </c>
      <c r="Y96" s="120">
        <v>72.599999999999994</v>
      </c>
      <c r="Z96" s="119">
        <v>14937</v>
      </c>
      <c r="AA96" s="120">
        <v>66.400000000000006</v>
      </c>
      <c r="AC96" s="121"/>
      <c r="AD96" s="121"/>
      <c r="AF96" s="121"/>
      <c r="AG96" s="121"/>
    </row>
    <row r="97" spans="1:33" ht="11.25" customHeight="1" x14ac:dyDescent="0.2">
      <c r="A97" s="103" t="s">
        <v>287</v>
      </c>
      <c r="B97" s="136" t="s">
        <v>288</v>
      </c>
      <c r="C97" s="119">
        <v>12470</v>
      </c>
      <c r="D97" s="163">
        <v>71.7</v>
      </c>
      <c r="E97" s="119">
        <v>12553</v>
      </c>
      <c r="F97" s="163">
        <v>76.7</v>
      </c>
      <c r="G97" s="119">
        <v>12341</v>
      </c>
      <c r="H97" s="120">
        <v>77.2</v>
      </c>
      <c r="I97" s="119">
        <v>12105</v>
      </c>
      <c r="J97" s="120">
        <v>71.2</v>
      </c>
      <c r="K97" s="120">
        <v>12438</v>
      </c>
      <c r="L97" s="120">
        <v>73.5</v>
      </c>
      <c r="M97" s="119">
        <v>12526</v>
      </c>
      <c r="N97" s="120">
        <v>78.3</v>
      </c>
      <c r="O97" s="81"/>
      <c r="P97" s="119">
        <v>12490</v>
      </c>
      <c r="Q97" s="289">
        <v>67.900000000000006</v>
      </c>
      <c r="R97" s="119">
        <v>12580</v>
      </c>
      <c r="S97" s="289">
        <v>71.900000000000006</v>
      </c>
      <c r="T97" s="119">
        <v>12373</v>
      </c>
      <c r="U97" s="120">
        <v>74.7</v>
      </c>
      <c r="V97" s="119">
        <v>12150</v>
      </c>
      <c r="W97" s="120">
        <v>76.900000000000006</v>
      </c>
      <c r="X97" s="120">
        <v>12506</v>
      </c>
      <c r="Y97" s="120">
        <v>77.3</v>
      </c>
      <c r="Z97" s="119">
        <v>12554</v>
      </c>
      <c r="AA97" s="120">
        <v>75.900000000000006</v>
      </c>
      <c r="AC97" s="121"/>
      <c r="AD97" s="121"/>
      <c r="AF97" s="121"/>
      <c r="AG97" s="121"/>
    </row>
    <row r="98" spans="1:33" ht="11.25" customHeight="1" x14ac:dyDescent="0.2">
      <c r="A98" s="103" t="s">
        <v>289</v>
      </c>
      <c r="B98" s="136" t="s">
        <v>290</v>
      </c>
      <c r="C98" s="119">
        <v>2237</v>
      </c>
      <c r="D98" s="163">
        <v>63.6</v>
      </c>
      <c r="E98" s="119">
        <v>2230</v>
      </c>
      <c r="F98" s="163">
        <v>71.5</v>
      </c>
      <c r="G98" s="119">
        <v>2205</v>
      </c>
      <c r="H98" s="120">
        <v>69.599999999999994</v>
      </c>
      <c r="I98" s="119">
        <v>2280</v>
      </c>
      <c r="J98" s="120">
        <v>70</v>
      </c>
      <c r="K98" s="120">
        <v>2297</v>
      </c>
      <c r="L98" s="120">
        <v>73.400000000000006</v>
      </c>
      <c r="M98" s="119">
        <v>2350</v>
      </c>
      <c r="N98" s="120">
        <v>75.3</v>
      </c>
      <c r="O98" s="81"/>
      <c r="P98" s="119">
        <v>2269</v>
      </c>
      <c r="Q98" s="289">
        <v>66.3</v>
      </c>
      <c r="R98" s="119">
        <v>2257</v>
      </c>
      <c r="S98" s="289">
        <v>68.099999999999994</v>
      </c>
      <c r="T98" s="119">
        <v>2213</v>
      </c>
      <c r="U98" s="120">
        <v>71.8</v>
      </c>
      <c r="V98" s="119">
        <v>2300</v>
      </c>
      <c r="W98" s="120">
        <v>75.7</v>
      </c>
      <c r="X98" s="120">
        <v>2314</v>
      </c>
      <c r="Y98" s="120">
        <v>76.400000000000006</v>
      </c>
      <c r="Z98" s="119">
        <v>2374</v>
      </c>
      <c r="AA98" s="120">
        <v>70</v>
      </c>
      <c r="AC98" s="121"/>
      <c r="AD98" s="121"/>
      <c r="AF98" s="121"/>
      <c r="AG98" s="121"/>
    </row>
    <row r="99" spans="1:33" ht="11.25" customHeight="1" x14ac:dyDescent="0.2">
      <c r="A99" s="103" t="s">
        <v>291</v>
      </c>
      <c r="B99" s="136" t="s">
        <v>292</v>
      </c>
      <c r="C99" s="119">
        <v>8587</v>
      </c>
      <c r="D99" s="163">
        <v>65.2</v>
      </c>
      <c r="E99" s="119">
        <v>8770</v>
      </c>
      <c r="F99" s="163">
        <v>67.599999999999994</v>
      </c>
      <c r="G99" s="119">
        <v>8520</v>
      </c>
      <c r="H99" s="120">
        <v>70.099999999999994</v>
      </c>
      <c r="I99" s="119">
        <v>8278</v>
      </c>
      <c r="J99" s="120">
        <v>67.599999999999994</v>
      </c>
      <c r="K99" s="120">
        <v>8586</v>
      </c>
      <c r="L99" s="120">
        <v>67.099999999999994</v>
      </c>
      <c r="M99" s="119">
        <v>8335</v>
      </c>
      <c r="N99" s="120">
        <v>71.5</v>
      </c>
      <c r="O99" s="81"/>
      <c r="P99" s="119">
        <v>8599</v>
      </c>
      <c r="Q99" s="289">
        <v>62</v>
      </c>
      <c r="R99" s="119">
        <v>8775</v>
      </c>
      <c r="S99" s="289">
        <v>64</v>
      </c>
      <c r="T99" s="119">
        <v>8532</v>
      </c>
      <c r="U99" s="120">
        <v>66.599999999999994</v>
      </c>
      <c r="V99" s="119">
        <v>8288</v>
      </c>
      <c r="W99" s="120">
        <v>68.599999999999994</v>
      </c>
      <c r="X99" s="120">
        <v>8615</v>
      </c>
      <c r="Y99" s="120">
        <v>67.900000000000006</v>
      </c>
      <c r="Z99" s="119">
        <v>8369</v>
      </c>
      <c r="AA99" s="120">
        <v>65.7</v>
      </c>
      <c r="AC99" s="121"/>
      <c r="AD99" s="121"/>
      <c r="AF99" s="121"/>
      <c r="AG99" s="121"/>
    </row>
    <row r="100" spans="1:33" ht="11.25" customHeight="1" x14ac:dyDescent="0.2">
      <c r="A100" s="103" t="s">
        <v>293</v>
      </c>
      <c r="B100" s="136" t="s">
        <v>294</v>
      </c>
      <c r="C100" s="119">
        <v>2145</v>
      </c>
      <c r="D100" s="163">
        <v>55.9</v>
      </c>
      <c r="E100" s="119">
        <v>2113</v>
      </c>
      <c r="F100" s="163">
        <v>64.099999999999994</v>
      </c>
      <c r="G100" s="119">
        <v>2058</v>
      </c>
      <c r="H100" s="120">
        <v>64.8</v>
      </c>
      <c r="I100" s="119">
        <v>2036</v>
      </c>
      <c r="J100" s="120">
        <v>62.4</v>
      </c>
      <c r="K100" s="120">
        <v>2063</v>
      </c>
      <c r="L100" s="120">
        <v>69.2</v>
      </c>
      <c r="M100" s="119">
        <v>2030</v>
      </c>
      <c r="N100" s="120">
        <v>76.3</v>
      </c>
      <c r="O100" s="81"/>
      <c r="P100" s="119">
        <v>2143</v>
      </c>
      <c r="Q100" s="289">
        <v>48.6</v>
      </c>
      <c r="R100" s="119">
        <v>2105</v>
      </c>
      <c r="S100" s="289">
        <v>53.6</v>
      </c>
      <c r="T100" s="119">
        <v>2072</v>
      </c>
      <c r="U100" s="120">
        <v>57.9</v>
      </c>
      <c r="V100" s="119">
        <v>2053</v>
      </c>
      <c r="W100" s="120">
        <v>61.4</v>
      </c>
      <c r="X100" s="120">
        <v>2079</v>
      </c>
      <c r="Y100" s="120">
        <v>67.900000000000006</v>
      </c>
      <c r="Z100" s="119">
        <v>2065</v>
      </c>
      <c r="AA100" s="120">
        <v>56.7</v>
      </c>
      <c r="AC100" s="121"/>
      <c r="AD100" s="121"/>
      <c r="AF100" s="121"/>
      <c r="AG100" s="121"/>
    </row>
    <row r="101" spans="1:33" ht="11.25" customHeight="1" x14ac:dyDescent="0.2">
      <c r="A101" s="103" t="s">
        <v>295</v>
      </c>
      <c r="B101" s="136" t="s">
        <v>296</v>
      </c>
      <c r="C101" s="119">
        <v>2098</v>
      </c>
      <c r="D101" s="163">
        <v>74.5</v>
      </c>
      <c r="E101" s="119">
        <v>2131</v>
      </c>
      <c r="F101" s="163">
        <v>77.099999999999994</v>
      </c>
      <c r="G101" s="119">
        <v>1957</v>
      </c>
      <c r="H101" s="120">
        <v>77.3</v>
      </c>
      <c r="I101" s="119">
        <v>2078</v>
      </c>
      <c r="J101" s="120">
        <v>69.900000000000006</v>
      </c>
      <c r="K101" s="120">
        <v>2089</v>
      </c>
      <c r="L101" s="120">
        <v>69.900000000000006</v>
      </c>
      <c r="M101" s="119">
        <v>2084</v>
      </c>
      <c r="N101" s="120">
        <v>74.8</v>
      </c>
      <c r="O101" s="81"/>
      <c r="P101" s="119">
        <v>2097</v>
      </c>
      <c r="Q101" s="289">
        <v>67.5</v>
      </c>
      <c r="R101" s="119">
        <v>2133</v>
      </c>
      <c r="S101" s="289">
        <v>70.3</v>
      </c>
      <c r="T101" s="119">
        <v>1962</v>
      </c>
      <c r="U101" s="120">
        <v>71.900000000000006</v>
      </c>
      <c r="V101" s="119">
        <v>2081</v>
      </c>
      <c r="W101" s="120">
        <v>71.7</v>
      </c>
      <c r="X101" s="120">
        <v>2094</v>
      </c>
      <c r="Y101" s="120">
        <v>74.5</v>
      </c>
      <c r="Z101" s="119">
        <v>2081</v>
      </c>
      <c r="AA101" s="120">
        <v>71.400000000000006</v>
      </c>
      <c r="AC101" s="121"/>
      <c r="AD101" s="121"/>
      <c r="AF101" s="121"/>
      <c r="AG101" s="121"/>
    </row>
    <row r="102" spans="1:33" ht="11.25" customHeight="1" x14ac:dyDescent="0.2">
      <c r="A102" s="103" t="s">
        <v>297</v>
      </c>
      <c r="B102" s="136" t="s">
        <v>298</v>
      </c>
      <c r="C102" s="119">
        <v>7533</v>
      </c>
      <c r="D102" s="163">
        <v>66.5</v>
      </c>
      <c r="E102" s="119">
        <v>7509</v>
      </c>
      <c r="F102" s="163">
        <v>70.3</v>
      </c>
      <c r="G102" s="119">
        <v>7391</v>
      </c>
      <c r="H102" s="120">
        <v>70.599999999999994</v>
      </c>
      <c r="I102" s="119">
        <v>7276</v>
      </c>
      <c r="J102" s="120">
        <v>61.9</v>
      </c>
      <c r="K102" s="120">
        <v>7517</v>
      </c>
      <c r="L102" s="120">
        <v>66.2</v>
      </c>
      <c r="M102" s="119">
        <v>7186</v>
      </c>
      <c r="N102" s="120">
        <v>69.900000000000006</v>
      </c>
      <c r="O102" s="81"/>
      <c r="P102" s="119">
        <v>7521</v>
      </c>
      <c r="Q102" s="289">
        <v>59.8</v>
      </c>
      <c r="R102" s="119">
        <v>7503</v>
      </c>
      <c r="S102" s="289">
        <v>61</v>
      </c>
      <c r="T102" s="119">
        <v>7359</v>
      </c>
      <c r="U102" s="120">
        <v>64.3</v>
      </c>
      <c r="V102" s="119">
        <v>7287</v>
      </c>
      <c r="W102" s="120">
        <v>64.3</v>
      </c>
      <c r="X102" s="120">
        <v>7517</v>
      </c>
      <c r="Y102" s="120">
        <v>69</v>
      </c>
      <c r="Z102" s="119">
        <v>7171</v>
      </c>
      <c r="AA102" s="120">
        <v>63.1</v>
      </c>
      <c r="AC102" s="121"/>
      <c r="AD102" s="121"/>
      <c r="AF102" s="121"/>
      <c r="AG102" s="121"/>
    </row>
    <row r="103" spans="1:33" ht="11.25" customHeight="1" x14ac:dyDescent="0.2">
      <c r="A103" s="103" t="s">
        <v>299</v>
      </c>
      <c r="B103" s="136" t="s">
        <v>300</v>
      </c>
      <c r="C103" s="119">
        <v>1806</v>
      </c>
      <c r="D103" s="163">
        <v>64</v>
      </c>
      <c r="E103" s="119">
        <v>1731</v>
      </c>
      <c r="F103" s="163">
        <v>72</v>
      </c>
      <c r="G103" s="119">
        <v>1686</v>
      </c>
      <c r="H103" s="120">
        <v>73</v>
      </c>
      <c r="I103" s="119">
        <v>1647</v>
      </c>
      <c r="J103" s="120">
        <v>68.2</v>
      </c>
      <c r="K103" s="120">
        <v>1765</v>
      </c>
      <c r="L103" s="120">
        <v>73.5</v>
      </c>
      <c r="M103" s="119">
        <v>1675</v>
      </c>
      <c r="N103" s="120">
        <v>72.400000000000006</v>
      </c>
      <c r="O103" s="81"/>
      <c r="P103" s="119">
        <v>1809</v>
      </c>
      <c r="Q103" s="289">
        <v>58.2</v>
      </c>
      <c r="R103" s="119">
        <v>1736</v>
      </c>
      <c r="S103" s="289">
        <v>67.400000000000006</v>
      </c>
      <c r="T103" s="119">
        <v>1683</v>
      </c>
      <c r="U103" s="120">
        <v>74.400000000000006</v>
      </c>
      <c r="V103" s="119">
        <v>1665</v>
      </c>
      <c r="W103" s="120">
        <v>76</v>
      </c>
      <c r="X103" s="120">
        <v>1762</v>
      </c>
      <c r="Y103" s="120">
        <v>75</v>
      </c>
      <c r="Z103" s="119">
        <v>1685</v>
      </c>
      <c r="AA103" s="120">
        <v>74.099999999999994</v>
      </c>
      <c r="AC103" s="121"/>
      <c r="AD103" s="121"/>
      <c r="AF103" s="121"/>
      <c r="AG103" s="121"/>
    </row>
    <row r="104" spans="1:33" ht="11.25" customHeight="1" x14ac:dyDescent="0.2">
      <c r="A104" s="8"/>
      <c r="B104" s="136"/>
      <c r="C104" s="119"/>
      <c r="D104" s="289"/>
      <c r="E104" s="119"/>
      <c r="F104" s="289"/>
      <c r="G104" s="119"/>
      <c r="H104" s="120"/>
      <c r="O104" s="81"/>
      <c r="P104" s="119"/>
      <c r="Q104" s="289"/>
      <c r="R104" s="119"/>
      <c r="S104" s="289"/>
      <c r="T104" s="119"/>
      <c r="U104" s="120"/>
      <c r="Z104" s="163"/>
      <c r="AA104" s="163"/>
      <c r="AC104" s="121"/>
      <c r="AD104" s="121"/>
      <c r="AF104" s="121"/>
      <c r="AG104" s="121"/>
    </row>
    <row r="105" spans="1:33" s="83" customFormat="1" ht="11.25" customHeight="1" x14ac:dyDescent="0.2">
      <c r="A105" s="32" t="s">
        <v>476</v>
      </c>
      <c r="B105" s="77" t="s">
        <v>301</v>
      </c>
      <c r="C105" s="78">
        <v>67808</v>
      </c>
      <c r="D105" s="79">
        <v>71.8</v>
      </c>
      <c r="E105" s="78">
        <v>68726</v>
      </c>
      <c r="F105" s="79">
        <v>75.8</v>
      </c>
      <c r="G105" s="78">
        <v>68020</v>
      </c>
      <c r="H105" s="80">
        <v>78.400000000000006</v>
      </c>
      <c r="I105" s="78">
        <v>68819</v>
      </c>
      <c r="J105" s="80">
        <v>75</v>
      </c>
      <c r="K105" s="80">
        <v>70958</v>
      </c>
      <c r="L105" s="80">
        <v>78.2</v>
      </c>
      <c r="M105" s="78">
        <v>70584</v>
      </c>
      <c r="N105" s="80">
        <v>79.5</v>
      </c>
      <c r="O105" s="81"/>
      <c r="P105" s="78">
        <v>68722</v>
      </c>
      <c r="Q105" s="82">
        <v>67</v>
      </c>
      <c r="R105" s="78">
        <v>69581</v>
      </c>
      <c r="S105" s="82">
        <v>70.3</v>
      </c>
      <c r="T105" s="78">
        <v>68814</v>
      </c>
      <c r="U105" s="80">
        <v>73.7</v>
      </c>
      <c r="V105" s="78">
        <v>69590</v>
      </c>
      <c r="W105" s="80">
        <v>76.599999999999994</v>
      </c>
      <c r="X105" s="80">
        <v>71769</v>
      </c>
      <c r="Y105" s="80">
        <v>78.599999999999994</v>
      </c>
      <c r="Z105" s="78">
        <v>71347</v>
      </c>
      <c r="AA105" s="80">
        <v>73.2</v>
      </c>
      <c r="AC105" s="121"/>
      <c r="AD105" s="121"/>
      <c r="AF105" s="121"/>
      <c r="AG105" s="121"/>
    </row>
    <row r="106" spans="1:33" s="83" customFormat="1" ht="11.25" customHeight="1" x14ac:dyDescent="0.2">
      <c r="A106" s="31" t="s">
        <v>302</v>
      </c>
      <c r="B106" s="77" t="s">
        <v>303</v>
      </c>
      <c r="C106" s="78">
        <v>20746</v>
      </c>
      <c r="D106" s="79">
        <v>70</v>
      </c>
      <c r="E106" s="78">
        <v>20937</v>
      </c>
      <c r="F106" s="79">
        <v>73.7</v>
      </c>
      <c r="G106" s="78">
        <v>20961</v>
      </c>
      <c r="H106" s="80">
        <v>77.7</v>
      </c>
      <c r="I106" s="78">
        <v>21744</v>
      </c>
      <c r="J106" s="80">
        <v>75.599999999999994</v>
      </c>
      <c r="K106" s="80">
        <v>22469</v>
      </c>
      <c r="L106" s="80">
        <v>78.3</v>
      </c>
      <c r="M106" s="78">
        <v>22246</v>
      </c>
      <c r="N106" s="80">
        <v>79</v>
      </c>
      <c r="O106" s="81"/>
      <c r="P106" s="78">
        <v>21036</v>
      </c>
      <c r="Q106" s="82">
        <v>64.900000000000006</v>
      </c>
      <c r="R106" s="78">
        <v>21254</v>
      </c>
      <c r="S106" s="82">
        <v>69.099999999999994</v>
      </c>
      <c r="T106" s="78">
        <v>21282</v>
      </c>
      <c r="U106" s="80">
        <v>74</v>
      </c>
      <c r="V106" s="78">
        <v>22004</v>
      </c>
      <c r="W106" s="80">
        <v>76.7</v>
      </c>
      <c r="X106" s="80">
        <v>22749</v>
      </c>
      <c r="Y106" s="80">
        <v>78.5</v>
      </c>
      <c r="Z106" s="78">
        <v>22504</v>
      </c>
      <c r="AA106" s="80">
        <v>72.900000000000006</v>
      </c>
      <c r="AC106" s="121"/>
      <c r="AD106" s="121"/>
      <c r="AF106" s="121"/>
      <c r="AG106" s="121"/>
    </row>
    <row r="107" spans="1:33" ht="11.25" customHeight="1" x14ac:dyDescent="0.2">
      <c r="A107" s="103" t="s">
        <v>304</v>
      </c>
      <c r="B107" s="136" t="s">
        <v>305</v>
      </c>
      <c r="C107" s="119">
        <v>1359</v>
      </c>
      <c r="D107" s="163">
        <v>72.8</v>
      </c>
      <c r="E107" s="119">
        <v>1419</v>
      </c>
      <c r="F107" s="163">
        <v>74.3</v>
      </c>
      <c r="G107" s="119">
        <v>1397</v>
      </c>
      <c r="H107" s="120">
        <v>78.2</v>
      </c>
      <c r="I107" s="119">
        <v>1404</v>
      </c>
      <c r="J107" s="120">
        <v>75</v>
      </c>
      <c r="K107" s="120">
        <v>1440</v>
      </c>
      <c r="L107" s="120">
        <v>75.099999999999994</v>
      </c>
      <c r="M107" s="119">
        <v>1332</v>
      </c>
      <c r="N107" s="120">
        <v>76.599999999999994</v>
      </c>
      <c r="O107" s="81"/>
      <c r="P107" s="119">
        <v>1362</v>
      </c>
      <c r="Q107" s="289">
        <v>60.2</v>
      </c>
      <c r="R107" s="119">
        <v>1424</v>
      </c>
      <c r="S107" s="289">
        <v>66.599999999999994</v>
      </c>
      <c r="T107" s="119">
        <v>1405</v>
      </c>
      <c r="U107" s="120">
        <v>72.599999999999994</v>
      </c>
      <c r="V107" s="119">
        <v>1409</v>
      </c>
      <c r="W107" s="120">
        <v>72.7</v>
      </c>
      <c r="X107" s="120">
        <v>1439</v>
      </c>
      <c r="Y107" s="120">
        <v>73.2</v>
      </c>
      <c r="Z107" s="119">
        <v>1326</v>
      </c>
      <c r="AA107" s="120">
        <v>70.8</v>
      </c>
      <c r="AC107" s="121"/>
      <c r="AD107" s="121"/>
      <c r="AF107" s="121"/>
      <c r="AG107" s="121"/>
    </row>
    <row r="108" spans="1:33" ht="11.25" customHeight="1" x14ac:dyDescent="0.2">
      <c r="A108" s="103" t="s">
        <v>306</v>
      </c>
      <c r="B108" s="136" t="s">
        <v>307</v>
      </c>
      <c r="C108" s="119" t="s">
        <v>308</v>
      </c>
      <c r="D108" s="119" t="s">
        <v>308</v>
      </c>
      <c r="E108" s="119" t="s">
        <v>308</v>
      </c>
      <c r="F108" s="119" t="s">
        <v>308</v>
      </c>
      <c r="G108" s="119" t="s">
        <v>308</v>
      </c>
      <c r="H108" s="119" t="s">
        <v>308</v>
      </c>
      <c r="I108" s="119" t="s">
        <v>308</v>
      </c>
      <c r="J108" s="119" t="s">
        <v>308</v>
      </c>
      <c r="K108" s="119" t="s">
        <v>308</v>
      </c>
      <c r="L108" s="119" t="s">
        <v>308</v>
      </c>
      <c r="M108" s="119" t="s">
        <v>308</v>
      </c>
      <c r="N108" s="119" t="s">
        <v>308</v>
      </c>
      <c r="O108" s="81"/>
      <c r="P108" s="119" t="s">
        <v>308</v>
      </c>
      <c r="Q108" s="119" t="s">
        <v>308</v>
      </c>
      <c r="R108" s="119" t="s">
        <v>308</v>
      </c>
      <c r="S108" s="119" t="s">
        <v>308</v>
      </c>
      <c r="T108" s="119" t="s">
        <v>308</v>
      </c>
      <c r="U108" s="119" t="s">
        <v>308</v>
      </c>
      <c r="V108" s="119" t="s">
        <v>308</v>
      </c>
      <c r="W108" s="119" t="s">
        <v>308</v>
      </c>
      <c r="X108" s="119" t="s">
        <v>308</v>
      </c>
      <c r="Y108" s="119" t="s">
        <v>308</v>
      </c>
      <c r="Z108" s="119" t="s">
        <v>308</v>
      </c>
      <c r="AA108" s="119" t="s">
        <v>308</v>
      </c>
      <c r="AC108" s="121"/>
      <c r="AD108" s="121"/>
      <c r="AF108" s="121"/>
      <c r="AG108" s="121"/>
    </row>
    <row r="109" spans="1:33" ht="11.25" customHeight="1" x14ac:dyDescent="0.2">
      <c r="A109" s="103" t="s">
        <v>309</v>
      </c>
      <c r="B109" s="136" t="s">
        <v>310</v>
      </c>
      <c r="C109" s="119">
        <v>1234</v>
      </c>
      <c r="D109" s="163">
        <v>71.400000000000006</v>
      </c>
      <c r="E109" s="119">
        <v>1214</v>
      </c>
      <c r="F109" s="163">
        <v>79.5</v>
      </c>
      <c r="G109" s="119">
        <v>1350</v>
      </c>
      <c r="H109" s="120">
        <v>79</v>
      </c>
      <c r="I109" s="119">
        <v>1462</v>
      </c>
      <c r="J109" s="120">
        <v>78.2</v>
      </c>
      <c r="K109" s="120">
        <v>1534</v>
      </c>
      <c r="L109" s="120">
        <v>77.8</v>
      </c>
      <c r="M109" s="119">
        <v>1721</v>
      </c>
      <c r="N109" s="120">
        <v>78.2</v>
      </c>
      <c r="O109" s="81"/>
      <c r="P109" s="119">
        <v>1245</v>
      </c>
      <c r="Q109" s="289">
        <v>70.400000000000006</v>
      </c>
      <c r="R109" s="119">
        <v>1225</v>
      </c>
      <c r="S109" s="289">
        <v>70.8</v>
      </c>
      <c r="T109" s="119">
        <v>1361</v>
      </c>
      <c r="U109" s="120">
        <v>73.099999999999994</v>
      </c>
      <c r="V109" s="119">
        <v>1478</v>
      </c>
      <c r="W109" s="120">
        <v>78.599999999999994</v>
      </c>
      <c r="X109" s="120">
        <v>1548</v>
      </c>
      <c r="Y109" s="120">
        <v>80.2</v>
      </c>
      <c r="Z109" s="119">
        <v>1719</v>
      </c>
      <c r="AA109" s="120">
        <v>76.8</v>
      </c>
      <c r="AC109" s="121"/>
      <c r="AD109" s="121"/>
      <c r="AF109" s="121"/>
      <c r="AG109" s="121"/>
    </row>
    <row r="110" spans="1:33" ht="11.25" customHeight="1" x14ac:dyDescent="0.2">
      <c r="A110" s="103" t="s">
        <v>311</v>
      </c>
      <c r="B110" s="136" t="s">
        <v>312</v>
      </c>
      <c r="C110" s="119">
        <v>937</v>
      </c>
      <c r="D110" s="163">
        <v>78.8</v>
      </c>
      <c r="E110" s="119">
        <v>919</v>
      </c>
      <c r="F110" s="163">
        <v>87.9</v>
      </c>
      <c r="G110" s="119">
        <v>946</v>
      </c>
      <c r="H110" s="120">
        <v>84</v>
      </c>
      <c r="I110" s="119">
        <v>995</v>
      </c>
      <c r="J110" s="120">
        <v>77.400000000000006</v>
      </c>
      <c r="K110" s="120">
        <v>1053</v>
      </c>
      <c r="L110" s="120">
        <v>73.900000000000006</v>
      </c>
      <c r="M110" s="119">
        <v>1003</v>
      </c>
      <c r="N110" s="120">
        <v>80.5</v>
      </c>
      <c r="O110" s="81"/>
      <c r="P110" s="119">
        <v>955</v>
      </c>
      <c r="Q110" s="289">
        <v>79.2</v>
      </c>
      <c r="R110" s="119">
        <v>937</v>
      </c>
      <c r="S110" s="289">
        <v>82.7</v>
      </c>
      <c r="T110" s="119">
        <v>965</v>
      </c>
      <c r="U110" s="120">
        <v>85.7</v>
      </c>
      <c r="V110" s="119">
        <v>1012</v>
      </c>
      <c r="W110" s="120">
        <v>82.3</v>
      </c>
      <c r="X110" s="120">
        <v>1084</v>
      </c>
      <c r="Y110" s="120">
        <v>83</v>
      </c>
      <c r="Z110" s="119">
        <v>1027</v>
      </c>
      <c r="AA110" s="120">
        <v>77.599999999999994</v>
      </c>
      <c r="AC110" s="121"/>
      <c r="AD110" s="121"/>
      <c r="AF110" s="121"/>
      <c r="AG110" s="121"/>
    </row>
    <row r="111" spans="1:33" ht="11.25" customHeight="1" x14ac:dyDescent="0.2">
      <c r="A111" s="103" t="s">
        <v>313</v>
      </c>
      <c r="B111" s="136" t="s">
        <v>314</v>
      </c>
      <c r="C111" s="119">
        <v>1934</v>
      </c>
      <c r="D111" s="163">
        <v>68.3</v>
      </c>
      <c r="E111" s="119">
        <v>1938</v>
      </c>
      <c r="F111" s="163">
        <v>70.400000000000006</v>
      </c>
      <c r="G111" s="119">
        <v>1837</v>
      </c>
      <c r="H111" s="120">
        <v>78.7</v>
      </c>
      <c r="I111" s="119">
        <v>1925</v>
      </c>
      <c r="J111" s="120">
        <v>75.099999999999994</v>
      </c>
      <c r="K111" s="120">
        <v>1984</v>
      </c>
      <c r="L111" s="120">
        <v>79.099999999999994</v>
      </c>
      <c r="M111" s="119">
        <v>1901</v>
      </c>
      <c r="N111" s="120">
        <v>80.5</v>
      </c>
      <c r="O111" s="81"/>
      <c r="P111" s="119">
        <v>1954</v>
      </c>
      <c r="Q111" s="289">
        <v>67.2</v>
      </c>
      <c r="R111" s="119">
        <v>1967</v>
      </c>
      <c r="S111" s="289">
        <v>67.599999999999994</v>
      </c>
      <c r="T111" s="119">
        <v>1898</v>
      </c>
      <c r="U111" s="120">
        <v>73.599999999999994</v>
      </c>
      <c r="V111" s="119">
        <v>1942</v>
      </c>
      <c r="W111" s="120">
        <v>77.7</v>
      </c>
      <c r="X111" s="120">
        <v>2013</v>
      </c>
      <c r="Y111" s="120">
        <v>81.099999999999994</v>
      </c>
      <c r="Z111" s="119">
        <v>1937</v>
      </c>
      <c r="AA111" s="120">
        <v>75.599999999999994</v>
      </c>
      <c r="AC111" s="121"/>
      <c r="AD111" s="121"/>
      <c r="AF111" s="121"/>
      <c r="AG111" s="121"/>
    </row>
    <row r="112" spans="1:33" ht="11.25" customHeight="1" x14ac:dyDescent="0.2">
      <c r="A112" s="103" t="s">
        <v>315</v>
      </c>
      <c r="B112" s="136" t="s">
        <v>316</v>
      </c>
      <c r="C112" s="119">
        <v>1287</v>
      </c>
      <c r="D112" s="163">
        <v>70.3</v>
      </c>
      <c r="E112" s="119">
        <v>1284</v>
      </c>
      <c r="F112" s="163">
        <v>70.7</v>
      </c>
      <c r="G112" s="119">
        <v>1208</v>
      </c>
      <c r="H112" s="120">
        <v>69.099999999999994</v>
      </c>
      <c r="I112" s="119">
        <v>1353</v>
      </c>
      <c r="J112" s="120">
        <v>69.599999999999994</v>
      </c>
      <c r="K112" s="120">
        <v>1327</v>
      </c>
      <c r="L112" s="120">
        <v>79.8</v>
      </c>
      <c r="M112" s="119">
        <v>1318</v>
      </c>
      <c r="N112" s="120">
        <v>83.8</v>
      </c>
      <c r="O112" s="81"/>
      <c r="P112" s="119">
        <v>1298</v>
      </c>
      <c r="Q112" s="289">
        <v>63.3</v>
      </c>
      <c r="R112" s="119">
        <v>1303</v>
      </c>
      <c r="S112" s="289">
        <v>67.8</v>
      </c>
      <c r="T112" s="119">
        <v>1230</v>
      </c>
      <c r="U112" s="120">
        <v>69.8</v>
      </c>
      <c r="V112" s="119">
        <v>1372</v>
      </c>
      <c r="W112" s="120">
        <v>72.400000000000006</v>
      </c>
      <c r="X112" s="120">
        <v>1345</v>
      </c>
      <c r="Y112" s="120">
        <v>81.3</v>
      </c>
      <c r="Z112" s="119">
        <v>1329</v>
      </c>
      <c r="AA112" s="120">
        <v>73.7</v>
      </c>
      <c r="AC112" s="121"/>
      <c r="AD112" s="121"/>
      <c r="AF112" s="121"/>
      <c r="AG112" s="121"/>
    </row>
    <row r="113" spans="1:33" ht="11.25" customHeight="1" x14ac:dyDescent="0.2">
      <c r="A113" s="103" t="s">
        <v>317</v>
      </c>
      <c r="B113" s="136" t="s">
        <v>318</v>
      </c>
      <c r="C113" s="119">
        <v>546</v>
      </c>
      <c r="D113" s="163">
        <v>75.5</v>
      </c>
      <c r="E113" s="119">
        <v>533</v>
      </c>
      <c r="F113" s="163">
        <v>80.3</v>
      </c>
      <c r="G113" s="119">
        <v>551</v>
      </c>
      <c r="H113" s="120">
        <v>86.4</v>
      </c>
      <c r="I113" s="119">
        <v>581</v>
      </c>
      <c r="J113" s="120">
        <v>86.1</v>
      </c>
      <c r="K113" s="120">
        <v>585</v>
      </c>
      <c r="L113" s="120">
        <v>87.9</v>
      </c>
      <c r="M113" s="119">
        <v>726</v>
      </c>
      <c r="N113" s="120">
        <v>82.5</v>
      </c>
      <c r="O113" s="81"/>
      <c r="P113" s="119">
        <v>548</v>
      </c>
      <c r="Q113" s="289">
        <v>70.8</v>
      </c>
      <c r="R113" s="119">
        <v>534</v>
      </c>
      <c r="S113" s="289">
        <v>78.7</v>
      </c>
      <c r="T113" s="119">
        <v>556</v>
      </c>
      <c r="U113" s="120">
        <v>80.599999999999994</v>
      </c>
      <c r="V113" s="119">
        <v>583</v>
      </c>
      <c r="W113" s="120">
        <v>83</v>
      </c>
      <c r="X113" s="120">
        <v>582</v>
      </c>
      <c r="Y113" s="120">
        <v>84.7</v>
      </c>
      <c r="Z113" s="119">
        <v>728</v>
      </c>
      <c r="AA113" s="120">
        <v>81.5</v>
      </c>
      <c r="AC113" s="121"/>
      <c r="AD113" s="121"/>
      <c r="AF113" s="121"/>
      <c r="AG113" s="121"/>
    </row>
    <row r="114" spans="1:33" ht="11.25" customHeight="1" x14ac:dyDescent="0.2">
      <c r="A114" s="103" t="s">
        <v>319</v>
      </c>
      <c r="B114" s="136" t="s">
        <v>320</v>
      </c>
      <c r="C114" s="119">
        <v>1382</v>
      </c>
      <c r="D114" s="163">
        <v>71.599999999999994</v>
      </c>
      <c r="E114" s="119">
        <v>1449</v>
      </c>
      <c r="F114" s="163">
        <v>71.2</v>
      </c>
      <c r="G114" s="119">
        <v>1459</v>
      </c>
      <c r="H114" s="120">
        <v>75.400000000000006</v>
      </c>
      <c r="I114" s="119">
        <v>1613</v>
      </c>
      <c r="J114" s="120">
        <v>77.2</v>
      </c>
      <c r="K114" s="120">
        <v>1736</v>
      </c>
      <c r="L114" s="120">
        <v>78.2</v>
      </c>
      <c r="M114" s="119">
        <v>1706</v>
      </c>
      <c r="N114" s="120">
        <v>79.8</v>
      </c>
      <c r="O114" s="81"/>
      <c r="P114" s="119">
        <v>1419</v>
      </c>
      <c r="Q114" s="289">
        <v>65.8</v>
      </c>
      <c r="R114" s="119">
        <v>1473</v>
      </c>
      <c r="S114" s="289">
        <v>69</v>
      </c>
      <c r="T114" s="119">
        <v>1487</v>
      </c>
      <c r="U114" s="120">
        <v>73.8</v>
      </c>
      <c r="V114" s="119">
        <v>1622</v>
      </c>
      <c r="W114" s="120">
        <v>78.400000000000006</v>
      </c>
      <c r="X114" s="120">
        <v>1759</v>
      </c>
      <c r="Y114" s="120">
        <v>80.599999999999994</v>
      </c>
      <c r="Z114" s="119">
        <v>1716</v>
      </c>
      <c r="AA114" s="120">
        <v>70.900000000000006</v>
      </c>
      <c r="AC114" s="121"/>
      <c r="AD114" s="121"/>
      <c r="AF114" s="121"/>
      <c r="AG114" s="121"/>
    </row>
    <row r="115" spans="1:33" ht="11.25" customHeight="1" x14ac:dyDescent="0.2">
      <c r="A115" s="103" t="s">
        <v>321</v>
      </c>
      <c r="B115" s="136" t="s">
        <v>322</v>
      </c>
      <c r="C115" s="119">
        <v>1924</v>
      </c>
      <c r="D115" s="163">
        <v>69.3</v>
      </c>
      <c r="E115" s="119">
        <v>1978</v>
      </c>
      <c r="F115" s="163">
        <v>68.099999999999994</v>
      </c>
      <c r="G115" s="119">
        <v>1956</v>
      </c>
      <c r="H115" s="120">
        <v>75.2</v>
      </c>
      <c r="I115" s="119">
        <v>2042</v>
      </c>
      <c r="J115" s="120">
        <v>71.099999999999994</v>
      </c>
      <c r="K115" s="120">
        <v>2148</v>
      </c>
      <c r="L115" s="120">
        <v>73.5</v>
      </c>
      <c r="M115" s="119">
        <v>2016</v>
      </c>
      <c r="N115" s="120">
        <v>77.7</v>
      </c>
      <c r="O115" s="81"/>
      <c r="P115" s="119">
        <v>1947</v>
      </c>
      <c r="Q115" s="289">
        <v>61</v>
      </c>
      <c r="R115" s="119">
        <v>2013</v>
      </c>
      <c r="S115" s="289">
        <v>59.3</v>
      </c>
      <c r="T115" s="119">
        <v>1978</v>
      </c>
      <c r="U115" s="120">
        <v>70.400000000000006</v>
      </c>
      <c r="V115" s="119">
        <v>2057</v>
      </c>
      <c r="W115" s="120">
        <v>70</v>
      </c>
      <c r="X115" s="120">
        <v>2161</v>
      </c>
      <c r="Y115" s="120">
        <v>72.099999999999994</v>
      </c>
      <c r="Z115" s="119">
        <v>2053</v>
      </c>
      <c r="AA115" s="120">
        <v>63.7</v>
      </c>
      <c r="AC115" s="121"/>
      <c r="AD115" s="121"/>
      <c r="AF115" s="121"/>
      <c r="AG115" s="121"/>
    </row>
    <row r="116" spans="1:33" ht="11.25" customHeight="1" x14ac:dyDescent="0.2">
      <c r="A116" s="103" t="s">
        <v>323</v>
      </c>
      <c r="B116" s="136" t="s">
        <v>324</v>
      </c>
      <c r="C116" s="119">
        <v>3075</v>
      </c>
      <c r="D116" s="163">
        <v>68.599999999999994</v>
      </c>
      <c r="E116" s="119">
        <v>3019</v>
      </c>
      <c r="F116" s="163">
        <v>69.3</v>
      </c>
      <c r="G116" s="119">
        <v>2946</v>
      </c>
      <c r="H116" s="120">
        <v>75.7</v>
      </c>
      <c r="I116" s="119">
        <v>3175</v>
      </c>
      <c r="J116" s="120">
        <v>76.3</v>
      </c>
      <c r="K116" s="120">
        <v>3197</v>
      </c>
      <c r="L116" s="120">
        <v>77.5</v>
      </c>
      <c r="M116" s="119">
        <v>3133</v>
      </c>
      <c r="N116" s="120">
        <v>75</v>
      </c>
      <c r="O116" s="81"/>
      <c r="P116" s="119">
        <v>3131</v>
      </c>
      <c r="Q116" s="289">
        <v>63.9</v>
      </c>
      <c r="R116" s="119">
        <v>3080</v>
      </c>
      <c r="S116" s="289">
        <v>69.099999999999994</v>
      </c>
      <c r="T116" s="119">
        <v>2995</v>
      </c>
      <c r="U116" s="120">
        <v>75.5</v>
      </c>
      <c r="V116" s="119">
        <v>3213</v>
      </c>
      <c r="W116" s="120">
        <v>78</v>
      </c>
      <c r="X116" s="120">
        <v>3269</v>
      </c>
      <c r="Y116" s="120">
        <v>77.099999999999994</v>
      </c>
      <c r="Z116" s="119">
        <v>3190</v>
      </c>
      <c r="AA116" s="120">
        <v>70.7</v>
      </c>
      <c r="AC116" s="121"/>
      <c r="AD116" s="121"/>
      <c r="AF116" s="121"/>
      <c r="AG116" s="121"/>
    </row>
    <row r="117" spans="1:33" ht="11.25" customHeight="1" x14ac:dyDescent="0.2">
      <c r="A117" s="103" t="s">
        <v>325</v>
      </c>
      <c r="B117" s="136" t="s">
        <v>326</v>
      </c>
      <c r="C117" s="119">
        <v>2097</v>
      </c>
      <c r="D117" s="163">
        <v>67.099999999999994</v>
      </c>
      <c r="E117" s="119">
        <v>2073</v>
      </c>
      <c r="F117" s="163">
        <v>75.7</v>
      </c>
      <c r="G117" s="119">
        <v>2065</v>
      </c>
      <c r="H117" s="120">
        <v>76.599999999999994</v>
      </c>
      <c r="I117" s="119">
        <v>2052</v>
      </c>
      <c r="J117" s="120">
        <v>76.8</v>
      </c>
      <c r="K117" s="120">
        <v>2114</v>
      </c>
      <c r="L117" s="120">
        <v>81.599999999999994</v>
      </c>
      <c r="M117" s="119">
        <v>2102</v>
      </c>
      <c r="N117" s="120">
        <v>80.900000000000006</v>
      </c>
      <c r="O117" s="81"/>
      <c r="P117" s="119">
        <v>2120</v>
      </c>
      <c r="Q117" s="289">
        <v>63.4</v>
      </c>
      <c r="R117" s="119">
        <v>2113</v>
      </c>
      <c r="S117" s="289">
        <v>71.099999999999994</v>
      </c>
      <c r="T117" s="119">
        <v>2106</v>
      </c>
      <c r="U117" s="120">
        <v>73.3</v>
      </c>
      <c r="V117" s="119">
        <v>2085</v>
      </c>
      <c r="W117" s="120">
        <v>76.8</v>
      </c>
      <c r="X117" s="120">
        <v>2143</v>
      </c>
      <c r="Y117" s="120">
        <v>79.900000000000006</v>
      </c>
      <c r="Z117" s="119">
        <v>2128</v>
      </c>
      <c r="AA117" s="120">
        <v>75.8</v>
      </c>
      <c r="AC117" s="121"/>
      <c r="AD117" s="121"/>
      <c r="AF117" s="121"/>
      <c r="AG117" s="121"/>
    </row>
    <row r="118" spans="1:33" ht="11.25" customHeight="1" x14ac:dyDescent="0.2">
      <c r="A118" s="103" t="s">
        <v>327</v>
      </c>
      <c r="B118" s="136" t="s">
        <v>328</v>
      </c>
      <c r="C118" s="119">
        <v>2164</v>
      </c>
      <c r="D118" s="163">
        <v>63.5</v>
      </c>
      <c r="E118" s="119">
        <v>2228</v>
      </c>
      <c r="F118" s="163">
        <v>69.400000000000006</v>
      </c>
      <c r="G118" s="119">
        <v>2361</v>
      </c>
      <c r="H118" s="120">
        <v>76.099999999999994</v>
      </c>
      <c r="I118" s="119">
        <v>2246</v>
      </c>
      <c r="J118" s="120">
        <v>73.3</v>
      </c>
      <c r="K118" s="120">
        <v>2376</v>
      </c>
      <c r="L118" s="120">
        <v>78.599999999999994</v>
      </c>
      <c r="M118" s="119">
        <v>2332</v>
      </c>
      <c r="N118" s="120">
        <v>76.7</v>
      </c>
      <c r="O118" s="81"/>
      <c r="P118" s="119">
        <v>2188</v>
      </c>
      <c r="Q118" s="289">
        <v>58.1</v>
      </c>
      <c r="R118" s="119">
        <v>2254</v>
      </c>
      <c r="S118" s="289">
        <v>64.7</v>
      </c>
      <c r="T118" s="119">
        <v>2381</v>
      </c>
      <c r="U118" s="120">
        <v>70.8</v>
      </c>
      <c r="V118" s="119">
        <v>2276</v>
      </c>
      <c r="W118" s="120">
        <v>74.599999999999994</v>
      </c>
      <c r="X118" s="120">
        <v>2388</v>
      </c>
      <c r="Y118" s="120">
        <v>75.3</v>
      </c>
      <c r="Z118" s="119">
        <v>2372</v>
      </c>
      <c r="AA118" s="120">
        <v>69.099999999999994</v>
      </c>
      <c r="AC118" s="121"/>
      <c r="AD118" s="121"/>
      <c r="AF118" s="121"/>
      <c r="AG118" s="121"/>
    </row>
    <row r="119" spans="1:33" ht="11.25" customHeight="1" x14ac:dyDescent="0.2">
      <c r="A119" s="103" t="s">
        <v>329</v>
      </c>
      <c r="B119" s="136" t="s">
        <v>330</v>
      </c>
      <c r="C119" s="119">
        <v>1632</v>
      </c>
      <c r="D119" s="163">
        <v>73.8</v>
      </c>
      <c r="E119" s="119">
        <v>1630</v>
      </c>
      <c r="F119" s="163">
        <v>78.8</v>
      </c>
      <c r="G119" s="119">
        <v>1630</v>
      </c>
      <c r="H119" s="120">
        <v>81</v>
      </c>
      <c r="I119" s="119">
        <v>1621</v>
      </c>
      <c r="J119" s="120">
        <v>72.900000000000006</v>
      </c>
      <c r="K119" s="120">
        <v>1648</v>
      </c>
      <c r="L119" s="120">
        <v>76</v>
      </c>
      <c r="M119" s="119">
        <v>1565</v>
      </c>
      <c r="N119" s="120">
        <v>78.7</v>
      </c>
      <c r="O119" s="81"/>
      <c r="P119" s="119">
        <v>1662</v>
      </c>
      <c r="Q119" s="289">
        <v>67.3</v>
      </c>
      <c r="R119" s="119">
        <v>1660</v>
      </c>
      <c r="S119" s="289">
        <v>71.8</v>
      </c>
      <c r="T119" s="119">
        <v>1655</v>
      </c>
      <c r="U119" s="120">
        <v>75.7</v>
      </c>
      <c r="V119" s="119">
        <v>1644</v>
      </c>
      <c r="W119" s="120">
        <v>75.599999999999994</v>
      </c>
      <c r="X119" s="120">
        <v>1670</v>
      </c>
      <c r="Y119" s="120">
        <v>79.5</v>
      </c>
      <c r="Z119" s="119">
        <v>1580</v>
      </c>
      <c r="AA119" s="120">
        <v>73.900000000000006</v>
      </c>
      <c r="AC119" s="121"/>
      <c r="AD119" s="121"/>
      <c r="AF119" s="121"/>
      <c r="AG119" s="121"/>
    </row>
    <row r="120" spans="1:33" ht="11.25" customHeight="1" x14ac:dyDescent="0.2">
      <c r="A120" s="103" t="s">
        <v>331</v>
      </c>
      <c r="B120" s="136" t="s">
        <v>332</v>
      </c>
      <c r="C120" s="119">
        <v>1175</v>
      </c>
      <c r="D120" s="163">
        <v>72.099999999999994</v>
      </c>
      <c r="E120" s="119">
        <v>1253</v>
      </c>
      <c r="F120" s="163">
        <v>82.7</v>
      </c>
      <c r="G120" s="119">
        <v>1255</v>
      </c>
      <c r="H120" s="120">
        <v>86.3</v>
      </c>
      <c r="I120" s="119">
        <v>1275</v>
      </c>
      <c r="J120" s="120">
        <v>82.3</v>
      </c>
      <c r="K120" s="120">
        <v>1327</v>
      </c>
      <c r="L120" s="120">
        <v>85.3</v>
      </c>
      <c r="M120" s="119">
        <v>1391</v>
      </c>
      <c r="N120" s="120">
        <v>83.6</v>
      </c>
      <c r="O120" s="81"/>
      <c r="P120" s="119">
        <v>1207</v>
      </c>
      <c r="Q120" s="289">
        <v>67.3</v>
      </c>
      <c r="R120" s="119">
        <v>1271</v>
      </c>
      <c r="S120" s="289">
        <v>75.7</v>
      </c>
      <c r="T120" s="119">
        <v>1265</v>
      </c>
      <c r="U120" s="120">
        <v>76</v>
      </c>
      <c r="V120" s="119">
        <v>1311</v>
      </c>
      <c r="W120" s="120">
        <v>85.4</v>
      </c>
      <c r="X120" s="120">
        <v>1348</v>
      </c>
      <c r="Y120" s="120">
        <v>81.8</v>
      </c>
      <c r="Z120" s="119">
        <v>1399</v>
      </c>
      <c r="AA120" s="120">
        <v>79.400000000000006</v>
      </c>
      <c r="AC120" s="121"/>
      <c r="AD120" s="121"/>
      <c r="AF120" s="121"/>
      <c r="AG120" s="121"/>
    </row>
    <row r="121" spans="1:33" ht="11.25" customHeight="1" x14ac:dyDescent="0.2">
      <c r="A121" s="8"/>
      <c r="B121" s="136"/>
      <c r="C121" s="119"/>
      <c r="D121" s="289"/>
      <c r="E121" s="119"/>
      <c r="F121" s="289"/>
      <c r="G121" s="119"/>
      <c r="H121" s="120"/>
      <c r="M121" s="119"/>
      <c r="N121" s="120"/>
      <c r="O121" s="81"/>
      <c r="P121" s="119"/>
      <c r="Q121" s="290"/>
      <c r="R121" s="119"/>
      <c r="S121" s="290"/>
      <c r="T121" s="119"/>
      <c r="U121" s="120"/>
      <c r="Z121" s="119"/>
      <c r="AA121" s="120"/>
      <c r="AC121" s="121"/>
      <c r="AD121" s="121"/>
      <c r="AF121" s="121"/>
      <c r="AG121" s="121"/>
    </row>
    <row r="122" spans="1:33" s="83" customFormat="1" ht="11.25" customHeight="1" x14ac:dyDescent="0.2">
      <c r="A122" s="32" t="s">
        <v>333</v>
      </c>
      <c r="B122" s="77" t="s">
        <v>334</v>
      </c>
      <c r="C122" s="78">
        <v>47062</v>
      </c>
      <c r="D122" s="79">
        <v>72.599999999999994</v>
      </c>
      <c r="E122" s="78">
        <v>47789</v>
      </c>
      <c r="F122" s="79">
        <v>76.7</v>
      </c>
      <c r="G122" s="78">
        <v>47059</v>
      </c>
      <c r="H122" s="80">
        <v>78.7</v>
      </c>
      <c r="I122" s="78">
        <v>47075</v>
      </c>
      <c r="J122" s="80">
        <v>74.8</v>
      </c>
      <c r="K122" s="80">
        <v>48489</v>
      </c>
      <c r="L122" s="80">
        <v>78.2</v>
      </c>
      <c r="M122" s="78">
        <v>48338</v>
      </c>
      <c r="N122" s="80">
        <v>79.8</v>
      </c>
      <c r="O122" s="81"/>
      <c r="P122" s="78">
        <v>47686</v>
      </c>
      <c r="Q122" s="82">
        <v>68</v>
      </c>
      <c r="R122" s="78">
        <v>48327</v>
      </c>
      <c r="S122" s="82">
        <v>70.900000000000006</v>
      </c>
      <c r="T122" s="78">
        <v>47532</v>
      </c>
      <c r="U122" s="80">
        <v>73.599999999999994</v>
      </c>
      <c r="V122" s="78">
        <v>47586</v>
      </c>
      <c r="W122" s="80">
        <v>76.5</v>
      </c>
      <c r="X122" s="80">
        <v>49020</v>
      </c>
      <c r="Y122" s="80">
        <v>78.7</v>
      </c>
      <c r="Z122" s="78">
        <v>48843</v>
      </c>
      <c r="AA122" s="80">
        <v>73.3</v>
      </c>
      <c r="AC122" s="121"/>
      <c r="AD122" s="121"/>
      <c r="AF122" s="121"/>
      <c r="AG122" s="121"/>
    </row>
    <row r="123" spans="1:33" ht="11.25" customHeight="1" x14ac:dyDescent="0.2">
      <c r="A123" s="103" t="s">
        <v>335</v>
      </c>
      <c r="B123" s="136" t="s">
        <v>336</v>
      </c>
      <c r="C123" s="119">
        <v>1898</v>
      </c>
      <c r="D123" s="163">
        <v>64.400000000000006</v>
      </c>
      <c r="E123" s="119">
        <v>1997</v>
      </c>
      <c r="F123" s="163">
        <v>70.3</v>
      </c>
      <c r="G123" s="119">
        <v>1919</v>
      </c>
      <c r="H123" s="120">
        <v>74</v>
      </c>
      <c r="I123" s="119">
        <v>1972</v>
      </c>
      <c r="J123" s="120">
        <v>71.5</v>
      </c>
      <c r="K123" s="120">
        <v>2100</v>
      </c>
      <c r="L123" s="120">
        <v>78.8</v>
      </c>
      <c r="M123" s="119">
        <v>2021</v>
      </c>
      <c r="N123" s="120">
        <v>81.3</v>
      </c>
      <c r="O123" s="81"/>
      <c r="P123" s="119">
        <v>1919</v>
      </c>
      <c r="Q123" s="289">
        <v>55.9</v>
      </c>
      <c r="R123" s="119">
        <v>2020</v>
      </c>
      <c r="S123" s="289">
        <v>60.9</v>
      </c>
      <c r="T123" s="119">
        <v>1939</v>
      </c>
      <c r="U123" s="120">
        <v>64.8</v>
      </c>
      <c r="V123" s="119">
        <v>1970</v>
      </c>
      <c r="W123" s="120">
        <v>69.5</v>
      </c>
      <c r="X123" s="120">
        <v>2114</v>
      </c>
      <c r="Y123" s="120">
        <v>66.900000000000006</v>
      </c>
      <c r="Z123" s="119">
        <v>2028</v>
      </c>
      <c r="AA123" s="120">
        <v>65.599999999999994</v>
      </c>
      <c r="AC123" s="121"/>
      <c r="AD123" s="121"/>
      <c r="AF123" s="121"/>
      <c r="AG123" s="121"/>
    </row>
    <row r="124" spans="1:33" ht="11.25" customHeight="1" x14ac:dyDescent="0.2">
      <c r="A124" s="103" t="s">
        <v>337</v>
      </c>
      <c r="B124" s="136" t="s">
        <v>338</v>
      </c>
      <c r="C124" s="119">
        <v>3012</v>
      </c>
      <c r="D124" s="163">
        <v>79.400000000000006</v>
      </c>
      <c r="E124" s="119">
        <v>3152</v>
      </c>
      <c r="F124" s="163">
        <v>83.3</v>
      </c>
      <c r="G124" s="119">
        <v>3131</v>
      </c>
      <c r="H124" s="120">
        <v>83.5</v>
      </c>
      <c r="I124" s="119">
        <v>3056</v>
      </c>
      <c r="J124" s="120">
        <v>82.2</v>
      </c>
      <c r="K124" s="120">
        <v>3257</v>
      </c>
      <c r="L124" s="120">
        <v>82.5</v>
      </c>
      <c r="M124" s="119">
        <v>3204</v>
      </c>
      <c r="N124" s="120">
        <v>83.6</v>
      </c>
      <c r="O124" s="81"/>
      <c r="P124" s="119">
        <v>3039</v>
      </c>
      <c r="Q124" s="289">
        <v>70</v>
      </c>
      <c r="R124" s="119">
        <v>3193</v>
      </c>
      <c r="S124" s="289">
        <v>76.2</v>
      </c>
      <c r="T124" s="119">
        <v>3164</v>
      </c>
      <c r="U124" s="120">
        <v>78.3</v>
      </c>
      <c r="V124" s="119">
        <v>3090</v>
      </c>
      <c r="W124" s="120">
        <v>80.3</v>
      </c>
      <c r="X124" s="120">
        <v>3286</v>
      </c>
      <c r="Y124" s="120">
        <v>83.2</v>
      </c>
      <c r="Z124" s="119">
        <v>3248</v>
      </c>
      <c r="AA124" s="120">
        <v>77.7</v>
      </c>
      <c r="AC124" s="121"/>
      <c r="AD124" s="121"/>
      <c r="AF124" s="121"/>
      <c r="AG124" s="121"/>
    </row>
    <row r="125" spans="1:33" ht="11.25" customHeight="1" x14ac:dyDescent="0.2">
      <c r="A125" s="103" t="s">
        <v>339</v>
      </c>
      <c r="B125" s="136" t="s">
        <v>340</v>
      </c>
      <c r="C125" s="119">
        <v>3065</v>
      </c>
      <c r="D125" s="163">
        <v>69.8</v>
      </c>
      <c r="E125" s="119">
        <v>3144</v>
      </c>
      <c r="F125" s="163">
        <v>72.2</v>
      </c>
      <c r="G125" s="119">
        <v>3129</v>
      </c>
      <c r="H125" s="120">
        <v>75.5</v>
      </c>
      <c r="I125" s="119">
        <v>3161</v>
      </c>
      <c r="J125" s="120">
        <v>69.599999999999994</v>
      </c>
      <c r="K125" s="120">
        <v>3063</v>
      </c>
      <c r="L125" s="120">
        <v>71.099999999999994</v>
      </c>
      <c r="M125" s="119">
        <v>3061</v>
      </c>
      <c r="N125" s="120">
        <v>73.2</v>
      </c>
      <c r="O125" s="81"/>
      <c r="P125" s="119">
        <v>3092</v>
      </c>
      <c r="Q125" s="289">
        <v>65.5</v>
      </c>
      <c r="R125" s="119">
        <v>3157</v>
      </c>
      <c r="S125" s="289">
        <v>66.400000000000006</v>
      </c>
      <c r="T125" s="119">
        <v>3131</v>
      </c>
      <c r="U125" s="120">
        <v>70</v>
      </c>
      <c r="V125" s="119">
        <v>3168</v>
      </c>
      <c r="W125" s="120">
        <v>76.599999999999994</v>
      </c>
      <c r="X125" s="120">
        <v>3084</v>
      </c>
      <c r="Y125" s="120">
        <v>78.2</v>
      </c>
      <c r="Z125" s="119">
        <v>3077</v>
      </c>
      <c r="AA125" s="120">
        <v>70.900000000000006</v>
      </c>
      <c r="AC125" s="121"/>
      <c r="AD125" s="121"/>
      <c r="AF125" s="121"/>
      <c r="AG125" s="121"/>
    </row>
    <row r="126" spans="1:33" ht="11.25" customHeight="1" x14ac:dyDescent="0.2">
      <c r="A126" s="103" t="s">
        <v>341</v>
      </c>
      <c r="B126" s="136" t="s">
        <v>342</v>
      </c>
      <c r="C126" s="119">
        <v>2436</v>
      </c>
      <c r="D126" s="163">
        <v>77.099999999999994</v>
      </c>
      <c r="E126" s="119">
        <v>2550</v>
      </c>
      <c r="F126" s="163">
        <v>79.400000000000006</v>
      </c>
      <c r="G126" s="119">
        <v>2454</v>
      </c>
      <c r="H126" s="120">
        <v>82</v>
      </c>
      <c r="I126" s="119">
        <v>2523</v>
      </c>
      <c r="J126" s="120">
        <v>74.8</v>
      </c>
      <c r="K126" s="120">
        <v>2575</v>
      </c>
      <c r="L126" s="120">
        <v>78.8</v>
      </c>
      <c r="M126" s="119">
        <v>2609</v>
      </c>
      <c r="N126" s="120">
        <v>80.5</v>
      </c>
      <c r="O126" s="81"/>
      <c r="P126" s="119">
        <v>2527</v>
      </c>
      <c r="Q126" s="289">
        <v>76.3</v>
      </c>
      <c r="R126" s="119">
        <v>2604</v>
      </c>
      <c r="S126" s="289">
        <v>77.099999999999994</v>
      </c>
      <c r="T126" s="119">
        <v>2530</v>
      </c>
      <c r="U126" s="120">
        <v>79.7</v>
      </c>
      <c r="V126" s="119">
        <v>2572</v>
      </c>
      <c r="W126" s="120">
        <v>78.599999999999994</v>
      </c>
      <c r="X126" s="120">
        <v>2643</v>
      </c>
      <c r="Y126" s="120">
        <v>79.5</v>
      </c>
      <c r="Z126" s="119">
        <v>2668</v>
      </c>
      <c r="AA126" s="120">
        <v>73.8</v>
      </c>
      <c r="AC126" s="121"/>
      <c r="AD126" s="121"/>
      <c r="AF126" s="121"/>
      <c r="AG126" s="121"/>
    </row>
    <row r="127" spans="1:33" ht="11.25" customHeight="1" x14ac:dyDescent="0.2">
      <c r="A127" s="103" t="s">
        <v>343</v>
      </c>
      <c r="B127" s="136" t="s">
        <v>344</v>
      </c>
      <c r="C127" s="119">
        <v>3367</v>
      </c>
      <c r="D127" s="163">
        <v>76.3</v>
      </c>
      <c r="E127" s="119">
        <v>3289</v>
      </c>
      <c r="F127" s="163">
        <v>78.8</v>
      </c>
      <c r="G127" s="119">
        <v>3299</v>
      </c>
      <c r="H127" s="120">
        <v>81.099999999999994</v>
      </c>
      <c r="I127" s="119">
        <v>3209</v>
      </c>
      <c r="J127" s="120">
        <v>77.7</v>
      </c>
      <c r="K127" s="120">
        <v>3291</v>
      </c>
      <c r="L127" s="120">
        <v>82.7</v>
      </c>
      <c r="M127" s="119">
        <v>3225</v>
      </c>
      <c r="N127" s="120">
        <v>78.599999999999994</v>
      </c>
      <c r="O127" s="81"/>
      <c r="P127" s="119">
        <v>3371</v>
      </c>
      <c r="Q127" s="289">
        <v>70.599999999999994</v>
      </c>
      <c r="R127" s="119">
        <v>3292</v>
      </c>
      <c r="S127" s="289">
        <v>73.099999999999994</v>
      </c>
      <c r="T127" s="119">
        <v>3306</v>
      </c>
      <c r="U127" s="120">
        <v>73.599999999999994</v>
      </c>
      <c r="V127" s="119">
        <v>3214</v>
      </c>
      <c r="W127" s="120">
        <v>78.2</v>
      </c>
      <c r="X127" s="120">
        <v>3303</v>
      </c>
      <c r="Y127" s="120">
        <v>82.3</v>
      </c>
      <c r="Z127" s="119">
        <v>3239</v>
      </c>
      <c r="AA127" s="120">
        <v>76.400000000000006</v>
      </c>
      <c r="AC127" s="121"/>
      <c r="AD127" s="121"/>
      <c r="AF127" s="121"/>
      <c r="AG127" s="121"/>
    </row>
    <row r="128" spans="1:33" ht="11.25" customHeight="1" x14ac:dyDescent="0.2">
      <c r="A128" s="103" t="s">
        <v>345</v>
      </c>
      <c r="B128" s="136" t="s">
        <v>346</v>
      </c>
      <c r="C128" s="119">
        <v>3408</v>
      </c>
      <c r="D128" s="163">
        <v>67.8</v>
      </c>
      <c r="E128" s="119">
        <v>3431</v>
      </c>
      <c r="F128" s="163">
        <v>71.900000000000006</v>
      </c>
      <c r="G128" s="119">
        <v>3446</v>
      </c>
      <c r="H128" s="120">
        <v>74.900000000000006</v>
      </c>
      <c r="I128" s="119">
        <v>3350</v>
      </c>
      <c r="J128" s="120">
        <v>74.2</v>
      </c>
      <c r="K128" s="120">
        <v>3482</v>
      </c>
      <c r="L128" s="120">
        <v>77.3</v>
      </c>
      <c r="M128" s="119">
        <v>3462</v>
      </c>
      <c r="N128" s="120">
        <v>74.400000000000006</v>
      </c>
      <c r="O128" s="81"/>
      <c r="P128" s="119">
        <v>3422</v>
      </c>
      <c r="Q128" s="289">
        <v>64.2</v>
      </c>
      <c r="R128" s="119">
        <v>3464</v>
      </c>
      <c r="S128" s="289">
        <v>67.8</v>
      </c>
      <c r="T128" s="119">
        <v>3476</v>
      </c>
      <c r="U128" s="120">
        <v>72.8</v>
      </c>
      <c r="V128" s="119">
        <v>3389</v>
      </c>
      <c r="W128" s="120">
        <v>74.5</v>
      </c>
      <c r="X128" s="120">
        <v>3508</v>
      </c>
      <c r="Y128" s="120">
        <v>76.599999999999994</v>
      </c>
      <c r="Z128" s="119">
        <v>3481</v>
      </c>
      <c r="AA128" s="120">
        <v>71.2</v>
      </c>
      <c r="AC128" s="121"/>
      <c r="AD128" s="121"/>
      <c r="AF128" s="121"/>
      <c r="AG128" s="121"/>
    </row>
    <row r="129" spans="1:33" ht="11.25" customHeight="1" x14ac:dyDescent="0.2">
      <c r="A129" s="103" t="s">
        <v>347</v>
      </c>
      <c r="B129" s="136" t="s">
        <v>348</v>
      </c>
      <c r="C129" s="119">
        <v>2492</v>
      </c>
      <c r="D129" s="163">
        <v>75.900000000000006</v>
      </c>
      <c r="E129" s="119">
        <v>2590</v>
      </c>
      <c r="F129" s="163">
        <v>80.3</v>
      </c>
      <c r="G129" s="119">
        <v>2444</v>
      </c>
      <c r="H129" s="120">
        <v>79.099999999999994</v>
      </c>
      <c r="I129" s="119">
        <v>2534</v>
      </c>
      <c r="J129" s="120">
        <v>77.599999999999994</v>
      </c>
      <c r="K129" s="120">
        <v>2600</v>
      </c>
      <c r="L129" s="120">
        <v>78.900000000000006</v>
      </c>
      <c r="M129" s="119">
        <v>2640</v>
      </c>
      <c r="N129" s="120">
        <v>82.6</v>
      </c>
      <c r="O129" s="81"/>
      <c r="P129" s="119">
        <v>2529</v>
      </c>
      <c r="Q129" s="289">
        <v>68.8</v>
      </c>
      <c r="R129" s="119">
        <v>2628</v>
      </c>
      <c r="S129" s="289">
        <v>72.3</v>
      </c>
      <c r="T129" s="119">
        <v>2482</v>
      </c>
      <c r="U129" s="120">
        <v>75.099999999999994</v>
      </c>
      <c r="V129" s="119">
        <v>2582</v>
      </c>
      <c r="W129" s="120">
        <v>75.3</v>
      </c>
      <c r="X129" s="120">
        <v>2650</v>
      </c>
      <c r="Y129" s="120">
        <v>76.5</v>
      </c>
      <c r="Z129" s="119">
        <v>2704</v>
      </c>
      <c r="AA129" s="120">
        <v>74.3</v>
      </c>
      <c r="AC129" s="121"/>
      <c r="AD129" s="121"/>
      <c r="AF129" s="121"/>
      <c r="AG129" s="121"/>
    </row>
    <row r="130" spans="1:33" ht="11.25" customHeight="1" x14ac:dyDescent="0.2">
      <c r="A130" s="103" t="s">
        <v>349</v>
      </c>
      <c r="B130" s="136" t="s">
        <v>350</v>
      </c>
      <c r="C130" s="119">
        <v>3394</v>
      </c>
      <c r="D130" s="163">
        <v>69.2</v>
      </c>
      <c r="E130" s="119">
        <v>3407</v>
      </c>
      <c r="F130" s="163">
        <v>76</v>
      </c>
      <c r="G130" s="119">
        <v>3296</v>
      </c>
      <c r="H130" s="120">
        <v>75.900000000000006</v>
      </c>
      <c r="I130" s="119">
        <v>3480</v>
      </c>
      <c r="J130" s="120">
        <v>71.599999999999994</v>
      </c>
      <c r="K130" s="120">
        <v>3559</v>
      </c>
      <c r="L130" s="120">
        <v>76.400000000000006</v>
      </c>
      <c r="M130" s="119">
        <v>3508</v>
      </c>
      <c r="N130" s="120">
        <v>81.099999999999994</v>
      </c>
      <c r="O130" s="81"/>
      <c r="P130" s="119">
        <v>3428</v>
      </c>
      <c r="Q130" s="289">
        <v>63.9</v>
      </c>
      <c r="R130" s="119">
        <v>3447</v>
      </c>
      <c r="S130" s="289">
        <v>67.2</v>
      </c>
      <c r="T130" s="119">
        <v>3295</v>
      </c>
      <c r="U130" s="120">
        <v>71.599999999999994</v>
      </c>
      <c r="V130" s="119">
        <v>3501</v>
      </c>
      <c r="W130" s="120">
        <v>68.400000000000006</v>
      </c>
      <c r="X130" s="120">
        <v>3586</v>
      </c>
      <c r="Y130" s="120">
        <v>75.900000000000006</v>
      </c>
      <c r="Z130" s="119">
        <v>3536</v>
      </c>
      <c r="AA130" s="120">
        <v>69.900000000000006</v>
      </c>
      <c r="AC130" s="121"/>
      <c r="AD130" s="121"/>
      <c r="AF130" s="121"/>
      <c r="AG130" s="121"/>
    </row>
    <row r="131" spans="1:33" ht="11.25" customHeight="1" x14ac:dyDescent="0.2">
      <c r="A131" s="103" t="s">
        <v>351</v>
      </c>
      <c r="B131" s="136" t="s">
        <v>352</v>
      </c>
      <c r="C131" s="119">
        <v>2183</v>
      </c>
      <c r="D131" s="163">
        <v>64.5</v>
      </c>
      <c r="E131" s="119">
        <v>2109</v>
      </c>
      <c r="F131" s="163">
        <v>73</v>
      </c>
      <c r="G131" s="119">
        <v>2042</v>
      </c>
      <c r="H131" s="120">
        <v>74.8</v>
      </c>
      <c r="I131" s="119">
        <v>1974</v>
      </c>
      <c r="J131" s="120">
        <v>76.7</v>
      </c>
      <c r="K131" s="120">
        <v>1961</v>
      </c>
      <c r="L131" s="120">
        <v>80.599999999999994</v>
      </c>
      <c r="M131" s="119">
        <v>2003</v>
      </c>
      <c r="N131" s="120">
        <v>81.8</v>
      </c>
      <c r="O131" s="81"/>
      <c r="P131" s="119">
        <v>2219</v>
      </c>
      <c r="Q131" s="289">
        <v>54.9</v>
      </c>
      <c r="R131" s="119">
        <v>2149</v>
      </c>
      <c r="S131" s="289">
        <v>60.4</v>
      </c>
      <c r="T131" s="119">
        <v>2073</v>
      </c>
      <c r="U131" s="120">
        <v>64.2</v>
      </c>
      <c r="V131" s="119">
        <v>2015</v>
      </c>
      <c r="W131" s="120">
        <v>76.900000000000006</v>
      </c>
      <c r="X131" s="120">
        <v>1998</v>
      </c>
      <c r="Y131" s="120">
        <v>80.2</v>
      </c>
      <c r="Z131" s="119">
        <v>2023</v>
      </c>
      <c r="AA131" s="120">
        <v>67.900000000000006</v>
      </c>
      <c r="AC131" s="121"/>
      <c r="AD131" s="121"/>
      <c r="AF131" s="121"/>
      <c r="AG131" s="121"/>
    </row>
    <row r="132" spans="1:33" ht="11.25" customHeight="1" x14ac:dyDescent="0.2">
      <c r="A132" s="103" t="s">
        <v>353</v>
      </c>
      <c r="B132" s="136" t="s">
        <v>354</v>
      </c>
      <c r="C132" s="119">
        <v>1900</v>
      </c>
      <c r="D132" s="163">
        <v>78.599999999999994</v>
      </c>
      <c r="E132" s="119">
        <v>1965</v>
      </c>
      <c r="F132" s="163">
        <v>80.099999999999994</v>
      </c>
      <c r="G132" s="119">
        <v>1915</v>
      </c>
      <c r="H132" s="120">
        <v>80.900000000000006</v>
      </c>
      <c r="I132" s="119">
        <v>1907</v>
      </c>
      <c r="J132" s="120">
        <v>82.3</v>
      </c>
      <c r="K132" s="120">
        <v>1956</v>
      </c>
      <c r="L132" s="120">
        <v>79.7</v>
      </c>
      <c r="M132" s="119">
        <v>1915</v>
      </c>
      <c r="N132" s="120">
        <v>83.2</v>
      </c>
      <c r="O132" s="81"/>
      <c r="P132" s="119">
        <v>1949</v>
      </c>
      <c r="Q132" s="289">
        <v>76.3</v>
      </c>
      <c r="R132" s="119">
        <v>2009</v>
      </c>
      <c r="S132" s="289">
        <v>77.900000000000006</v>
      </c>
      <c r="T132" s="119">
        <v>1955</v>
      </c>
      <c r="U132" s="120">
        <v>80.099999999999994</v>
      </c>
      <c r="V132" s="119">
        <v>1959</v>
      </c>
      <c r="W132" s="120">
        <v>80.400000000000006</v>
      </c>
      <c r="X132" s="120">
        <v>1999</v>
      </c>
      <c r="Y132" s="120">
        <v>83.3</v>
      </c>
      <c r="Z132" s="119">
        <v>1968</v>
      </c>
      <c r="AA132" s="120">
        <v>75.7</v>
      </c>
      <c r="AC132" s="121"/>
      <c r="AD132" s="121"/>
      <c r="AF132" s="121"/>
      <c r="AG132" s="121"/>
    </row>
    <row r="133" spans="1:33" ht="11.25" customHeight="1" x14ac:dyDescent="0.2">
      <c r="A133" s="103" t="s">
        <v>355</v>
      </c>
      <c r="B133" s="136" t="s">
        <v>356</v>
      </c>
      <c r="C133" s="119">
        <v>2945</v>
      </c>
      <c r="D133" s="163">
        <v>69.2</v>
      </c>
      <c r="E133" s="119">
        <v>3004</v>
      </c>
      <c r="F133" s="163">
        <v>70.900000000000006</v>
      </c>
      <c r="G133" s="119">
        <v>2969</v>
      </c>
      <c r="H133" s="120">
        <v>75.599999999999994</v>
      </c>
      <c r="I133" s="119">
        <v>2933</v>
      </c>
      <c r="J133" s="120">
        <v>64.900000000000006</v>
      </c>
      <c r="K133" s="120">
        <v>2960</v>
      </c>
      <c r="L133" s="120">
        <v>72.5</v>
      </c>
      <c r="M133" s="119">
        <v>2960</v>
      </c>
      <c r="N133" s="120">
        <v>74.400000000000006</v>
      </c>
      <c r="O133" s="81"/>
      <c r="P133" s="119">
        <v>2949</v>
      </c>
      <c r="Q133" s="289">
        <v>66.900000000000006</v>
      </c>
      <c r="R133" s="119">
        <v>3013</v>
      </c>
      <c r="S133" s="289">
        <v>69.5</v>
      </c>
      <c r="T133" s="119">
        <v>2970</v>
      </c>
      <c r="U133" s="120">
        <v>72</v>
      </c>
      <c r="V133" s="119">
        <v>2948</v>
      </c>
      <c r="W133" s="120">
        <v>73.5</v>
      </c>
      <c r="X133" s="120">
        <v>2975</v>
      </c>
      <c r="Y133" s="120">
        <v>74.2</v>
      </c>
      <c r="Z133" s="119">
        <v>2964</v>
      </c>
      <c r="AA133" s="120">
        <v>68.7</v>
      </c>
      <c r="AC133" s="121"/>
      <c r="AD133" s="121"/>
      <c r="AF133" s="121"/>
      <c r="AG133" s="121"/>
    </row>
    <row r="134" spans="1:33" ht="11.25" customHeight="1" x14ac:dyDescent="0.2">
      <c r="A134" s="103" t="s">
        <v>357</v>
      </c>
      <c r="B134" s="136" t="s">
        <v>358</v>
      </c>
      <c r="C134" s="119">
        <v>2692</v>
      </c>
      <c r="D134" s="163">
        <v>66.400000000000006</v>
      </c>
      <c r="E134" s="119">
        <v>2814</v>
      </c>
      <c r="F134" s="163">
        <v>73.3</v>
      </c>
      <c r="G134" s="119">
        <v>2774</v>
      </c>
      <c r="H134" s="120">
        <v>75.2</v>
      </c>
      <c r="I134" s="119">
        <v>2752</v>
      </c>
      <c r="J134" s="120">
        <v>71</v>
      </c>
      <c r="K134" s="120">
        <v>2838</v>
      </c>
      <c r="L134" s="120">
        <v>74</v>
      </c>
      <c r="M134" s="119">
        <v>2946</v>
      </c>
      <c r="N134" s="120">
        <v>74.3</v>
      </c>
      <c r="O134" s="81"/>
      <c r="P134" s="119">
        <v>2763</v>
      </c>
      <c r="Q134" s="289">
        <v>61.5</v>
      </c>
      <c r="R134" s="119">
        <v>2867</v>
      </c>
      <c r="S134" s="289">
        <v>65.099999999999994</v>
      </c>
      <c r="T134" s="119">
        <v>2795</v>
      </c>
      <c r="U134" s="120">
        <v>68.7</v>
      </c>
      <c r="V134" s="119">
        <v>2770</v>
      </c>
      <c r="W134" s="120">
        <v>75</v>
      </c>
      <c r="X134" s="120">
        <v>2869</v>
      </c>
      <c r="Y134" s="120">
        <v>74.5</v>
      </c>
      <c r="Z134" s="119">
        <v>2968</v>
      </c>
      <c r="AA134" s="120">
        <v>69.900000000000006</v>
      </c>
      <c r="AC134" s="121"/>
      <c r="AD134" s="121"/>
      <c r="AF134" s="121"/>
      <c r="AG134" s="121"/>
    </row>
    <row r="135" spans="1:33" ht="11.25" customHeight="1" x14ac:dyDescent="0.2">
      <c r="A135" s="103" t="s">
        <v>359</v>
      </c>
      <c r="B135" s="136" t="s">
        <v>360</v>
      </c>
      <c r="C135" s="119">
        <v>2316</v>
      </c>
      <c r="D135" s="163">
        <v>73.599999999999994</v>
      </c>
      <c r="E135" s="119">
        <v>2383</v>
      </c>
      <c r="F135" s="163">
        <v>78.7</v>
      </c>
      <c r="G135" s="119">
        <v>2353</v>
      </c>
      <c r="H135" s="120">
        <v>81.3</v>
      </c>
      <c r="I135" s="119">
        <v>2292</v>
      </c>
      <c r="J135" s="120">
        <v>75.599999999999994</v>
      </c>
      <c r="K135" s="120">
        <v>2492</v>
      </c>
      <c r="L135" s="120">
        <v>79</v>
      </c>
      <c r="M135" s="119">
        <v>2489</v>
      </c>
      <c r="N135" s="120">
        <v>82.5</v>
      </c>
      <c r="O135" s="81"/>
      <c r="P135" s="119">
        <v>2359</v>
      </c>
      <c r="Q135" s="289">
        <v>68.5</v>
      </c>
      <c r="R135" s="119">
        <v>2417</v>
      </c>
      <c r="S135" s="289">
        <v>69.599999999999994</v>
      </c>
      <c r="T135" s="119">
        <v>2400</v>
      </c>
      <c r="U135" s="120">
        <v>72.7</v>
      </c>
      <c r="V135" s="119">
        <v>2341</v>
      </c>
      <c r="W135" s="120">
        <v>76.3</v>
      </c>
      <c r="X135" s="120">
        <v>2522</v>
      </c>
      <c r="Y135" s="120">
        <v>80.3</v>
      </c>
      <c r="Z135" s="119">
        <v>2503</v>
      </c>
      <c r="AA135" s="120">
        <v>78.599999999999994</v>
      </c>
      <c r="AC135" s="121"/>
      <c r="AD135" s="121"/>
      <c r="AF135" s="121"/>
      <c r="AG135" s="121"/>
    </row>
    <row r="136" spans="1:33" ht="11.25" customHeight="1" x14ac:dyDescent="0.2">
      <c r="A136" s="103" t="s">
        <v>361</v>
      </c>
      <c r="B136" s="136" t="s">
        <v>362</v>
      </c>
      <c r="C136" s="119">
        <v>1395</v>
      </c>
      <c r="D136" s="163">
        <v>81.099999999999994</v>
      </c>
      <c r="E136" s="119">
        <v>1366</v>
      </c>
      <c r="F136" s="163">
        <v>82.2</v>
      </c>
      <c r="G136" s="119">
        <v>1416</v>
      </c>
      <c r="H136" s="120">
        <v>84.1</v>
      </c>
      <c r="I136" s="119">
        <v>1417</v>
      </c>
      <c r="J136" s="120">
        <v>80</v>
      </c>
      <c r="K136" s="120">
        <v>1488</v>
      </c>
      <c r="L136" s="120">
        <v>81.900000000000006</v>
      </c>
      <c r="M136" s="119">
        <v>1481</v>
      </c>
      <c r="N136" s="120">
        <v>83.7</v>
      </c>
      <c r="O136" s="81"/>
      <c r="P136" s="119">
        <v>1410</v>
      </c>
      <c r="Q136" s="289">
        <v>75.099999999999994</v>
      </c>
      <c r="R136" s="119">
        <v>1381</v>
      </c>
      <c r="S136" s="289">
        <v>76.7</v>
      </c>
      <c r="T136" s="119">
        <v>1436</v>
      </c>
      <c r="U136" s="120">
        <v>79.2</v>
      </c>
      <c r="V136" s="119">
        <v>1440</v>
      </c>
      <c r="W136" s="120">
        <v>82.8</v>
      </c>
      <c r="X136" s="120">
        <v>1507</v>
      </c>
      <c r="Y136" s="120">
        <v>80.599999999999994</v>
      </c>
      <c r="Z136" s="119">
        <v>1504</v>
      </c>
      <c r="AA136" s="120">
        <v>79.400000000000006</v>
      </c>
      <c r="AC136" s="121"/>
      <c r="AD136" s="121"/>
      <c r="AF136" s="121"/>
      <c r="AG136" s="121"/>
    </row>
    <row r="137" spans="1:33" ht="11.25" customHeight="1" x14ac:dyDescent="0.2">
      <c r="A137" s="103" t="s">
        <v>363</v>
      </c>
      <c r="B137" s="136" t="s">
        <v>364</v>
      </c>
      <c r="C137" s="119">
        <v>1391</v>
      </c>
      <c r="D137" s="163">
        <v>70.7</v>
      </c>
      <c r="E137" s="119">
        <v>1412</v>
      </c>
      <c r="F137" s="163">
        <v>69.3</v>
      </c>
      <c r="G137" s="119">
        <v>1349</v>
      </c>
      <c r="H137" s="120">
        <v>75.900000000000006</v>
      </c>
      <c r="I137" s="119">
        <v>1396</v>
      </c>
      <c r="J137" s="120">
        <v>72.599999999999994</v>
      </c>
      <c r="K137" s="120">
        <v>1447</v>
      </c>
      <c r="L137" s="120">
        <v>77.099999999999994</v>
      </c>
      <c r="M137" s="119">
        <v>1439</v>
      </c>
      <c r="N137" s="120">
        <v>83.5</v>
      </c>
      <c r="O137" s="81"/>
      <c r="P137" s="119">
        <v>1418</v>
      </c>
      <c r="Q137" s="289">
        <v>62.3</v>
      </c>
      <c r="R137" s="119">
        <v>1441</v>
      </c>
      <c r="S137" s="289">
        <v>65.599999999999994</v>
      </c>
      <c r="T137" s="119">
        <v>1383</v>
      </c>
      <c r="U137" s="120">
        <v>75.099999999999994</v>
      </c>
      <c r="V137" s="119">
        <v>1425</v>
      </c>
      <c r="W137" s="120">
        <v>80.099999999999994</v>
      </c>
      <c r="X137" s="120">
        <v>1475</v>
      </c>
      <c r="Y137" s="120">
        <v>79.599999999999994</v>
      </c>
      <c r="Z137" s="119">
        <v>1457</v>
      </c>
      <c r="AA137" s="120">
        <v>78.2</v>
      </c>
      <c r="AC137" s="121"/>
      <c r="AD137" s="121"/>
      <c r="AF137" s="121"/>
      <c r="AG137" s="121"/>
    </row>
    <row r="138" spans="1:33" ht="11.25" customHeight="1" x14ac:dyDescent="0.2">
      <c r="A138" s="103" t="s">
        <v>365</v>
      </c>
      <c r="B138" s="136" t="s">
        <v>366</v>
      </c>
      <c r="C138" s="119">
        <v>3008</v>
      </c>
      <c r="D138" s="163">
        <v>80.400000000000006</v>
      </c>
      <c r="E138" s="119">
        <v>2999</v>
      </c>
      <c r="F138" s="163">
        <v>84.6</v>
      </c>
      <c r="G138" s="119">
        <v>3080</v>
      </c>
      <c r="H138" s="120">
        <v>83.7</v>
      </c>
      <c r="I138" s="119">
        <v>3122</v>
      </c>
      <c r="J138" s="120">
        <v>80.3</v>
      </c>
      <c r="K138" s="120">
        <v>3243</v>
      </c>
      <c r="L138" s="120">
        <v>81.5</v>
      </c>
      <c r="M138" s="119">
        <v>3132</v>
      </c>
      <c r="N138" s="120">
        <v>80.400000000000006</v>
      </c>
      <c r="O138" s="81"/>
      <c r="P138" s="119">
        <v>3074</v>
      </c>
      <c r="Q138" s="289">
        <v>79.099999999999994</v>
      </c>
      <c r="R138" s="119">
        <v>3029</v>
      </c>
      <c r="S138" s="289">
        <v>81.900000000000006</v>
      </c>
      <c r="T138" s="119">
        <v>3099</v>
      </c>
      <c r="U138" s="120">
        <v>79</v>
      </c>
      <c r="V138" s="119">
        <v>3148</v>
      </c>
      <c r="W138" s="120">
        <v>84.8</v>
      </c>
      <c r="X138" s="120">
        <v>3262</v>
      </c>
      <c r="Y138" s="120">
        <v>83.1</v>
      </c>
      <c r="Z138" s="119">
        <v>3171</v>
      </c>
      <c r="AA138" s="120">
        <v>78.5</v>
      </c>
      <c r="AC138" s="121"/>
      <c r="AD138" s="121"/>
      <c r="AF138" s="121"/>
      <c r="AG138" s="121"/>
    </row>
    <row r="139" spans="1:33" ht="11.25" customHeight="1" x14ac:dyDescent="0.2">
      <c r="A139" s="103" t="s">
        <v>367</v>
      </c>
      <c r="B139" s="136" t="s">
        <v>368</v>
      </c>
      <c r="C139" s="119">
        <v>1336</v>
      </c>
      <c r="D139" s="163">
        <v>70.5</v>
      </c>
      <c r="E139" s="119">
        <v>1265</v>
      </c>
      <c r="F139" s="163">
        <v>73.7</v>
      </c>
      <c r="G139" s="119">
        <v>1288</v>
      </c>
      <c r="H139" s="120">
        <v>77.5</v>
      </c>
      <c r="I139" s="119">
        <v>1207</v>
      </c>
      <c r="J139" s="120">
        <v>69.3</v>
      </c>
      <c r="K139" s="120">
        <v>1247</v>
      </c>
      <c r="L139" s="120">
        <v>75.900000000000006</v>
      </c>
      <c r="M139" s="119">
        <v>1320</v>
      </c>
      <c r="N139" s="120">
        <v>77.400000000000006</v>
      </c>
      <c r="O139" s="81"/>
      <c r="P139" s="119">
        <v>1351</v>
      </c>
      <c r="Q139" s="289">
        <v>63.4</v>
      </c>
      <c r="R139" s="119">
        <v>1270</v>
      </c>
      <c r="S139" s="289">
        <v>66.7</v>
      </c>
      <c r="T139" s="119">
        <v>1301</v>
      </c>
      <c r="U139" s="120">
        <v>69.8</v>
      </c>
      <c r="V139" s="119">
        <v>1221</v>
      </c>
      <c r="W139" s="120">
        <v>73.2</v>
      </c>
      <c r="X139" s="120">
        <v>1254</v>
      </c>
      <c r="Y139" s="120">
        <v>80.3</v>
      </c>
      <c r="Z139" s="119">
        <v>1323</v>
      </c>
      <c r="AA139" s="120">
        <v>70.8</v>
      </c>
      <c r="AC139" s="121"/>
      <c r="AD139" s="121"/>
      <c r="AF139" s="121"/>
      <c r="AG139" s="121"/>
    </row>
    <row r="140" spans="1:33" ht="11.25" customHeight="1" x14ac:dyDescent="0.2">
      <c r="A140" s="103" t="s">
        <v>369</v>
      </c>
      <c r="B140" s="136" t="s">
        <v>370</v>
      </c>
      <c r="C140" s="119">
        <v>2496</v>
      </c>
      <c r="D140" s="163">
        <v>76.8</v>
      </c>
      <c r="E140" s="119">
        <v>2553</v>
      </c>
      <c r="F140" s="163">
        <v>80.599999999999994</v>
      </c>
      <c r="G140" s="119">
        <v>2515</v>
      </c>
      <c r="H140" s="120">
        <v>83.7</v>
      </c>
      <c r="I140" s="119">
        <v>2545</v>
      </c>
      <c r="J140" s="120">
        <v>79.7</v>
      </c>
      <c r="K140" s="120">
        <v>2597</v>
      </c>
      <c r="L140" s="120">
        <v>84.9</v>
      </c>
      <c r="M140" s="119">
        <v>2638</v>
      </c>
      <c r="N140" s="120">
        <v>86</v>
      </c>
      <c r="O140" s="81"/>
      <c r="P140" s="119">
        <v>2508</v>
      </c>
      <c r="Q140" s="289">
        <v>78.599999999999994</v>
      </c>
      <c r="R140" s="119">
        <v>2562</v>
      </c>
      <c r="S140" s="289">
        <v>79.2</v>
      </c>
      <c r="T140" s="119">
        <v>2534</v>
      </c>
      <c r="U140" s="120">
        <v>80.7</v>
      </c>
      <c r="V140" s="119">
        <v>2551</v>
      </c>
      <c r="W140" s="120">
        <v>82.6</v>
      </c>
      <c r="X140" s="120">
        <v>2608</v>
      </c>
      <c r="Y140" s="120">
        <v>85.4</v>
      </c>
      <c r="Z140" s="119">
        <v>2648</v>
      </c>
      <c r="AA140" s="120">
        <v>78.2</v>
      </c>
      <c r="AC140" s="121"/>
      <c r="AD140" s="121"/>
      <c r="AF140" s="121"/>
      <c r="AG140" s="121"/>
    </row>
    <row r="141" spans="1:33" ht="11.25" customHeight="1" x14ac:dyDescent="0.2">
      <c r="A141" s="103" t="s">
        <v>371</v>
      </c>
      <c r="B141" s="136" t="s">
        <v>372</v>
      </c>
      <c r="C141" s="119">
        <v>2328</v>
      </c>
      <c r="D141" s="163">
        <v>68.099999999999994</v>
      </c>
      <c r="E141" s="119">
        <v>2359</v>
      </c>
      <c r="F141" s="163">
        <v>75.599999999999994</v>
      </c>
      <c r="G141" s="119">
        <v>2240</v>
      </c>
      <c r="H141" s="120">
        <v>76</v>
      </c>
      <c r="I141" s="119">
        <v>2245</v>
      </c>
      <c r="J141" s="120">
        <v>70.599999999999994</v>
      </c>
      <c r="K141" s="120">
        <v>2333</v>
      </c>
      <c r="L141" s="120">
        <v>73</v>
      </c>
      <c r="M141" s="119">
        <v>2285</v>
      </c>
      <c r="N141" s="120">
        <v>80.2</v>
      </c>
      <c r="O141" s="81"/>
      <c r="P141" s="119">
        <v>2359</v>
      </c>
      <c r="Q141" s="289">
        <v>65.8</v>
      </c>
      <c r="R141" s="119">
        <v>2384</v>
      </c>
      <c r="S141" s="289">
        <v>68.8</v>
      </c>
      <c r="T141" s="119">
        <v>2263</v>
      </c>
      <c r="U141" s="120">
        <v>69.2</v>
      </c>
      <c r="V141" s="119">
        <v>2282</v>
      </c>
      <c r="W141" s="120">
        <v>69.099999999999994</v>
      </c>
      <c r="X141" s="120">
        <v>2377</v>
      </c>
      <c r="Y141" s="120">
        <v>75.599999999999994</v>
      </c>
      <c r="Z141" s="119">
        <v>2333</v>
      </c>
      <c r="AA141" s="120">
        <v>69.3</v>
      </c>
      <c r="AC141" s="121"/>
      <c r="AD141" s="121"/>
      <c r="AF141" s="121"/>
      <c r="AG141" s="121"/>
    </row>
    <row r="142" spans="1:33" ht="11.25" customHeight="1" x14ac:dyDescent="0.2">
      <c r="A142" s="8"/>
      <c r="B142" s="136"/>
      <c r="C142" s="119"/>
      <c r="D142" s="289"/>
      <c r="E142" s="119"/>
      <c r="F142" s="289"/>
      <c r="G142" s="119"/>
      <c r="H142" s="120"/>
      <c r="O142" s="81"/>
      <c r="P142" s="119"/>
      <c r="R142" s="119"/>
      <c r="S142" s="289"/>
      <c r="T142" s="119"/>
      <c r="U142" s="120"/>
      <c r="Z142" s="163"/>
      <c r="AA142" s="163"/>
      <c r="AC142" s="121"/>
      <c r="AD142" s="121"/>
      <c r="AF142" s="121"/>
      <c r="AG142" s="121"/>
    </row>
    <row r="143" spans="1:33" s="83" customFormat="1" ht="11.25" customHeight="1" x14ac:dyDescent="0.2">
      <c r="A143" s="31" t="s">
        <v>568</v>
      </c>
      <c r="B143" s="77" t="s">
        <v>373</v>
      </c>
      <c r="C143" s="78">
        <v>85200</v>
      </c>
      <c r="D143" s="79">
        <v>68.7</v>
      </c>
      <c r="E143" s="78">
        <v>86830</v>
      </c>
      <c r="F143" s="79">
        <v>73</v>
      </c>
      <c r="G143" s="78">
        <v>83869</v>
      </c>
      <c r="H143" s="80">
        <v>73.5</v>
      </c>
      <c r="I143" s="78">
        <v>83465</v>
      </c>
      <c r="J143" s="80">
        <v>69.7</v>
      </c>
      <c r="K143" s="80">
        <v>85275</v>
      </c>
      <c r="L143" s="80">
        <v>73.7</v>
      </c>
      <c r="M143" s="78">
        <v>84515</v>
      </c>
      <c r="N143" s="80">
        <v>75.3</v>
      </c>
      <c r="O143" s="81"/>
      <c r="P143" s="78">
        <v>85455</v>
      </c>
      <c r="Q143" s="82">
        <v>63.6</v>
      </c>
      <c r="R143" s="78">
        <v>87099</v>
      </c>
      <c r="S143" s="82">
        <v>67.099999999999994</v>
      </c>
      <c r="T143" s="78">
        <v>84157</v>
      </c>
      <c r="U143" s="80">
        <v>68.900000000000006</v>
      </c>
      <c r="V143" s="78">
        <v>83777</v>
      </c>
      <c r="W143" s="80">
        <v>72.099999999999994</v>
      </c>
      <c r="X143" s="80">
        <v>85709</v>
      </c>
      <c r="Y143" s="80">
        <v>74</v>
      </c>
      <c r="Z143" s="78">
        <v>84821</v>
      </c>
      <c r="AA143" s="80">
        <v>69.400000000000006</v>
      </c>
      <c r="AC143" s="121"/>
      <c r="AD143" s="121"/>
      <c r="AF143" s="121"/>
      <c r="AG143" s="121"/>
    </row>
    <row r="144" spans="1:33" ht="11.25" customHeight="1" x14ac:dyDescent="0.2">
      <c r="A144" s="103" t="s">
        <v>374</v>
      </c>
      <c r="B144" s="136" t="s">
        <v>375</v>
      </c>
      <c r="C144" s="119">
        <v>1054</v>
      </c>
      <c r="D144" s="163">
        <v>61.1</v>
      </c>
      <c r="E144" s="119">
        <v>1044</v>
      </c>
      <c r="F144" s="163">
        <v>72.099999999999994</v>
      </c>
      <c r="G144" s="119">
        <v>1035</v>
      </c>
      <c r="H144" s="120">
        <v>74.2</v>
      </c>
      <c r="I144" s="119">
        <v>1048</v>
      </c>
      <c r="J144" s="120">
        <v>71.900000000000006</v>
      </c>
      <c r="K144" s="120">
        <v>1032</v>
      </c>
      <c r="L144" s="120">
        <v>71.5</v>
      </c>
      <c r="M144" s="119">
        <v>1140</v>
      </c>
      <c r="N144" s="120">
        <v>77.2</v>
      </c>
      <c r="O144" s="81"/>
      <c r="P144" s="119">
        <v>1065</v>
      </c>
      <c r="Q144" s="289">
        <v>61.7</v>
      </c>
      <c r="R144" s="119">
        <v>1052</v>
      </c>
      <c r="S144" s="289">
        <v>65.400000000000006</v>
      </c>
      <c r="T144" s="119">
        <v>1048</v>
      </c>
      <c r="U144" s="120">
        <v>68.599999999999994</v>
      </c>
      <c r="V144" s="119">
        <v>1054</v>
      </c>
      <c r="W144" s="120">
        <v>71.3</v>
      </c>
      <c r="X144" s="120">
        <v>1035</v>
      </c>
      <c r="Y144" s="120">
        <v>64.599999999999994</v>
      </c>
      <c r="Z144" s="119">
        <v>1126</v>
      </c>
      <c r="AA144" s="120">
        <v>64.400000000000006</v>
      </c>
      <c r="AC144" s="121"/>
      <c r="AD144" s="121"/>
      <c r="AF144" s="121"/>
      <c r="AG144" s="121"/>
    </row>
    <row r="145" spans="1:33" ht="11.25" customHeight="1" x14ac:dyDescent="0.2">
      <c r="A145" s="103" t="s">
        <v>376</v>
      </c>
      <c r="B145" s="136" t="s">
        <v>377</v>
      </c>
      <c r="C145" s="119">
        <v>2130</v>
      </c>
      <c r="D145" s="163">
        <v>63.6</v>
      </c>
      <c r="E145" s="119">
        <v>2216</v>
      </c>
      <c r="F145" s="163">
        <v>68.5</v>
      </c>
      <c r="G145" s="119">
        <v>2158</v>
      </c>
      <c r="H145" s="120">
        <v>65.900000000000006</v>
      </c>
      <c r="I145" s="119">
        <v>2054</v>
      </c>
      <c r="J145" s="120">
        <v>72.599999999999994</v>
      </c>
      <c r="K145" s="120">
        <v>2145</v>
      </c>
      <c r="L145" s="120">
        <v>75.2</v>
      </c>
      <c r="M145" s="119">
        <v>2150</v>
      </c>
      <c r="N145" s="120">
        <v>73</v>
      </c>
      <c r="O145" s="81"/>
      <c r="P145" s="119">
        <v>2132</v>
      </c>
      <c r="Q145" s="289">
        <v>53.3</v>
      </c>
      <c r="R145" s="119">
        <v>2230</v>
      </c>
      <c r="S145" s="289">
        <v>57.8</v>
      </c>
      <c r="T145" s="119">
        <v>2171</v>
      </c>
      <c r="U145" s="120">
        <v>61</v>
      </c>
      <c r="V145" s="119">
        <v>2048</v>
      </c>
      <c r="W145" s="120">
        <v>60.6</v>
      </c>
      <c r="X145" s="120">
        <v>2151</v>
      </c>
      <c r="Y145" s="120">
        <v>68.599999999999994</v>
      </c>
      <c r="Z145" s="119">
        <v>2167</v>
      </c>
      <c r="AA145" s="120">
        <v>63.2</v>
      </c>
      <c r="AC145" s="121"/>
      <c r="AD145" s="121"/>
      <c r="AF145" s="121"/>
      <c r="AG145" s="121"/>
    </row>
    <row r="146" spans="1:33" ht="11.25" customHeight="1" x14ac:dyDescent="0.2">
      <c r="A146" s="103" t="s">
        <v>378</v>
      </c>
      <c r="B146" s="136" t="s">
        <v>379</v>
      </c>
      <c r="C146" s="119">
        <v>5357</v>
      </c>
      <c r="D146" s="163">
        <v>77.099999999999994</v>
      </c>
      <c r="E146" s="119">
        <v>5509</v>
      </c>
      <c r="F146" s="163">
        <v>77.8</v>
      </c>
      <c r="G146" s="119">
        <v>5259</v>
      </c>
      <c r="H146" s="120">
        <v>79</v>
      </c>
      <c r="I146" s="119">
        <v>5248</v>
      </c>
      <c r="J146" s="120">
        <v>76</v>
      </c>
      <c r="K146" s="120">
        <v>5317</v>
      </c>
      <c r="L146" s="120">
        <v>79.7</v>
      </c>
      <c r="M146" s="119">
        <v>5443</v>
      </c>
      <c r="N146" s="120">
        <v>79.900000000000006</v>
      </c>
      <c r="O146" s="81"/>
      <c r="P146" s="119">
        <v>5367</v>
      </c>
      <c r="Q146" s="289">
        <v>75.7</v>
      </c>
      <c r="R146" s="119">
        <v>5523</v>
      </c>
      <c r="S146" s="289">
        <v>76.2</v>
      </c>
      <c r="T146" s="119">
        <v>5288</v>
      </c>
      <c r="U146" s="120">
        <v>78.599999999999994</v>
      </c>
      <c r="V146" s="119">
        <v>5276</v>
      </c>
      <c r="W146" s="120">
        <v>81</v>
      </c>
      <c r="X146" s="120">
        <v>5341</v>
      </c>
      <c r="Y146" s="120">
        <v>82.6</v>
      </c>
      <c r="Z146" s="119">
        <v>5480</v>
      </c>
      <c r="AA146" s="120">
        <v>78.2</v>
      </c>
      <c r="AC146" s="121"/>
      <c r="AD146" s="121"/>
      <c r="AF146" s="121"/>
      <c r="AG146" s="121"/>
    </row>
    <row r="147" spans="1:33" ht="11.25" customHeight="1" x14ac:dyDescent="0.2">
      <c r="A147" s="103" t="s">
        <v>380</v>
      </c>
      <c r="B147" s="136" t="s">
        <v>381</v>
      </c>
      <c r="C147" s="119">
        <v>4963</v>
      </c>
      <c r="D147" s="163">
        <v>64.2</v>
      </c>
      <c r="E147" s="119">
        <v>5169</v>
      </c>
      <c r="F147" s="163">
        <v>69.2</v>
      </c>
      <c r="G147" s="119">
        <v>4952</v>
      </c>
      <c r="H147" s="120">
        <v>71.2</v>
      </c>
      <c r="I147" s="119">
        <v>4831</v>
      </c>
      <c r="J147" s="120">
        <v>66.900000000000006</v>
      </c>
      <c r="K147" s="120">
        <v>5106</v>
      </c>
      <c r="L147" s="120">
        <v>73.5</v>
      </c>
      <c r="M147" s="119">
        <v>5003</v>
      </c>
      <c r="N147" s="120">
        <v>71.599999999999994</v>
      </c>
      <c r="O147" s="81"/>
      <c r="P147" s="119">
        <v>4973</v>
      </c>
      <c r="Q147" s="289">
        <v>62</v>
      </c>
      <c r="R147" s="119">
        <v>5186</v>
      </c>
      <c r="S147" s="289">
        <v>66</v>
      </c>
      <c r="T147" s="119">
        <v>4963</v>
      </c>
      <c r="U147" s="120">
        <v>67.400000000000006</v>
      </c>
      <c r="V147" s="119">
        <v>4849</v>
      </c>
      <c r="W147" s="120">
        <v>71.099999999999994</v>
      </c>
      <c r="X147" s="120">
        <v>5129</v>
      </c>
      <c r="Y147" s="120">
        <v>71.3</v>
      </c>
      <c r="Z147" s="119">
        <v>5023</v>
      </c>
      <c r="AA147" s="120">
        <v>63.5</v>
      </c>
      <c r="AC147" s="121"/>
      <c r="AD147" s="121"/>
      <c r="AF147" s="121"/>
      <c r="AG147" s="121"/>
    </row>
    <row r="148" spans="1:33" ht="11.25" customHeight="1" x14ac:dyDescent="0.2">
      <c r="A148" s="103" t="s">
        <v>382</v>
      </c>
      <c r="B148" s="136" t="s">
        <v>383</v>
      </c>
      <c r="C148" s="119">
        <v>13498</v>
      </c>
      <c r="D148" s="163">
        <v>71</v>
      </c>
      <c r="E148" s="119">
        <v>13579</v>
      </c>
      <c r="F148" s="163">
        <v>73.7</v>
      </c>
      <c r="G148" s="119">
        <v>13198</v>
      </c>
      <c r="H148" s="120">
        <v>74.400000000000006</v>
      </c>
      <c r="I148" s="119">
        <v>13208</v>
      </c>
      <c r="J148" s="120">
        <v>67.400000000000006</v>
      </c>
      <c r="K148" s="120">
        <v>13354</v>
      </c>
      <c r="L148" s="120">
        <v>70.5</v>
      </c>
      <c r="M148" s="119">
        <v>13079</v>
      </c>
      <c r="N148" s="120">
        <v>73.900000000000006</v>
      </c>
      <c r="O148" s="81"/>
      <c r="P148" s="119">
        <v>13537</v>
      </c>
      <c r="Q148" s="289">
        <v>65.2</v>
      </c>
      <c r="R148" s="119">
        <v>13639</v>
      </c>
      <c r="S148" s="289">
        <v>68.2</v>
      </c>
      <c r="T148" s="119">
        <v>13237</v>
      </c>
      <c r="U148" s="120">
        <v>69.900000000000006</v>
      </c>
      <c r="V148" s="119">
        <v>13268</v>
      </c>
      <c r="W148" s="120">
        <v>71.7</v>
      </c>
      <c r="X148" s="120">
        <v>13415</v>
      </c>
      <c r="Y148" s="120">
        <v>73.2</v>
      </c>
      <c r="Z148" s="119">
        <v>13096</v>
      </c>
      <c r="AA148" s="120">
        <v>69.099999999999994</v>
      </c>
      <c r="AC148" s="121"/>
      <c r="AD148" s="121"/>
      <c r="AF148" s="121"/>
      <c r="AG148" s="121"/>
    </row>
    <row r="149" spans="1:33" ht="11.25" customHeight="1" x14ac:dyDescent="0.2">
      <c r="A149" s="103" t="s">
        <v>384</v>
      </c>
      <c r="B149" s="136" t="s">
        <v>385</v>
      </c>
      <c r="C149" s="119">
        <v>1467</v>
      </c>
      <c r="D149" s="163">
        <v>59.5</v>
      </c>
      <c r="E149" s="119">
        <v>1488</v>
      </c>
      <c r="F149" s="163">
        <v>65</v>
      </c>
      <c r="G149" s="119">
        <v>1416</v>
      </c>
      <c r="H149" s="120">
        <v>64.2</v>
      </c>
      <c r="I149" s="119">
        <v>1503</v>
      </c>
      <c r="J149" s="120">
        <v>53.3</v>
      </c>
      <c r="K149" s="120">
        <v>1416</v>
      </c>
      <c r="L149" s="120">
        <v>62.1</v>
      </c>
      <c r="M149" s="119">
        <v>1376</v>
      </c>
      <c r="N149" s="120">
        <v>67.2</v>
      </c>
      <c r="O149" s="81"/>
      <c r="P149" s="119">
        <v>1464</v>
      </c>
      <c r="Q149" s="289">
        <v>51.3</v>
      </c>
      <c r="R149" s="119">
        <v>1490</v>
      </c>
      <c r="S149" s="289">
        <v>58.7</v>
      </c>
      <c r="T149" s="119">
        <v>1408</v>
      </c>
      <c r="U149" s="120">
        <v>59.2</v>
      </c>
      <c r="V149" s="119">
        <v>1504</v>
      </c>
      <c r="W149" s="120">
        <v>60.9</v>
      </c>
      <c r="X149" s="120">
        <v>1410</v>
      </c>
      <c r="Y149" s="120">
        <v>65.3</v>
      </c>
      <c r="Z149" s="119">
        <v>1378</v>
      </c>
      <c r="AA149" s="120">
        <v>57.8</v>
      </c>
      <c r="AC149" s="121"/>
      <c r="AD149" s="121"/>
      <c r="AF149" s="121"/>
      <c r="AG149" s="121"/>
    </row>
    <row r="150" spans="1:33" ht="11.25" customHeight="1" x14ac:dyDescent="0.2">
      <c r="A150" s="103" t="s">
        <v>386</v>
      </c>
      <c r="B150" s="136" t="s">
        <v>387</v>
      </c>
      <c r="C150" s="119">
        <v>15975</v>
      </c>
      <c r="D150" s="163">
        <v>65.8</v>
      </c>
      <c r="E150" s="119">
        <v>16131</v>
      </c>
      <c r="F150" s="163">
        <v>71.599999999999994</v>
      </c>
      <c r="G150" s="119">
        <v>15398</v>
      </c>
      <c r="H150" s="120">
        <v>72.599999999999994</v>
      </c>
      <c r="I150" s="119">
        <v>15559</v>
      </c>
      <c r="J150" s="120">
        <v>70.2</v>
      </c>
      <c r="K150" s="120">
        <v>15869</v>
      </c>
      <c r="L150" s="120">
        <v>74.400000000000006</v>
      </c>
      <c r="M150" s="119">
        <v>15654</v>
      </c>
      <c r="N150" s="120">
        <v>75.599999999999994</v>
      </c>
      <c r="O150" s="81"/>
      <c r="P150" s="119">
        <v>15979</v>
      </c>
      <c r="Q150" s="289">
        <v>62.3</v>
      </c>
      <c r="R150" s="119">
        <v>16197</v>
      </c>
      <c r="S150" s="289">
        <v>65.3</v>
      </c>
      <c r="T150" s="119">
        <v>15450</v>
      </c>
      <c r="U150" s="120">
        <v>68.5</v>
      </c>
      <c r="V150" s="119">
        <v>15609</v>
      </c>
      <c r="W150" s="120">
        <v>72</v>
      </c>
      <c r="X150" s="120">
        <v>15974</v>
      </c>
      <c r="Y150" s="120">
        <v>73.099999999999994</v>
      </c>
      <c r="Z150" s="119">
        <v>15713</v>
      </c>
      <c r="AA150" s="120">
        <v>67.900000000000006</v>
      </c>
      <c r="AC150" s="121"/>
      <c r="AD150" s="121"/>
      <c r="AF150" s="121"/>
      <c r="AG150" s="121"/>
    </row>
    <row r="151" spans="1:33" ht="11.25" customHeight="1" x14ac:dyDescent="0.2">
      <c r="A151" s="103" t="s">
        <v>388</v>
      </c>
      <c r="B151" s="136" t="s">
        <v>389</v>
      </c>
      <c r="C151" s="119">
        <v>3268</v>
      </c>
      <c r="D151" s="163">
        <v>70.2</v>
      </c>
      <c r="E151" s="119">
        <v>3310</v>
      </c>
      <c r="F151" s="163">
        <v>69.099999999999994</v>
      </c>
      <c r="G151" s="119">
        <v>3105</v>
      </c>
      <c r="H151" s="120">
        <v>68.5</v>
      </c>
      <c r="I151" s="119">
        <v>3035</v>
      </c>
      <c r="J151" s="120">
        <v>73.8</v>
      </c>
      <c r="K151" s="120">
        <v>3105</v>
      </c>
      <c r="L151" s="120">
        <v>73</v>
      </c>
      <c r="M151" s="119">
        <v>2943</v>
      </c>
      <c r="N151" s="120">
        <v>77.8</v>
      </c>
      <c r="O151" s="81"/>
      <c r="P151" s="119">
        <v>3265</v>
      </c>
      <c r="Q151" s="289">
        <v>60.5</v>
      </c>
      <c r="R151" s="119">
        <v>3303</v>
      </c>
      <c r="S151" s="289">
        <v>63.6</v>
      </c>
      <c r="T151" s="119">
        <v>3119</v>
      </c>
      <c r="U151" s="120">
        <v>64.900000000000006</v>
      </c>
      <c r="V151" s="119">
        <v>3043</v>
      </c>
      <c r="W151" s="120">
        <v>71.5</v>
      </c>
      <c r="X151" s="120">
        <v>3117</v>
      </c>
      <c r="Y151" s="120">
        <v>70.400000000000006</v>
      </c>
      <c r="Z151" s="119">
        <v>2948</v>
      </c>
      <c r="AA151" s="120">
        <v>69</v>
      </c>
      <c r="AC151" s="121"/>
      <c r="AD151" s="121"/>
      <c r="AF151" s="121"/>
      <c r="AG151" s="121"/>
    </row>
    <row r="152" spans="1:33" ht="11.25" customHeight="1" x14ac:dyDescent="0.2">
      <c r="A152" s="103" t="s">
        <v>390</v>
      </c>
      <c r="B152" s="136" t="s">
        <v>391</v>
      </c>
      <c r="C152" s="119">
        <v>2447</v>
      </c>
      <c r="D152" s="163">
        <v>68.2</v>
      </c>
      <c r="E152" s="119">
        <v>2582</v>
      </c>
      <c r="F152" s="163">
        <v>72.3</v>
      </c>
      <c r="G152" s="119">
        <v>2470</v>
      </c>
      <c r="H152" s="120">
        <v>71</v>
      </c>
      <c r="I152" s="119">
        <v>2554</v>
      </c>
      <c r="J152" s="120">
        <v>77.099999999999994</v>
      </c>
      <c r="K152" s="120">
        <v>2600</v>
      </c>
      <c r="L152" s="120">
        <v>74.599999999999994</v>
      </c>
      <c r="M152" s="119">
        <v>2645</v>
      </c>
      <c r="N152" s="120">
        <v>64.5</v>
      </c>
      <c r="O152" s="81"/>
      <c r="P152" s="119">
        <v>2466</v>
      </c>
      <c r="Q152" s="289">
        <v>59.2</v>
      </c>
      <c r="R152" s="119">
        <v>2591</v>
      </c>
      <c r="S152" s="289">
        <v>62.3</v>
      </c>
      <c r="T152" s="119">
        <v>2501</v>
      </c>
      <c r="U152" s="120">
        <v>63.1</v>
      </c>
      <c r="V152" s="119">
        <v>2563</v>
      </c>
      <c r="W152" s="120">
        <v>69.3</v>
      </c>
      <c r="X152" s="120">
        <v>2628</v>
      </c>
      <c r="Y152" s="120">
        <v>73.2</v>
      </c>
      <c r="Z152" s="119">
        <v>2662</v>
      </c>
      <c r="AA152" s="120">
        <v>63.6</v>
      </c>
      <c r="AC152" s="121"/>
      <c r="AD152" s="121"/>
      <c r="AF152" s="121"/>
      <c r="AG152" s="121"/>
    </row>
    <row r="153" spans="1:33" ht="11.25" customHeight="1" x14ac:dyDescent="0.2">
      <c r="A153" s="103" t="s">
        <v>392</v>
      </c>
      <c r="B153" s="136" t="s">
        <v>393</v>
      </c>
      <c r="C153" s="119">
        <v>5953</v>
      </c>
      <c r="D153" s="163">
        <v>67.900000000000006</v>
      </c>
      <c r="E153" s="119">
        <v>6106</v>
      </c>
      <c r="F153" s="163">
        <v>71.7</v>
      </c>
      <c r="G153" s="119">
        <v>5862</v>
      </c>
      <c r="H153" s="120">
        <v>70.7</v>
      </c>
      <c r="I153" s="119">
        <v>5758</v>
      </c>
      <c r="J153" s="120">
        <v>66.099999999999994</v>
      </c>
      <c r="K153" s="120">
        <v>6012</v>
      </c>
      <c r="L153" s="120">
        <v>71.2</v>
      </c>
      <c r="M153" s="119">
        <v>5901</v>
      </c>
      <c r="N153" s="120">
        <v>75</v>
      </c>
      <c r="O153" s="81"/>
      <c r="P153" s="119">
        <v>5998</v>
      </c>
      <c r="Q153" s="289">
        <v>63.6</v>
      </c>
      <c r="R153" s="119">
        <v>6114</v>
      </c>
      <c r="S153" s="289">
        <v>68.5</v>
      </c>
      <c r="T153" s="119">
        <v>5879</v>
      </c>
      <c r="U153" s="120">
        <v>68.2</v>
      </c>
      <c r="V153" s="119">
        <v>5785</v>
      </c>
      <c r="W153" s="120">
        <v>71.8</v>
      </c>
      <c r="X153" s="120">
        <v>6030</v>
      </c>
      <c r="Y153" s="120">
        <v>71.900000000000006</v>
      </c>
      <c r="Z153" s="119">
        <v>5919</v>
      </c>
      <c r="AA153" s="120">
        <v>71.099999999999994</v>
      </c>
      <c r="AC153" s="121"/>
      <c r="AD153" s="121"/>
      <c r="AF153" s="121"/>
      <c r="AG153" s="121"/>
    </row>
    <row r="154" spans="1:33" ht="11.25" customHeight="1" x14ac:dyDescent="0.2">
      <c r="A154" s="103" t="s">
        <v>394</v>
      </c>
      <c r="B154" s="136" t="s">
        <v>395</v>
      </c>
      <c r="C154" s="119">
        <v>1861</v>
      </c>
      <c r="D154" s="163">
        <v>57.9</v>
      </c>
      <c r="E154" s="119">
        <v>1793</v>
      </c>
      <c r="F154" s="163">
        <v>64.599999999999994</v>
      </c>
      <c r="G154" s="119">
        <v>1796</v>
      </c>
      <c r="H154" s="120">
        <v>66.3</v>
      </c>
      <c r="I154" s="119">
        <v>1703</v>
      </c>
      <c r="J154" s="120">
        <v>64.900000000000006</v>
      </c>
      <c r="K154" s="120">
        <v>1717</v>
      </c>
      <c r="L154" s="120">
        <v>60.6</v>
      </c>
      <c r="M154" s="119">
        <v>1677</v>
      </c>
      <c r="N154" s="120">
        <v>68.2</v>
      </c>
      <c r="O154" s="81"/>
      <c r="P154" s="119">
        <v>1861</v>
      </c>
      <c r="Q154" s="289">
        <v>45.6</v>
      </c>
      <c r="R154" s="119">
        <v>1787</v>
      </c>
      <c r="S154" s="289">
        <v>53.6</v>
      </c>
      <c r="T154" s="119">
        <v>1808</v>
      </c>
      <c r="U154" s="120">
        <v>52.7</v>
      </c>
      <c r="V154" s="119">
        <v>1708</v>
      </c>
      <c r="W154" s="120">
        <v>63.3</v>
      </c>
      <c r="X154" s="120">
        <v>1726</v>
      </c>
      <c r="Y154" s="120">
        <v>63.4</v>
      </c>
      <c r="Z154" s="119">
        <v>1677</v>
      </c>
      <c r="AA154" s="120">
        <v>61.6</v>
      </c>
      <c r="AC154" s="121"/>
      <c r="AD154" s="121"/>
      <c r="AF154" s="121"/>
      <c r="AG154" s="121"/>
    </row>
    <row r="155" spans="1:33" ht="11.25" customHeight="1" x14ac:dyDescent="0.2">
      <c r="A155" s="103" t="s">
        <v>396</v>
      </c>
      <c r="B155" s="136" t="s">
        <v>397</v>
      </c>
      <c r="C155" s="119">
        <v>869</v>
      </c>
      <c r="D155" s="163">
        <v>67.400000000000006</v>
      </c>
      <c r="E155" s="119">
        <v>903</v>
      </c>
      <c r="F155" s="163">
        <v>72.400000000000006</v>
      </c>
      <c r="G155" s="119">
        <v>907</v>
      </c>
      <c r="H155" s="120">
        <v>67.7</v>
      </c>
      <c r="I155" s="119">
        <v>935</v>
      </c>
      <c r="J155" s="120">
        <v>70.900000000000006</v>
      </c>
      <c r="K155" s="120">
        <v>1010</v>
      </c>
      <c r="L155" s="120">
        <v>73.8</v>
      </c>
      <c r="M155" s="119">
        <v>997</v>
      </c>
      <c r="N155" s="120">
        <v>80.5</v>
      </c>
      <c r="O155" s="81"/>
      <c r="P155" s="119">
        <v>888</v>
      </c>
      <c r="Q155" s="289">
        <v>64.3</v>
      </c>
      <c r="R155" s="119">
        <v>911</v>
      </c>
      <c r="S155" s="289">
        <v>65.2</v>
      </c>
      <c r="T155" s="119">
        <v>907</v>
      </c>
      <c r="U155" s="120">
        <v>67.599999999999994</v>
      </c>
      <c r="V155" s="119">
        <v>955</v>
      </c>
      <c r="W155" s="120">
        <v>73.5</v>
      </c>
      <c r="X155" s="120">
        <v>1021</v>
      </c>
      <c r="Y155" s="120">
        <v>75.5</v>
      </c>
      <c r="Z155" s="119">
        <v>1010</v>
      </c>
      <c r="AA155" s="120">
        <v>68.099999999999994</v>
      </c>
      <c r="AC155" s="121"/>
      <c r="AD155" s="121"/>
      <c r="AF155" s="121"/>
      <c r="AG155" s="121"/>
    </row>
    <row r="156" spans="1:33" ht="11.25" customHeight="1" x14ac:dyDescent="0.2">
      <c r="A156" s="103" t="s">
        <v>398</v>
      </c>
      <c r="B156" s="136" t="s">
        <v>399</v>
      </c>
      <c r="C156" s="119">
        <v>1347</v>
      </c>
      <c r="D156" s="163">
        <v>77.5</v>
      </c>
      <c r="E156" s="119">
        <v>1444</v>
      </c>
      <c r="F156" s="163">
        <v>81.5</v>
      </c>
      <c r="G156" s="119">
        <v>1433</v>
      </c>
      <c r="H156" s="120">
        <v>80.7</v>
      </c>
      <c r="I156" s="119">
        <v>1466</v>
      </c>
      <c r="J156" s="120">
        <v>76.599999999999994</v>
      </c>
      <c r="K156" s="120">
        <v>1572</v>
      </c>
      <c r="L156" s="120">
        <v>85.2</v>
      </c>
      <c r="M156" s="119">
        <v>1525</v>
      </c>
      <c r="N156" s="120">
        <v>87</v>
      </c>
      <c r="O156" s="81"/>
      <c r="P156" s="119">
        <v>1369</v>
      </c>
      <c r="Q156" s="289">
        <v>73.400000000000006</v>
      </c>
      <c r="R156" s="119">
        <v>1457</v>
      </c>
      <c r="S156" s="289">
        <v>76.400000000000006</v>
      </c>
      <c r="T156" s="119">
        <v>1444</v>
      </c>
      <c r="U156" s="120">
        <v>80.7</v>
      </c>
      <c r="V156" s="119">
        <v>1477</v>
      </c>
      <c r="W156" s="120">
        <v>80</v>
      </c>
      <c r="X156" s="120">
        <v>1579</v>
      </c>
      <c r="Y156" s="120">
        <v>84.8</v>
      </c>
      <c r="Z156" s="119">
        <v>1541</v>
      </c>
      <c r="AA156" s="120">
        <v>78.3</v>
      </c>
      <c r="AC156" s="121"/>
      <c r="AD156" s="121"/>
      <c r="AF156" s="121"/>
      <c r="AG156" s="121"/>
    </row>
    <row r="157" spans="1:33" ht="11.25" customHeight="1" x14ac:dyDescent="0.2">
      <c r="A157" s="103" t="s">
        <v>400</v>
      </c>
      <c r="B157" s="136" t="s">
        <v>401</v>
      </c>
      <c r="C157" s="119">
        <v>2130</v>
      </c>
      <c r="D157" s="163">
        <v>63.1</v>
      </c>
      <c r="E157" s="119">
        <v>1981</v>
      </c>
      <c r="F157" s="163">
        <v>63.9</v>
      </c>
      <c r="G157" s="119">
        <v>1901</v>
      </c>
      <c r="H157" s="120">
        <v>68.5</v>
      </c>
      <c r="I157" s="119">
        <v>1786</v>
      </c>
      <c r="J157" s="120">
        <v>68.8</v>
      </c>
      <c r="K157" s="120">
        <v>1938</v>
      </c>
      <c r="L157" s="120">
        <v>73.5</v>
      </c>
      <c r="M157" s="119">
        <v>1828</v>
      </c>
      <c r="N157" s="120">
        <v>76.2</v>
      </c>
      <c r="O157" s="81"/>
      <c r="P157" s="119">
        <v>2138</v>
      </c>
      <c r="Q157" s="289">
        <v>51.7</v>
      </c>
      <c r="R157" s="119">
        <v>1993</v>
      </c>
      <c r="S157" s="289">
        <v>56.9</v>
      </c>
      <c r="T157" s="119">
        <v>1918</v>
      </c>
      <c r="U157" s="120">
        <v>59.5</v>
      </c>
      <c r="V157" s="119">
        <v>1805</v>
      </c>
      <c r="W157" s="120">
        <v>67.3</v>
      </c>
      <c r="X157" s="120">
        <v>1960</v>
      </c>
      <c r="Y157" s="120">
        <v>71.099999999999994</v>
      </c>
      <c r="Z157" s="119">
        <v>1845</v>
      </c>
      <c r="AA157" s="120">
        <v>63.3</v>
      </c>
      <c r="AC157" s="121"/>
      <c r="AD157" s="121"/>
      <c r="AF157" s="121"/>
      <c r="AG157" s="121"/>
    </row>
    <row r="158" spans="1:33" ht="11.25" customHeight="1" x14ac:dyDescent="0.2">
      <c r="A158" s="103" t="s">
        <v>402</v>
      </c>
      <c r="B158" s="136" t="s">
        <v>403</v>
      </c>
      <c r="C158" s="119">
        <v>10011</v>
      </c>
      <c r="D158" s="163">
        <v>71.400000000000006</v>
      </c>
      <c r="E158" s="119">
        <v>10259</v>
      </c>
      <c r="F158" s="163">
        <v>76.2</v>
      </c>
      <c r="G158" s="119">
        <v>10207</v>
      </c>
      <c r="H158" s="120">
        <v>76.8</v>
      </c>
      <c r="I158" s="119">
        <v>10083</v>
      </c>
      <c r="J158" s="120">
        <v>72.400000000000006</v>
      </c>
      <c r="K158" s="120">
        <v>10140</v>
      </c>
      <c r="L158" s="120">
        <v>78.099999999999994</v>
      </c>
      <c r="M158" s="119">
        <v>10244</v>
      </c>
      <c r="N158" s="120">
        <v>77.400000000000006</v>
      </c>
      <c r="O158" s="81"/>
      <c r="P158" s="119">
        <v>10054</v>
      </c>
      <c r="Q158" s="289">
        <v>67.7</v>
      </c>
      <c r="R158" s="119">
        <v>10279</v>
      </c>
      <c r="S158" s="289">
        <v>70.7</v>
      </c>
      <c r="T158" s="119">
        <v>10220</v>
      </c>
      <c r="U158" s="120">
        <v>72.2</v>
      </c>
      <c r="V158" s="119">
        <v>10119</v>
      </c>
      <c r="W158" s="120">
        <v>75.5</v>
      </c>
      <c r="X158" s="120">
        <v>10183</v>
      </c>
      <c r="Y158" s="120">
        <v>78.5</v>
      </c>
      <c r="Z158" s="119">
        <v>10290</v>
      </c>
      <c r="AA158" s="120">
        <v>74.8</v>
      </c>
      <c r="AC158" s="121"/>
      <c r="AD158" s="121"/>
      <c r="AF158" s="121"/>
      <c r="AG158" s="121"/>
    </row>
    <row r="159" spans="1:33" ht="11.25" customHeight="1" x14ac:dyDescent="0.2">
      <c r="A159" s="103" t="s">
        <v>404</v>
      </c>
      <c r="B159" s="136" t="s">
        <v>405</v>
      </c>
      <c r="C159" s="119">
        <v>1918</v>
      </c>
      <c r="D159" s="163">
        <v>68.599999999999994</v>
      </c>
      <c r="E159" s="119">
        <v>1927</v>
      </c>
      <c r="F159" s="163">
        <v>77.400000000000006</v>
      </c>
      <c r="G159" s="119">
        <v>1894</v>
      </c>
      <c r="H159" s="120">
        <v>77.599999999999994</v>
      </c>
      <c r="I159" s="119">
        <v>1834</v>
      </c>
      <c r="J159" s="120">
        <v>63.2</v>
      </c>
      <c r="K159" s="120">
        <v>1896</v>
      </c>
      <c r="L159" s="120">
        <v>71.8</v>
      </c>
      <c r="M159" s="119">
        <v>1841</v>
      </c>
      <c r="N159" s="120">
        <v>73.400000000000006</v>
      </c>
      <c r="O159" s="81"/>
      <c r="P159" s="119">
        <v>1922</v>
      </c>
      <c r="Q159" s="289">
        <v>67.7</v>
      </c>
      <c r="R159" s="119">
        <v>1923</v>
      </c>
      <c r="S159" s="289">
        <v>69.3</v>
      </c>
      <c r="T159" s="119">
        <v>1893</v>
      </c>
      <c r="U159" s="120">
        <v>69.7</v>
      </c>
      <c r="V159" s="119">
        <v>1837</v>
      </c>
      <c r="W159" s="120">
        <v>72.099999999999994</v>
      </c>
      <c r="X159" s="120">
        <v>1910</v>
      </c>
      <c r="Y159" s="120">
        <v>75</v>
      </c>
      <c r="Z159" s="119">
        <v>1849</v>
      </c>
      <c r="AA159" s="120">
        <v>71.099999999999994</v>
      </c>
      <c r="AC159" s="121"/>
      <c r="AD159" s="121"/>
      <c r="AF159" s="121"/>
      <c r="AG159" s="121"/>
    </row>
    <row r="160" spans="1:33" ht="11.25" customHeight="1" x14ac:dyDescent="0.2">
      <c r="A160" s="103" t="s">
        <v>406</v>
      </c>
      <c r="B160" s="136" t="s">
        <v>407</v>
      </c>
      <c r="C160" s="119">
        <v>7854</v>
      </c>
      <c r="D160" s="163">
        <v>69.599999999999994</v>
      </c>
      <c r="E160" s="119">
        <v>8159</v>
      </c>
      <c r="F160" s="163">
        <v>74.7</v>
      </c>
      <c r="G160" s="119">
        <v>7822</v>
      </c>
      <c r="H160" s="120">
        <v>75.8</v>
      </c>
      <c r="I160" s="119">
        <v>7842</v>
      </c>
      <c r="J160" s="120">
        <v>68</v>
      </c>
      <c r="K160" s="120">
        <v>7930</v>
      </c>
      <c r="L160" s="120">
        <v>72</v>
      </c>
      <c r="M160" s="119">
        <v>8032</v>
      </c>
      <c r="N160" s="120">
        <v>75.5</v>
      </c>
      <c r="O160" s="81"/>
      <c r="P160" s="119">
        <v>7865</v>
      </c>
      <c r="Q160" s="289">
        <v>60.3</v>
      </c>
      <c r="R160" s="119">
        <v>8165</v>
      </c>
      <c r="S160" s="289">
        <v>65</v>
      </c>
      <c r="T160" s="119">
        <v>7825</v>
      </c>
      <c r="U160" s="120">
        <v>67.599999999999994</v>
      </c>
      <c r="V160" s="119">
        <v>7846</v>
      </c>
      <c r="W160" s="120">
        <v>68.5</v>
      </c>
      <c r="X160" s="120">
        <v>7955</v>
      </c>
      <c r="Y160" s="120">
        <v>72.5</v>
      </c>
      <c r="Z160" s="119">
        <v>8042</v>
      </c>
      <c r="AA160" s="120">
        <v>68</v>
      </c>
      <c r="AC160" s="121"/>
      <c r="AD160" s="121"/>
      <c r="AF160" s="121"/>
      <c r="AG160" s="121"/>
    </row>
    <row r="161" spans="1:33" ht="11.25" customHeight="1" x14ac:dyDescent="0.2">
      <c r="A161" s="103" t="s">
        <v>408</v>
      </c>
      <c r="B161" s="136" t="s">
        <v>409</v>
      </c>
      <c r="C161" s="119">
        <v>1459</v>
      </c>
      <c r="D161" s="163">
        <v>71.900000000000006</v>
      </c>
      <c r="E161" s="119">
        <v>1478</v>
      </c>
      <c r="F161" s="163">
        <v>75.3</v>
      </c>
      <c r="G161" s="119">
        <v>1432</v>
      </c>
      <c r="H161" s="120">
        <v>75.7</v>
      </c>
      <c r="I161" s="119">
        <v>1450</v>
      </c>
      <c r="J161" s="120">
        <v>70.8</v>
      </c>
      <c r="K161" s="120">
        <v>1508</v>
      </c>
      <c r="L161" s="120">
        <v>77.7</v>
      </c>
      <c r="M161" s="119">
        <v>1446</v>
      </c>
      <c r="N161" s="120">
        <v>77.900000000000006</v>
      </c>
      <c r="O161" s="81"/>
      <c r="P161" s="119">
        <v>1466</v>
      </c>
      <c r="Q161" s="289">
        <v>71.400000000000006</v>
      </c>
      <c r="R161" s="119">
        <v>1483</v>
      </c>
      <c r="S161" s="289">
        <v>75</v>
      </c>
      <c r="T161" s="119">
        <v>1443</v>
      </c>
      <c r="U161" s="120">
        <v>75.900000000000006</v>
      </c>
      <c r="V161" s="119">
        <v>1456</v>
      </c>
      <c r="W161" s="120">
        <v>78.099999999999994</v>
      </c>
      <c r="X161" s="120">
        <v>1521</v>
      </c>
      <c r="Y161" s="120">
        <v>79.900000000000006</v>
      </c>
      <c r="Z161" s="119">
        <v>1455</v>
      </c>
      <c r="AA161" s="120">
        <v>72.8</v>
      </c>
      <c r="AC161" s="121"/>
      <c r="AD161" s="121"/>
      <c r="AF161" s="121"/>
      <c r="AG161" s="121"/>
    </row>
    <row r="162" spans="1:33" ht="11.25" customHeight="1" x14ac:dyDescent="0.2">
      <c r="A162" s="103" t="s">
        <v>410</v>
      </c>
      <c r="B162" s="136" t="s">
        <v>411</v>
      </c>
      <c r="C162" s="119">
        <v>1639</v>
      </c>
      <c r="D162" s="163">
        <v>76.099999999999994</v>
      </c>
      <c r="E162" s="119">
        <v>1752</v>
      </c>
      <c r="F162" s="163">
        <v>80.8</v>
      </c>
      <c r="G162" s="119">
        <v>1624</v>
      </c>
      <c r="H162" s="120">
        <v>78.900000000000006</v>
      </c>
      <c r="I162" s="119">
        <v>1568</v>
      </c>
      <c r="J162" s="120">
        <v>71.599999999999994</v>
      </c>
      <c r="K162" s="120">
        <v>1608</v>
      </c>
      <c r="L162" s="120">
        <v>77.3</v>
      </c>
      <c r="M162" s="119">
        <v>1591</v>
      </c>
      <c r="N162" s="120">
        <v>81.7</v>
      </c>
      <c r="O162" s="81"/>
      <c r="P162" s="119">
        <v>1646</v>
      </c>
      <c r="Q162" s="289">
        <v>72.8</v>
      </c>
      <c r="R162" s="119">
        <v>1776</v>
      </c>
      <c r="S162" s="289">
        <v>75.5</v>
      </c>
      <c r="T162" s="119">
        <v>1635</v>
      </c>
      <c r="U162" s="120">
        <v>75.400000000000006</v>
      </c>
      <c r="V162" s="119">
        <v>1575</v>
      </c>
      <c r="W162" s="120">
        <v>77.5</v>
      </c>
      <c r="X162" s="120">
        <v>1624</v>
      </c>
      <c r="Y162" s="120">
        <v>82.5</v>
      </c>
      <c r="Z162" s="119">
        <v>1600</v>
      </c>
      <c r="AA162" s="120">
        <v>74.599999999999994</v>
      </c>
      <c r="AC162" s="121"/>
      <c r="AD162" s="121"/>
      <c r="AF162" s="121"/>
      <c r="AG162" s="121"/>
    </row>
    <row r="163" spans="1:33" ht="11.25" customHeight="1" x14ac:dyDescent="0.2">
      <c r="A163" s="8"/>
      <c r="B163" s="136"/>
      <c r="C163" s="119"/>
      <c r="D163" s="289"/>
      <c r="E163" s="119"/>
      <c r="F163" s="289"/>
      <c r="G163" s="119"/>
      <c r="H163" s="120"/>
      <c r="O163" s="81"/>
      <c r="P163" s="119"/>
      <c r="Q163" s="289"/>
      <c r="R163" s="119"/>
      <c r="S163" s="289"/>
      <c r="T163" s="119"/>
      <c r="U163" s="120"/>
      <c r="Z163" s="163"/>
      <c r="AA163" s="163"/>
      <c r="AC163" s="121"/>
      <c r="AD163" s="121"/>
      <c r="AF163" s="121"/>
      <c r="AG163" s="121"/>
    </row>
    <row r="164" spans="1:33" s="83" customFormat="1" ht="11.25" customHeight="1" x14ac:dyDescent="0.2">
      <c r="A164" s="31" t="s">
        <v>569</v>
      </c>
      <c r="B164" s="77" t="s">
        <v>412</v>
      </c>
      <c r="C164" s="78">
        <v>54609</v>
      </c>
      <c r="D164" s="79">
        <v>67.900000000000006</v>
      </c>
      <c r="E164" s="78">
        <v>54841</v>
      </c>
      <c r="F164" s="79">
        <v>71.599999999999994</v>
      </c>
      <c r="G164" s="78">
        <v>53089</v>
      </c>
      <c r="H164" s="80">
        <v>73.5</v>
      </c>
      <c r="I164" s="78">
        <v>52448</v>
      </c>
      <c r="J164" s="80">
        <v>68</v>
      </c>
      <c r="K164" s="80">
        <v>53957</v>
      </c>
      <c r="L164" s="80">
        <v>70.599999999999994</v>
      </c>
      <c r="M164" s="78">
        <v>52797</v>
      </c>
      <c r="N164" s="80">
        <v>73</v>
      </c>
      <c r="O164" s="81"/>
      <c r="P164" s="78">
        <v>54619</v>
      </c>
      <c r="Q164" s="82">
        <v>60.9</v>
      </c>
      <c r="R164" s="78">
        <v>54831</v>
      </c>
      <c r="S164" s="82">
        <v>63.9</v>
      </c>
      <c r="T164" s="78">
        <v>53090</v>
      </c>
      <c r="U164" s="80">
        <v>65.599999999999994</v>
      </c>
      <c r="V164" s="78">
        <v>52425</v>
      </c>
      <c r="W164" s="80">
        <v>68.7</v>
      </c>
      <c r="X164" s="80">
        <v>54055</v>
      </c>
      <c r="Y164" s="80">
        <v>71.5</v>
      </c>
      <c r="Z164" s="78">
        <v>52819</v>
      </c>
      <c r="AA164" s="80">
        <v>66.7</v>
      </c>
      <c r="AC164" s="121"/>
      <c r="AD164" s="121"/>
      <c r="AF164" s="121"/>
      <c r="AG164" s="121"/>
    </row>
    <row r="165" spans="1:33" ht="11.25" customHeight="1" x14ac:dyDescent="0.2">
      <c r="A165" s="103" t="s">
        <v>415</v>
      </c>
      <c r="B165" s="136" t="s">
        <v>416</v>
      </c>
      <c r="C165" s="119">
        <v>2112</v>
      </c>
      <c r="D165" s="163">
        <v>74.2</v>
      </c>
      <c r="E165" s="119">
        <v>2180</v>
      </c>
      <c r="F165" s="163">
        <v>76.7</v>
      </c>
      <c r="G165" s="119">
        <v>2034</v>
      </c>
      <c r="H165" s="120">
        <v>79.5</v>
      </c>
      <c r="I165" s="119">
        <v>2016</v>
      </c>
      <c r="J165" s="120">
        <v>67.900000000000006</v>
      </c>
      <c r="K165" s="120">
        <v>2117</v>
      </c>
      <c r="L165" s="120">
        <v>72</v>
      </c>
      <c r="M165" s="119">
        <v>2027</v>
      </c>
      <c r="N165" s="120">
        <v>74.099999999999994</v>
      </c>
      <c r="O165" s="81"/>
      <c r="P165" s="119">
        <v>2106</v>
      </c>
      <c r="Q165" s="289">
        <v>66.2</v>
      </c>
      <c r="R165" s="119">
        <v>2176</v>
      </c>
      <c r="S165" s="289">
        <v>67.2</v>
      </c>
      <c r="T165" s="119">
        <v>2041</v>
      </c>
      <c r="U165" s="120">
        <v>69.7</v>
      </c>
      <c r="V165" s="119">
        <v>1993</v>
      </c>
      <c r="W165" s="120">
        <v>69</v>
      </c>
      <c r="X165" s="120">
        <v>2125</v>
      </c>
      <c r="Y165" s="120">
        <v>73.5</v>
      </c>
      <c r="Z165" s="119">
        <v>2021</v>
      </c>
      <c r="AA165" s="120">
        <v>68.5</v>
      </c>
      <c r="AC165" s="121"/>
      <c r="AD165" s="121"/>
      <c r="AF165" s="121"/>
      <c r="AG165" s="121"/>
    </row>
    <row r="166" spans="1:33" ht="11.25" customHeight="1" x14ac:dyDescent="0.2">
      <c r="A166" s="103" t="s">
        <v>417</v>
      </c>
      <c r="B166" s="136" t="s">
        <v>418</v>
      </c>
      <c r="C166" s="119">
        <v>1695</v>
      </c>
      <c r="D166" s="163">
        <v>68.3</v>
      </c>
      <c r="E166" s="119">
        <v>1647</v>
      </c>
      <c r="F166" s="163">
        <v>73.099999999999994</v>
      </c>
      <c r="G166" s="119">
        <v>1600</v>
      </c>
      <c r="H166" s="120">
        <v>70.400000000000006</v>
      </c>
      <c r="I166" s="119">
        <v>1582</v>
      </c>
      <c r="J166" s="120">
        <v>72.7</v>
      </c>
      <c r="K166" s="120">
        <v>1612</v>
      </c>
      <c r="L166" s="120">
        <v>80.2</v>
      </c>
      <c r="M166" s="119">
        <v>1636</v>
      </c>
      <c r="N166" s="120">
        <v>81.2</v>
      </c>
      <c r="O166" s="81"/>
      <c r="P166" s="119">
        <v>1703</v>
      </c>
      <c r="Q166" s="289">
        <v>60</v>
      </c>
      <c r="R166" s="119">
        <v>1643</v>
      </c>
      <c r="S166" s="289">
        <v>66.599999999999994</v>
      </c>
      <c r="T166" s="119">
        <v>1604</v>
      </c>
      <c r="U166" s="120">
        <v>66.900000000000006</v>
      </c>
      <c r="V166" s="119">
        <v>1590</v>
      </c>
      <c r="W166" s="120">
        <v>70.2</v>
      </c>
      <c r="X166" s="120">
        <v>1622</v>
      </c>
      <c r="Y166" s="120">
        <v>76.099999999999994</v>
      </c>
      <c r="Z166" s="119">
        <v>1641</v>
      </c>
      <c r="AA166" s="120">
        <v>69.5</v>
      </c>
      <c r="AC166" s="121"/>
      <c r="AD166" s="121"/>
      <c r="AF166" s="121"/>
      <c r="AG166" s="121"/>
    </row>
    <row r="167" spans="1:33" ht="11.25" customHeight="1" x14ac:dyDescent="0.2">
      <c r="A167" s="103" t="s">
        <v>419</v>
      </c>
      <c r="B167" s="136" t="s">
        <v>420</v>
      </c>
      <c r="C167" s="119">
        <v>2922</v>
      </c>
      <c r="D167" s="163">
        <v>63.8</v>
      </c>
      <c r="E167" s="119">
        <v>2799</v>
      </c>
      <c r="F167" s="163">
        <v>70.3</v>
      </c>
      <c r="G167" s="119">
        <v>2783</v>
      </c>
      <c r="H167" s="120">
        <v>71.599999999999994</v>
      </c>
      <c r="I167" s="119">
        <v>2738</v>
      </c>
      <c r="J167" s="120">
        <v>70</v>
      </c>
      <c r="K167" s="120">
        <v>3041</v>
      </c>
      <c r="L167" s="120">
        <v>66.3</v>
      </c>
      <c r="M167" s="119">
        <v>2954</v>
      </c>
      <c r="N167" s="120">
        <v>75.599999999999994</v>
      </c>
      <c r="O167" s="81"/>
      <c r="P167" s="119">
        <v>2904</v>
      </c>
      <c r="Q167" s="289">
        <v>48.6</v>
      </c>
      <c r="R167" s="119">
        <v>2796</v>
      </c>
      <c r="S167" s="289">
        <v>55.1</v>
      </c>
      <c r="T167" s="119">
        <v>2796</v>
      </c>
      <c r="U167" s="120">
        <v>57.9</v>
      </c>
      <c r="V167" s="119">
        <v>2743</v>
      </c>
      <c r="W167" s="120">
        <v>63.1</v>
      </c>
      <c r="X167" s="120">
        <v>3051</v>
      </c>
      <c r="Y167" s="120">
        <v>64.5</v>
      </c>
      <c r="Z167" s="119">
        <v>2966</v>
      </c>
      <c r="AA167" s="120">
        <v>67.8</v>
      </c>
      <c r="AC167" s="121"/>
      <c r="AD167" s="121"/>
      <c r="AF167" s="121"/>
      <c r="AG167" s="121"/>
    </row>
    <row r="168" spans="1:33" ht="11.25" customHeight="1" x14ac:dyDescent="0.2">
      <c r="A168" s="103" t="s">
        <v>421</v>
      </c>
      <c r="B168" s="136" t="s">
        <v>422</v>
      </c>
      <c r="C168" s="119">
        <v>5835</v>
      </c>
      <c r="D168" s="163">
        <v>65.3</v>
      </c>
      <c r="E168" s="119">
        <v>5758</v>
      </c>
      <c r="F168" s="163">
        <v>69.8</v>
      </c>
      <c r="G168" s="119">
        <v>5556</v>
      </c>
      <c r="H168" s="120">
        <v>70.099999999999994</v>
      </c>
      <c r="I168" s="119">
        <v>5494</v>
      </c>
      <c r="J168" s="120">
        <v>66.400000000000006</v>
      </c>
      <c r="K168" s="120">
        <v>5678</v>
      </c>
      <c r="L168" s="120">
        <v>72.599999999999994</v>
      </c>
      <c r="M168" s="119">
        <v>5562</v>
      </c>
      <c r="N168" s="120">
        <v>71.8</v>
      </c>
      <c r="O168" s="81"/>
      <c r="P168" s="119">
        <v>5841</v>
      </c>
      <c r="Q168" s="289">
        <v>56.8</v>
      </c>
      <c r="R168" s="119">
        <v>5761</v>
      </c>
      <c r="S168" s="289">
        <v>60.8</v>
      </c>
      <c r="T168" s="119">
        <v>5566</v>
      </c>
      <c r="U168" s="120">
        <v>63.8</v>
      </c>
      <c r="V168" s="119">
        <v>5484</v>
      </c>
      <c r="W168" s="120">
        <v>66.5</v>
      </c>
      <c r="X168" s="120">
        <v>5695</v>
      </c>
      <c r="Y168" s="120">
        <v>70.7</v>
      </c>
      <c r="Z168" s="119">
        <v>5558</v>
      </c>
      <c r="AA168" s="120">
        <v>66.099999999999994</v>
      </c>
      <c r="AC168" s="121"/>
      <c r="AD168" s="121"/>
      <c r="AF168" s="121"/>
      <c r="AG168" s="121"/>
    </row>
    <row r="169" spans="1:33" ht="11.25" customHeight="1" x14ac:dyDescent="0.2">
      <c r="A169" s="103" t="s">
        <v>423</v>
      </c>
      <c r="B169" s="136" t="s">
        <v>424</v>
      </c>
      <c r="C169" s="119">
        <v>7485</v>
      </c>
      <c r="D169" s="163">
        <v>68</v>
      </c>
      <c r="E169" s="119">
        <v>7463</v>
      </c>
      <c r="F169" s="163">
        <v>70.599999999999994</v>
      </c>
      <c r="G169" s="119">
        <v>7222</v>
      </c>
      <c r="H169" s="120">
        <v>72.7</v>
      </c>
      <c r="I169" s="119">
        <v>7397</v>
      </c>
      <c r="J169" s="120">
        <v>68</v>
      </c>
      <c r="K169" s="120">
        <v>7425</v>
      </c>
      <c r="L169" s="120">
        <v>70.099999999999994</v>
      </c>
      <c r="M169" s="119">
        <v>7020</v>
      </c>
      <c r="N169" s="120">
        <v>73.099999999999994</v>
      </c>
      <c r="O169" s="81"/>
      <c r="P169" s="119">
        <v>7494</v>
      </c>
      <c r="Q169" s="289">
        <v>61.9</v>
      </c>
      <c r="R169" s="119">
        <v>7446</v>
      </c>
      <c r="S169" s="289">
        <v>64.400000000000006</v>
      </c>
      <c r="T169" s="119">
        <v>7212</v>
      </c>
      <c r="U169" s="120">
        <v>66.5</v>
      </c>
      <c r="V169" s="119">
        <v>7403</v>
      </c>
      <c r="W169" s="120">
        <v>72.900000000000006</v>
      </c>
      <c r="X169" s="120">
        <v>7446</v>
      </c>
      <c r="Y169" s="120">
        <v>72.900000000000006</v>
      </c>
      <c r="Z169" s="119">
        <v>7021</v>
      </c>
      <c r="AA169" s="120">
        <v>66.8</v>
      </c>
      <c r="AC169" s="121"/>
      <c r="AD169" s="121"/>
      <c r="AF169" s="121"/>
      <c r="AG169" s="121"/>
    </row>
    <row r="170" spans="1:33" ht="11.25" customHeight="1" x14ac:dyDescent="0.2">
      <c r="A170" s="103" t="s">
        <v>425</v>
      </c>
      <c r="B170" s="136" t="s">
        <v>426</v>
      </c>
      <c r="C170" s="119">
        <v>4223</v>
      </c>
      <c r="D170" s="163">
        <v>72</v>
      </c>
      <c r="E170" s="119">
        <v>4255</v>
      </c>
      <c r="F170" s="163">
        <v>75.8</v>
      </c>
      <c r="G170" s="119">
        <v>4083</v>
      </c>
      <c r="H170" s="120">
        <v>77.099999999999994</v>
      </c>
      <c r="I170" s="119">
        <v>4150</v>
      </c>
      <c r="J170" s="120">
        <v>64</v>
      </c>
      <c r="K170" s="120">
        <v>4222</v>
      </c>
      <c r="L170" s="120">
        <v>69.900000000000006</v>
      </c>
      <c r="M170" s="119">
        <v>4214</v>
      </c>
      <c r="N170" s="120">
        <v>75.2</v>
      </c>
      <c r="O170" s="81"/>
      <c r="P170" s="119">
        <v>4220</v>
      </c>
      <c r="Q170" s="289">
        <v>64.900000000000006</v>
      </c>
      <c r="R170" s="119">
        <v>4257</v>
      </c>
      <c r="S170" s="289">
        <v>68</v>
      </c>
      <c r="T170" s="119">
        <v>4060</v>
      </c>
      <c r="U170" s="120">
        <v>68.400000000000006</v>
      </c>
      <c r="V170" s="119">
        <v>4154</v>
      </c>
      <c r="W170" s="120">
        <v>65.099999999999994</v>
      </c>
      <c r="X170" s="120">
        <v>4215</v>
      </c>
      <c r="Y170" s="120">
        <v>69.900000000000006</v>
      </c>
      <c r="Z170" s="119">
        <v>4224</v>
      </c>
      <c r="AA170" s="120">
        <v>69.5</v>
      </c>
      <c r="AC170" s="121"/>
      <c r="AD170" s="121"/>
      <c r="AF170" s="121"/>
      <c r="AG170" s="121"/>
    </row>
    <row r="171" spans="1:33" ht="11.25" customHeight="1" x14ac:dyDescent="0.2">
      <c r="A171" s="103" t="s">
        <v>427</v>
      </c>
      <c r="B171" s="136" t="s">
        <v>428</v>
      </c>
      <c r="C171" s="119">
        <v>6631</v>
      </c>
      <c r="D171" s="163">
        <v>71.2</v>
      </c>
      <c r="E171" s="119">
        <v>6716</v>
      </c>
      <c r="F171" s="163">
        <v>72.7</v>
      </c>
      <c r="G171" s="119">
        <v>6531</v>
      </c>
      <c r="H171" s="120">
        <v>75.3</v>
      </c>
      <c r="I171" s="119">
        <v>6378</v>
      </c>
      <c r="J171" s="120">
        <v>69.400000000000006</v>
      </c>
      <c r="K171" s="120">
        <v>6454</v>
      </c>
      <c r="L171" s="120">
        <v>69.8</v>
      </c>
      <c r="M171" s="119">
        <v>6306</v>
      </c>
      <c r="N171" s="120">
        <v>74.400000000000006</v>
      </c>
      <c r="O171" s="81"/>
      <c r="P171" s="119">
        <v>6639</v>
      </c>
      <c r="Q171" s="289">
        <v>67.8</v>
      </c>
      <c r="R171" s="119">
        <v>6711</v>
      </c>
      <c r="S171" s="289">
        <v>69.8</v>
      </c>
      <c r="T171" s="119">
        <v>6524</v>
      </c>
      <c r="U171" s="120">
        <v>72.099999999999994</v>
      </c>
      <c r="V171" s="119">
        <v>6368</v>
      </c>
      <c r="W171" s="120">
        <v>75</v>
      </c>
      <c r="X171" s="120">
        <v>6444</v>
      </c>
      <c r="Y171" s="120">
        <v>74.3</v>
      </c>
      <c r="Z171" s="119">
        <v>6299</v>
      </c>
      <c r="AA171" s="120">
        <v>70</v>
      </c>
      <c r="AC171" s="121"/>
      <c r="AD171" s="121"/>
      <c r="AF171" s="121"/>
      <c r="AG171" s="121"/>
    </row>
    <row r="172" spans="1:33" ht="11.25" customHeight="1" x14ac:dyDescent="0.2">
      <c r="A172" s="103" t="s">
        <v>413</v>
      </c>
      <c r="B172" s="136" t="s">
        <v>414</v>
      </c>
      <c r="C172" s="119">
        <v>15</v>
      </c>
      <c r="D172" s="163">
        <v>80</v>
      </c>
      <c r="E172" s="119">
        <v>22</v>
      </c>
      <c r="F172" s="163">
        <v>77.3</v>
      </c>
      <c r="G172" s="119">
        <v>19</v>
      </c>
      <c r="H172" s="120">
        <v>73.7</v>
      </c>
      <c r="I172" s="119">
        <v>22</v>
      </c>
      <c r="J172" s="120">
        <v>86.4</v>
      </c>
      <c r="K172" s="120">
        <v>21</v>
      </c>
      <c r="L172" s="120">
        <v>81</v>
      </c>
      <c r="M172" s="119">
        <v>22</v>
      </c>
      <c r="N172" s="120">
        <v>95.5</v>
      </c>
      <c r="O172" s="81"/>
      <c r="P172" s="119">
        <v>14</v>
      </c>
      <c r="Q172" s="289">
        <v>85.7</v>
      </c>
      <c r="R172" s="119">
        <v>22</v>
      </c>
      <c r="S172" s="289">
        <v>100</v>
      </c>
      <c r="T172" s="119">
        <v>17</v>
      </c>
      <c r="U172" s="120">
        <v>100</v>
      </c>
      <c r="V172" s="119">
        <v>22</v>
      </c>
      <c r="W172" s="120">
        <v>100</v>
      </c>
      <c r="X172" s="120">
        <v>21</v>
      </c>
      <c r="Y172" s="120">
        <v>85.7</v>
      </c>
      <c r="Z172" s="119">
        <v>22</v>
      </c>
      <c r="AA172" s="120">
        <v>90.9</v>
      </c>
      <c r="AC172" s="121"/>
      <c r="AD172" s="121"/>
      <c r="AF172" s="121"/>
      <c r="AG172" s="121"/>
    </row>
    <row r="173" spans="1:33" ht="11.25" customHeight="1" x14ac:dyDescent="0.2">
      <c r="A173" s="103" t="s">
        <v>429</v>
      </c>
      <c r="B173" s="136" t="s">
        <v>430</v>
      </c>
      <c r="C173" s="119">
        <v>2193</v>
      </c>
      <c r="D173" s="163">
        <v>67.900000000000006</v>
      </c>
      <c r="E173" s="119">
        <v>2204</v>
      </c>
      <c r="F173" s="163">
        <v>73.3</v>
      </c>
      <c r="G173" s="119">
        <v>2218</v>
      </c>
      <c r="H173" s="120">
        <v>74.2</v>
      </c>
      <c r="I173" s="119">
        <v>2133</v>
      </c>
      <c r="J173" s="120">
        <v>71</v>
      </c>
      <c r="K173" s="120">
        <v>2176</v>
      </c>
      <c r="L173" s="120">
        <v>71.7</v>
      </c>
      <c r="M173" s="119">
        <v>2123</v>
      </c>
      <c r="N173" s="120">
        <v>72.2</v>
      </c>
      <c r="O173" s="81"/>
      <c r="P173" s="119">
        <v>2185</v>
      </c>
      <c r="Q173" s="289">
        <v>57.8</v>
      </c>
      <c r="R173" s="119">
        <v>2197</v>
      </c>
      <c r="S173" s="289">
        <v>60.8</v>
      </c>
      <c r="T173" s="119">
        <v>2218</v>
      </c>
      <c r="U173" s="120">
        <v>62.1</v>
      </c>
      <c r="V173" s="119">
        <v>2142</v>
      </c>
      <c r="W173" s="120">
        <v>67.3</v>
      </c>
      <c r="X173" s="120">
        <v>2181</v>
      </c>
      <c r="Y173" s="120">
        <v>68.900000000000006</v>
      </c>
      <c r="Z173" s="119">
        <v>2120</v>
      </c>
      <c r="AA173" s="120">
        <v>67.2</v>
      </c>
      <c r="AC173" s="121"/>
      <c r="AD173" s="121"/>
      <c r="AF173" s="121"/>
      <c r="AG173" s="121"/>
    </row>
    <row r="174" spans="1:33" ht="11.25" customHeight="1" x14ac:dyDescent="0.2">
      <c r="A174" s="103" t="s">
        <v>431</v>
      </c>
      <c r="B174" s="136" t="s">
        <v>432</v>
      </c>
      <c r="C174" s="119">
        <v>2840</v>
      </c>
      <c r="D174" s="163">
        <v>63.5</v>
      </c>
      <c r="E174" s="119">
        <v>2883</v>
      </c>
      <c r="F174" s="163">
        <v>70</v>
      </c>
      <c r="G174" s="119">
        <v>2746</v>
      </c>
      <c r="H174" s="120">
        <v>73</v>
      </c>
      <c r="I174" s="119">
        <v>2664</v>
      </c>
      <c r="J174" s="120">
        <v>71.099999999999994</v>
      </c>
      <c r="K174" s="120">
        <v>2698</v>
      </c>
      <c r="L174" s="120">
        <v>73.400000000000006</v>
      </c>
      <c r="M174" s="119">
        <v>2648</v>
      </c>
      <c r="N174" s="120">
        <v>70.7</v>
      </c>
      <c r="O174" s="81"/>
      <c r="P174" s="119">
        <v>2843</v>
      </c>
      <c r="Q174" s="289">
        <v>54.6</v>
      </c>
      <c r="R174" s="119">
        <v>2892</v>
      </c>
      <c r="S174" s="289">
        <v>57</v>
      </c>
      <c r="T174" s="119">
        <v>2763</v>
      </c>
      <c r="U174" s="120">
        <v>60.9</v>
      </c>
      <c r="V174" s="119">
        <v>2687</v>
      </c>
      <c r="W174" s="120">
        <v>65.5</v>
      </c>
      <c r="X174" s="120">
        <v>2699</v>
      </c>
      <c r="Y174" s="120">
        <v>70.2</v>
      </c>
      <c r="Z174" s="119">
        <v>2646</v>
      </c>
      <c r="AA174" s="120">
        <v>63.6</v>
      </c>
      <c r="AC174" s="121"/>
      <c r="AD174" s="121"/>
      <c r="AF174" s="121"/>
      <c r="AG174" s="121"/>
    </row>
    <row r="175" spans="1:33" ht="11.25" customHeight="1" x14ac:dyDescent="0.2">
      <c r="A175" s="103" t="s">
        <v>433</v>
      </c>
      <c r="B175" s="136" t="s">
        <v>434</v>
      </c>
      <c r="C175" s="119">
        <v>1633</v>
      </c>
      <c r="D175" s="163">
        <v>67.400000000000006</v>
      </c>
      <c r="E175" s="119">
        <v>1627</v>
      </c>
      <c r="F175" s="163">
        <v>69.3</v>
      </c>
      <c r="G175" s="119">
        <v>1543</v>
      </c>
      <c r="H175" s="120">
        <v>72.8</v>
      </c>
      <c r="I175" s="119">
        <v>1552</v>
      </c>
      <c r="J175" s="120">
        <v>71.3</v>
      </c>
      <c r="K175" s="120">
        <v>1588</v>
      </c>
      <c r="L175" s="120">
        <v>72.7</v>
      </c>
      <c r="M175" s="119">
        <v>1518</v>
      </c>
      <c r="N175" s="120">
        <v>71.7</v>
      </c>
      <c r="O175" s="81"/>
      <c r="P175" s="119">
        <v>1634</v>
      </c>
      <c r="Q175" s="289">
        <v>66.2</v>
      </c>
      <c r="R175" s="119">
        <v>1625</v>
      </c>
      <c r="S175" s="289">
        <v>65.5</v>
      </c>
      <c r="T175" s="119">
        <v>1536</v>
      </c>
      <c r="U175" s="120">
        <v>62</v>
      </c>
      <c r="V175" s="119">
        <v>1542</v>
      </c>
      <c r="W175" s="120">
        <v>69.8</v>
      </c>
      <c r="X175" s="120">
        <v>1592</v>
      </c>
      <c r="Y175" s="120">
        <v>71.900000000000006</v>
      </c>
      <c r="Z175" s="119">
        <v>1526</v>
      </c>
      <c r="AA175" s="120">
        <v>66.2</v>
      </c>
      <c r="AC175" s="121"/>
      <c r="AD175" s="121"/>
      <c r="AF175" s="121"/>
      <c r="AG175" s="121"/>
    </row>
    <row r="176" spans="1:33" ht="11.25" customHeight="1" x14ac:dyDescent="0.2">
      <c r="A176" s="103" t="s">
        <v>435</v>
      </c>
      <c r="B176" s="136" t="s">
        <v>436</v>
      </c>
      <c r="C176" s="119">
        <v>5515</v>
      </c>
      <c r="D176" s="163">
        <v>64.900000000000006</v>
      </c>
      <c r="E176" s="119">
        <v>5564</v>
      </c>
      <c r="F176" s="163">
        <v>70.8</v>
      </c>
      <c r="G176" s="119">
        <v>5267</v>
      </c>
      <c r="H176" s="120">
        <v>73.5</v>
      </c>
      <c r="I176" s="119">
        <v>5083</v>
      </c>
      <c r="J176" s="120">
        <v>65.3</v>
      </c>
      <c r="K176" s="120">
        <v>5342</v>
      </c>
      <c r="L176" s="120">
        <v>68.599999999999994</v>
      </c>
      <c r="M176" s="119">
        <v>5234</v>
      </c>
      <c r="N176" s="120">
        <v>70.599999999999994</v>
      </c>
      <c r="O176" s="81"/>
      <c r="P176" s="119">
        <v>5523</v>
      </c>
      <c r="Q176" s="289">
        <v>59.8</v>
      </c>
      <c r="R176" s="119">
        <v>5558</v>
      </c>
      <c r="S176" s="289">
        <v>62.5</v>
      </c>
      <c r="T176" s="119">
        <v>5260</v>
      </c>
      <c r="U176" s="120">
        <v>62.5</v>
      </c>
      <c r="V176" s="119">
        <v>5086</v>
      </c>
      <c r="W176" s="120">
        <v>66.900000000000006</v>
      </c>
      <c r="X176" s="120">
        <v>5346</v>
      </c>
      <c r="Y176" s="120">
        <v>71.7</v>
      </c>
      <c r="Z176" s="119">
        <v>5227</v>
      </c>
      <c r="AA176" s="120">
        <v>63.4</v>
      </c>
      <c r="AC176" s="121"/>
      <c r="AD176" s="121"/>
      <c r="AF176" s="121"/>
      <c r="AG176" s="121"/>
    </row>
    <row r="177" spans="1:33" ht="11.25" customHeight="1" x14ac:dyDescent="0.2">
      <c r="A177" s="103" t="s">
        <v>437</v>
      </c>
      <c r="B177" s="136" t="s">
        <v>438</v>
      </c>
      <c r="C177" s="119">
        <v>3026</v>
      </c>
      <c r="D177" s="163">
        <v>63.4</v>
      </c>
      <c r="E177" s="119">
        <v>3125</v>
      </c>
      <c r="F177" s="163">
        <v>68</v>
      </c>
      <c r="G177" s="119">
        <v>3135</v>
      </c>
      <c r="H177" s="120">
        <v>70.599999999999994</v>
      </c>
      <c r="I177" s="119">
        <v>2973</v>
      </c>
      <c r="J177" s="120">
        <v>66.599999999999994</v>
      </c>
      <c r="K177" s="120">
        <v>3009</v>
      </c>
      <c r="L177" s="120">
        <v>67.900000000000006</v>
      </c>
      <c r="M177" s="119">
        <v>2984</v>
      </c>
      <c r="N177" s="120">
        <v>67</v>
      </c>
      <c r="O177" s="81"/>
      <c r="P177" s="119">
        <v>3028</v>
      </c>
      <c r="Q177" s="289">
        <v>59.1</v>
      </c>
      <c r="R177" s="119">
        <v>3132</v>
      </c>
      <c r="S177" s="289">
        <v>65</v>
      </c>
      <c r="T177" s="119">
        <v>3139</v>
      </c>
      <c r="U177" s="120">
        <v>63.7</v>
      </c>
      <c r="V177" s="119">
        <v>2957</v>
      </c>
      <c r="W177" s="120">
        <v>67.400000000000006</v>
      </c>
      <c r="X177" s="120">
        <v>3016</v>
      </c>
      <c r="Y177" s="120">
        <v>68.2</v>
      </c>
      <c r="Z177" s="119">
        <v>2983</v>
      </c>
      <c r="AA177" s="120">
        <v>64.3</v>
      </c>
      <c r="AC177" s="121"/>
      <c r="AD177" s="121"/>
      <c r="AF177" s="121"/>
      <c r="AG177" s="121"/>
    </row>
    <row r="178" spans="1:33" ht="11.25" customHeight="1" x14ac:dyDescent="0.2">
      <c r="A178" s="103" t="s">
        <v>439</v>
      </c>
      <c r="B178" s="136" t="s">
        <v>440</v>
      </c>
      <c r="C178" s="119">
        <v>2137</v>
      </c>
      <c r="D178" s="163">
        <v>66.2</v>
      </c>
      <c r="E178" s="119">
        <v>2078</v>
      </c>
      <c r="F178" s="163">
        <v>71.2</v>
      </c>
      <c r="G178" s="119">
        <v>2017</v>
      </c>
      <c r="H178" s="120">
        <v>72.599999999999994</v>
      </c>
      <c r="I178" s="119">
        <v>2126</v>
      </c>
      <c r="J178" s="120">
        <v>69.2</v>
      </c>
      <c r="K178" s="120">
        <v>2121</v>
      </c>
      <c r="L178" s="120">
        <v>69.400000000000006</v>
      </c>
      <c r="M178" s="119">
        <v>2164</v>
      </c>
      <c r="N178" s="120">
        <v>72.400000000000006</v>
      </c>
      <c r="O178" s="81"/>
      <c r="P178" s="119">
        <v>2141</v>
      </c>
      <c r="Q178" s="289">
        <v>50.5</v>
      </c>
      <c r="R178" s="119">
        <v>2086</v>
      </c>
      <c r="S178" s="289">
        <v>54</v>
      </c>
      <c r="T178" s="119">
        <v>2032</v>
      </c>
      <c r="U178" s="120">
        <v>57.3</v>
      </c>
      <c r="V178" s="119">
        <v>2127</v>
      </c>
      <c r="W178" s="120">
        <v>59</v>
      </c>
      <c r="X178" s="120">
        <v>2137</v>
      </c>
      <c r="Y178" s="120">
        <v>66.900000000000006</v>
      </c>
      <c r="Z178" s="119">
        <v>2173</v>
      </c>
      <c r="AA178" s="120">
        <v>62.4</v>
      </c>
      <c r="AC178" s="121"/>
      <c r="AD178" s="121"/>
      <c r="AF178" s="121"/>
      <c r="AG178" s="121"/>
    </row>
    <row r="179" spans="1:33" ht="11.25" customHeight="1" x14ac:dyDescent="0.2">
      <c r="A179" s="103" t="s">
        <v>441</v>
      </c>
      <c r="B179" s="136" t="s">
        <v>442</v>
      </c>
      <c r="C179" s="119">
        <v>1445</v>
      </c>
      <c r="D179" s="163">
        <v>66.400000000000006</v>
      </c>
      <c r="E179" s="119">
        <v>1461</v>
      </c>
      <c r="F179" s="163">
        <v>69.099999999999994</v>
      </c>
      <c r="G179" s="119">
        <v>1414</v>
      </c>
      <c r="H179" s="120">
        <v>75.2</v>
      </c>
      <c r="I179" s="119">
        <v>1357</v>
      </c>
      <c r="J179" s="120">
        <v>70.7</v>
      </c>
      <c r="K179" s="120">
        <v>1402</v>
      </c>
      <c r="L179" s="120">
        <v>73.7</v>
      </c>
      <c r="M179" s="119">
        <v>1420</v>
      </c>
      <c r="N179" s="120">
        <v>80.8</v>
      </c>
      <c r="O179" s="81"/>
      <c r="P179" s="119">
        <v>1442</v>
      </c>
      <c r="Q179" s="289">
        <v>62.6</v>
      </c>
      <c r="R179" s="119">
        <v>1464</v>
      </c>
      <c r="S179" s="289">
        <v>64.5</v>
      </c>
      <c r="T179" s="119">
        <v>1413</v>
      </c>
      <c r="U179" s="120">
        <v>63</v>
      </c>
      <c r="V179" s="119">
        <v>1363</v>
      </c>
      <c r="W179" s="120">
        <v>68.2</v>
      </c>
      <c r="X179" s="120">
        <v>1405</v>
      </c>
      <c r="Y179" s="120">
        <v>69.8</v>
      </c>
      <c r="Z179" s="119">
        <v>1417</v>
      </c>
      <c r="AA179" s="120">
        <v>60.4</v>
      </c>
      <c r="AC179" s="121"/>
      <c r="AD179" s="121"/>
      <c r="AF179" s="121"/>
      <c r="AG179" s="121"/>
    </row>
    <row r="180" spans="1:33" ht="11.25" customHeight="1" x14ac:dyDescent="0.2">
      <c r="A180" s="103" t="s">
        <v>443</v>
      </c>
      <c r="B180" s="136" t="s">
        <v>444</v>
      </c>
      <c r="C180" s="119">
        <v>4902</v>
      </c>
      <c r="D180" s="163">
        <v>72</v>
      </c>
      <c r="E180" s="119">
        <v>5059</v>
      </c>
      <c r="F180" s="163">
        <v>72.599999999999994</v>
      </c>
      <c r="G180" s="119">
        <v>4921</v>
      </c>
      <c r="H180" s="120">
        <v>74.8</v>
      </c>
      <c r="I180" s="119">
        <v>4783</v>
      </c>
      <c r="J180" s="120">
        <v>67.5</v>
      </c>
      <c r="K180" s="120">
        <v>5051</v>
      </c>
      <c r="L180" s="120">
        <v>70.8</v>
      </c>
      <c r="M180" s="119">
        <v>4965</v>
      </c>
      <c r="N180" s="120">
        <v>71.400000000000006</v>
      </c>
      <c r="O180" s="81"/>
      <c r="P180" s="119">
        <v>4902</v>
      </c>
      <c r="Q180" s="289">
        <v>66.400000000000006</v>
      </c>
      <c r="R180" s="119">
        <v>5065</v>
      </c>
      <c r="S180" s="289">
        <v>67.599999999999994</v>
      </c>
      <c r="T180" s="119">
        <v>4909</v>
      </c>
      <c r="U180" s="120">
        <v>71.2</v>
      </c>
      <c r="V180" s="119">
        <v>4764</v>
      </c>
      <c r="W180" s="120">
        <v>71.599999999999994</v>
      </c>
      <c r="X180" s="120">
        <v>5060</v>
      </c>
      <c r="Y180" s="120">
        <v>75.3</v>
      </c>
      <c r="Z180" s="119">
        <v>4975</v>
      </c>
      <c r="AA180" s="120">
        <v>68.2</v>
      </c>
      <c r="AC180" s="121"/>
      <c r="AD180" s="121"/>
      <c r="AF180" s="121"/>
      <c r="AG180" s="121"/>
    </row>
    <row r="181" spans="1:33" ht="11.25" customHeight="1" x14ac:dyDescent="0.2">
      <c r="A181" s="40"/>
      <c r="B181" s="136"/>
      <c r="C181" s="119"/>
      <c r="E181" s="119"/>
      <c r="G181" s="119"/>
      <c r="H181" s="120"/>
      <c r="M181" s="84"/>
      <c r="N181" s="84"/>
      <c r="O181" s="81"/>
      <c r="P181" s="119"/>
      <c r="Q181" s="289"/>
      <c r="R181" s="119"/>
      <c r="S181" s="289"/>
      <c r="T181" s="119"/>
      <c r="U181" s="120"/>
      <c r="AC181" s="121"/>
      <c r="AD181" s="121"/>
      <c r="AF181" s="121"/>
      <c r="AG181" s="121"/>
    </row>
    <row r="182" spans="1:33" ht="22.5" customHeight="1" x14ac:dyDescent="0.2">
      <c r="A182" s="32" t="s">
        <v>590</v>
      </c>
      <c r="B182" s="47"/>
      <c r="C182" s="86">
        <v>550059</v>
      </c>
      <c r="D182" s="218">
        <v>66.400000000000006</v>
      </c>
      <c r="E182" s="86">
        <v>550723</v>
      </c>
      <c r="F182" s="218">
        <v>71</v>
      </c>
      <c r="G182" s="86">
        <v>534529</v>
      </c>
      <c r="H182" s="88">
        <v>73.099999999999994</v>
      </c>
      <c r="I182" s="86">
        <v>531424</v>
      </c>
      <c r="J182" s="88">
        <v>69.3</v>
      </c>
      <c r="K182" s="88">
        <v>542852</v>
      </c>
      <c r="L182" s="88">
        <v>71.7</v>
      </c>
      <c r="M182" s="86">
        <v>531815</v>
      </c>
      <c r="N182" s="88">
        <v>73</v>
      </c>
      <c r="O182" s="86"/>
      <c r="P182" s="86">
        <v>551818</v>
      </c>
      <c r="Q182" s="219">
        <v>59.3</v>
      </c>
      <c r="R182" s="86">
        <v>552487</v>
      </c>
      <c r="S182" s="219">
        <v>63.4</v>
      </c>
      <c r="T182" s="86">
        <v>536283</v>
      </c>
      <c r="U182" s="88">
        <v>65.900000000000006</v>
      </c>
      <c r="V182" s="86">
        <v>533218</v>
      </c>
      <c r="W182" s="88">
        <v>69.900000000000006</v>
      </c>
      <c r="X182" s="88">
        <v>545141</v>
      </c>
      <c r="Y182" s="88">
        <v>72</v>
      </c>
      <c r="Z182" s="86">
        <v>533718</v>
      </c>
      <c r="AA182" s="88">
        <v>66.7</v>
      </c>
      <c r="AC182" s="121"/>
      <c r="AD182" s="121"/>
      <c r="AF182" s="121"/>
      <c r="AG182" s="121"/>
    </row>
    <row r="183" spans="1:33" ht="11.25" customHeight="1" x14ac:dyDescent="0.2">
      <c r="A183" s="85"/>
      <c r="B183" s="47"/>
      <c r="C183" s="86"/>
      <c r="D183" s="218"/>
      <c r="E183" s="86"/>
      <c r="F183" s="218"/>
      <c r="G183" s="86"/>
      <c r="H183" s="88"/>
      <c r="I183" s="291"/>
      <c r="J183" s="291"/>
      <c r="K183" s="291"/>
      <c r="L183" s="291"/>
      <c r="M183" s="86"/>
      <c r="N183" s="88"/>
      <c r="O183" s="86"/>
      <c r="P183" s="86"/>
      <c r="Q183" s="219"/>
      <c r="R183" s="86"/>
      <c r="S183" s="219"/>
      <c r="T183" s="86"/>
      <c r="U183" s="88"/>
      <c r="V183" s="87"/>
      <c r="W183" s="87"/>
      <c r="X183" s="87"/>
      <c r="Y183" s="87"/>
      <c r="Z183" s="86"/>
      <c r="AA183" s="88"/>
      <c r="AC183" s="121"/>
      <c r="AD183" s="121"/>
      <c r="AF183" s="121"/>
      <c r="AG183" s="121"/>
    </row>
    <row r="184" spans="1:33" s="83" customFormat="1" ht="25.5" customHeight="1" x14ac:dyDescent="0.2">
      <c r="A184" s="32" t="s">
        <v>767</v>
      </c>
      <c r="B184" s="47" t="s">
        <v>445</v>
      </c>
      <c r="C184" s="86">
        <v>556252</v>
      </c>
      <c r="D184" s="218">
        <v>65.7</v>
      </c>
      <c r="E184" s="86">
        <v>556264</v>
      </c>
      <c r="F184" s="88">
        <v>70.400000000000006</v>
      </c>
      <c r="G184" s="86">
        <v>535527</v>
      </c>
      <c r="H184" s="88">
        <v>73</v>
      </c>
      <c r="I184" s="86">
        <v>532453</v>
      </c>
      <c r="J184" s="88">
        <v>69.2</v>
      </c>
      <c r="K184" s="88">
        <v>543868</v>
      </c>
      <c r="L184" s="88">
        <v>71.599999999999994</v>
      </c>
      <c r="M184" s="86">
        <v>532893</v>
      </c>
      <c r="N184" s="88">
        <v>72.900000000000006</v>
      </c>
      <c r="O184" s="86"/>
      <c r="P184" s="86">
        <v>557674</v>
      </c>
      <c r="Q184" s="220">
        <v>58.8</v>
      </c>
      <c r="R184" s="222">
        <v>557651</v>
      </c>
      <c r="S184" s="88">
        <v>62.9</v>
      </c>
      <c r="T184" s="86">
        <v>537072</v>
      </c>
      <c r="U184" s="218">
        <v>65.900000000000006</v>
      </c>
      <c r="V184" s="86">
        <v>533969</v>
      </c>
      <c r="W184" s="88">
        <v>69.8</v>
      </c>
      <c r="X184" s="88">
        <v>546038</v>
      </c>
      <c r="Y184" s="88">
        <v>71.900000000000006</v>
      </c>
      <c r="Z184" s="86">
        <v>534753</v>
      </c>
      <c r="AA184" s="88">
        <v>66.599999999999994</v>
      </c>
      <c r="AC184" s="121"/>
      <c r="AD184" s="121"/>
      <c r="AF184" s="121"/>
      <c r="AG184" s="121"/>
    </row>
    <row r="185" spans="1:33" ht="11.25" customHeight="1" x14ac:dyDescent="0.2">
      <c r="A185" s="90"/>
      <c r="B185" s="90"/>
      <c r="C185" s="91"/>
      <c r="D185" s="92"/>
      <c r="E185" s="91"/>
      <c r="F185" s="92"/>
      <c r="G185" s="91"/>
      <c r="H185" s="92"/>
      <c r="I185" s="92"/>
      <c r="J185" s="92"/>
      <c r="K185" s="92"/>
      <c r="L185" s="92"/>
      <c r="M185" s="286"/>
      <c r="N185" s="286"/>
      <c r="O185" s="216"/>
      <c r="P185" s="91"/>
      <c r="Q185" s="92"/>
      <c r="R185" s="91"/>
      <c r="S185" s="92"/>
      <c r="T185" s="91"/>
      <c r="U185" s="92"/>
      <c r="V185" s="92"/>
      <c r="W185" s="92"/>
      <c r="X185" s="92"/>
      <c r="Y185" s="92"/>
      <c r="Z185" s="216"/>
      <c r="AA185" s="216"/>
    </row>
    <row r="186" spans="1:33" ht="11.25" customHeight="1" x14ac:dyDescent="0.2">
      <c r="E186" s="78"/>
      <c r="G186" s="78"/>
      <c r="T186" s="78"/>
      <c r="AA186" s="128" t="s">
        <v>754</v>
      </c>
    </row>
    <row r="187" spans="1:33" s="146" customFormat="1" ht="21.95" customHeight="1" x14ac:dyDescent="0.2">
      <c r="A187" s="557" t="s">
        <v>591</v>
      </c>
      <c r="B187" s="557"/>
      <c r="C187" s="557"/>
      <c r="D187" s="557"/>
      <c r="E187" s="557"/>
      <c r="F187" s="557"/>
      <c r="G187" s="557"/>
      <c r="H187" s="557"/>
      <c r="I187" s="557"/>
      <c r="J187" s="557"/>
      <c r="K187" s="557"/>
      <c r="L187" s="557"/>
      <c r="M187" s="557"/>
      <c r="N187" s="557"/>
      <c r="O187" s="557"/>
      <c r="P187" s="557"/>
      <c r="Q187" s="557"/>
      <c r="R187" s="557"/>
      <c r="S187" s="557"/>
      <c r="T187" s="557"/>
      <c r="U187" s="557"/>
      <c r="V187" s="557"/>
      <c r="W187" s="242"/>
      <c r="X187" s="300"/>
      <c r="Y187" s="300"/>
      <c r="Z187" s="242"/>
      <c r="AA187" s="242"/>
    </row>
    <row r="188" spans="1:33" ht="11.25" customHeight="1" x14ac:dyDescent="0.2">
      <c r="A188" s="601" t="s">
        <v>469</v>
      </c>
      <c r="B188" s="601"/>
      <c r="C188" s="601"/>
      <c r="D188" s="601"/>
      <c r="E188" s="601"/>
      <c r="F188" s="601"/>
      <c r="G188" s="601"/>
      <c r="H188" s="601"/>
      <c r="I188" s="244"/>
      <c r="J188" s="244"/>
      <c r="K188" s="301"/>
      <c r="L188" s="301"/>
      <c r="M188" s="244"/>
      <c r="N188" s="244"/>
      <c r="O188" s="601"/>
      <c r="P188" s="601"/>
      <c r="Q188" s="601"/>
      <c r="R188" s="601"/>
      <c r="S188" s="601"/>
      <c r="T188" s="601"/>
      <c r="U188" s="601"/>
      <c r="V188" s="601"/>
      <c r="W188" s="601"/>
      <c r="X188" s="601"/>
      <c r="Y188" s="601"/>
      <c r="Z188" s="601"/>
    </row>
    <row r="189" spans="1:33" ht="11.25" customHeight="1" x14ac:dyDescent="0.2">
      <c r="A189" s="602" t="s">
        <v>592</v>
      </c>
      <c r="B189" s="602"/>
      <c r="C189" s="603"/>
      <c r="D189" s="603"/>
      <c r="E189" s="603"/>
      <c r="F189" s="603"/>
      <c r="G189" s="603"/>
      <c r="H189" s="603"/>
      <c r="I189" s="603"/>
      <c r="J189" s="603"/>
      <c r="K189" s="603"/>
      <c r="L189" s="603"/>
      <c r="M189" s="603"/>
      <c r="N189" s="603"/>
      <c r="O189" s="603"/>
      <c r="P189" s="603"/>
      <c r="Q189" s="603"/>
      <c r="R189" s="603"/>
      <c r="S189" s="603"/>
      <c r="T189" s="603"/>
      <c r="U189" s="603"/>
      <c r="V189" s="232"/>
      <c r="W189" s="232"/>
      <c r="X189" s="297"/>
      <c r="Y189" s="297"/>
    </row>
    <row r="190" spans="1:33" s="146" customFormat="1" ht="11.25" customHeight="1" x14ac:dyDescent="0.2">
      <c r="A190" s="601" t="s">
        <v>673</v>
      </c>
      <c r="B190" s="601"/>
      <c r="C190" s="601"/>
      <c r="D190" s="601"/>
      <c r="E190" s="601"/>
      <c r="F190" s="601"/>
      <c r="G190" s="162"/>
      <c r="H190" s="163"/>
      <c r="I190" s="163"/>
      <c r="J190" s="163"/>
      <c r="K190" s="163"/>
      <c r="L190" s="163"/>
      <c r="M190" s="163"/>
      <c r="N190" s="163"/>
      <c r="P190" s="162"/>
      <c r="Q190" s="163"/>
      <c r="R190" s="162"/>
      <c r="S190" s="163"/>
      <c r="T190" s="162"/>
      <c r="U190" s="163"/>
      <c r="V190" s="163"/>
      <c r="W190" s="163"/>
      <c r="X190" s="163"/>
      <c r="Y190" s="163"/>
    </row>
    <row r="191" spans="1:33" ht="11.25" customHeight="1" x14ac:dyDescent="0.2">
      <c r="A191" s="84" t="s">
        <v>768</v>
      </c>
    </row>
    <row r="192" spans="1:33" ht="11.25" customHeight="1" x14ac:dyDescent="0.2"/>
    <row r="193" spans="1:14" ht="11.25" customHeight="1" x14ac:dyDescent="0.2">
      <c r="A193" s="8" t="s">
        <v>463</v>
      </c>
      <c r="G193" s="163"/>
      <c r="M193" s="84"/>
      <c r="N193" s="162"/>
    </row>
    <row r="205" spans="1:14" ht="12.75" hidden="1" x14ac:dyDescent="0.25">
      <c r="A205" s="84" t="s">
        <v>577</v>
      </c>
      <c r="B205" s="251">
        <f>VLOOKUP('Table 18'!M3,A206:B207,2,0)</f>
        <v>2</v>
      </c>
      <c r="C205" s="252">
        <f>IF(B205=1,0,11)</f>
        <v>11</v>
      </c>
    </row>
    <row r="206" spans="1:14" hidden="1" x14ac:dyDescent="0.2">
      <c r="A206" s="84" t="s">
        <v>15</v>
      </c>
      <c r="B206" s="251">
        <v>1</v>
      </c>
      <c r="C206" s="254"/>
    </row>
    <row r="207" spans="1:14" ht="12.75" hidden="1" x14ac:dyDescent="0.25">
      <c r="A207" s="84" t="s">
        <v>16</v>
      </c>
      <c r="B207" s="251">
        <v>2</v>
      </c>
      <c r="C207" s="255"/>
    </row>
  </sheetData>
  <mergeCells count="22">
    <mergeCell ref="A188:H188"/>
    <mergeCell ref="O188:Z188"/>
    <mergeCell ref="A189:U189"/>
    <mergeCell ref="A190:F190"/>
    <mergeCell ref="P6:Q6"/>
    <mergeCell ref="R6:S6"/>
    <mergeCell ref="T6:U6"/>
    <mergeCell ref="V6:W6"/>
    <mergeCell ref="Z6:AA6"/>
    <mergeCell ref="A187:V187"/>
    <mergeCell ref="A1:Z1"/>
    <mergeCell ref="A5:A7"/>
    <mergeCell ref="B5:B7"/>
    <mergeCell ref="C5:N5"/>
    <mergeCell ref="P5:AA5"/>
    <mergeCell ref="C6:D6"/>
    <mergeCell ref="E6:F6"/>
    <mergeCell ref="G6:H6"/>
    <mergeCell ref="I6:J6"/>
    <mergeCell ref="M6:N6"/>
    <mergeCell ref="K6:L6"/>
    <mergeCell ref="X6:Y6"/>
  </mergeCells>
  <conditionalFormatting sqref="A165:A180">
    <cfRule type="cellIs" dxfId="3" priority="1" stopIfTrue="1" operator="equal">
      <formula>"x"</formula>
    </cfRule>
  </conditionalFormatting>
  <pageMargins left="0.74803149606299213" right="0.74803149606299213" top="0.98425196850393704" bottom="0.98425196850393704" header="0.51181102362204722" footer="0.51181102362204722"/>
  <pageSetup paperSize="9" scale="64"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Z213"/>
  <sheetViews>
    <sheetView showGridLines="0" zoomScaleNormal="100" workbookViewId="0">
      <selection activeCell="M3" sqref="M3:N3"/>
    </sheetView>
  </sheetViews>
  <sheetFormatPr defaultRowHeight="11.25" x14ac:dyDescent="0.2"/>
  <cols>
    <col min="1" max="1" width="25.140625" style="84" customWidth="1"/>
    <col min="2" max="2" width="8.7109375" style="84" customWidth="1"/>
    <col min="3" max="3" width="7.7109375" style="162" customWidth="1"/>
    <col min="4" max="4" width="8.85546875" style="163" bestFit="1" customWidth="1"/>
    <col min="5" max="5" width="8.140625" style="162" bestFit="1" customWidth="1"/>
    <col min="6" max="6" width="8.85546875" style="163" bestFit="1" customWidth="1"/>
    <col min="7" max="7" width="8.140625" style="162" bestFit="1" customWidth="1"/>
    <col min="8" max="8" width="8.85546875" style="163" bestFit="1" customWidth="1"/>
    <col min="9" max="14" width="8.85546875" style="163" customWidth="1"/>
    <col min="15" max="16" width="9.140625" style="84"/>
    <col min="17" max="17" width="0" style="84" hidden="1" customWidth="1"/>
    <col min="18" max="258" width="9.140625" style="84"/>
    <col min="259" max="259" width="25.140625" style="84" customWidth="1"/>
    <col min="260" max="260" width="8.7109375" style="84" customWidth="1"/>
    <col min="261" max="261" width="7.7109375" style="84" customWidth="1"/>
    <col min="262" max="262" width="8.85546875" style="84" bestFit="1" customWidth="1"/>
    <col min="263" max="263" width="8.140625" style="84" bestFit="1" customWidth="1"/>
    <col min="264" max="264" width="8.85546875" style="84" bestFit="1" customWidth="1"/>
    <col min="265" max="265" width="8.140625" style="84" bestFit="1" customWidth="1"/>
    <col min="266" max="266" width="8.85546875" style="84" bestFit="1" customWidth="1"/>
    <col min="267" max="270" width="8.85546875" style="84" customWidth="1"/>
    <col min="271" max="514" width="9.140625" style="84"/>
    <col min="515" max="515" width="25.140625" style="84" customWidth="1"/>
    <col min="516" max="516" width="8.7109375" style="84" customWidth="1"/>
    <col min="517" max="517" width="7.7109375" style="84" customWidth="1"/>
    <col min="518" max="518" width="8.85546875" style="84" bestFit="1" customWidth="1"/>
    <col min="519" max="519" width="8.140625" style="84" bestFit="1" customWidth="1"/>
    <col min="520" max="520" width="8.85546875" style="84" bestFit="1" customWidth="1"/>
    <col min="521" max="521" width="8.140625" style="84" bestFit="1" customWidth="1"/>
    <col min="522" max="522" width="8.85546875" style="84" bestFit="1" customWidth="1"/>
    <col min="523" max="526" width="8.85546875" style="84" customWidth="1"/>
    <col min="527" max="770" width="9.140625" style="84"/>
    <col min="771" max="771" width="25.140625" style="84" customWidth="1"/>
    <col min="772" max="772" width="8.7109375" style="84" customWidth="1"/>
    <col min="773" max="773" width="7.7109375" style="84" customWidth="1"/>
    <col min="774" max="774" width="8.85546875" style="84" bestFit="1" customWidth="1"/>
    <col min="775" max="775" width="8.140625" style="84" bestFit="1" customWidth="1"/>
    <col min="776" max="776" width="8.85546875" style="84" bestFit="1" customWidth="1"/>
    <col min="777" max="777" width="8.140625" style="84" bestFit="1" customWidth="1"/>
    <col min="778" max="778" width="8.85546875" style="84" bestFit="1" customWidth="1"/>
    <col min="779" max="782" width="8.85546875" style="84" customWidth="1"/>
    <col min="783" max="1026" width="9.140625" style="84"/>
    <col min="1027" max="1027" width="25.140625" style="84" customWidth="1"/>
    <col min="1028" max="1028" width="8.7109375" style="84" customWidth="1"/>
    <col min="1029" max="1029" width="7.7109375" style="84" customWidth="1"/>
    <col min="1030" max="1030" width="8.85546875" style="84" bestFit="1" customWidth="1"/>
    <col min="1031" max="1031" width="8.140625" style="84" bestFit="1" customWidth="1"/>
    <col min="1032" max="1032" width="8.85546875" style="84" bestFit="1" customWidth="1"/>
    <col min="1033" max="1033" width="8.140625" style="84" bestFit="1" customWidth="1"/>
    <col min="1034" max="1034" width="8.85546875" style="84" bestFit="1" customWidth="1"/>
    <col min="1035" max="1038" width="8.85546875" style="84" customWidth="1"/>
    <col min="1039" max="1282" width="9.140625" style="84"/>
    <col min="1283" max="1283" width="25.140625" style="84" customWidth="1"/>
    <col min="1284" max="1284" width="8.7109375" style="84" customWidth="1"/>
    <col min="1285" max="1285" width="7.7109375" style="84" customWidth="1"/>
    <col min="1286" max="1286" width="8.85546875" style="84" bestFit="1" customWidth="1"/>
    <col min="1287" max="1287" width="8.140625" style="84" bestFit="1" customWidth="1"/>
    <col min="1288" max="1288" width="8.85546875" style="84" bestFit="1" customWidth="1"/>
    <col min="1289" max="1289" width="8.140625" style="84" bestFit="1" customWidth="1"/>
    <col min="1290" max="1290" width="8.85546875" style="84" bestFit="1" customWidth="1"/>
    <col min="1291" max="1294" width="8.85546875" style="84" customWidth="1"/>
    <col min="1295" max="1538" width="9.140625" style="84"/>
    <col min="1539" max="1539" width="25.140625" style="84" customWidth="1"/>
    <col min="1540" max="1540" width="8.7109375" style="84" customWidth="1"/>
    <col min="1541" max="1541" width="7.7109375" style="84" customWidth="1"/>
    <col min="1542" max="1542" width="8.85546875" style="84" bestFit="1" customWidth="1"/>
    <col min="1543" max="1543" width="8.140625" style="84" bestFit="1" customWidth="1"/>
    <col min="1544" max="1544" width="8.85546875" style="84" bestFit="1" customWidth="1"/>
    <col min="1545" max="1545" width="8.140625" style="84" bestFit="1" customWidth="1"/>
    <col min="1546" max="1546" width="8.85546875" style="84" bestFit="1" customWidth="1"/>
    <col min="1547" max="1550" width="8.85546875" style="84" customWidth="1"/>
    <col min="1551" max="1794" width="9.140625" style="84"/>
    <col min="1795" max="1795" width="25.140625" style="84" customWidth="1"/>
    <col min="1796" max="1796" width="8.7109375" style="84" customWidth="1"/>
    <col min="1797" max="1797" width="7.7109375" style="84" customWidth="1"/>
    <col min="1798" max="1798" width="8.85546875" style="84" bestFit="1" customWidth="1"/>
    <col min="1799" max="1799" width="8.140625" style="84" bestFit="1" customWidth="1"/>
    <col min="1800" max="1800" width="8.85546875" style="84" bestFit="1" customWidth="1"/>
    <col min="1801" max="1801" width="8.140625" style="84" bestFit="1" customWidth="1"/>
    <col min="1802" max="1802" width="8.85546875" style="84" bestFit="1" customWidth="1"/>
    <col min="1803" max="1806" width="8.85546875" style="84" customWidth="1"/>
    <col min="1807" max="2050" width="9.140625" style="84"/>
    <col min="2051" max="2051" width="25.140625" style="84" customWidth="1"/>
    <col min="2052" max="2052" width="8.7109375" style="84" customWidth="1"/>
    <col min="2053" max="2053" width="7.7109375" style="84" customWidth="1"/>
    <col min="2054" max="2054" width="8.85546875" style="84" bestFit="1" customWidth="1"/>
    <col min="2055" max="2055" width="8.140625" style="84" bestFit="1" customWidth="1"/>
    <col min="2056" max="2056" width="8.85546875" style="84" bestFit="1" customWidth="1"/>
    <col min="2057" max="2057" width="8.140625" style="84" bestFit="1" customWidth="1"/>
    <col min="2058" max="2058" width="8.85546875" style="84" bestFit="1" customWidth="1"/>
    <col min="2059" max="2062" width="8.85546875" style="84" customWidth="1"/>
    <col min="2063" max="2306" width="9.140625" style="84"/>
    <col min="2307" max="2307" width="25.140625" style="84" customWidth="1"/>
    <col min="2308" max="2308" width="8.7109375" style="84" customWidth="1"/>
    <col min="2309" max="2309" width="7.7109375" style="84" customWidth="1"/>
    <col min="2310" max="2310" width="8.85546875" style="84" bestFit="1" customWidth="1"/>
    <col min="2311" max="2311" width="8.140625" style="84" bestFit="1" customWidth="1"/>
    <col min="2312" max="2312" width="8.85546875" style="84" bestFit="1" customWidth="1"/>
    <col min="2313" max="2313" width="8.140625" style="84" bestFit="1" customWidth="1"/>
    <col min="2314" max="2314" width="8.85546875" style="84" bestFit="1" customWidth="1"/>
    <col min="2315" max="2318" width="8.85546875" style="84" customWidth="1"/>
    <col min="2319" max="2562" width="9.140625" style="84"/>
    <col min="2563" max="2563" width="25.140625" style="84" customWidth="1"/>
    <col min="2564" max="2564" width="8.7109375" style="84" customWidth="1"/>
    <col min="2565" max="2565" width="7.7109375" style="84" customWidth="1"/>
    <col min="2566" max="2566" width="8.85546875" style="84" bestFit="1" customWidth="1"/>
    <col min="2567" max="2567" width="8.140625" style="84" bestFit="1" customWidth="1"/>
    <col min="2568" max="2568" width="8.85546875" style="84" bestFit="1" customWidth="1"/>
    <col min="2569" max="2569" width="8.140625" style="84" bestFit="1" customWidth="1"/>
    <col min="2570" max="2570" width="8.85546875" style="84" bestFit="1" customWidth="1"/>
    <col min="2571" max="2574" width="8.85546875" style="84" customWidth="1"/>
    <col min="2575" max="2818" width="9.140625" style="84"/>
    <col min="2819" max="2819" width="25.140625" style="84" customWidth="1"/>
    <col min="2820" max="2820" width="8.7109375" style="84" customWidth="1"/>
    <col min="2821" max="2821" width="7.7109375" style="84" customWidth="1"/>
    <col min="2822" max="2822" width="8.85546875" style="84" bestFit="1" customWidth="1"/>
    <col min="2823" max="2823" width="8.140625" style="84" bestFit="1" customWidth="1"/>
    <col min="2824" max="2824" width="8.85546875" style="84" bestFit="1" customWidth="1"/>
    <col min="2825" max="2825" width="8.140625" style="84" bestFit="1" customWidth="1"/>
    <col min="2826" max="2826" width="8.85546875" style="84" bestFit="1" customWidth="1"/>
    <col min="2827" max="2830" width="8.85546875" style="84" customWidth="1"/>
    <col min="2831" max="3074" width="9.140625" style="84"/>
    <col min="3075" max="3075" width="25.140625" style="84" customWidth="1"/>
    <col min="3076" max="3076" width="8.7109375" style="84" customWidth="1"/>
    <col min="3077" max="3077" width="7.7109375" style="84" customWidth="1"/>
    <col min="3078" max="3078" width="8.85546875" style="84" bestFit="1" customWidth="1"/>
    <col min="3079" max="3079" width="8.140625" style="84" bestFit="1" customWidth="1"/>
    <col min="3080" max="3080" width="8.85546875" style="84" bestFit="1" customWidth="1"/>
    <col min="3081" max="3081" width="8.140625" style="84" bestFit="1" customWidth="1"/>
    <col min="3082" max="3082" width="8.85546875" style="84" bestFit="1" customWidth="1"/>
    <col min="3083" max="3086" width="8.85546875" style="84" customWidth="1"/>
    <col min="3087" max="3330" width="9.140625" style="84"/>
    <col min="3331" max="3331" width="25.140625" style="84" customWidth="1"/>
    <col min="3332" max="3332" width="8.7109375" style="84" customWidth="1"/>
    <col min="3333" max="3333" width="7.7109375" style="84" customWidth="1"/>
    <col min="3334" max="3334" width="8.85546875" style="84" bestFit="1" customWidth="1"/>
    <col min="3335" max="3335" width="8.140625" style="84" bestFit="1" customWidth="1"/>
    <col min="3336" max="3336" width="8.85546875" style="84" bestFit="1" customWidth="1"/>
    <col min="3337" max="3337" width="8.140625" style="84" bestFit="1" customWidth="1"/>
    <col min="3338" max="3338" width="8.85546875" style="84" bestFit="1" customWidth="1"/>
    <col min="3339" max="3342" width="8.85546875" style="84" customWidth="1"/>
    <col min="3343" max="3586" width="9.140625" style="84"/>
    <col min="3587" max="3587" width="25.140625" style="84" customWidth="1"/>
    <col min="3588" max="3588" width="8.7109375" style="84" customWidth="1"/>
    <col min="3589" max="3589" width="7.7109375" style="84" customWidth="1"/>
    <col min="3590" max="3590" width="8.85546875" style="84" bestFit="1" customWidth="1"/>
    <col min="3591" max="3591" width="8.140625" style="84" bestFit="1" customWidth="1"/>
    <col min="3592" max="3592" width="8.85546875" style="84" bestFit="1" customWidth="1"/>
    <col min="3593" max="3593" width="8.140625" style="84" bestFit="1" customWidth="1"/>
    <col min="3594" max="3594" width="8.85546875" style="84" bestFit="1" customWidth="1"/>
    <col min="3595" max="3598" width="8.85546875" style="84" customWidth="1"/>
    <col min="3599" max="3842" width="9.140625" style="84"/>
    <col min="3843" max="3843" width="25.140625" style="84" customWidth="1"/>
    <col min="3844" max="3844" width="8.7109375" style="84" customWidth="1"/>
    <col min="3845" max="3845" width="7.7109375" style="84" customWidth="1"/>
    <col min="3846" max="3846" width="8.85546875" style="84" bestFit="1" customWidth="1"/>
    <col min="3847" max="3847" width="8.140625" style="84" bestFit="1" customWidth="1"/>
    <col min="3848" max="3848" width="8.85546875" style="84" bestFit="1" customWidth="1"/>
    <col min="3849" max="3849" width="8.140625" style="84" bestFit="1" customWidth="1"/>
    <col min="3850" max="3850" width="8.85546875" style="84" bestFit="1" customWidth="1"/>
    <col min="3851" max="3854" width="8.85546875" style="84" customWidth="1"/>
    <col min="3855" max="4098" width="9.140625" style="84"/>
    <col min="4099" max="4099" width="25.140625" style="84" customWidth="1"/>
    <col min="4100" max="4100" width="8.7109375" style="84" customWidth="1"/>
    <col min="4101" max="4101" width="7.7109375" style="84" customWidth="1"/>
    <col min="4102" max="4102" width="8.85546875" style="84" bestFit="1" customWidth="1"/>
    <col min="4103" max="4103" width="8.140625" style="84" bestFit="1" customWidth="1"/>
    <col min="4104" max="4104" width="8.85546875" style="84" bestFit="1" customWidth="1"/>
    <col min="4105" max="4105" width="8.140625" style="84" bestFit="1" customWidth="1"/>
    <col min="4106" max="4106" width="8.85546875" style="84" bestFit="1" customWidth="1"/>
    <col min="4107" max="4110" width="8.85546875" style="84" customWidth="1"/>
    <col min="4111" max="4354" width="9.140625" style="84"/>
    <col min="4355" max="4355" width="25.140625" style="84" customWidth="1"/>
    <col min="4356" max="4356" width="8.7109375" style="84" customWidth="1"/>
    <col min="4357" max="4357" width="7.7109375" style="84" customWidth="1"/>
    <col min="4358" max="4358" width="8.85546875" style="84" bestFit="1" customWidth="1"/>
    <col min="4359" max="4359" width="8.140625" style="84" bestFit="1" customWidth="1"/>
    <col min="4360" max="4360" width="8.85546875" style="84" bestFit="1" customWidth="1"/>
    <col min="4361" max="4361" width="8.140625" style="84" bestFit="1" customWidth="1"/>
    <col min="4362" max="4362" width="8.85546875" style="84" bestFit="1" customWidth="1"/>
    <col min="4363" max="4366" width="8.85546875" style="84" customWidth="1"/>
    <col min="4367" max="4610" width="9.140625" style="84"/>
    <col min="4611" max="4611" width="25.140625" style="84" customWidth="1"/>
    <col min="4612" max="4612" width="8.7109375" style="84" customWidth="1"/>
    <col min="4613" max="4613" width="7.7109375" style="84" customWidth="1"/>
    <col min="4614" max="4614" width="8.85546875" style="84" bestFit="1" customWidth="1"/>
    <col min="4615" max="4615" width="8.140625" style="84" bestFit="1" customWidth="1"/>
    <col min="4616" max="4616" width="8.85546875" style="84" bestFit="1" customWidth="1"/>
    <col min="4617" max="4617" width="8.140625" style="84" bestFit="1" customWidth="1"/>
    <col min="4618" max="4618" width="8.85546875" style="84" bestFit="1" customWidth="1"/>
    <col min="4619" max="4622" width="8.85546875" style="84" customWidth="1"/>
    <col min="4623" max="4866" width="9.140625" style="84"/>
    <col min="4867" max="4867" width="25.140625" style="84" customWidth="1"/>
    <col min="4868" max="4868" width="8.7109375" style="84" customWidth="1"/>
    <col min="4869" max="4869" width="7.7109375" style="84" customWidth="1"/>
    <col min="4870" max="4870" width="8.85546875" style="84" bestFit="1" customWidth="1"/>
    <col min="4871" max="4871" width="8.140625" style="84" bestFit="1" customWidth="1"/>
    <col min="4872" max="4872" width="8.85546875" style="84" bestFit="1" customWidth="1"/>
    <col min="4873" max="4873" width="8.140625" style="84" bestFit="1" customWidth="1"/>
    <col min="4874" max="4874" width="8.85546875" style="84" bestFit="1" customWidth="1"/>
    <col min="4875" max="4878" width="8.85546875" style="84" customWidth="1"/>
    <col min="4879" max="5122" width="9.140625" style="84"/>
    <col min="5123" max="5123" width="25.140625" style="84" customWidth="1"/>
    <col min="5124" max="5124" width="8.7109375" style="84" customWidth="1"/>
    <col min="5125" max="5125" width="7.7109375" style="84" customWidth="1"/>
    <col min="5126" max="5126" width="8.85546875" style="84" bestFit="1" customWidth="1"/>
    <col min="5127" max="5127" width="8.140625" style="84" bestFit="1" customWidth="1"/>
    <col min="5128" max="5128" width="8.85546875" style="84" bestFit="1" customWidth="1"/>
    <col min="5129" max="5129" width="8.140625" style="84" bestFit="1" customWidth="1"/>
    <col min="5130" max="5130" width="8.85546875" style="84" bestFit="1" customWidth="1"/>
    <col min="5131" max="5134" width="8.85546875" style="84" customWidth="1"/>
    <col min="5135" max="5378" width="9.140625" style="84"/>
    <col min="5379" max="5379" width="25.140625" style="84" customWidth="1"/>
    <col min="5380" max="5380" width="8.7109375" style="84" customWidth="1"/>
    <col min="5381" max="5381" width="7.7109375" style="84" customWidth="1"/>
    <col min="5382" max="5382" width="8.85546875" style="84" bestFit="1" customWidth="1"/>
    <col min="5383" max="5383" width="8.140625" style="84" bestFit="1" customWidth="1"/>
    <col min="5384" max="5384" width="8.85546875" style="84" bestFit="1" customWidth="1"/>
    <col min="5385" max="5385" width="8.140625" style="84" bestFit="1" customWidth="1"/>
    <col min="5386" max="5386" width="8.85546875" style="84" bestFit="1" customWidth="1"/>
    <col min="5387" max="5390" width="8.85546875" style="84" customWidth="1"/>
    <col min="5391" max="5634" width="9.140625" style="84"/>
    <col min="5635" max="5635" width="25.140625" style="84" customWidth="1"/>
    <col min="5636" max="5636" width="8.7109375" style="84" customWidth="1"/>
    <col min="5637" max="5637" width="7.7109375" style="84" customWidth="1"/>
    <col min="5638" max="5638" width="8.85546875" style="84" bestFit="1" customWidth="1"/>
    <col min="5639" max="5639" width="8.140625" style="84" bestFit="1" customWidth="1"/>
    <col min="5640" max="5640" width="8.85546875" style="84" bestFit="1" customWidth="1"/>
    <col min="5641" max="5641" width="8.140625" style="84" bestFit="1" customWidth="1"/>
    <col min="5642" max="5642" width="8.85546875" style="84" bestFit="1" customWidth="1"/>
    <col min="5643" max="5646" width="8.85546875" style="84" customWidth="1"/>
    <col min="5647" max="5890" width="9.140625" style="84"/>
    <col min="5891" max="5891" width="25.140625" style="84" customWidth="1"/>
    <col min="5892" max="5892" width="8.7109375" style="84" customWidth="1"/>
    <col min="5893" max="5893" width="7.7109375" style="84" customWidth="1"/>
    <col min="5894" max="5894" width="8.85546875" style="84" bestFit="1" customWidth="1"/>
    <col min="5895" max="5895" width="8.140625" style="84" bestFit="1" customWidth="1"/>
    <col min="5896" max="5896" width="8.85546875" style="84" bestFit="1" customWidth="1"/>
    <col min="5897" max="5897" width="8.140625" style="84" bestFit="1" customWidth="1"/>
    <col min="5898" max="5898" width="8.85546875" style="84" bestFit="1" customWidth="1"/>
    <col min="5899" max="5902" width="8.85546875" style="84" customWidth="1"/>
    <col min="5903" max="6146" width="9.140625" style="84"/>
    <col min="6147" max="6147" width="25.140625" style="84" customWidth="1"/>
    <col min="6148" max="6148" width="8.7109375" style="84" customWidth="1"/>
    <col min="6149" max="6149" width="7.7109375" style="84" customWidth="1"/>
    <col min="6150" max="6150" width="8.85546875" style="84" bestFit="1" customWidth="1"/>
    <col min="6151" max="6151" width="8.140625" style="84" bestFit="1" customWidth="1"/>
    <col min="6152" max="6152" width="8.85546875" style="84" bestFit="1" customWidth="1"/>
    <col min="6153" max="6153" width="8.140625" style="84" bestFit="1" customWidth="1"/>
    <col min="6154" max="6154" width="8.85546875" style="84" bestFit="1" customWidth="1"/>
    <col min="6155" max="6158" width="8.85546875" style="84" customWidth="1"/>
    <col min="6159" max="6402" width="9.140625" style="84"/>
    <col min="6403" max="6403" width="25.140625" style="84" customWidth="1"/>
    <col min="6404" max="6404" width="8.7109375" style="84" customWidth="1"/>
    <col min="6405" max="6405" width="7.7109375" style="84" customWidth="1"/>
    <col min="6406" max="6406" width="8.85546875" style="84" bestFit="1" customWidth="1"/>
    <col min="6407" max="6407" width="8.140625" style="84" bestFit="1" customWidth="1"/>
    <col min="6408" max="6408" width="8.85546875" style="84" bestFit="1" customWidth="1"/>
    <col min="6409" max="6409" width="8.140625" style="84" bestFit="1" customWidth="1"/>
    <col min="6410" max="6410" width="8.85546875" style="84" bestFit="1" customWidth="1"/>
    <col min="6411" max="6414" width="8.85546875" style="84" customWidth="1"/>
    <col min="6415" max="6658" width="9.140625" style="84"/>
    <col min="6659" max="6659" width="25.140625" style="84" customWidth="1"/>
    <col min="6660" max="6660" width="8.7109375" style="84" customWidth="1"/>
    <col min="6661" max="6661" width="7.7109375" style="84" customWidth="1"/>
    <col min="6662" max="6662" width="8.85546875" style="84" bestFit="1" customWidth="1"/>
    <col min="6663" max="6663" width="8.140625" style="84" bestFit="1" customWidth="1"/>
    <col min="6664" max="6664" width="8.85546875" style="84" bestFit="1" customWidth="1"/>
    <col min="6665" max="6665" width="8.140625" style="84" bestFit="1" customWidth="1"/>
    <col min="6666" max="6666" width="8.85546875" style="84" bestFit="1" customWidth="1"/>
    <col min="6667" max="6670" width="8.85546875" style="84" customWidth="1"/>
    <col min="6671" max="6914" width="9.140625" style="84"/>
    <col min="6915" max="6915" width="25.140625" style="84" customWidth="1"/>
    <col min="6916" max="6916" width="8.7109375" style="84" customWidth="1"/>
    <col min="6917" max="6917" width="7.7109375" style="84" customWidth="1"/>
    <col min="6918" max="6918" width="8.85546875" style="84" bestFit="1" customWidth="1"/>
    <col min="6919" max="6919" width="8.140625" style="84" bestFit="1" customWidth="1"/>
    <col min="6920" max="6920" width="8.85546875" style="84" bestFit="1" customWidth="1"/>
    <col min="6921" max="6921" width="8.140625" style="84" bestFit="1" customWidth="1"/>
    <col min="6922" max="6922" width="8.85546875" style="84" bestFit="1" customWidth="1"/>
    <col min="6923" max="6926" width="8.85546875" style="84" customWidth="1"/>
    <col min="6927" max="7170" width="9.140625" style="84"/>
    <col min="7171" max="7171" width="25.140625" style="84" customWidth="1"/>
    <col min="7172" max="7172" width="8.7109375" style="84" customWidth="1"/>
    <col min="7173" max="7173" width="7.7109375" style="84" customWidth="1"/>
    <col min="7174" max="7174" width="8.85546875" style="84" bestFit="1" customWidth="1"/>
    <col min="7175" max="7175" width="8.140625" style="84" bestFit="1" customWidth="1"/>
    <col min="7176" max="7176" width="8.85546875" style="84" bestFit="1" customWidth="1"/>
    <col min="7177" max="7177" width="8.140625" style="84" bestFit="1" customWidth="1"/>
    <col min="7178" max="7178" width="8.85546875" style="84" bestFit="1" customWidth="1"/>
    <col min="7179" max="7182" width="8.85546875" style="84" customWidth="1"/>
    <col min="7183" max="7426" width="9.140625" style="84"/>
    <col min="7427" max="7427" width="25.140625" style="84" customWidth="1"/>
    <col min="7428" max="7428" width="8.7109375" style="84" customWidth="1"/>
    <col min="7429" max="7429" width="7.7109375" style="84" customWidth="1"/>
    <col min="7430" max="7430" width="8.85546875" style="84" bestFit="1" customWidth="1"/>
    <col min="7431" max="7431" width="8.140625" style="84" bestFit="1" customWidth="1"/>
    <col min="7432" max="7432" width="8.85546875" style="84" bestFit="1" customWidth="1"/>
    <col min="7433" max="7433" width="8.140625" style="84" bestFit="1" customWidth="1"/>
    <col min="7434" max="7434" width="8.85546875" style="84" bestFit="1" customWidth="1"/>
    <col min="7435" max="7438" width="8.85546875" style="84" customWidth="1"/>
    <col min="7439" max="7682" width="9.140625" style="84"/>
    <col min="7683" max="7683" width="25.140625" style="84" customWidth="1"/>
    <col min="7684" max="7684" width="8.7109375" style="84" customWidth="1"/>
    <col min="7685" max="7685" width="7.7109375" style="84" customWidth="1"/>
    <col min="7686" max="7686" width="8.85546875" style="84" bestFit="1" customWidth="1"/>
    <col min="7687" max="7687" width="8.140625" style="84" bestFit="1" customWidth="1"/>
    <col min="7688" max="7688" width="8.85546875" style="84" bestFit="1" customWidth="1"/>
    <col min="7689" max="7689" width="8.140625" style="84" bestFit="1" customWidth="1"/>
    <col min="7690" max="7690" width="8.85546875" style="84" bestFit="1" customWidth="1"/>
    <col min="7691" max="7694" width="8.85546875" style="84" customWidth="1"/>
    <col min="7695" max="7938" width="9.140625" style="84"/>
    <col min="7939" max="7939" width="25.140625" style="84" customWidth="1"/>
    <col min="7940" max="7940" width="8.7109375" style="84" customWidth="1"/>
    <col min="7941" max="7941" width="7.7109375" style="84" customWidth="1"/>
    <col min="7942" max="7942" width="8.85546875" style="84" bestFit="1" customWidth="1"/>
    <col min="7943" max="7943" width="8.140625" style="84" bestFit="1" customWidth="1"/>
    <col min="7944" max="7944" width="8.85546875" style="84" bestFit="1" customWidth="1"/>
    <col min="7945" max="7945" width="8.140625" style="84" bestFit="1" customWidth="1"/>
    <col min="7946" max="7946" width="8.85546875" style="84" bestFit="1" customWidth="1"/>
    <col min="7947" max="7950" width="8.85546875" style="84" customWidth="1"/>
    <col min="7951" max="8194" width="9.140625" style="84"/>
    <col min="8195" max="8195" width="25.140625" style="84" customWidth="1"/>
    <col min="8196" max="8196" width="8.7109375" style="84" customWidth="1"/>
    <col min="8197" max="8197" width="7.7109375" style="84" customWidth="1"/>
    <col min="8198" max="8198" width="8.85546875" style="84" bestFit="1" customWidth="1"/>
    <col min="8199" max="8199" width="8.140625" style="84" bestFit="1" customWidth="1"/>
    <col min="8200" max="8200" width="8.85546875" style="84" bestFit="1" customWidth="1"/>
    <col min="8201" max="8201" width="8.140625" style="84" bestFit="1" customWidth="1"/>
    <col min="8202" max="8202" width="8.85546875" style="84" bestFit="1" customWidth="1"/>
    <col min="8203" max="8206" width="8.85546875" style="84" customWidth="1"/>
    <col min="8207" max="8450" width="9.140625" style="84"/>
    <col min="8451" max="8451" width="25.140625" style="84" customWidth="1"/>
    <col min="8452" max="8452" width="8.7109375" style="84" customWidth="1"/>
    <col min="8453" max="8453" width="7.7109375" style="84" customWidth="1"/>
    <col min="8454" max="8454" width="8.85546875" style="84" bestFit="1" customWidth="1"/>
    <col min="8455" max="8455" width="8.140625" style="84" bestFit="1" customWidth="1"/>
    <col min="8456" max="8456" width="8.85546875" style="84" bestFit="1" customWidth="1"/>
    <col min="8457" max="8457" width="8.140625" style="84" bestFit="1" customWidth="1"/>
    <col min="8458" max="8458" width="8.85546875" style="84" bestFit="1" customWidth="1"/>
    <col min="8459" max="8462" width="8.85546875" style="84" customWidth="1"/>
    <col min="8463" max="8706" width="9.140625" style="84"/>
    <col min="8707" max="8707" width="25.140625" style="84" customWidth="1"/>
    <col min="8708" max="8708" width="8.7109375" style="84" customWidth="1"/>
    <col min="8709" max="8709" width="7.7109375" style="84" customWidth="1"/>
    <col min="8710" max="8710" width="8.85546875" style="84" bestFit="1" customWidth="1"/>
    <col min="8711" max="8711" width="8.140625" style="84" bestFit="1" customWidth="1"/>
    <col min="8712" max="8712" width="8.85546875" style="84" bestFit="1" customWidth="1"/>
    <col min="8713" max="8713" width="8.140625" style="84" bestFit="1" customWidth="1"/>
    <col min="8714" max="8714" width="8.85546875" style="84" bestFit="1" customWidth="1"/>
    <col min="8715" max="8718" width="8.85546875" style="84" customWidth="1"/>
    <col min="8719" max="8962" width="9.140625" style="84"/>
    <col min="8963" max="8963" width="25.140625" style="84" customWidth="1"/>
    <col min="8964" max="8964" width="8.7109375" style="84" customWidth="1"/>
    <col min="8965" max="8965" width="7.7109375" style="84" customWidth="1"/>
    <col min="8966" max="8966" width="8.85546875" style="84" bestFit="1" customWidth="1"/>
    <col min="8967" max="8967" width="8.140625" style="84" bestFit="1" customWidth="1"/>
    <col min="8968" max="8968" width="8.85546875" style="84" bestFit="1" customWidth="1"/>
    <col min="8969" max="8969" width="8.140625" style="84" bestFit="1" customWidth="1"/>
    <col min="8970" max="8970" width="8.85546875" style="84" bestFit="1" customWidth="1"/>
    <col min="8971" max="8974" width="8.85546875" style="84" customWidth="1"/>
    <col min="8975" max="9218" width="9.140625" style="84"/>
    <col min="9219" max="9219" width="25.140625" style="84" customWidth="1"/>
    <col min="9220" max="9220" width="8.7109375" style="84" customWidth="1"/>
    <col min="9221" max="9221" width="7.7109375" style="84" customWidth="1"/>
    <col min="9222" max="9222" width="8.85546875" style="84" bestFit="1" customWidth="1"/>
    <col min="9223" max="9223" width="8.140625" style="84" bestFit="1" customWidth="1"/>
    <col min="9224" max="9224" width="8.85546875" style="84" bestFit="1" customWidth="1"/>
    <col min="9225" max="9225" width="8.140625" style="84" bestFit="1" customWidth="1"/>
    <col min="9226" max="9226" width="8.85546875" style="84" bestFit="1" customWidth="1"/>
    <col min="9227" max="9230" width="8.85546875" style="84" customWidth="1"/>
    <col min="9231" max="9474" width="9.140625" style="84"/>
    <col min="9475" max="9475" width="25.140625" style="84" customWidth="1"/>
    <col min="9476" max="9476" width="8.7109375" style="84" customWidth="1"/>
    <col min="9477" max="9477" width="7.7109375" style="84" customWidth="1"/>
    <col min="9478" max="9478" width="8.85546875" style="84" bestFit="1" customWidth="1"/>
    <col min="9479" max="9479" width="8.140625" style="84" bestFit="1" customWidth="1"/>
    <col min="9480" max="9480" width="8.85546875" style="84" bestFit="1" customWidth="1"/>
    <col min="9481" max="9481" width="8.140625" style="84" bestFit="1" customWidth="1"/>
    <col min="9482" max="9482" width="8.85546875" style="84" bestFit="1" customWidth="1"/>
    <col min="9483" max="9486" width="8.85546875" style="84" customWidth="1"/>
    <col min="9487" max="9730" width="9.140625" style="84"/>
    <col min="9731" max="9731" width="25.140625" style="84" customWidth="1"/>
    <col min="9732" max="9732" width="8.7109375" style="84" customWidth="1"/>
    <col min="9733" max="9733" width="7.7109375" style="84" customWidth="1"/>
    <col min="9734" max="9734" width="8.85546875" style="84" bestFit="1" customWidth="1"/>
    <col min="9735" max="9735" width="8.140625" style="84" bestFit="1" customWidth="1"/>
    <col min="9736" max="9736" width="8.85546875" style="84" bestFit="1" customWidth="1"/>
    <col min="9737" max="9737" width="8.140625" style="84" bestFit="1" customWidth="1"/>
    <col min="9738" max="9738" width="8.85546875" style="84" bestFit="1" customWidth="1"/>
    <col min="9739" max="9742" width="8.85546875" style="84" customWidth="1"/>
    <col min="9743" max="9986" width="9.140625" style="84"/>
    <col min="9987" max="9987" width="25.140625" style="84" customWidth="1"/>
    <col min="9988" max="9988" width="8.7109375" style="84" customWidth="1"/>
    <col min="9989" max="9989" width="7.7109375" style="84" customWidth="1"/>
    <col min="9990" max="9990" width="8.85546875" style="84" bestFit="1" customWidth="1"/>
    <col min="9991" max="9991" width="8.140625" style="84" bestFit="1" customWidth="1"/>
    <col min="9992" max="9992" width="8.85546875" style="84" bestFit="1" customWidth="1"/>
    <col min="9993" max="9993" width="8.140625" style="84" bestFit="1" customWidth="1"/>
    <col min="9994" max="9994" width="8.85546875" style="84" bestFit="1" customWidth="1"/>
    <col min="9995" max="9998" width="8.85546875" style="84" customWidth="1"/>
    <col min="9999" max="10242" width="9.140625" style="84"/>
    <col min="10243" max="10243" width="25.140625" style="84" customWidth="1"/>
    <col min="10244" max="10244" width="8.7109375" style="84" customWidth="1"/>
    <col min="10245" max="10245" width="7.7109375" style="84" customWidth="1"/>
    <col min="10246" max="10246" width="8.85546875" style="84" bestFit="1" customWidth="1"/>
    <col min="10247" max="10247" width="8.140625" style="84" bestFit="1" customWidth="1"/>
    <col min="10248" max="10248" width="8.85546875" style="84" bestFit="1" customWidth="1"/>
    <col min="10249" max="10249" width="8.140625" style="84" bestFit="1" customWidth="1"/>
    <col min="10250" max="10250" width="8.85546875" style="84" bestFit="1" customWidth="1"/>
    <col min="10251" max="10254" width="8.85546875" style="84" customWidth="1"/>
    <col min="10255" max="10498" width="9.140625" style="84"/>
    <col min="10499" max="10499" width="25.140625" style="84" customWidth="1"/>
    <col min="10500" max="10500" width="8.7109375" style="84" customWidth="1"/>
    <col min="10501" max="10501" width="7.7109375" style="84" customWidth="1"/>
    <col min="10502" max="10502" width="8.85546875" style="84" bestFit="1" customWidth="1"/>
    <col min="10503" max="10503" width="8.140625" style="84" bestFit="1" customWidth="1"/>
    <col min="10504" max="10504" width="8.85546875" style="84" bestFit="1" customWidth="1"/>
    <col min="10505" max="10505" width="8.140625" style="84" bestFit="1" customWidth="1"/>
    <col min="10506" max="10506" width="8.85546875" style="84" bestFit="1" customWidth="1"/>
    <col min="10507" max="10510" width="8.85546875" style="84" customWidth="1"/>
    <col min="10511" max="10754" width="9.140625" style="84"/>
    <col min="10755" max="10755" width="25.140625" style="84" customWidth="1"/>
    <col min="10756" max="10756" width="8.7109375" style="84" customWidth="1"/>
    <col min="10757" max="10757" width="7.7109375" style="84" customWidth="1"/>
    <col min="10758" max="10758" width="8.85546875" style="84" bestFit="1" customWidth="1"/>
    <col min="10759" max="10759" width="8.140625" style="84" bestFit="1" customWidth="1"/>
    <col min="10760" max="10760" width="8.85546875" style="84" bestFit="1" customWidth="1"/>
    <col min="10761" max="10761" width="8.140625" style="84" bestFit="1" customWidth="1"/>
    <col min="10762" max="10762" width="8.85546875" style="84" bestFit="1" customWidth="1"/>
    <col min="10763" max="10766" width="8.85546875" style="84" customWidth="1"/>
    <col min="10767" max="11010" width="9.140625" style="84"/>
    <col min="11011" max="11011" width="25.140625" style="84" customWidth="1"/>
    <col min="11012" max="11012" width="8.7109375" style="84" customWidth="1"/>
    <col min="11013" max="11013" width="7.7109375" style="84" customWidth="1"/>
    <col min="11014" max="11014" width="8.85546875" style="84" bestFit="1" customWidth="1"/>
    <col min="11015" max="11015" width="8.140625" style="84" bestFit="1" customWidth="1"/>
    <col min="11016" max="11016" width="8.85546875" style="84" bestFit="1" customWidth="1"/>
    <col min="11017" max="11017" width="8.140625" style="84" bestFit="1" customWidth="1"/>
    <col min="11018" max="11018" width="8.85546875" style="84" bestFit="1" customWidth="1"/>
    <col min="11019" max="11022" width="8.85546875" style="84" customWidth="1"/>
    <col min="11023" max="11266" width="9.140625" style="84"/>
    <col min="11267" max="11267" width="25.140625" style="84" customWidth="1"/>
    <col min="11268" max="11268" width="8.7109375" style="84" customWidth="1"/>
    <col min="11269" max="11269" width="7.7109375" style="84" customWidth="1"/>
    <col min="11270" max="11270" width="8.85546875" style="84" bestFit="1" customWidth="1"/>
    <col min="11271" max="11271" width="8.140625" style="84" bestFit="1" customWidth="1"/>
    <col min="11272" max="11272" width="8.85546875" style="84" bestFit="1" customWidth="1"/>
    <col min="11273" max="11273" width="8.140625" style="84" bestFit="1" customWidth="1"/>
    <col min="11274" max="11274" width="8.85546875" style="84" bestFit="1" customWidth="1"/>
    <col min="11275" max="11278" width="8.85546875" style="84" customWidth="1"/>
    <col min="11279" max="11522" width="9.140625" style="84"/>
    <col min="11523" max="11523" width="25.140625" style="84" customWidth="1"/>
    <col min="11524" max="11524" width="8.7109375" style="84" customWidth="1"/>
    <col min="11525" max="11525" width="7.7109375" style="84" customWidth="1"/>
    <col min="11526" max="11526" width="8.85546875" style="84" bestFit="1" customWidth="1"/>
    <col min="11527" max="11527" width="8.140625" style="84" bestFit="1" customWidth="1"/>
    <col min="11528" max="11528" width="8.85546875" style="84" bestFit="1" customWidth="1"/>
    <col min="11529" max="11529" width="8.140625" style="84" bestFit="1" customWidth="1"/>
    <col min="11530" max="11530" width="8.85546875" style="84" bestFit="1" customWidth="1"/>
    <col min="11531" max="11534" width="8.85546875" style="84" customWidth="1"/>
    <col min="11535" max="11778" width="9.140625" style="84"/>
    <col min="11779" max="11779" width="25.140625" style="84" customWidth="1"/>
    <col min="11780" max="11780" width="8.7109375" style="84" customWidth="1"/>
    <col min="11781" max="11781" width="7.7109375" style="84" customWidth="1"/>
    <col min="11782" max="11782" width="8.85546875" style="84" bestFit="1" customWidth="1"/>
    <col min="11783" max="11783" width="8.140625" style="84" bestFit="1" customWidth="1"/>
    <col min="11784" max="11784" width="8.85546875" style="84" bestFit="1" customWidth="1"/>
    <col min="11785" max="11785" width="8.140625" style="84" bestFit="1" customWidth="1"/>
    <col min="11786" max="11786" width="8.85546875" style="84" bestFit="1" customWidth="1"/>
    <col min="11787" max="11790" width="8.85546875" style="84" customWidth="1"/>
    <col min="11791" max="12034" width="9.140625" style="84"/>
    <col min="12035" max="12035" width="25.140625" style="84" customWidth="1"/>
    <col min="12036" max="12036" width="8.7109375" style="84" customWidth="1"/>
    <col min="12037" max="12037" width="7.7109375" style="84" customWidth="1"/>
    <col min="12038" max="12038" width="8.85546875" style="84" bestFit="1" customWidth="1"/>
    <col min="12039" max="12039" width="8.140625" style="84" bestFit="1" customWidth="1"/>
    <col min="12040" max="12040" width="8.85546875" style="84" bestFit="1" customWidth="1"/>
    <col min="12041" max="12041" width="8.140625" style="84" bestFit="1" customWidth="1"/>
    <col min="12042" max="12042" width="8.85546875" style="84" bestFit="1" customWidth="1"/>
    <col min="12043" max="12046" width="8.85546875" style="84" customWidth="1"/>
    <col min="12047" max="12290" width="9.140625" style="84"/>
    <col min="12291" max="12291" width="25.140625" style="84" customWidth="1"/>
    <col min="12292" max="12292" width="8.7109375" style="84" customWidth="1"/>
    <col min="12293" max="12293" width="7.7109375" style="84" customWidth="1"/>
    <col min="12294" max="12294" width="8.85546875" style="84" bestFit="1" customWidth="1"/>
    <col min="12295" max="12295" width="8.140625" style="84" bestFit="1" customWidth="1"/>
    <col min="12296" max="12296" width="8.85546875" style="84" bestFit="1" customWidth="1"/>
    <col min="12297" max="12297" width="8.140625" style="84" bestFit="1" customWidth="1"/>
    <col min="12298" max="12298" width="8.85546875" style="84" bestFit="1" customWidth="1"/>
    <col min="12299" max="12302" width="8.85546875" style="84" customWidth="1"/>
    <col min="12303" max="12546" width="9.140625" style="84"/>
    <col min="12547" max="12547" width="25.140625" style="84" customWidth="1"/>
    <col min="12548" max="12548" width="8.7109375" style="84" customWidth="1"/>
    <col min="12549" max="12549" width="7.7109375" style="84" customWidth="1"/>
    <col min="12550" max="12550" width="8.85546875" style="84" bestFit="1" customWidth="1"/>
    <col min="12551" max="12551" width="8.140625" style="84" bestFit="1" customWidth="1"/>
    <col min="12552" max="12552" width="8.85546875" style="84" bestFit="1" customWidth="1"/>
    <col min="12553" max="12553" width="8.140625" style="84" bestFit="1" customWidth="1"/>
    <col min="12554" max="12554" width="8.85546875" style="84" bestFit="1" customWidth="1"/>
    <col min="12555" max="12558" width="8.85546875" style="84" customWidth="1"/>
    <col min="12559" max="12802" width="9.140625" style="84"/>
    <col min="12803" max="12803" width="25.140625" style="84" customWidth="1"/>
    <col min="12804" max="12804" width="8.7109375" style="84" customWidth="1"/>
    <col min="12805" max="12805" width="7.7109375" style="84" customWidth="1"/>
    <col min="12806" max="12806" width="8.85546875" style="84" bestFit="1" customWidth="1"/>
    <col min="12807" max="12807" width="8.140625" style="84" bestFit="1" customWidth="1"/>
    <col min="12808" max="12808" width="8.85546875" style="84" bestFit="1" customWidth="1"/>
    <col min="12809" max="12809" width="8.140625" style="84" bestFit="1" customWidth="1"/>
    <col min="12810" max="12810" width="8.85546875" style="84" bestFit="1" customWidth="1"/>
    <col min="12811" max="12814" width="8.85546875" style="84" customWidth="1"/>
    <col min="12815" max="13058" width="9.140625" style="84"/>
    <col min="13059" max="13059" width="25.140625" style="84" customWidth="1"/>
    <col min="13060" max="13060" width="8.7109375" style="84" customWidth="1"/>
    <col min="13061" max="13061" width="7.7109375" style="84" customWidth="1"/>
    <col min="13062" max="13062" width="8.85546875" style="84" bestFit="1" customWidth="1"/>
    <col min="13063" max="13063" width="8.140625" style="84" bestFit="1" customWidth="1"/>
    <col min="13064" max="13064" width="8.85546875" style="84" bestFit="1" customWidth="1"/>
    <col min="13065" max="13065" width="8.140625" style="84" bestFit="1" customWidth="1"/>
    <col min="13066" max="13066" width="8.85546875" style="84" bestFit="1" customWidth="1"/>
    <col min="13067" max="13070" width="8.85546875" style="84" customWidth="1"/>
    <col min="13071" max="13314" width="9.140625" style="84"/>
    <col min="13315" max="13315" width="25.140625" style="84" customWidth="1"/>
    <col min="13316" max="13316" width="8.7109375" style="84" customWidth="1"/>
    <col min="13317" max="13317" width="7.7109375" style="84" customWidth="1"/>
    <col min="13318" max="13318" width="8.85546875" style="84" bestFit="1" customWidth="1"/>
    <col min="13319" max="13319" width="8.140625" style="84" bestFit="1" customWidth="1"/>
    <col min="13320" max="13320" width="8.85546875" style="84" bestFit="1" customWidth="1"/>
    <col min="13321" max="13321" width="8.140625" style="84" bestFit="1" customWidth="1"/>
    <col min="13322" max="13322" width="8.85546875" style="84" bestFit="1" customWidth="1"/>
    <col min="13323" max="13326" width="8.85546875" style="84" customWidth="1"/>
    <col min="13327" max="13570" width="9.140625" style="84"/>
    <col min="13571" max="13571" width="25.140625" style="84" customWidth="1"/>
    <col min="13572" max="13572" width="8.7109375" style="84" customWidth="1"/>
    <col min="13573" max="13573" width="7.7109375" style="84" customWidth="1"/>
    <col min="13574" max="13574" width="8.85546875" style="84" bestFit="1" customWidth="1"/>
    <col min="13575" max="13575" width="8.140625" style="84" bestFit="1" customWidth="1"/>
    <col min="13576" max="13576" width="8.85546875" style="84" bestFit="1" customWidth="1"/>
    <col min="13577" max="13577" width="8.140625" style="84" bestFit="1" customWidth="1"/>
    <col min="13578" max="13578" width="8.85546875" style="84" bestFit="1" customWidth="1"/>
    <col min="13579" max="13582" width="8.85546875" style="84" customWidth="1"/>
    <col min="13583" max="13826" width="9.140625" style="84"/>
    <col min="13827" max="13827" width="25.140625" style="84" customWidth="1"/>
    <col min="13828" max="13828" width="8.7109375" style="84" customWidth="1"/>
    <col min="13829" max="13829" width="7.7109375" style="84" customWidth="1"/>
    <col min="13830" max="13830" width="8.85546875" style="84" bestFit="1" customWidth="1"/>
    <col min="13831" max="13831" width="8.140625" style="84" bestFit="1" customWidth="1"/>
    <col min="13832" max="13832" width="8.85546875" style="84" bestFit="1" customWidth="1"/>
    <col min="13833" max="13833" width="8.140625" style="84" bestFit="1" customWidth="1"/>
    <col min="13834" max="13834" width="8.85546875" style="84" bestFit="1" customWidth="1"/>
    <col min="13835" max="13838" width="8.85546875" style="84" customWidth="1"/>
    <col min="13839" max="14082" width="9.140625" style="84"/>
    <col min="14083" max="14083" width="25.140625" style="84" customWidth="1"/>
    <col min="14084" max="14084" width="8.7109375" style="84" customWidth="1"/>
    <col min="14085" max="14085" width="7.7109375" style="84" customWidth="1"/>
    <col min="14086" max="14086" width="8.85546875" style="84" bestFit="1" customWidth="1"/>
    <col min="14087" max="14087" width="8.140625" style="84" bestFit="1" customWidth="1"/>
    <col min="14088" max="14088" width="8.85546875" style="84" bestFit="1" customWidth="1"/>
    <col min="14089" max="14089" width="8.140625" style="84" bestFit="1" customWidth="1"/>
    <col min="14090" max="14090" width="8.85546875" style="84" bestFit="1" customWidth="1"/>
    <col min="14091" max="14094" width="8.85546875" style="84" customWidth="1"/>
    <col min="14095" max="14338" width="9.140625" style="84"/>
    <col min="14339" max="14339" width="25.140625" style="84" customWidth="1"/>
    <col min="14340" max="14340" width="8.7109375" style="84" customWidth="1"/>
    <col min="14341" max="14341" width="7.7109375" style="84" customWidth="1"/>
    <col min="14342" max="14342" width="8.85546875" style="84" bestFit="1" customWidth="1"/>
    <col min="14343" max="14343" width="8.140625" style="84" bestFit="1" customWidth="1"/>
    <col min="14344" max="14344" width="8.85546875" style="84" bestFit="1" customWidth="1"/>
    <col min="14345" max="14345" width="8.140625" style="84" bestFit="1" customWidth="1"/>
    <col min="14346" max="14346" width="8.85546875" style="84" bestFit="1" customWidth="1"/>
    <col min="14347" max="14350" width="8.85546875" style="84" customWidth="1"/>
    <col min="14351" max="14594" width="9.140625" style="84"/>
    <col min="14595" max="14595" width="25.140625" style="84" customWidth="1"/>
    <col min="14596" max="14596" width="8.7109375" style="84" customWidth="1"/>
    <col min="14597" max="14597" width="7.7109375" style="84" customWidth="1"/>
    <col min="14598" max="14598" width="8.85546875" style="84" bestFit="1" customWidth="1"/>
    <col min="14599" max="14599" width="8.140625" style="84" bestFit="1" customWidth="1"/>
    <col min="14600" max="14600" width="8.85546875" style="84" bestFit="1" customWidth="1"/>
    <col min="14601" max="14601" width="8.140625" style="84" bestFit="1" customWidth="1"/>
    <col min="14602" max="14602" width="8.85546875" style="84" bestFit="1" customWidth="1"/>
    <col min="14603" max="14606" width="8.85546875" style="84" customWidth="1"/>
    <col min="14607" max="14850" width="9.140625" style="84"/>
    <col min="14851" max="14851" width="25.140625" style="84" customWidth="1"/>
    <col min="14852" max="14852" width="8.7109375" style="84" customWidth="1"/>
    <col min="14853" max="14853" width="7.7109375" style="84" customWidth="1"/>
    <col min="14854" max="14854" width="8.85546875" style="84" bestFit="1" customWidth="1"/>
    <col min="14855" max="14855" width="8.140625" style="84" bestFit="1" customWidth="1"/>
    <col min="14856" max="14856" width="8.85546875" style="84" bestFit="1" customWidth="1"/>
    <col min="14857" max="14857" width="8.140625" style="84" bestFit="1" customWidth="1"/>
    <col min="14858" max="14858" width="8.85546875" style="84" bestFit="1" customWidth="1"/>
    <col min="14859" max="14862" width="8.85546875" style="84" customWidth="1"/>
    <col min="14863" max="15106" width="9.140625" style="84"/>
    <col min="15107" max="15107" width="25.140625" style="84" customWidth="1"/>
    <col min="15108" max="15108" width="8.7109375" style="84" customWidth="1"/>
    <col min="15109" max="15109" width="7.7109375" style="84" customWidth="1"/>
    <col min="15110" max="15110" width="8.85546875" style="84" bestFit="1" customWidth="1"/>
    <col min="15111" max="15111" width="8.140625" style="84" bestFit="1" customWidth="1"/>
    <col min="15112" max="15112" width="8.85546875" style="84" bestFit="1" customWidth="1"/>
    <col min="15113" max="15113" width="8.140625" style="84" bestFit="1" customWidth="1"/>
    <col min="15114" max="15114" width="8.85546875" style="84" bestFit="1" customWidth="1"/>
    <col min="15115" max="15118" width="8.85546875" style="84" customWidth="1"/>
    <col min="15119" max="15362" width="9.140625" style="84"/>
    <col min="15363" max="15363" width="25.140625" style="84" customWidth="1"/>
    <col min="15364" max="15364" width="8.7109375" style="84" customWidth="1"/>
    <col min="15365" max="15365" width="7.7109375" style="84" customWidth="1"/>
    <col min="15366" max="15366" width="8.85546875" style="84" bestFit="1" customWidth="1"/>
    <col min="15367" max="15367" width="8.140625" style="84" bestFit="1" customWidth="1"/>
    <col min="15368" max="15368" width="8.85546875" style="84" bestFit="1" customWidth="1"/>
    <col min="15369" max="15369" width="8.140625" style="84" bestFit="1" customWidth="1"/>
    <col min="15370" max="15370" width="8.85546875" style="84" bestFit="1" customWidth="1"/>
    <col min="15371" max="15374" width="8.85546875" style="84" customWidth="1"/>
    <col min="15375" max="15618" width="9.140625" style="84"/>
    <col min="15619" max="15619" width="25.140625" style="84" customWidth="1"/>
    <col min="15620" max="15620" width="8.7109375" style="84" customWidth="1"/>
    <col min="15621" max="15621" width="7.7109375" style="84" customWidth="1"/>
    <col min="15622" max="15622" width="8.85546875" style="84" bestFit="1" customWidth="1"/>
    <col min="15623" max="15623" width="8.140625" style="84" bestFit="1" customWidth="1"/>
    <col min="15624" max="15624" width="8.85546875" style="84" bestFit="1" customWidth="1"/>
    <col min="15625" max="15625" width="8.140625" style="84" bestFit="1" customWidth="1"/>
    <col min="15626" max="15626" width="8.85546875" style="84" bestFit="1" customWidth="1"/>
    <col min="15627" max="15630" width="8.85546875" style="84" customWidth="1"/>
    <col min="15631" max="15874" width="9.140625" style="84"/>
    <col min="15875" max="15875" width="25.140625" style="84" customWidth="1"/>
    <col min="15876" max="15876" width="8.7109375" style="84" customWidth="1"/>
    <col min="15877" max="15877" width="7.7109375" style="84" customWidth="1"/>
    <col min="15878" max="15878" width="8.85546875" style="84" bestFit="1" customWidth="1"/>
    <col min="15879" max="15879" width="8.140625" style="84" bestFit="1" customWidth="1"/>
    <col min="15880" max="15880" width="8.85546875" style="84" bestFit="1" customWidth="1"/>
    <col min="15881" max="15881" width="8.140625" style="84" bestFit="1" customWidth="1"/>
    <col min="15882" max="15882" width="8.85546875" style="84" bestFit="1" customWidth="1"/>
    <col min="15883" max="15886" width="8.85546875" style="84" customWidth="1"/>
    <col min="15887" max="16130" width="9.140625" style="84"/>
    <col min="16131" max="16131" width="25.140625" style="84" customWidth="1"/>
    <col min="16132" max="16132" width="8.7109375" style="84" customWidth="1"/>
    <col min="16133" max="16133" width="7.7109375" style="84" customWidth="1"/>
    <col min="16134" max="16134" width="8.85546875" style="84" bestFit="1" customWidth="1"/>
    <col min="16135" max="16135" width="8.140625" style="84" bestFit="1" customWidth="1"/>
    <col min="16136" max="16136" width="8.85546875" style="84" bestFit="1" customWidth="1"/>
    <col min="16137" max="16137" width="8.140625" style="84" bestFit="1" customWidth="1"/>
    <col min="16138" max="16138" width="8.85546875" style="84" bestFit="1" customWidth="1"/>
    <col min="16139" max="16142" width="8.85546875" style="84" customWidth="1"/>
    <col min="16143" max="16384" width="9.140625" style="84"/>
  </cols>
  <sheetData>
    <row r="1" spans="1:25" ht="25.5" customHeight="1" x14ac:dyDescent="0.2">
      <c r="A1" s="599" t="s">
        <v>766</v>
      </c>
      <c r="B1" s="599"/>
      <c r="C1" s="599"/>
      <c r="D1" s="599"/>
      <c r="E1" s="599"/>
      <c r="F1" s="599"/>
      <c r="G1" s="599"/>
      <c r="H1" s="599"/>
      <c r="I1" s="599"/>
      <c r="J1" s="599"/>
      <c r="K1" s="599"/>
      <c r="L1" s="599"/>
      <c r="M1" s="599"/>
      <c r="N1" s="599"/>
      <c r="Q1" s="356">
        <f>IF(M3="English",0,13)</f>
        <v>13</v>
      </c>
    </row>
    <row r="2" spans="1:25" s="76" customFormat="1" ht="13.5" customHeight="1" x14ac:dyDescent="0.2">
      <c r="A2" s="73" t="s">
        <v>607</v>
      </c>
      <c r="B2" s="73"/>
      <c r="C2" s="74"/>
      <c r="D2" s="75"/>
      <c r="E2" s="74"/>
      <c r="F2" s="75"/>
      <c r="G2" s="74"/>
      <c r="H2" s="75"/>
      <c r="I2" s="75"/>
      <c r="J2" s="75"/>
      <c r="K2" s="75"/>
      <c r="L2" s="75"/>
      <c r="M2" s="583" t="s">
        <v>580</v>
      </c>
      <c r="N2" s="584"/>
    </row>
    <row r="3" spans="1:25" s="76" customFormat="1" ht="13.5" customHeight="1" x14ac:dyDescent="0.2">
      <c r="A3" s="73" t="s">
        <v>465</v>
      </c>
      <c r="B3" s="73"/>
      <c r="C3" s="74"/>
      <c r="D3" s="75"/>
      <c r="E3" s="74"/>
      <c r="F3" s="75"/>
      <c r="G3" s="74"/>
      <c r="H3" s="75"/>
      <c r="I3" s="75"/>
      <c r="J3" s="75"/>
      <c r="K3" s="75"/>
      <c r="L3" s="75"/>
      <c r="M3" s="585" t="s">
        <v>16</v>
      </c>
      <c r="N3" s="586"/>
    </row>
    <row r="4" spans="1:25" ht="9.75" customHeight="1" x14ac:dyDescent="0.2"/>
    <row r="5" spans="1:25" ht="11.25" customHeight="1" x14ac:dyDescent="0.2">
      <c r="A5" s="587" t="s">
        <v>560</v>
      </c>
      <c r="B5" s="587" t="s">
        <v>561</v>
      </c>
      <c r="C5" s="600" t="str">
        <f>M3</f>
        <v>Mathematics</v>
      </c>
      <c r="D5" s="600"/>
      <c r="E5" s="600"/>
      <c r="F5" s="600"/>
      <c r="G5" s="600"/>
      <c r="H5" s="600"/>
      <c r="I5" s="600"/>
      <c r="J5" s="600"/>
      <c r="K5" s="600"/>
      <c r="L5" s="600"/>
      <c r="M5" s="600"/>
      <c r="N5" s="600"/>
    </row>
    <row r="6" spans="1:25" ht="11.25" customHeight="1" x14ac:dyDescent="0.2">
      <c r="A6" s="588"/>
      <c r="B6" s="588"/>
      <c r="C6" s="600" t="s">
        <v>451</v>
      </c>
      <c r="D6" s="600"/>
      <c r="E6" s="600" t="s">
        <v>452</v>
      </c>
      <c r="F6" s="600"/>
      <c r="G6" s="600" t="s">
        <v>453</v>
      </c>
      <c r="H6" s="600"/>
      <c r="I6" s="600" t="s">
        <v>466</v>
      </c>
      <c r="J6" s="600"/>
      <c r="K6" s="600" t="s">
        <v>537</v>
      </c>
      <c r="L6" s="600"/>
      <c r="M6" s="600" t="s">
        <v>606</v>
      </c>
      <c r="N6" s="600"/>
    </row>
    <row r="7" spans="1:25" ht="45" customHeight="1" x14ac:dyDescent="0.2">
      <c r="A7" s="589"/>
      <c r="B7" s="589"/>
      <c r="C7" s="214" t="s">
        <v>461</v>
      </c>
      <c r="D7" s="215" t="s">
        <v>462</v>
      </c>
      <c r="E7" s="214" t="s">
        <v>461</v>
      </c>
      <c r="F7" s="215" t="s">
        <v>462</v>
      </c>
      <c r="G7" s="214" t="s">
        <v>461</v>
      </c>
      <c r="H7" s="215" t="s">
        <v>462</v>
      </c>
      <c r="I7" s="214" t="s">
        <v>461</v>
      </c>
      <c r="J7" s="215" t="s">
        <v>462</v>
      </c>
      <c r="K7" s="214" t="s">
        <v>461</v>
      </c>
      <c r="L7" s="215" t="s">
        <v>462</v>
      </c>
      <c r="M7" s="214" t="s">
        <v>461</v>
      </c>
      <c r="N7" s="215" t="s">
        <v>462</v>
      </c>
    </row>
    <row r="8" spans="1:25" ht="11.25" customHeight="1" x14ac:dyDescent="0.2">
      <c r="A8" s="40"/>
      <c r="B8" s="136"/>
      <c r="C8" s="277"/>
      <c r="D8" s="280"/>
      <c r="E8" s="277"/>
      <c r="F8" s="280"/>
      <c r="G8" s="277"/>
      <c r="H8" s="278"/>
      <c r="I8" s="280"/>
      <c r="J8" s="280"/>
      <c r="K8" s="280"/>
      <c r="L8" s="280"/>
      <c r="M8" s="280"/>
      <c r="N8" s="280"/>
      <c r="P8" s="121"/>
      <c r="Q8" s="296"/>
      <c r="R8" s="121"/>
      <c r="S8" s="296"/>
      <c r="T8" s="121"/>
      <c r="U8" s="121"/>
      <c r="V8" s="121"/>
      <c r="W8" s="121"/>
      <c r="X8" s="121"/>
      <c r="Y8" s="121"/>
    </row>
    <row r="9" spans="1:25" ht="11.25" customHeight="1" x14ac:dyDescent="0.2">
      <c r="A9" s="32" t="s">
        <v>767</v>
      </c>
      <c r="B9" s="47" t="s">
        <v>445</v>
      </c>
      <c r="C9" s="282">
        <f>VLOOKUP($A9,'Table 18 data'!$A$9:$AA$184,$Q$1+'Table 18 data'!C$4,0)</f>
        <v>557674</v>
      </c>
      <c r="D9" s="283">
        <f>VLOOKUP($A9,'Table 18 data'!$A$9:$AA$184,$Q$1+'Table 18 data'!D$4,0)</f>
        <v>58.8</v>
      </c>
      <c r="E9" s="282">
        <f>VLOOKUP($A9,'Table 18 data'!$A$9:$AA$184,$Q$1+'Table 18 data'!E$4,0)</f>
        <v>557651</v>
      </c>
      <c r="F9" s="283">
        <f>VLOOKUP($A9,'Table 18 data'!$A$9:$AA$184,$Q$1+'Table 18 data'!F$4,0)</f>
        <v>62.9</v>
      </c>
      <c r="G9" s="282">
        <f>VLOOKUP($A9,'Table 18 data'!$A$9:$AA$184,$Q$1+'Table 18 data'!G$4,0)</f>
        <v>537072</v>
      </c>
      <c r="H9" s="283">
        <f>VLOOKUP($A9,'Table 18 data'!$A$9:$AA$184,$Q$1+'Table 18 data'!H$4,0)</f>
        <v>65.900000000000006</v>
      </c>
      <c r="I9" s="282">
        <f>VLOOKUP($A9,'Table 18 data'!$A$9:$AA$184,$Q$1+'Table 18 data'!I$4,0)</f>
        <v>533969</v>
      </c>
      <c r="J9" s="283">
        <f>VLOOKUP($A9,'Table 18 data'!$A$9:$AA$184,$Q$1+'Table 18 data'!J$4,0)</f>
        <v>69.8</v>
      </c>
      <c r="K9" s="283">
        <f>VLOOKUP($A9,'Table 18 data'!$A$9:$AA$184,$Q$1+'Table 18 data'!K$4,0)</f>
        <v>546038</v>
      </c>
      <c r="L9" s="283">
        <f>VLOOKUP($A9,'Table 18 data'!$A$9:$AA$184,$Q$1+'Table 18 data'!L$4,0)</f>
        <v>71.900000000000006</v>
      </c>
      <c r="M9" s="282">
        <f>VLOOKUP($A9,'Table 18 data'!$A$9:$AA$184,$Q$1+'Table 18 data'!M$4,0)</f>
        <v>534753</v>
      </c>
      <c r="N9" s="283">
        <f>VLOOKUP($A9,'Table 18 data'!$A$9:$AA$184,$Q$1+'Table 18 data'!N$4,0)</f>
        <v>66.599999999999994</v>
      </c>
      <c r="P9" s="121"/>
      <c r="Q9" s="296"/>
      <c r="R9" s="121"/>
      <c r="S9" s="296"/>
      <c r="T9" s="121"/>
      <c r="U9" s="121"/>
      <c r="V9" s="121"/>
      <c r="W9" s="121"/>
      <c r="X9" s="121"/>
      <c r="Y9" s="121"/>
    </row>
    <row r="10" spans="1:25" ht="11.25" customHeight="1" x14ac:dyDescent="0.2">
      <c r="A10" s="85"/>
      <c r="B10" s="47"/>
      <c r="C10" s="282"/>
      <c r="D10" s="284"/>
      <c r="E10" s="282"/>
      <c r="F10" s="284"/>
      <c r="G10" s="282"/>
      <c r="H10" s="283"/>
      <c r="I10" s="285"/>
      <c r="J10" s="285"/>
      <c r="K10" s="285"/>
      <c r="L10" s="285"/>
      <c r="M10" s="285"/>
      <c r="N10" s="285"/>
      <c r="P10" s="121"/>
      <c r="Q10" s="296"/>
      <c r="R10" s="121"/>
      <c r="S10" s="296"/>
      <c r="T10" s="121"/>
      <c r="U10" s="121"/>
      <c r="V10" s="121"/>
      <c r="W10" s="121"/>
      <c r="X10" s="121"/>
      <c r="Y10" s="121"/>
    </row>
    <row r="11" spans="1:25" s="83" customFormat="1" ht="11.25" customHeight="1" x14ac:dyDescent="0.2">
      <c r="A11" s="32" t="s">
        <v>590</v>
      </c>
      <c r="B11" s="47"/>
      <c r="C11" s="282">
        <f>VLOOKUP($A11,'Table 18 data'!$A$9:$AA$184,$Q$1+'Table 18 data'!C$4,0)</f>
        <v>551818</v>
      </c>
      <c r="D11" s="283">
        <f>VLOOKUP($A11,'Table 18 data'!$A$9:$AA$184,$Q$1+'Table 18 data'!D$4,0)</f>
        <v>59.3</v>
      </c>
      <c r="E11" s="282">
        <f>VLOOKUP($A11,'Table 18 data'!$A$9:$AA$184,$Q$1+'Table 18 data'!E$4,0)</f>
        <v>552487</v>
      </c>
      <c r="F11" s="283">
        <f>VLOOKUP($A11,'Table 18 data'!$A$9:$AA$184,$Q$1+'Table 18 data'!F$4,0)</f>
        <v>63.4</v>
      </c>
      <c r="G11" s="282">
        <f>VLOOKUP($A11,'Table 18 data'!$A$9:$AA$184,$Q$1+'Table 18 data'!G$4,0)</f>
        <v>536283</v>
      </c>
      <c r="H11" s="283">
        <f>VLOOKUP($A11,'Table 18 data'!$A$9:$AA$184,$Q$1+'Table 18 data'!H$4,0)</f>
        <v>65.900000000000006</v>
      </c>
      <c r="I11" s="282">
        <f>VLOOKUP($A11,'Table 18 data'!$A$9:$AA$184,$Q$1+'Table 18 data'!I$4,0)</f>
        <v>533218</v>
      </c>
      <c r="J11" s="283">
        <f>VLOOKUP($A11,'Table 18 data'!$A$9:$AA$184,$Q$1+'Table 18 data'!J$4,0)</f>
        <v>69.900000000000006</v>
      </c>
      <c r="K11" s="283">
        <f>VLOOKUP($A11,'Table 18 data'!$A$9:$AA$184,$Q$1+'Table 18 data'!K$4,0)</f>
        <v>545141</v>
      </c>
      <c r="L11" s="283">
        <f>VLOOKUP($A11,'Table 18 data'!$A$9:$AA$184,$Q$1+'Table 18 data'!L$4,0)</f>
        <v>72</v>
      </c>
      <c r="M11" s="282">
        <f>VLOOKUP($A11,'Table 18 data'!$A$9:$AA$184,$Q$1+'Table 18 data'!M$4,0)</f>
        <v>533718</v>
      </c>
      <c r="N11" s="283">
        <f>VLOOKUP($A11,'Table 18 data'!$A$9:$AA$184,$Q$1+'Table 18 data'!N$4,0)</f>
        <v>66.7</v>
      </c>
      <c r="P11" s="121"/>
      <c r="Q11" s="296"/>
      <c r="R11" s="121"/>
      <c r="S11" s="296"/>
      <c r="T11" s="121"/>
      <c r="U11" s="121"/>
      <c r="V11" s="121"/>
      <c r="W11" s="121"/>
      <c r="X11" s="121"/>
      <c r="Y11" s="121"/>
    </row>
    <row r="12" spans="1:25" ht="11.25" customHeight="1" x14ac:dyDescent="0.2"/>
    <row r="13" spans="1:25" s="83" customFormat="1" ht="11.25" customHeight="1" x14ac:dyDescent="0.2">
      <c r="A13" s="31" t="s">
        <v>562</v>
      </c>
      <c r="B13" s="77" t="s">
        <v>129</v>
      </c>
      <c r="C13" s="275">
        <f>VLOOKUP($A13,'Table 18 data'!$A$9:$AA$184,$Q$1+'Table 18 data'!C$4,0)</f>
        <v>29534</v>
      </c>
      <c r="D13" s="276">
        <f>VLOOKUP($A13,'Table 18 data'!$A$9:$AA$184,$Q$1+'Table 18 data'!D$4,0)</f>
        <v>51.6</v>
      </c>
      <c r="E13" s="275">
        <f>VLOOKUP($A13,'Table 18 data'!$A$9:$AA$184,$Q$1+'Table 18 data'!E$4,0)</f>
        <v>28404</v>
      </c>
      <c r="F13" s="276">
        <f>VLOOKUP($A13,'Table 18 data'!$A$9:$AA$184,$Q$1+'Table 18 data'!F$4,0)</f>
        <v>57.3</v>
      </c>
      <c r="G13" s="275">
        <f>VLOOKUP($A13,'Table 18 data'!$A$9:$AA$184,$Q$1+'Table 18 data'!G$4,0)</f>
        <v>28077</v>
      </c>
      <c r="H13" s="276">
        <f>VLOOKUP($A13,'Table 18 data'!$A$9:$AA$184,$Q$1+'Table 18 data'!H$4,0)</f>
        <v>59.7</v>
      </c>
      <c r="I13" s="275">
        <f>VLOOKUP($A13,'Table 18 data'!$A$9:$AA$184,$Q$1+'Table 18 data'!I$4,0)</f>
        <v>27264</v>
      </c>
      <c r="J13" s="276">
        <f>VLOOKUP($A13,'Table 18 data'!$A$9:$AA$184,$Q$1+'Table 18 data'!J$4,0)</f>
        <v>66.400000000000006</v>
      </c>
      <c r="K13" s="276">
        <f>VLOOKUP($A13,'Table 18 data'!$A$9:$AA$184,$Q$1+'Table 18 data'!K$4,0)</f>
        <v>27713</v>
      </c>
      <c r="L13" s="276">
        <f>VLOOKUP($A13,'Table 18 data'!$A$9:$AA$184,$Q$1+'Table 18 data'!L$4,0)</f>
        <v>67.7</v>
      </c>
      <c r="M13" s="275">
        <f>VLOOKUP($A13,'Table 18 data'!$A$9:$AA$184,$Q$1+'Table 18 data'!M$4,0)</f>
        <v>26576</v>
      </c>
      <c r="N13" s="276">
        <f>VLOOKUP($A13,'Table 18 data'!$A$9:$AA$184,$Q$1+'Table 18 data'!N$4,0)</f>
        <v>62</v>
      </c>
      <c r="P13" s="121"/>
      <c r="Q13" s="296"/>
      <c r="R13" s="121"/>
      <c r="S13" s="296"/>
      <c r="T13" s="121"/>
      <c r="U13" s="121"/>
      <c r="V13" s="121"/>
      <c r="W13" s="121"/>
      <c r="X13" s="121"/>
      <c r="Y13" s="121"/>
    </row>
    <row r="14" spans="1:25" ht="11.25" customHeight="1" x14ac:dyDescent="0.2">
      <c r="A14" s="103" t="s">
        <v>467</v>
      </c>
      <c r="B14" s="136" t="s">
        <v>132</v>
      </c>
      <c r="C14" s="277">
        <f>VLOOKUP($A14,'Table 18 data'!$A$9:$AA$184,$Q$1+'Table 18 data'!C$4,0)</f>
        <v>5521</v>
      </c>
      <c r="D14" s="278">
        <f>VLOOKUP($A14,'Table 18 data'!$A$9:$AA$184,$Q$1+'Table 18 data'!D$4,0)</f>
        <v>52.1</v>
      </c>
      <c r="E14" s="277">
        <f>VLOOKUP($A14,'Table 18 data'!$A$9:$AA$184,$Q$1+'Table 18 data'!E$4,0)</f>
        <v>5303</v>
      </c>
      <c r="F14" s="278">
        <f>VLOOKUP($A14,'Table 18 data'!$A$9:$AA$184,$Q$1+'Table 18 data'!F$4,0)</f>
        <v>56.1</v>
      </c>
      <c r="G14" s="277">
        <f>VLOOKUP($A14,'Table 18 data'!$A$9:$AA$184,$Q$1+'Table 18 data'!G$4,0)</f>
        <v>5283</v>
      </c>
      <c r="H14" s="278">
        <f>VLOOKUP($A14,'Table 18 data'!$A$9:$AA$184,$Q$1+'Table 18 data'!H$4,0)</f>
        <v>60.4</v>
      </c>
      <c r="I14" s="277">
        <f>VLOOKUP($A14,'Table 18 data'!$A$9:$AA$184,$Q$1+'Table 18 data'!I$4,0)</f>
        <v>5207</v>
      </c>
      <c r="J14" s="278">
        <f>VLOOKUP($A14,'Table 18 data'!$A$9:$AA$184,$Q$1+'Table 18 data'!J$4,0)</f>
        <v>67.2</v>
      </c>
      <c r="K14" s="278">
        <f>VLOOKUP($A14,'Table 18 data'!$A$9:$AA$184,$Q$1+'Table 18 data'!K$4,0)</f>
        <v>5265</v>
      </c>
      <c r="L14" s="278">
        <f>VLOOKUP($A14,'Table 18 data'!$A$9:$AA$184,$Q$1+'Table 18 data'!L$4,0)</f>
        <v>70.099999999999994</v>
      </c>
      <c r="M14" s="277">
        <f>VLOOKUP($A14,'Table 18 data'!$A$9:$AA$184,$Q$1+'Table 18 data'!M$4,0)</f>
        <v>5056</v>
      </c>
      <c r="N14" s="278">
        <f>VLOOKUP($A14,'Table 18 data'!$A$9:$AA$184,$Q$1+'Table 18 data'!N$4,0)</f>
        <v>62.3</v>
      </c>
      <c r="P14" s="121"/>
      <c r="Q14" s="296"/>
      <c r="R14" s="121"/>
      <c r="S14" s="296"/>
      <c r="T14" s="121"/>
      <c r="U14" s="121"/>
      <c r="V14" s="121"/>
      <c r="W14" s="121"/>
      <c r="X14" s="121"/>
      <c r="Y14" s="121"/>
    </row>
    <row r="15" spans="1:25" ht="11.25" customHeight="1" x14ac:dyDescent="0.2">
      <c r="A15" s="103" t="s">
        <v>130</v>
      </c>
      <c r="B15" s="136" t="s">
        <v>131</v>
      </c>
      <c r="C15" s="277">
        <f>VLOOKUP($A15,'Table 18 data'!$A$9:$AA$184,$Q$1+'Table 18 data'!C$4,0)</f>
        <v>1136</v>
      </c>
      <c r="D15" s="278">
        <f>VLOOKUP($A15,'Table 18 data'!$A$9:$AA$184,$Q$1+'Table 18 data'!D$4,0)</f>
        <v>54.4</v>
      </c>
      <c r="E15" s="277">
        <f>VLOOKUP($A15,'Table 18 data'!$A$9:$AA$184,$Q$1+'Table 18 data'!E$4,0)</f>
        <v>1096</v>
      </c>
      <c r="F15" s="278">
        <f>VLOOKUP($A15,'Table 18 data'!$A$9:$AA$184,$Q$1+'Table 18 data'!F$4,0)</f>
        <v>64</v>
      </c>
      <c r="G15" s="277">
        <f>VLOOKUP($A15,'Table 18 data'!$A$9:$AA$184,$Q$1+'Table 18 data'!G$4,0)</f>
        <v>1079</v>
      </c>
      <c r="H15" s="278">
        <f>VLOOKUP($A15,'Table 18 data'!$A$9:$AA$184,$Q$1+'Table 18 data'!H$4,0)</f>
        <v>67.099999999999994</v>
      </c>
      <c r="I15" s="277">
        <f>VLOOKUP($A15,'Table 18 data'!$A$9:$AA$184,$Q$1+'Table 18 data'!I$4,0)</f>
        <v>1072</v>
      </c>
      <c r="J15" s="278">
        <f>VLOOKUP($A15,'Table 18 data'!$A$9:$AA$184,$Q$1+'Table 18 data'!J$4,0)</f>
        <v>74.099999999999994</v>
      </c>
      <c r="K15" s="278">
        <f>VLOOKUP($A15,'Table 18 data'!$A$9:$AA$184,$Q$1+'Table 18 data'!K$4,0)</f>
        <v>1113</v>
      </c>
      <c r="L15" s="278">
        <f>VLOOKUP($A15,'Table 18 data'!$A$9:$AA$184,$Q$1+'Table 18 data'!L$4,0)</f>
        <v>71.900000000000006</v>
      </c>
      <c r="M15" s="277">
        <f>VLOOKUP($A15,'Table 18 data'!$A$9:$AA$184,$Q$1+'Table 18 data'!M$4,0)</f>
        <v>1098</v>
      </c>
      <c r="N15" s="278">
        <f>VLOOKUP($A15,'Table 18 data'!$A$9:$AA$184,$Q$1+'Table 18 data'!N$4,0)</f>
        <v>60</v>
      </c>
      <c r="P15" s="121"/>
      <c r="Q15" s="296"/>
      <c r="R15" s="121"/>
      <c r="S15" s="296"/>
      <c r="T15" s="121"/>
      <c r="U15" s="121"/>
      <c r="V15" s="121"/>
      <c r="W15" s="121"/>
      <c r="X15" s="121"/>
      <c r="Y15" s="121"/>
    </row>
    <row r="16" spans="1:25" ht="11.25" customHeight="1" x14ac:dyDescent="0.2">
      <c r="A16" s="103" t="s">
        <v>133</v>
      </c>
      <c r="B16" s="136" t="s">
        <v>134</v>
      </c>
      <c r="C16" s="277">
        <f>VLOOKUP($A16,'Table 18 data'!$A$9:$AA$184,$Q$1+'Table 18 data'!C$4,0)</f>
        <v>2087</v>
      </c>
      <c r="D16" s="278">
        <f>VLOOKUP($A16,'Table 18 data'!$A$9:$AA$184,$Q$1+'Table 18 data'!D$4,0)</f>
        <v>53.4</v>
      </c>
      <c r="E16" s="277">
        <f>VLOOKUP($A16,'Table 18 data'!$A$9:$AA$184,$Q$1+'Table 18 data'!E$4,0)</f>
        <v>2037</v>
      </c>
      <c r="F16" s="278">
        <f>VLOOKUP($A16,'Table 18 data'!$A$9:$AA$184,$Q$1+'Table 18 data'!F$4,0)</f>
        <v>59</v>
      </c>
      <c r="G16" s="277">
        <f>VLOOKUP($A16,'Table 18 data'!$A$9:$AA$184,$Q$1+'Table 18 data'!G$4,0)</f>
        <v>2118</v>
      </c>
      <c r="H16" s="278">
        <f>VLOOKUP($A16,'Table 18 data'!$A$9:$AA$184,$Q$1+'Table 18 data'!H$4,0)</f>
        <v>62.5</v>
      </c>
      <c r="I16" s="277">
        <f>VLOOKUP($A16,'Table 18 data'!$A$9:$AA$184,$Q$1+'Table 18 data'!I$4,0)</f>
        <v>2061</v>
      </c>
      <c r="J16" s="278">
        <f>VLOOKUP($A16,'Table 18 data'!$A$9:$AA$184,$Q$1+'Table 18 data'!J$4,0)</f>
        <v>68.3</v>
      </c>
      <c r="K16" s="278">
        <f>VLOOKUP($A16,'Table 18 data'!$A$9:$AA$184,$Q$1+'Table 18 data'!K$4,0)</f>
        <v>2106</v>
      </c>
      <c r="L16" s="278">
        <f>VLOOKUP($A16,'Table 18 data'!$A$9:$AA$184,$Q$1+'Table 18 data'!L$4,0)</f>
        <v>67.7</v>
      </c>
      <c r="M16" s="277">
        <f>VLOOKUP($A16,'Table 18 data'!$A$9:$AA$184,$Q$1+'Table 18 data'!M$4,0)</f>
        <v>2029</v>
      </c>
      <c r="N16" s="278">
        <f>VLOOKUP($A16,'Table 18 data'!$A$9:$AA$184,$Q$1+'Table 18 data'!N$4,0)</f>
        <v>64.8</v>
      </c>
      <c r="P16" s="121"/>
      <c r="Q16" s="296"/>
      <c r="R16" s="121"/>
      <c r="S16" s="296"/>
      <c r="T16" s="121"/>
      <c r="U16" s="121"/>
      <c r="V16" s="121"/>
      <c r="W16" s="121"/>
      <c r="X16" s="121"/>
      <c r="Y16" s="121"/>
    </row>
    <row r="17" spans="1:25" ht="11.25" customHeight="1" x14ac:dyDescent="0.2">
      <c r="A17" s="103" t="s">
        <v>135</v>
      </c>
      <c r="B17" s="136" t="s">
        <v>136</v>
      </c>
      <c r="C17" s="277">
        <f>VLOOKUP($A17,'Table 18 data'!$A$9:$AA$184,$Q$1+'Table 18 data'!C$4,0)</f>
        <v>1215</v>
      </c>
      <c r="D17" s="278">
        <f>VLOOKUP($A17,'Table 18 data'!$A$9:$AA$184,$Q$1+'Table 18 data'!D$4,0)</f>
        <v>50.2</v>
      </c>
      <c r="E17" s="277">
        <f>VLOOKUP($A17,'Table 18 data'!$A$9:$AA$184,$Q$1+'Table 18 data'!E$4,0)</f>
        <v>1214</v>
      </c>
      <c r="F17" s="278">
        <f>VLOOKUP($A17,'Table 18 data'!$A$9:$AA$184,$Q$1+'Table 18 data'!F$4,0)</f>
        <v>54.8</v>
      </c>
      <c r="G17" s="277">
        <f>VLOOKUP($A17,'Table 18 data'!$A$9:$AA$184,$Q$1+'Table 18 data'!G$4,0)</f>
        <v>1262</v>
      </c>
      <c r="H17" s="278">
        <f>VLOOKUP($A17,'Table 18 data'!$A$9:$AA$184,$Q$1+'Table 18 data'!H$4,0)</f>
        <v>58</v>
      </c>
      <c r="I17" s="277">
        <f>VLOOKUP($A17,'Table 18 data'!$A$9:$AA$184,$Q$1+'Table 18 data'!I$4,0)</f>
        <v>1127</v>
      </c>
      <c r="J17" s="278">
        <f>VLOOKUP($A17,'Table 18 data'!$A$9:$AA$184,$Q$1+'Table 18 data'!J$4,0)</f>
        <v>63.7</v>
      </c>
      <c r="K17" s="278">
        <f>VLOOKUP($A17,'Table 18 data'!$A$9:$AA$184,$Q$1+'Table 18 data'!K$4,0)</f>
        <v>1139</v>
      </c>
      <c r="L17" s="278">
        <f>VLOOKUP($A17,'Table 18 data'!$A$9:$AA$184,$Q$1+'Table 18 data'!L$4,0)</f>
        <v>63.9</v>
      </c>
      <c r="M17" s="277">
        <f>VLOOKUP($A17,'Table 18 data'!$A$9:$AA$184,$Q$1+'Table 18 data'!M$4,0)</f>
        <v>1076</v>
      </c>
      <c r="N17" s="278">
        <f>VLOOKUP($A17,'Table 18 data'!$A$9:$AA$184,$Q$1+'Table 18 data'!N$4,0)</f>
        <v>54.8</v>
      </c>
      <c r="P17" s="121"/>
      <c r="Q17" s="296"/>
      <c r="R17" s="121"/>
      <c r="S17" s="296"/>
      <c r="T17" s="121"/>
      <c r="U17" s="121"/>
      <c r="V17" s="121"/>
      <c r="W17" s="121"/>
      <c r="X17" s="121"/>
      <c r="Y17" s="121"/>
    </row>
    <row r="18" spans="1:25" ht="11.25" customHeight="1" x14ac:dyDescent="0.2">
      <c r="A18" s="103" t="s">
        <v>137</v>
      </c>
      <c r="B18" s="136" t="s">
        <v>138</v>
      </c>
      <c r="C18" s="277">
        <f>VLOOKUP($A18,'Table 18 data'!$A$9:$AA$184,$Q$1+'Table 18 data'!C$4,0)</f>
        <v>1671</v>
      </c>
      <c r="D18" s="278">
        <f>VLOOKUP($A18,'Table 18 data'!$A$9:$AA$184,$Q$1+'Table 18 data'!D$4,0)</f>
        <v>39.9</v>
      </c>
      <c r="E18" s="277">
        <f>VLOOKUP($A18,'Table 18 data'!$A$9:$AA$184,$Q$1+'Table 18 data'!E$4,0)</f>
        <v>1617</v>
      </c>
      <c r="F18" s="278">
        <f>VLOOKUP($A18,'Table 18 data'!$A$9:$AA$184,$Q$1+'Table 18 data'!F$4,0)</f>
        <v>50.2</v>
      </c>
      <c r="G18" s="277">
        <f>VLOOKUP($A18,'Table 18 data'!$A$9:$AA$184,$Q$1+'Table 18 data'!G$4,0)</f>
        <v>1532</v>
      </c>
      <c r="H18" s="278">
        <f>VLOOKUP($A18,'Table 18 data'!$A$9:$AA$184,$Q$1+'Table 18 data'!H$4,0)</f>
        <v>43.3</v>
      </c>
      <c r="I18" s="277">
        <f>VLOOKUP($A18,'Table 18 data'!$A$9:$AA$184,$Q$1+'Table 18 data'!I$4,0)</f>
        <v>1425</v>
      </c>
      <c r="J18" s="278">
        <f>VLOOKUP($A18,'Table 18 data'!$A$9:$AA$184,$Q$1+'Table 18 data'!J$4,0)</f>
        <v>53.1</v>
      </c>
      <c r="K18" s="278">
        <f>VLOOKUP($A18,'Table 18 data'!$A$9:$AA$184,$Q$1+'Table 18 data'!K$4,0)</f>
        <v>1446</v>
      </c>
      <c r="L18" s="278">
        <f>VLOOKUP($A18,'Table 18 data'!$A$9:$AA$184,$Q$1+'Table 18 data'!L$4,0)</f>
        <v>58</v>
      </c>
      <c r="M18" s="277">
        <f>VLOOKUP($A18,'Table 18 data'!$A$9:$AA$184,$Q$1+'Table 18 data'!M$4,0)</f>
        <v>1377</v>
      </c>
      <c r="N18" s="278">
        <f>VLOOKUP($A18,'Table 18 data'!$A$9:$AA$184,$Q$1+'Table 18 data'!N$4,0)</f>
        <v>52</v>
      </c>
      <c r="P18" s="121"/>
      <c r="Q18" s="296"/>
      <c r="R18" s="121"/>
      <c r="S18" s="296"/>
      <c r="T18" s="121"/>
      <c r="U18" s="121"/>
      <c r="V18" s="121"/>
      <c r="W18" s="121"/>
      <c r="X18" s="121"/>
      <c r="Y18" s="121"/>
    </row>
    <row r="19" spans="1:25" ht="11.25" customHeight="1" x14ac:dyDescent="0.2">
      <c r="A19" s="103" t="s">
        <v>139</v>
      </c>
      <c r="B19" s="136" t="s">
        <v>140</v>
      </c>
      <c r="C19" s="277">
        <f>VLOOKUP($A19,'Table 18 data'!$A$9:$AA$184,$Q$1+'Table 18 data'!C$4,0)</f>
        <v>2601</v>
      </c>
      <c r="D19" s="278">
        <f>VLOOKUP($A19,'Table 18 data'!$A$9:$AA$184,$Q$1+'Table 18 data'!D$4,0)</f>
        <v>46.3</v>
      </c>
      <c r="E19" s="277">
        <f>VLOOKUP($A19,'Table 18 data'!$A$9:$AA$184,$Q$1+'Table 18 data'!E$4,0)</f>
        <v>2405</v>
      </c>
      <c r="F19" s="278">
        <f>VLOOKUP($A19,'Table 18 data'!$A$9:$AA$184,$Q$1+'Table 18 data'!F$4,0)</f>
        <v>57.2</v>
      </c>
      <c r="G19" s="277">
        <f>VLOOKUP($A19,'Table 18 data'!$A$9:$AA$184,$Q$1+'Table 18 data'!G$4,0)</f>
        <v>2391</v>
      </c>
      <c r="H19" s="278">
        <f>VLOOKUP($A19,'Table 18 data'!$A$9:$AA$184,$Q$1+'Table 18 data'!H$4,0)</f>
        <v>57.1</v>
      </c>
      <c r="I19" s="277">
        <f>VLOOKUP($A19,'Table 18 data'!$A$9:$AA$184,$Q$1+'Table 18 data'!I$4,0)</f>
        <v>2291</v>
      </c>
      <c r="J19" s="278">
        <f>VLOOKUP($A19,'Table 18 data'!$A$9:$AA$184,$Q$1+'Table 18 data'!J$4,0)</f>
        <v>64.900000000000006</v>
      </c>
      <c r="K19" s="278">
        <f>VLOOKUP($A19,'Table 18 data'!$A$9:$AA$184,$Q$1+'Table 18 data'!K$4,0)</f>
        <v>2420</v>
      </c>
      <c r="L19" s="278">
        <f>VLOOKUP($A19,'Table 18 data'!$A$9:$AA$184,$Q$1+'Table 18 data'!L$4,0)</f>
        <v>68.8</v>
      </c>
      <c r="M19" s="277">
        <f>VLOOKUP($A19,'Table 18 data'!$A$9:$AA$184,$Q$1+'Table 18 data'!M$4,0)</f>
        <v>2220</v>
      </c>
      <c r="N19" s="278">
        <f>VLOOKUP($A19,'Table 18 data'!$A$9:$AA$184,$Q$1+'Table 18 data'!N$4,0)</f>
        <v>66.900000000000006</v>
      </c>
      <c r="P19" s="121"/>
      <c r="Q19" s="296"/>
      <c r="R19" s="121"/>
      <c r="S19" s="296"/>
      <c r="T19" s="121"/>
      <c r="U19" s="121"/>
      <c r="V19" s="121"/>
      <c r="W19" s="121"/>
      <c r="X19" s="121"/>
      <c r="Y19" s="121"/>
    </row>
    <row r="20" spans="1:25" ht="11.25" customHeight="1" x14ac:dyDescent="0.2">
      <c r="A20" s="103" t="s">
        <v>141</v>
      </c>
      <c r="B20" s="136" t="s">
        <v>142</v>
      </c>
      <c r="C20" s="277">
        <f>VLOOKUP($A20,'Table 18 data'!$A$9:$AA$184,$Q$1+'Table 18 data'!C$4,0)</f>
        <v>2225</v>
      </c>
      <c r="D20" s="278">
        <f>VLOOKUP($A20,'Table 18 data'!$A$9:$AA$184,$Q$1+'Table 18 data'!D$4,0)</f>
        <v>56.4</v>
      </c>
      <c r="E20" s="277">
        <f>VLOOKUP($A20,'Table 18 data'!$A$9:$AA$184,$Q$1+'Table 18 data'!E$4,0)</f>
        <v>2065</v>
      </c>
      <c r="F20" s="278">
        <f>VLOOKUP($A20,'Table 18 data'!$A$9:$AA$184,$Q$1+'Table 18 data'!F$4,0)</f>
        <v>60</v>
      </c>
      <c r="G20" s="277">
        <f>VLOOKUP($A20,'Table 18 data'!$A$9:$AA$184,$Q$1+'Table 18 data'!G$4,0)</f>
        <v>2081</v>
      </c>
      <c r="H20" s="278">
        <f>VLOOKUP($A20,'Table 18 data'!$A$9:$AA$184,$Q$1+'Table 18 data'!H$4,0)</f>
        <v>62.3</v>
      </c>
      <c r="I20" s="277">
        <f>VLOOKUP($A20,'Table 18 data'!$A$9:$AA$184,$Q$1+'Table 18 data'!I$4,0)</f>
        <v>2059</v>
      </c>
      <c r="J20" s="278">
        <f>VLOOKUP($A20,'Table 18 data'!$A$9:$AA$184,$Q$1+'Table 18 data'!J$4,0)</f>
        <v>73.2</v>
      </c>
      <c r="K20" s="278">
        <f>VLOOKUP($A20,'Table 18 data'!$A$9:$AA$184,$Q$1+'Table 18 data'!K$4,0)</f>
        <v>2066</v>
      </c>
      <c r="L20" s="278">
        <f>VLOOKUP($A20,'Table 18 data'!$A$9:$AA$184,$Q$1+'Table 18 data'!L$4,0)</f>
        <v>74.400000000000006</v>
      </c>
      <c r="M20" s="277">
        <f>VLOOKUP($A20,'Table 18 data'!$A$9:$AA$184,$Q$1+'Table 18 data'!M$4,0)</f>
        <v>2099</v>
      </c>
      <c r="N20" s="278">
        <f>VLOOKUP($A20,'Table 18 data'!$A$9:$AA$184,$Q$1+'Table 18 data'!N$4,0)</f>
        <v>65.7</v>
      </c>
      <c r="P20" s="121"/>
      <c r="Q20" s="296"/>
      <c r="R20" s="121"/>
      <c r="S20" s="296"/>
      <c r="T20" s="121"/>
      <c r="U20" s="121"/>
      <c r="V20" s="121"/>
      <c r="W20" s="121"/>
      <c r="X20" s="121"/>
      <c r="Y20" s="121"/>
    </row>
    <row r="21" spans="1:25" ht="11.25" customHeight="1" x14ac:dyDescent="0.2">
      <c r="A21" s="103" t="s">
        <v>143</v>
      </c>
      <c r="B21" s="136" t="s">
        <v>144</v>
      </c>
      <c r="C21" s="277">
        <f>VLOOKUP($A21,'Table 18 data'!$A$9:$AA$184,$Q$1+'Table 18 data'!C$4,0)</f>
        <v>3684</v>
      </c>
      <c r="D21" s="278">
        <f>VLOOKUP($A21,'Table 18 data'!$A$9:$AA$184,$Q$1+'Table 18 data'!D$4,0)</f>
        <v>59.7</v>
      </c>
      <c r="E21" s="277">
        <f>VLOOKUP($A21,'Table 18 data'!$A$9:$AA$184,$Q$1+'Table 18 data'!E$4,0)</f>
        <v>3485</v>
      </c>
      <c r="F21" s="278">
        <f>VLOOKUP($A21,'Table 18 data'!$A$9:$AA$184,$Q$1+'Table 18 data'!F$4,0)</f>
        <v>62.2</v>
      </c>
      <c r="G21" s="277">
        <f>VLOOKUP($A21,'Table 18 data'!$A$9:$AA$184,$Q$1+'Table 18 data'!G$4,0)</f>
        <v>3503</v>
      </c>
      <c r="H21" s="278">
        <f>VLOOKUP($A21,'Table 18 data'!$A$9:$AA$184,$Q$1+'Table 18 data'!H$4,0)</f>
        <v>64</v>
      </c>
      <c r="I21" s="277">
        <f>VLOOKUP($A21,'Table 18 data'!$A$9:$AA$184,$Q$1+'Table 18 data'!I$4,0)</f>
        <v>3405</v>
      </c>
      <c r="J21" s="278">
        <f>VLOOKUP($A21,'Table 18 data'!$A$9:$AA$184,$Q$1+'Table 18 data'!J$4,0)</f>
        <v>68.8</v>
      </c>
      <c r="K21" s="278">
        <f>VLOOKUP($A21,'Table 18 data'!$A$9:$AA$184,$Q$1+'Table 18 data'!K$4,0)</f>
        <v>3482</v>
      </c>
      <c r="L21" s="278">
        <f>VLOOKUP($A21,'Table 18 data'!$A$9:$AA$184,$Q$1+'Table 18 data'!L$4,0)</f>
        <v>68.400000000000006</v>
      </c>
      <c r="M21" s="277">
        <f>VLOOKUP($A21,'Table 18 data'!$A$9:$AA$184,$Q$1+'Table 18 data'!M$4,0)</f>
        <v>3380</v>
      </c>
      <c r="N21" s="278">
        <f>VLOOKUP($A21,'Table 18 data'!$A$9:$AA$184,$Q$1+'Table 18 data'!N$4,0)</f>
        <v>67.5</v>
      </c>
      <c r="P21" s="121"/>
      <c r="Q21" s="296"/>
      <c r="R21" s="121"/>
      <c r="S21" s="296"/>
      <c r="T21" s="121"/>
      <c r="U21" s="121"/>
      <c r="V21" s="121"/>
      <c r="W21" s="121"/>
      <c r="X21" s="121"/>
      <c r="Y21" s="121"/>
    </row>
    <row r="22" spans="1:25" ht="11.25" customHeight="1" x14ac:dyDescent="0.2">
      <c r="A22" s="103" t="s">
        <v>145</v>
      </c>
      <c r="B22" s="136" t="s">
        <v>146</v>
      </c>
      <c r="C22" s="277">
        <f>VLOOKUP($A22,'Table 18 data'!$A$9:$AA$184,$Q$1+'Table 18 data'!C$4,0)</f>
        <v>1856</v>
      </c>
      <c r="D22" s="278">
        <f>VLOOKUP($A22,'Table 18 data'!$A$9:$AA$184,$Q$1+'Table 18 data'!D$4,0)</f>
        <v>53.4</v>
      </c>
      <c r="E22" s="277">
        <f>VLOOKUP($A22,'Table 18 data'!$A$9:$AA$184,$Q$1+'Table 18 data'!E$4,0)</f>
        <v>1906</v>
      </c>
      <c r="F22" s="278">
        <f>VLOOKUP($A22,'Table 18 data'!$A$9:$AA$184,$Q$1+'Table 18 data'!F$4,0)</f>
        <v>56.5</v>
      </c>
      <c r="G22" s="277">
        <f>VLOOKUP($A22,'Table 18 data'!$A$9:$AA$184,$Q$1+'Table 18 data'!G$4,0)</f>
        <v>1814</v>
      </c>
      <c r="H22" s="278">
        <f>VLOOKUP($A22,'Table 18 data'!$A$9:$AA$184,$Q$1+'Table 18 data'!H$4,0)</f>
        <v>55.8</v>
      </c>
      <c r="I22" s="277">
        <f>VLOOKUP($A22,'Table 18 data'!$A$9:$AA$184,$Q$1+'Table 18 data'!I$4,0)</f>
        <v>1706</v>
      </c>
      <c r="J22" s="278">
        <f>VLOOKUP($A22,'Table 18 data'!$A$9:$AA$184,$Q$1+'Table 18 data'!J$4,0)</f>
        <v>63.7</v>
      </c>
      <c r="K22" s="278">
        <f>VLOOKUP($A22,'Table 18 data'!$A$9:$AA$184,$Q$1+'Table 18 data'!K$4,0)</f>
        <v>1799</v>
      </c>
      <c r="L22" s="278">
        <f>VLOOKUP($A22,'Table 18 data'!$A$9:$AA$184,$Q$1+'Table 18 data'!L$4,0)</f>
        <v>60.3</v>
      </c>
      <c r="M22" s="277">
        <f>VLOOKUP($A22,'Table 18 data'!$A$9:$AA$184,$Q$1+'Table 18 data'!M$4,0)</f>
        <v>1684</v>
      </c>
      <c r="N22" s="278">
        <f>VLOOKUP($A22,'Table 18 data'!$A$9:$AA$184,$Q$1+'Table 18 data'!N$4,0)</f>
        <v>55</v>
      </c>
      <c r="P22" s="121"/>
      <c r="Q22" s="296"/>
      <c r="R22" s="121"/>
      <c r="S22" s="296"/>
      <c r="T22" s="121"/>
      <c r="U22" s="121"/>
      <c r="V22" s="121"/>
      <c r="W22" s="121"/>
      <c r="X22" s="121"/>
      <c r="Y22" s="121"/>
    </row>
    <row r="23" spans="1:25" ht="11.25" customHeight="1" x14ac:dyDescent="0.2">
      <c r="A23" s="103" t="s">
        <v>147</v>
      </c>
      <c r="B23" s="136" t="s">
        <v>148</v>
      </c>
      <c r="C23" s="277">
        <f>VLOOKUP($A23,'Table 18 data'!$A$9:$AA$184,$Q$1+'Table 18 data'!C$4,0)</f>
        <v>1820</v>
      </c>
      <c r="D23" s="278">
        <f>VLOOKUP($A23,'Table 18 data'!$A$9:$AA$184,$Q$1+'Table 18 data'!D$4,0)</f>
        <v>48.7</v>
      </c>
      <c r="E23" s="277">
        <f>VLOOKUP($A23,'Table 18 data'!$A$9:$AA$184,$Q$1+'Table 18 data'!E$4,0)</f>
        <v>1699</v>
      </c>
      <c r="F23" s="278">
        <f>VLOOKUP($A23,'Table 18 data'!$A$9:$AA$184,$Q$1+'Table 18 data'!F$4,0)</f>
        <v>54</v>
      </c>
      <c r="G23" s="277">
        <f>VLOOKUP($A23,'Table 18 data'!$A$9:$AA$184,$Q$1+'Table 18 data'!G$4,0)</f>
        <v>1686</v>
      </c>
      <c r="H23" s="278">
        <f>VLOOKUP($A23,'Table 18 data'!$A$9:$AA$184,$Q$1+'Table 18 data'!H$4,0)</f>
        <v>58.4</v>
      </c>
      <c r="I23" s="277">
        <f>VLOOKUP($A23,'Table 18 data'!$A$9:$AA$184,$Q$1+'Table 18 data'!I$4,0)</f>
        <v>1688</v>
      </c>
      <c r="J23" s="278">
        <f>VLOOKUP($A23,'Table 18 data'!$A$9:$AA$184,$Q$1+'Table 18 data'!J$4,0)</f>
        <v>66.599999999999994</v>
      </c>
      <c r="K23" s="278">
        <f>VLOOKUP($A23,'Table 18 data'!$A$9:$AA$184,$Q$1+'Table 18 data'!K$4,0)</f>
        <v>1650</v>
      </c>
      <c r="L23" s="278">
        <f>VLOOKUP($A23,'Table 18 data'!$A$9:$AA$184,$Q$1+'Table 18 data'!L$4,0)</f>
        <v>70.5</v>
      </c>
      <c r="M23" s="277">
        <f>VLOOKUP($A23,'Table 18 data'!$A$9:$AA$184,$Q$1+'Table 18 data'!M$4,0)</f>
        <v>1594</v>
      </c>
      <c r="N23" s="278">
        <f>VLOOKUP($A23,'Table 18 data'!$A$9:$AA$184,$Q$1+'Table 18 data'!N$4,0)</f>
        <v>59</v>
      </c>
      <c r="P23" s="121"/>
      <c r="Q23" s="296"/>
      <c r="R23" s="121"/>
      <c r="S23" s="296"/>
      <c r="T23" s="121"/>
      <c r="U23" s="121"/>
      <c r="V23" s="121"/>
      <c r="W23" s="121"/>
      <c r="X23" s="121"/>
      <c r="Y23" s="121"/>
    </row>
    <row r="24" spans="1:25" ht="11.25" customHeight="1" x14ac:dyDescent="0.2">
      <c r="A24" s="103" t="s">
        <v>149</v>
      </c>
      <c r="B24" s="136" t="s">
        <v>150</v>
      </c>
      <c r="C24" s="277">
        <f>VLOOKUP($A24,'Table 18 data'!$A$9:$AA$184,$Q$1+'Table 18 data'!C$4,0)</f>
        <v>2337</v>
      </c>
      <c r="D24" s="278">
        <f>VLOOKUP($A24,'Table 18 data'!$A$9:$AA$184,$Q$1+'Table 18 data'!D$4,0)</f>
        <v>53.2</v>
      </c>
      <c r="E24" s="277">
        <f>VLOOKUP($A24,'Table 18 data'!$A$9:$AA$184,$Q$1+'Table 18 data'!E$4,0)</f>
        <v>2234</v>
      </c>
      <c r="F24" s="278">
        <f>VLOOKUP($A24,'Table 18 data'!$A$9:$AA$184,$Q$1+'Table 18 data'!F$4,0)</f>
        <v>57</v>
      </c>
      <c r="G24" s="277">
        <f>VLOOKUP($A24,'Table 18 data'!$A$9:$AA$184,$Q$1+'Table 18 data'!G$4,0)</f>
        <v>2156</v>
      </c>
      <c r="H24" s="278">
        <f>VLOOKUP($A24,'Table 18 data'!$A$9:$AA$184,$Q$1+'Table 18 data'!H$4,0)</f>
        <v>59.6</v>
      </c>
      <c r="I24" s="277">
        <f>VLOOKUP($A24,'Table 18 data'!$A$9:$AA$184,$Q$1+'Table 18 data'!I$4,0)</f>
        <v>2100</v>
      </c>
      <c r="J24" s="278">
        <f>VLOOKUP($A24,'Table 18 data'!$A$9:$AA$184,$Q$1+'Table 18 data'!J$4,0)</f>
        <v>57.7</v>
      </c>
      <c r="K24" s="278">
        <f>VLOOKUP($A24,'Table 18 data'!$A$9:$AA$184,$Q$1+'Table 18 data'!K$4,0)</f>
        <v>2103</v>
      </c>
      <c r="L24" s="278">
        <f>VLOOKUP($A24,'Table 18 data'!$A$9:$AA$184,$Q$1+'Table 18 data'!L$4,0)</f>
        <v>63.9</v>
      </c>
      <c r="M24" s="277">
        <f>VLOOKUP($A24,'Table 18 data'!$A$9:$AA$184,$Q$1+'Table 18 data'!M$4,0)</f>
        <v>1982</v>
      </c>
      <c r="N24" s="278">
        <f>VLOOKUP($A24,'Table 18 data'!$A$9:$AA$184,$Q$1+'Table 18 data'!N$4,0)</f>
        <v>63.4</v>
      </c>
      <c r="P24" s="121"/>
      <c r="Q24" s="296"/>
      <c r="R24" s="121"/>
      <c r="S24" s="296"/>
      <c r="T24" s="121"/>
      <c r="U24" s="121"/>
      <c r="V24" s="121"/>
      <c r="W24" s="121"/>
      <c r="X24" s="121"/>
      <c r="Y24" s="121"/>
    </row>
    <row r="25" spans="1:25" ht="11.25" customHeight="1" x14ac:dyDescent="0.2">
      <c r="A25" s="103" t="s">
        <v>151</v>
      </c>
      <c r="B25" s="136" t="s">
        <v>152</v>
      </c>
      <c r="C25" s="277">
        <f>VLOOKUP($A25,'Table 18 data'!$A$9:$AA$184,$Q$1+'Table 18 data'!C$4,0)</f>
        <v>3381</v>
      </c>
      <c r="D25" s="278">
        <f>VLOOKUP($A25,'Table 18 data'!$A$9:$AA$184,$Q$1+'Table 18 data'!D$4,0)</f>
        <v>46.9</v>
      </c>
      <c r="E25" s="277">
        <f>VLOOKUP($A25,'Table 18 data'!$A$9:$AA$184,$Q$1+'Table 18 data'!E$4,0)</f>
        <v>3343</v>
      </c>
      <c r="F25" s="278">
        <f>VLOOKUP($A25,'Table 18 data'!$A$9:$AA$184,$Q$1+'Table 18 data'!F$4,0)</f>
        <v>55.9</v>
      </c>
      <c r="G25" s="277">
        <f>VLOOKUP($A25,'Table 18 data'!$A$9:$AA$184,$Q$1+'Table 18 data'!G$4,0)</f>
        <v>3172</v>
      </c>
      <c r="H25" s="278">
        <f>VLOOKUP($A25,'Table 18 data'!$A$9:$AA$184,$Q$1+'Table 18 data'!H$4,0)</f>
        <v>61.3</v>
      </c>
      <c r="I25" s="277">
        <f>VLOOKUP($A25,'Table 18 data'!$A$9:$AA$184,$Q$1+'Table 18 data'!I$4,0)</f>
        <v>3123</v>
      </c>
      <c r="J25" s="278">
        <f>VLOOKUP($A25,'Table 18 data'!$A$9:$AA$184,$Q$1+'Table 18 data'!J$4,0)</f>
        <v>69.400000000000006</v>
      </c>
      <c r="K25" s="278">
        <f>VLOOKUP($A25,'Table 18 data'!$A$9:$AA$184,$Q$1+'Table 18 data'!K$4,0)</f>
        <v>3124</v>
      </c>
      <c r="L25" s="278">
        <f>VLOOKUP($A25,'Table 18 data'!$A$9:$AA$184,$Q$1+'Table 18 data'!L$4,0)</f>
        <v>67.099999999999994</v>
      </c>
      <c r="M25" s="277">
        <f>VLOOKUP($A25,'Table 18 data'!$A$9:$AA$184,$Q$1+'Table 18 data'!M$4,0)</f>
        <v>2981</v>
      </c>
      <c r="N25" s="278">
        <f>VLOOKUP($A25,'Table 18 data'!$A$9:$AA$184,$Q$1+'Table 18 data'!N$4,0)</f>
        <v>59.4</v>
      </c>
      <c r="P25" s="121" t="s">
        <v>475</v>
      </c>
      <c r="Q25" s="296"/>
      <c r="R25" s="121"/>
      <c r="S25" s="296"/>
      <c r="T25" s="121"/>
      <c r="U25" s="121"/>
      <c r="V25" s="121"/>
      <c r="W25" s="121"/>
      <c r="X25" s="121"/>
      <c r="Y25" s="121"/>
    </row>
    <row r="26" spans="1:25" ht="11.25" customHeight="1" x14ac:dyDescent="0.2">
      <c r="A26" s="8"/>
      <c r="B26" s="135"/>
      <c r="C26" s="277"/>
      <c r="D26" s="279"/>
      <c r="E26" s="277"/>
      <c r="F26" s="279"/>
      <c r="G26" s="277"/>
      <c r="H26" s="278"/>
      <c r="I26" s="280"/>
      <c r="J26" s="280"/>
      <c r="K26" s="280"/>
      <c r="L26" s="280"/>
      <c r="M26" s="280"/>
      <c r="N26" s="280"/>
      <c r="P26" s="121"/>
      <c r="Q26" s="296"/>
      <c r="R26" s="121"/>
      <c r="S26" s="296"/>
      <c r="T26" s="121"/>
      <c r="U26" s="121"/>
      <c r="V26" s="121"/>
      <c r="W26" s="121"/>
      <c r="X26" s="121"/>
      <c r="Y26" s="121"/>
    </row>
    <row r="27" spans="1:25" s="83" customFormat="1" ht="11.25" customHeight="1" x14ac:dyDescent="0.2">
      <c r="A27" s="31" t="s">
        <v>563</v>
      </c>
      <c r="B27" s="77" t="s">
        <v>153</v>
      </c>
      <c r="C27" s="275">
        <f>VLOOKUP($A27,'Table 18 data'!$A$9:$AA$184,$Q$1+'Table 18 data'!C$4,0)</f>
        <v>80271</v>
      </c>
      <c r="D27" s="276">
        <f>VLOOKUP($A27,'Table 18 data'!$A$9:$AA$184,$Q$1+'Table 18 data'!D$4,0)</f>
        <v>56</v>
      </c>
      <c r="E27" s="275">
        <f>VLOOKUP($A27,'Table 18 data'!$A$9:$AA$184,$Q$1+'Table 18 data'!E$4,0)</f>
        <v>78908</v>
      </c>
      <c r="F27" s="276">
        <f>VLOOKUP($A27,'Table 18 data'!$A$9:$AA$184,$Q$1+'Table 18 data'!F$4,0)</f>
        <v>61.3</v>
      </c>
      <c r="G27" s="275">
        <f>VLOOKUP($A27,'Table 18 data'!$A$9:$AA$184,$Q$1+'Table 18 data'!G$4,0)</f>
        <v>76167</v>
      </c>
      <c r="H27" s="276">
        <f>VLOOKUP($A27,'Table 18 data'!$A$9:$AA$184,$Q$1+'Table 18 data'!H$4,0)</f>
        <v>63.3</v>
      </c>
      <c r="I27" s="275">
        <f>VLOOKUP($A27,'Table 18 data'!$A$9:$AA$184,$Q$1+'Table 18 data'!I$4,0)</f>
        <v>75465</v>
      </c>
      <c r="J27" s="276">
        <f>VLOOKUP($A27,'Table 18 data'!$A$9:$AA$184,$Q$1+'Table 18 data'!J$4,0)</f>
        <v>68</v>
      </c>
      <c r="K27" s="276">
        <f>VLOOKUP($A27,'Table 18 data'!$A$9:$AA$184,$Q$1+'Table 18 data'!K$4,0)</f>
        <v>77222</v>
      </c>
      <c r="L27" s="276">
        <f>VLOOKUP($A27,'Table 18 data'!$A$9:$AA$184,$Q$1+'Table 18 data'!L$4,0)</f>
        <v>70</v>
      </c>
      <c r="M27" s="275">
        <f>VLOOKUP($A27,'Table 18 data'!$A$9:$AA$184,$Q$1+'Table 18 data'!M$4,0)</f>
        <v>74217</v>
      </c>
      <c r="N27" s="276">
        <f>VLOOKUP($A27,'Table 18 data'!$A$9:$AA$184,$Q$1+'Table 18 data'!N$4,0)</f>
        <v>63.4</v>
      </c>
      <c r="P27" s="121"/>
      <c r="Q27" s="296"/>
      <c r="R27" s="121"/>
      <c r="S27" s="296"/>
      <c r="T27" s="121"/>
      <c r="U27" s="121"/>
      <c r="V27" s="121"/>
      <c r="W27" s="121"/>
      <c r="X27" s="121"/>
      <c r="Y27" s="121"/>
    </row>
    <row r="28" spans="1:25" ht="11.25" customHeight="1" x14ac:dyDescent="0.2">
      <c r="A28" s="103" t="s">
        <v>154</v>
      </c>
      <c r="B28" s="136" t="s">
        <v>155</v>
      </c>
      <c r="C28" s="277">
        <f>VLOOKUP($A28,'Table 18 data'!$A$9:$AA$184,$Q$1+'Table 18 data'!C$4,0)</f>
        <v>1728</v>
      </c>
      <c r="D28" s="278">
        <f>VLOOKUP($A28,'Table 18 data'!$A$9:$AA$184,$Q$1+'Table 18 data'!D$4,0)</f>
        <v>54.7</v>
      </c>
      <c r="E28" s="277">
        <f>VLOOKUP($A28,'Table 18 data'!$A$9:$AA$184,$Q$1+'Table 18 data'!E$4,0)</f>
        <v>1698</v>
      </c>
      <c r="F28" s="278">
        <f>VLOOKUP($A28,'Table 18 data'!$A$9:$AA$184,$Q$1+'Table 18 data'!F$4,0)</f>
        <v>60.2</v>
      </c>
      <c r="G28" s="277">
        <f>VLOOKUP($A28,'Table 18 data'!$A$9:$AA$184,$Q$1+'Table 18 data'!G$4,0)</f>
        <v>1732</v>
      </c>
      <c r="H28" s="278">
        <f>VLOOKUP($A28,'Table 18 data'!$A$9:$AA$184,$Q$1+'Table 18 data'!H$4,0)</f>
        <v>66.5</v>
      </c>
      <c r="I28" s="277">
        <f>VLOOKUP($A28,'Table 18 data'!$A$9:$AA$184,$Q$1+'Table 18 data'!I$4,0)</f>
        <v>1687</v>
      </c>
      <c r="J28" s="278">
        <f>VLOOKUP($A28,'Table 18 data'!$A$9:$AA$184,$Q$1+'Table 18 data'!J$4,0)</f>
        <v>74</v>
      </c>
      <c r="K28" s="278">
        <f>VLOOKUP($A28,'Table 18 data'!$A$9:$AA$184,$Q$1+'Table 18 data'!K$4,0)</f>
        <v>1719</v>
      </c>
      <c r="L28" s="278">
        <f>VLOOKUP($A28,'Table 18 data'!$A$9:$AA$184,$Q$1+'Table 18 data'!L$4,0)</f>
        <v>73.099999999999994</v>
      </c>
      <c r="M28" s="277">
        <f>VLOOKUP($A28,'Table 18 data'!$A$9:$AA$184,$Q$1+'Table 18 data'!M$4,0)</f>
        <v>1595</v>
      </c>
      <c r="N28" s="278">
        <f>VLOOKUP($A28,'Table 18 data'!$A$9:$AA$184,$Q$1+'Table 18 data'!N$4,0)</f>
        <v>65.900000000000006</v>
      </c>
      <c r="P28" s="121"/>
      <c r="Q28" s="296"/>
      <c r="R28" s="121"/>
      <c r="S28" s="296"/>
      <c r="T28" s="121"/>
      <c r="U28" s="121"/>
      <c r="V28" s="121"/>
      <c r="W28" s="121"/>
      <c r="X28" s="121"/>
      <c r="Y28" s="121"/>
    </row>
    <row r="29" spans="1:25" ht="11.25" customHeight="1" x14ac:dyDescent="0.2">
      <c r="A29" s="103" t="s">
        <v>156</v>
      </c>
      <c r="B29" s="136" t="s">
        <v>157</v>
      </c>
      <c r="C29" s="277">
        <f>VLOOKUP($A29,'Table 18 data'!$A$9:$AA$184,$Q$1+'Table 18 data'!C$4,0)</f>
        <v>1574</v>
      </c>
      <c r="D29" s="278">
        <f>VLOOKUP($A29,'Table 18 data'!$A$9:$AA$184,$Q$1+'Table 18 data'!D$4,0)</f>
        <v>40.5</v>
      </c>
      <c r="E29" s="277">
        <f>VLOOKUP($A29,'Table 18 data'!$A$9:$AA$184,$Q$1+'Table 18 data'!E$4,0)</f>
        <v>1540</v>
      </c>
      <c r="F29" s="278">
        <f>VLOOKUP($A29,'Table 18 data'!$A$9:$AA$184,$Q$1+'Table 18 data'!F$4,0)</f>
        <v>48.1</v>
      </c>
      <c r="G29" s="277">
        <f>VLOOKUP($A29,'Table 18 data'!$A$9:$AA$184,$Q$1+'Table 18 data'!G$4,0)</f>
        <v>1481</v>
      </c>
      <c r="H29" s="278">
        <f>VLOOKUP($A29,'Table 18 data'!$A$9:$AA$184,$Q$1+'Table 18 data'!H$4,0)</f>
        <v>46.6</v>
      </c>
      <c r="I29" s="277">
        <f>VLOOKUP($A29,'Table 18 data'!$A$9:$AA$184,$Q$1+'Table 18 data'!I$4,0)</f>
        <v>1400</v>
      </c>
      <c r="J29" s="278">
        <f>VLOOKUP($A29,'Table 18 data'!$A$9:$AA$184,$Q$1+'Table 18 data'!J$4,0)</f>
        <v>50.8</v>
      </c>
      <c r="K29" s="278">
        <f>VLOOKUP($A29,'Table 18 data'!$A$9:$AA$184,$Q$1+'Table 18 data'!K$4,0)</f>
        <v>1581</v>
      </c>
      <c r="L29" s="278">
        <f>VLOOKUP($A29,'Table 18 data'!$A$9:$AA$184,$Q$1+'Table 18 data'!L$4,0)</f>
        <v>53.5</v>
      </c>
      <c r="M29" s="277">
        <f>VLOOKUP($A29,'Table 18 data'!$A$9:$AA$184,$Q$1+'Table 18 data'!M$4,0)</f>
        <v>1390</v>
      </c>
      <c r="N29" s="278">
        <f>VLOOKUP($A29,'Table 18 data'!$A$9:$AA$184,$Q$1+'Table 18 data'!N$4,0)</f>
        <v>49.1</v>
      </c>
      <c r="P29" s="121"/>
      <c r="Q29" s="296"/>
      <c r="R29" s="121"/>
      <c r="S29" s="296"/>
      <c r="T29" s="121"/>
      <c r="U29" s="121"/>
      <c r="V29" s="121"/>
      <c r="W29" s="121"/>
      <c r="X29" s="121"/>
      <c r="Y29" s="121"/>
    </row>
    <row r="30" spans="1:25" ht="11.25" customHeight="1" x14ac:dyDescent="0.2">
      <c r="A30" s="103" t="s">
        <v>158</v>
      </c>
      <c r="B30" s="136" t="s">
        <v>159</v>
      </c>
      <c r="C30" s="277">
        <f>VLOOKUP($A30,'Table 18 data'!$A$9:$AA$184,$Q$1+'Table 18 data'!C$4,0)</f>
        <v>3479</v>
      </c>
      <c r="D30" s="278">
        <f>VLOOKUP($A30,'Table 18 data'!$A$9:$AA$184,$Q$1+'Table 18 data'!D$4,0)</f>
        <v>52.1</v>
      </c>
      <c r="E30" s="277">
        <f>VLOOKUP($A30,'Table 18 data'!$A$9:$AA$184,$Q$1+'Table 18 data'!E$4,0)</f>
        <v>3418</v>
      </c>
      <c r="F30" s="278">
        <f>VLOOKUP($A30,'Table 18 data'!$A$9:$AA$184,$Q$1+'Table 18 data'!F$4,0)</f>
        <v>58.3</v>
      </c>
      <c r="G30" s="277">
        <f>VLOOKUP($A30,'Table 18 data'!$A$9:$AA$184,$Q$1+'Table 18 data'!G$4,0)</f>
        <v>3286</v>
      </c>
      <c r="H30" s="278">
        <f>VLOOKUP($A30,'Table 18 data'!$A$9:$AA$184,$Q$1+'Table 18 data'!H$4,0)</f>
        <v>64.5</v>
      </c>
      <c r="I30" s="277">
        <f>VLOOKUP($A30,'Table 18 data'!$A$9:$AA$184,$Q$1+'Table 18 data'!I$4,0)</f>
        <v>3281</v>
      </c>
      <c r="J30" s="278">
        <f>VLOOKUP($A30,'Table 18 data'!$A$9:$AA$184,$Q$1+'Table 18 data'!J$4,0)</f>
        <v>69.7</v>
      </c>
      <c r="K30" s="278">
        <f>VLOOKUP($A30,'Table 18 data'!$A$9:$AA$184,$Q$1+'Table 18 data'!K$4,0)</f>
        <v>3385</v>
      </c>
      <c r="L30" s="278">
        <f>VLOOKUP($A30,'Table 18 data'!$A$9:$AA$184,$Q$1+'Table 18 data'!L$4,0)</f>
        <v>72.5</v>
      </c>
      <c r="M30" s="277">
        <f>VLOOKUP($A30,'Table 18 data'!$A$9:$AA$184,$Q$1+'Table 18 data'!M$4,0)</f>
        <v>3271</v>
      </c>
      <c r="N30" s="278">
        <f>VLOOKUP($A30,'Table 18 data'!$A$9:$AA$184,$Q$1+'Table 18 data'!N$4,0)</f>
        <v>65.7</v>
      </c>
      <c r="P30" s="121"/>
      <c r="Q30" s="296"/>
      <c r="R30" s="121"/>
      <c r="S30" s="296"/>
      <c r="T30" s="121"/>
      <c r="U30" s="121"/>
      <c r="V30" s="121"/>
      <c r="W30" s="121"/>
      <c r="X30" s="121"/>
      <c r="Y30" s="121"/>
    </row>
    <row r="31" spans="1:25" ht="11.25" customHeight="1" x14ac:dyDescent="0.2">
      <c r="A31" s="103" t="s">
        <v>160</v>
      </c>
      <c r="B31" s="136" t="s">
        <v>161</v>
      </c>
      <c r="C31" s="277">
        <f>VLOOKUP($A31,'Table 18 data'!$A$9:$AA$184,$Q$1+'Table 18 data'!C$4,0)</f>
        <v>2156</v>
      </c>
      <c r="D31" s="278">
        <f>VLOOKUP($A31,'Table 18 data'!$A$9:$AA$184,$Q$1+'Table 18 data'!D$4,0)</f>
        <v>65.2</v>
      </c>
      <c r="E31" s="277">
        <f>VLOOKUP($A31,'Table 18 data'!$A$9:$AA$184,$Q$1+'Table 18 data'!E$4,0)</f>
        <v>2157</v>
      </c>
      <c r="F31" s="278">
        <f>VLOOKUP($A31,'Table 18 data'!$A$9:$AA$184,$Q$1+'Table 18 data'!F$4,0)</f>
        <v>69</v>
      </c>
      <c r="G31" s="277">
        <f>VLOOKUP($A31,'Table 18 data'!$A$9:$AA$184,$Q$1+'Table 18 data'!G$4,0)</f>
        <v>2115</v>
      </c>
      <c r="H31" s="278">
        <f>VLOOKUP($A31,'Table 18 data'!$A$9:$AA$184,$Q$1+'Table 18 data'!H$4,0)</f>
        <v>66.099999999999994</v>
      </c>
      <c r="I31" s="277">
        <f>VLOOKUP($A31,'Table 18 data'!$A$9:$AA$184,$Q$1+'Table 18 data'!I$4,0)</f>
        <v>2126</v>
      </c>
      <c r="J31" s="278">
        <f>VLOOKUP($A31,'Table 18 data'!$A$9:$AA$184,$Q$1+'Table 18 data'!J$4,0)</f>
        <v>68.900000000000006</v>
      </c>
      <c r="K31" s="278">
        <f>VLOOKUP($A31,'Table 18 data'!$A$9:$AA$184,$Q$1+'Table 18 data'!K$4,0)</f>
        <v>2116</v>
      </c>
      <c r="L31" s="278">
        <f>VLOOKUP($A31,'Table 18 data'!$A$9:$AA$184,$Q$1+'Table 18 data'!L$4,0)</f>
        <v>73.099999999999994</v>
      </c>
      <c r="M31" s="277">
        <f>VLOOKUP($A31,'Table 18 data'!$A$9:$AA$184,$Q$1+'Table 18 data'!M$4,0)</f>
        <v>2077</v>
      </c>
      <c r="N31" s="278">
        <f>VLOOKUP($A31,'Table 18 data'!$A$9:$AA$184,$Q$1+'Table 18 data'!N$4,0)</f>
        <v>63.3</v>
      </c>
      <c r="P31" s="121"/>
      <c r="Q31" s="296"/>
      <c r="R31" s="121"/>
      <c r="S31" s="296"/>
      <c r="T31" s="121"/>
      <c r="U31" s="121"/>
      <c r="V31" s="121"/>
      <c r="W31" s="121"/>
      <c r="X31" s="121"/>
      <c r="Y31" s="121"/>
    </row>
    <row r="32" spans="1:25" ht="11.25" customHeight="1" x14ac:dyDescent="0.2">
      <c r="A32" s="103" t="s">
        <v>162</v>
      </c>
      <c r="B32" s="105" t="s">
        <v>163</v>
      </c>
      <c r="C32" s="277">
        <f>VLOOKUP($A32,'Table 18 data'!$A$9:$AA$184,$Q$1+'Table 18 data'!C$4,0)</f>
        <v>3906</v>
      </c>
      <c r="D32" s="278">
        <f>VLOOKUP($A32,'Table 18 data'!$A$9:$AA$184,$Q$1+'Table 18 data'!D$4,0)</f>
        <v>65.3</v>
      </c>
      <c r="E32" s="277">
        <f>VLOOKUP($A32,'Table 18 data'!$A$9:$AA$184,$Q$1+'Table 18 data'!E$4,0)</f>
        <v>3855</v>
      </c>
      <c r="F32" s="278">
        <f>VLOOKUP($A32,'Table 18 data'!$A$9:$AA$184,$Q$1+'Table 18 data'!F$4,0)</f>
        <v>66.5</v>
      </c>
      <c r="G32" s="277">
        <f>VLOOKUP($A32,'Table 18 data'!$A$9:$AA$184,$Q$1+'Table 18 data'!G$4,0)</f>
        <v>3716</v>
      </c>
      <c r="H32" s="278">
        <f>VLOOKUP($A32,'Table 18 data'!$A$9:$AA$184,$Q$1+'Table 18 data'!H$4,0)</f>
        <v>69.099999999999994</v>
      </c>
      <c r="I32" s="277">
        <f>VLOOKUP($A32,'Table 18 data'!$A$9:$AA$184,$Q$1+'Table 18 data'!I$4,0)</f>
        <v>3816</v>
      </c>
      <c r="J32" s="278">
        <f>VLOOKUP($A32,'Table 18 data'!$A$9:$AA$184,$Q$1+'Table 18 data'!J$4,0)</f>
        <v>69.099999999999994</v>
      </c>
      <c r="K32" s="278">
        <f>VLOOKUP($A32,'Table 18 data'!$A$9:$AA$184,$Q$1+'Table 18 data'!K$4,0)</f>
        <v>3983</v>
      </c>
      <c r="L32" s="278">
        <f>VLOOKUP($A32,'Table 18 data'!$A$9:$AA$184,$Q$1+'Table 18 data'!L$4,0)</f>
        <v>71.599999999999994</v>
      </c>
      <c r="M32" s="277">
        <f>VLOOKUP($A32,'Table 18 data'!$A$9:$AA$184,$Q$1+'Table 18 data'!M$4,0)</f>
        <v>3777</v>
      </c>
      <c r="N32" s="278">
        <f>VLOOKUP($A32,'Table 18 data'!$A$9:$AA$184,$Q$1+'Table 18 data'!N$4,0)</f>
        <v>67.099999999999994</v>
      </c>
      <c r="P32" s="121"/>
      <c r="Q32" s="296"/>
      <c r="R32" s="121"/>
      <c r="S32" s="296"/>
      <c r="T32" s="121"/>
      <c r="U32" s="121"/>
      <c r="V32" s="121"/>
      <c r="W32" s="121"/>
      <c r="X32" s="121"/>
      <c r="Y32" s="121"/>
    </row>
    <row r="33" spans="1:25" ht="11.25" customHeight="1" x14ac:dyDescent="0.2">
      <c r="A33" s="103" t="s">
        <v>164</v>
      </c>
      <c r="B33" s="105" t="s">
        <v>165</v>
      </c>
      <c r="C33" s="277">
        <f>VLOOKUP($A33,'Table 18 data'!$A$9:$AA$184,$Q$1+'Table 18 data'!C$4,0)</f>
        <v>3788</v>
      </c>
      <c r="D33" s="278">
        <f>VLOOKUP($A33,'Table 18 data'!$A$9:$AA$184,$Q$1+'Table 18 data'!D$4,0)</f>
        <v>59.8</v>
      </c>
      <c r="E33" s="277">
        <f>VLOOKUP($A33,'Table 18 data'!$A$9:$AA$184,$Q$1+'Table 18 data'!E$4,0)</f>
        <v>3836</v>
      </c>
      <c r="F33" s="278">
        <f>VLOOKUP($A33,'Table 18 data'!$A$9:$AA$184,$Q$1+'Table 18 data'!F$4,0)</f>
        <v>64.900000000000006</v>
      </c>
      <c r="G33" s="277">
        <f>VLOOKUP($A33,'Table 18 data'!$A$9:$AA$184,$Q$1+'Table 18 data'!G$4,0)</f>
        <v>3683</v>
      </c>
      <c r="H33" s="278">
        <f>VLOOKUP($A33,'Table 18 data'!$A$9:$AA$184,$Q$1+'Table 18 data'!H$4,0)</f>
        <v>64.599999999999994</v>
      </c>
      <c r="I33" s="277">
        <f>VLOOKUP($A33,'Table 18 data'!$A$9:$AA$184,$Q$1+'Table 18 data'!I$4,0)</f>
        <v>3488</v>
      </c>
      <c r="J33" s="278">
        <f>VLOOKUP($A33,'Table 18 data'!$A$9:$AA$184,$Q$1+'Table 18 data'!J$4,0)</f>
        <v>69.3</v>
      </c>
      <c r="K33" s="278">
        <f>VLOOKUP($A33,'Table 18 data'!$A$9:$AA$184,$Q$1+'Table 18 data'!K$4,0)</f>
        <v>3668</v>
      </c>
      <c r="L33" s="278">
        <f>VLOOKUP($A33,'Table 18 data'!$A$9:$AA$184,$Q$1+'Table 18 data'!L$4,0)</f>
        <v>72.8</v>
      </c>
      <c r="M33" s="277">
        <f>VLOOKUP($A33,'Table 18 data'!$A$9:$AA$184,$Q$1+'Table 18 data'!M$4,0)</f>
        <v>3493</v>
      </c>
      <c r="N33" s="278">
        <f>VLOOKUP($A33,'Table 18 data'!$A$9:$AA$184,$Q$1+'Table 18 data'!N$4,0)</f>
        <v>66.5</v>
      </c>
      <c r="P33" s="121"/>
      <c r="Q33" s="296"/>
      <c r="R33" s="121"/>
      <c r="S33" s="296"/>
      <c r="T33" s="121"/>
      <c r="U33" s="121"/>
      <c r="V33" s="121"/>
      <c r="W33" s="121"/>
      <c r="X33" s="121"/>
      <c r="Y33" s="121"/>
    </row>
    <row r="34" spans="1:25" ht="11.25" customHeight="1" x14ac:dyDescent="0.2">
      <c r="A34" s="103" t="s">
        <v>166</v>
      </c>
      <c r="B34" s="136" t="s">
        <v>167</v>
      </c>
      <c r="C34" s="277">
        <f>VLOOKUP($A34,'Table 18 data'!$A$9:$AA$184,$Q$1+'Table 18 data'!C$4,0)</f>
        <v>5950</v>
      </c>
      <c r="D34" s="278">
        <f>VLOOKUP($A34,'Table 18 data'!$A$9:$AA$184,$Q$1+'Table 18 data'!D$4,0)</f>
        <v>55.9</v>
      </c>
      <c r="E34" s="277">
        <f>VLOOKUP($A34,'Table 18 data'!$A$9:$AA$184,$Q$1+'Table 18 data'!E$4,0)</f>
        <v>5975</v>
      </c>
      <c r="F34" s="278">
        <f>VLOOKUP($A34,'Table 18 data'!$A$9:$AA$184,$Q$1+'Table 18 data'!F$4,0)</f>
        <v>62</v>
      </c>
      <c r="G34" s="277">
        <f>VLOOKUP($A34,'Table 18 data'!$A$9:$AA$184,$Q$1+'Table 18 data'!G$4,0)</f>
        <v>5528</v>
      </c>
      <c r="H34" s="278">
        <f>VLOOKUP($A34,'Table 18 data'!$A$9:$AA$184,$Q$1+'Table 18 data'!H$4,0)</f>
        <v>60.3</v>
      </c>
      <c r="I34" s="277">
        <f>VLOOKUP($A34,'Table 18 data'!$A$9:$AA$184,$Q$1+'Table 18 data'!I$4,0)</f>
        <v>5562</v>
      </c>
      <c r="J34" s="278">
        <f>VLOOKUP($A34,'Table 18 data'!$A$9:$AA$184,$Q$1+'Table 18 data'!J$4,0)</f>
        <v>62.8</v>
      </c>
      <c r="K34" s="278">
        <f>VLOOKUP($A34,'Table 18 data'!$A$9:$AA$184,$Q$1+'Table 18 data'!K$4,0)</f>
        <v>5602</v>
      </c>
      <c r="L34" s="278">
        <f>VLOOKUP($A34,'Table 18 data'!$A$9:$AA$184,$Q$1+'Table 18 data'!L$4,0)</f>
        <v>64.900000000000006</v>
      </c>
      <c r="M34" s="277">
        <f>VLOOKUP($A34,'Table 18 data'!$A$9:$AA$184,$Q$1+'Table 18 data'!M$4,0)</f>
        <v>5353</v>
      </c>
      <c r="N34" s="278">
        <f>VLOOKUP($A34,'Table 18 data'!$A$9:$AA$184,$Q$1+'Table 18 data'!N$4,0)</f>
        <v>65.099999999999994</v>
      </c>
      <c r="P34" s="121"/>
      <c r="Q34" s="296"/>
      <c r="R34" s="121"/>
      <c r="S34" s="296"/>
      <c r="T34" s="121"/>
      <c r="U34" s="121"/>
      <c r="V34" s="121"/>
      <c r="W34" s="121"/>
      <c r="X34" s="121"/>
      <c r="Y34" s="121"/>
    </row>
    <row r="35" spans="1:25" ht="11.25" customHeight="1" x14ac:dyDescent="0.2">
      <c r="A35" s="103" t="s">
        <v>168</v>
      </c>
      <c r="B35" s="136" t="s">
        <v>169</v>
      </c>
      <c r="C35" s="277">
        <f>VLOOKUP($A35,'Table 18 data'!$A$9:$AA$184,$Q$1+'Table 18 data'!C$4,0)</f>
        <v>1483</v>
      </c>
      <c r="D35" s="278">
        <f>VLOOKUP($A35,'Table 18 data'!$A$9:$AA$184,$Q$1+'Table 18 data'!D$4,0)</f>
        <v>55.1</v>
      </c>
      <c r="E35" s="277">
        <f>VLOOKUP($A35,'Table 18 data'!$A$9:$AA$184,$Q$1+'Table 18 data'!E$4,0)</f>
        <v>1485</v>
      </c>
      <c r="F35" s="278">
        <f>VLOOKUP($A35,'Table 18 data'!$A$9:$AA$184,$Q$1+'Table 18 data'!F$4,0)</f>
        <v>61.5</v>
      </c>
      <c r="G35" s="277">
        <f>VLOOKUP($A35,'Table 18 data'!$A$9:$AA$184,$Q$1+'Table 18 data'!G$4,0)</f>
        <v>1394</v>
      </c>
      <c r="H35" s="278">
        <f>VLOOKUP($A35,'Table 18 data'!$A$9:$AA$184,$Q$1+'Table 18 data'!H$4,0)</f>
        <v>63.1</v>
      </c>
      <c r="I35" s="277">
        <f>VLOOKUP($A35,'Table 18 data'!$A$9:$AA$184,$Q$1+'Table 18 data'!I$4,0)</f>
        <v>1327</v>
      </c>
      <c r="J35" s="278">
        <f>VLOOKUP($A35,'Table 18 data'!$A$9:$AA$184,$Q$1+'Table 18 data'!J$4,0)</f>
        <v>69.599999999999994</v>
      </c>
      <c r="K35" s="278">
        <f>VLOOKUP($A35,'Table 18 data'!$A$9:$AA$184,$Q$1+'Table 18 data'!K$4,0)</f>
        <v>1388</v>
      </c>
      <c r="L35" s="278">
        <f>VLOOKUP($A35,'Table 18 data'!$A$9:$AA$184,$Q$1+'Table 18 data'!L$4,0)</f>
        <v>68.099999999999994</v>
      </c>
      <c r="M35" s="277">
        <f>VLOOKUP($A35,'Table 18 data'!$A$9:$AA$184,$Q$1+'Table 18 data'!M$4,0)</f>
        <v>1402</v>
      </c>
      <c r="N35" s="278">
        <f>VLOOKUP($A35,'Table 18 data'!$A$9:$AA$184,$Q$1+'Table 18 data'!N$4,0)</f>
        <v>63.1</v>
      </c>
      <c r="P35" s="121"/>
      <c r="Q35" s="296"/>
      <c r="R35" s="121"/>
      <c r="S35" s="296"/>
      <c r="T35" s="121"/>
      <c r="U35" s="121"/>
      <c r="V35" s="121"/>
      <c r="W35" s="121"/>
      <c r="X35" s="121"/>
      <c r="Y35" s="121"/>
    </row>
    <row r="36" spans="1:25" ht="11.25" customHeight="1" x14ac:dyDescent="0.2">
      <c r="A36" s="103" t="s">
        <v>170</v>
      </c>
      <c r="B36" s="136" t="s">
        <v>171</v>
      </c>
      <c r="C36" s="277">
        <f>VLOOKUP($A36,'Table 18 data'!$A$9:$AA$184,$Q$1+'Table 18 data'!C$4,0)</f>
        <v>1587</v>
      </c>
      <c r="D36" s="278">
        <f>VLOOKUP($A36,'Table 18 data'!$A$9:$AA$184,$Q$1+'Table 18 data'!D$4,0)</f>
        <v>36.5</v>
      </c>
      <c r="E36" s="277">
        <f>VLOOKUP($A36,'Table 18 data'!$A$9:$AA$184,$Q$1+'Table 18 data'!E$4,0)</f>
        <v>1583</v>
      </c>
      <c r="F36" s="278">
        <f>VLOOKUP($A36,'Table 18 data'!$A$9:$AA$184,$Q$1+'Table 18 data'!F$4,0)</f>
        <v>44</v>
      </c>
      <c r="G36" s="277">
        <f>VLOOKUP($A36,'Table 18 data'!$A$9:$AA$184,$Q$1+'Table 18 data'!G$4,0)</f>
        <v>1496</v>
      </c>
      <c r="H36" s="278">
        <f>VLOOKUP($A36,'Table 18 data'!$A$9:$AA$184,$Q$1+'Table 18 data'!H$4,0)</f>
        <v>45</v>
      </c>
      <c r="I36" s="277">
        <f>VLOOKUP($A36,'Table 18 data'!$A$9:$AA$184,$Q$1+'Table 18 data'!I$4,0)</f>
        <v>1399</v>
      </c>
      <c r="J36" s="278">
        <f>VLOOKUP($A36,'Table 18 data'!$A$9:$AA$184,$Q$1+'Table 18 data'!J$4,0)</f>
        <v>50.8</v>
      </c>
      <c r="K36" s="278">
        <f>VLOOKUP($A36,'Table 18 data'!$A$9:$AA$184,$Q$1+'Table 18 data'!K$4,0)</f>
        <v>1335</v>
      </c>
      <c r="L36" s="278">
        <f>VLOOKUP($A36,'Table 18 data'!$A$9:$AA$184,$Q$1+'Table 18 data'!L$4,0)</f>
        <v>53.4</v>
      </c>
      <c r="M36" s="277">
        <f>VLOOKUP($A36,'Table 18 data'!$A$9:$AA$184,$Q$1+'Table 18 data'!M$4,0)</f>
        <v>1212</v>
      </c>
      <c r="N36" s="278">
        <f>VLOOKUP($A36,'Table 18 data'!$A$9:$AA$184,$Q$1+'Table 18 data'!N$4,0)</f>
        <v>43.2</v>
      </c>
      <c r="P36" s="121"/>
      <c r="Q36" s="296"/>
      <c r="R36" s="121"/>
      <c r="S36" s="296"/>
      <c r="T36" s="121"/>
      <c r="U36" s="121"/>
      <c r="V36" s="121"/>
      <c r="W36" s="121"/>
      <c r="X36" s="121"/>
      <c r="Y36" s="121"/>
    </row>
    <row r="37" spans="1:25" ht="11.25" customHeight="1" x14ac:dyDescent="0.2">
      <c r="A37" s="103" t="s">
        <v>172</v>
      </c>
      <c r="B37" s="136" t="s">
        <v>173</v>
      </c>
      <c r="C37" s="277">
        <f>VLOOKUP($A37,'Table 18 data'!$A$9:$AA$184,$Q$1+'Table 18 data'!C$4,0)</f>
        <v>13202</v>
      </c>
      <c r="D37" s="278">
        <f>VLOOKUP($A37,'Table 18 data'!$A$9:$AA$184,$Q$1+'Table 18 data'!D$4,0)</f>
        <v>59.6</v>
      </c>
      <c r="E37" s="277">
        <f>VLOOKUP($A37,'Table 18 data'!$A$9:$AA$184,$Q$1+'Table 18 data'!E$4,0)</f>
        <v>13018</v>
      </c>
      <c r="F37" s="278">
        <f>VLOOKUP($A37,'Table 18 data'!$A$9:$AA$184,$Q$1+'Table 18 data'!F$4,0)</f>
        <v>62.9</v>
      </c>
      <c r="G37" s="277">
        <f>VLOOKUP($A37,'Table 18 data'!$A$9:$AA$184,$Q$1+'Table 18 data'!G$4,0)</f>
        <v>12328</v>
      </c>
      <c r="H37" s="278">
        <f>VLOOKUP($A37,'Table 18 data'!$A$9:$AA$184,$Q$1+'Table 18 data'!H$4,0)</f>
        <v>64.900000000000006</v>
      </c>
      <c r="I37" s="277">
        <f>VLOOKUP($A37,'Table 18 data'!$A$9:$AA$184,$Q$1+'Table 18 data'!I$4,0)</f>
        <v>12486</v>
      </c>
      <c r="J37" s="278">
        <f>VLOOKUP($A37,'Table 18 data'!$A$9:$AA$184,$Q$1+'Table 18 data'!J$4,0)</f>
        <v>69.3</v>
      </c>
      <c r="K37" s="278">
        <f>VLOOKUP($A37,'Table 18 data'!$A$9:$AA$184,$Q$1+'Table 18 data'!K$4,0)</f>
        <v>12786</v>
      </c>
      <c r="L37" s="278">
        <f>VLOOKUP($A37,'Table 18 data'!$A$9:$AA$184,$Q$1+'Table 18 data'!L$4,0)</f>
        <v>73</v>
      </c>
      <c r="M37" s="277">
        <f>VLOOKUP($A37,'Table 18 data'!$A$9:$AA$184,$Q$1+'Table 18 data'!M$4,0)</f>
        <v>12277</v>
      </c>
      <c r="N37" s="278">
        <f>VLOOKUP($A37,'Table 18 data'!$A$9:$AA$184,$Q$1+'Table 18 data'!N$4,0)</f>
        <v>65.3</v>
      </c>
      <c r="P37" s="121"/>
      <c r="Q37" s="296"/>
      <c r="R37" s="121"/>
      <c r="S37" s="296"/>
      <c r="T37" s="121"/>
      <c r="U37" s="121"/>
      <c r="V37" s="121"/>
      <c r="W37" s="121"/>
      <c r="X37" s="121"/>
      <c r="Y37" s="121"/>
    </row>
    <row r="38" spans="1:25" ht="11.25" customHeight="1" x14ac:dyDescent="0.2">
      <c r="A38" s="103" t="s">
        <v>174</v>
      </c>
      <c r="B38" s="136" t="s">
        <v>175</v>
      </c>
      <c r="C38" s="277">
        <f>VLOOKUP($A38,'Table 18 data'!$A$9:$AA$184,$Q$1+'Table 18 data'!C$4,0)</f>
        <v>5123</v>
      </c>
      <c r="D38" s="278">
        <f>VLOOKUP($A38,'Table 18 data'!$A$9:$AA$184,$Q$1+'Table 18 data'!D$4,0)</f>
        <v>47.2</v>
      </c>
      <c r="E38" s="277">
        <f>VLOOKUP($A38,'Table 18 data'!$A$9:$AA$184,$Q$1+'Table 18 data'!E$4,0)</f>
        <v>4908</v>
      </c>
      <c r="F38" s="278">
        <f>VLOOKUP($A38,'Table 18 data'!$A$9:$AA$184,$Q$1+'Table 18 data'!F$4,0)</f>
        <v>57.8</v>
      </c>
      <c r="G38" s="277">
        <f>VLOOKUP($A38,'Table 18 data'!$A$9:$AA$184,$Q$1+'Table 18 data'!G$4,0)</f>
        <v>4884</v>
      </c>
      <c r="H38" s="278">
        <f>VLOOKUP($A38,'Table 18 data'!$A$9:$AA$184,$Q$1+'Table 18 data'!H$4,0)</f>
        <v>59.5</v>
      </c>
      <c r="I38" s="277">
        <f>VLOOKUP($A38,'Table 18 data'!$A$9:$AA$184,$Q$1+'Table 18 data'!I$4,0)</f>
        <v>4740</v>
      </c>
      <c r="J38" s="278">
        <f>VLOOKUP($A38,'Table 18 data'!$A$9:$AA$184,$Q$1+'Table 18 data'!J$4,0)</f>
        <v>65.400000000000006</v>
      </c>
      <c r="K38" s="278">
        <f>VLOOKUP($A38,'Table 18 data'!$A$9:$AA$184,$Q$1+'Table 18 data'!K$4,0)</f>
        <v>4867</v>
      </c>
      <c r="L38" s="278">
        <f>VLOOKUP($A38,'Table 18 data'!$A$9:$AA$184,$Q$1+'Table 18 data'!L$4,0)</f>
        <v>64</v>
      </c>
      <c r="M38" s="277">
        <f>VLOOKUP($A38,'Table 18 data'!$A$9:$AA$184,$Q$1+'Table 18 data'!M$4,0)</f>
        <v>4534</v>
      </c>
      <c r="N38" s="278">
        <f>VLOOKUP($A38,'Table 18 data'!$A$9:$AA$184,$Q$1+'Table 18 data'!N$4,0)</f>
        <v>57.1</v>
      </c>
      <c r="P38" s="121"/>
      <c r="Q38" s="296"/>
      <c r="R38" s="121"/>
      <c r="S38" s="296"/>
      <c r="T38" s="121"/>
      <c r="U38" s="121"/>
      <c r="V38" s="121"/>
      <c r="W38" s="121"/>
      <c r="X38" s="121"/>
      <c r="Y38" s="121"/>
    </row>
    <row r="39" spans="1:25" ht="11.25" customHeight="1" x14ac:dyDescent="0.2">
      <c r="A39" s="103" t="s">
        <v>176</v>
      </c>
      <c r="B39" s="136" t="s">
        <v>177</v>
      </c>
      <c r="C39" s="277">
        <f>VLOOKUP($A39,'Table 18 data'!$A$9:$AA$184,$Q$1+'Table 18 data'!C$4,0)</f>
        <v>4313</v>
      </c>
      <c r="D39" s="278">
        <f>VLOOKUP($A39,'Table 18 data'!$A$9:$AA$184,$Q$1+'Table 18 data'!D$4,0)</f>
        <v>45.4</v>
      </c>
      <c r="E39" s="277">
        <f>VLOOKUP($A39,'Table 18 data'!$A$9:$AA$184,$Q$1+'Table 18 data'!E$4,0)</f>
        <v>4176</v>
      </c>
      <c r="F39" s="278">
        <f>VLOOKUP($A39,'Table 18 data'!$A$9:$AA$184,$Q$1+'Table 18 data'!F$4,0)</f>
        <v>54.4</v>
      </c>
      <c r="G39" s="277">
        <f>VLOOKUP($A39,'Table 18 data'!$A$9:$AA$184,$Q$1+'Table 18 data'!G$4,0)</f>
        <v>4056</v>
      </c>
      <c r="H39" s="278">
        <f>VLOOKUP($A39,'Table 18 data'!$A$9:$AA$184,$Q$1+'Table 18 data'!H$4,0)</f>
        <v>58.2</v>
      </c>
      <c r="I39" s="277">
        <f>VLOOKUP($A39,'Table 18 data'!$A$9:$AA$184,$Q$1+'Table 18 data'!I$4,0)</f>
        <v>3987</v>
      </c>
      <c r="J39" s="278">
        <f>VLOOKUP($A39,'Table 18 data'!$A$9:$AA$184,$Q$1+'Table 18 data'!J$4,0)</f>
        <v>64.099999999999994</v>
      </c>
      <c r="K39" s="278">
        <f>VLOOKUP($A39,'Table 18 data'!$A$9:$AA$184,$Q$1+'Table 18 data'!K$4,0)</f>
        <v>4159</v>
      </c>
      <c r="L39" s="278">
        <f>VLOOKUP($A39,'Table 18 data'!$A$9:$AA$184,$Q$1+'Table 18 data'!L$4,0)</f>
        <v>65.3</v>
      </c>
      <c r="M39" s="277">
        <f>VLOOKUP($A39,'Table 18 data'!$A$9:$AA$184,$Q$1+'Table 18 data'!M$4,0)</f>
        <v>4170</v>
      </c>
      <c r="N39" s="278">
        <f>VLOOKUP($A39,'Table 18 data'!$A$9:$AA$184,$Q$1+'Table 18 data'!N$4,0)</f>
        <v>60.4</v>
      </c>
      <c r="P39" s="121"/>
      <c r="Q39" s="296"/>
      <c r="R39" s="121"/>
      <c r="S39" s="296"/>
      <c r="T39" s="121"/>
      <c r="U39" s="121"/>
      <c r="V39" s="121"/>
      <c r="W39" s="121"/>
      <c r="X39" s="121"/>
      <c r="Y39" s="121"/>
    </row>
    <row r="40" spans="1:25" ht="11.25" customHeight="1" x14ac:dyDescent="0.2">
      <c r="A40" s="103" t="s">
        <v>178</v>
      </c>
      <c r="B40" s="136" t="s">
        <v>179</v>
      </c>
      <c r="C40" s="277">
        <f>VLOOKUP($A40,'Table 18 data'!$A$9:$AA$184,$Q$1+'Table 18 data'!C$4,0)</f>
        <v>2935</v>
      </c>
      <c r="D40" s="278">
        <f>VLOOKUP($A40,'Table 18 data'!$A$9:$AA$184,$Q$1+'Table 18 data'!D$4,0)</f>
        <v>52.8</v>
      </c>
      <c r="E40" s="277">
        <f>VLOOKUP($A40,'Table 18 data'!$A$9:$AA$184,$Q$1+'Table 18 data'!E$4,0)</f>
        <v>2904</v>
      </c>
      <c r="F40" s="278">
        <f>VLOOKUP($A40,'Table 18 data'!$A$9:$AA$184,$Q$1+'Table 18 data'!F$4,0)</f>
        <v>58.4</v>
      </c>
      <c r="G40" s="277">
        <f>VLOOKUP($A40,'Table 18 data'!$A$9:$AA$184,$Q$1+'Table 18 data'!G$4,0)</f>
        <v>2817</v>
      </c>
      <c r="H40" s="278">
        <f>VLOOKUP($A40,'Table 18 data'!$A$9:$AA$184,$Q$1+'Table 18 data'!H$4,0)</f>
        <v>63.6</v>
      </c>
      <c r="I40" s="277">
        <f>VLOOKUP($A40,'Table 18 data'!$A$9:$AA$184,$Q$1+'Table 18 data'!I$4,0)</f>
        <v>2901</v>
      </c>
      <c r="J40" s="278">
        <f>VLOOKUP($A40,'Table 18 data'!$A$9:$AA$184,$Q$1+'Table 18 data'!J$4,0)</f>
        <v>65.599999999999994</v>
      </c>
      <c r="K40" s="278">
        <f>VLOOKUP($A40,'Table 18 data'!$A$9:$AA$184,$Q$1+'Table 18 data'!K$4,0)</f>
        <v>2968</v>
      </c>
      <c r="L40" s="278">
        <f>VLOOKUP($A40,'Table 18 data'!$A$9:$AA$184,$Q$1+'Table 18 data'!L$4,0)</f>
        <v>67.599999999999994</v>
      </c>
      <c r="M40" s="277">
        <f>VLOOKUP($A40,'Table 18 data'!$A$9:$AA$184,$Q$1+'Table 18 data'!M$4,0)</f>
        <v>2868</v>
      </c>
      <c r="N40" s="278">
        <f>VLOOKUP($A40,'Table 18 data'!$A$9:$AA$184,$Q$1+'Table 18 data'!N$4,0)</f>
        <v>59.2</v>
      </c>
      <c r="P40" s="121"/>
      <c r="Q40" s="296"/>
      <c r="R40" s="121"/>
      <c r="S40" s="296"/>
      <c r="T40" s="121"/>
      <c r="U40" s="121"/>
      <c r="V40" s="121"/>
      <c r="W40" s="121"/>
      <c r="X40" s="121"/>
      <c r="Y40" s="121"/>
    </row>
    <row r="41" spans="1:25" ht="11.25" customHeight="1" x14ac:dyDescent="0.2">
      <c r="A41" s="103" t="s">
        <v>180</v>
      </c>
      <c r="B41" s="136" t="s">
        <v>181</v>
      </c>
      <c r="C41" s="277">
        <f>VLOOKUP($A41,'Table 18 data'!$A$9:$AA$184,$Q$1+'Table 18 data'!C$4,0)</f>
        <v>2480</v>
      </c>
      <c r="D41" s="278">
        <f>VLOOKUP($A41,'Table 18 data'!$A$9:$AA$184,$Q$1+'Table 18 data'!D$4,0)</f>
        <v>60.8</v>
      </c>
      <c r="E41" s="277">
        <f>VLOOKUP($A41,'Table 18 data'!$A$9:$AA$184,$Q$1+'Table 18 data'!E$4,0)</f>
        <v>2451</v>
      </c>
      <c r="F41" s="278">
        <f>VLOOKUP($A41,'Table 18 data'!$A$9:$AA$184,$Q$1+'Table 18 data'!F$4,0)</f>
        <v>63.3</v>
      </c>
      <c r="G41" s="277">
        <f>VLOOKUP($A41,'Table 18 data'!$A$9:$AA$184,$Q$1+'Table 18 data'!G$4,0)</f>
        <v>2320</v>
      </c>
      <c r="H41" s="278">
        <f>VLOOKUP($A41,'Table 18 data'!$A$9:$AA$184,$Q$1+'Table 18 data'!H$4,0)</f>
        <v>64.400000000000006</v>
      </c>
      <c r="I41" s="277">
        <f>VLOOKUP($A41,'Table 18 data'!$A$9:$AA$184,$Q$1+'Table 18 data'!I$4,0)</f>
        <v>2312</v>
      </c>
      <c r="J41" s="278">
        <f>VLOOKUP($A41,'Table 18 data'!$A$9:$AA$184,$Q$1+'Table 18 data'!J$4,0)</f>
        <v>67.3</v>
      </c>
      <c r="K41" s="278">
        <f>VLOOKUP($A41,'Table 18 data'!$A$9:$AA$184,$Q$1+'Table 18 data'!K$4,0)</f>
        <v>2324</v>
      </c>
      <c r="L41" s="278">
        <f>VLOOKUP($A41,'Table 18 data'!$A$9:$AA$184,$Q$1+'Table 18 data'!L$4,0)</f>
        <v>70.400000000000006</v>
      </c>
      <c r="M41" s="277">
        <f>VLOOKUP($A41,'Table 18 data'!$A$9:$AA$184,$Q$1+'Table 18 data'!M$4,0)</f>
        <v>2325</v>
      </c>
      <c r="N41" s="278">
        <f>VLOOKUP($A41,'Table 18 data'!$A$9:$AA$184,$Q$1+'Table 18 data'!N$4,0)</f>
        <v>64</v>
      </c>
      <c r="P41" s="121"/>
      <c r="Q41" s="296"/>
      <c r="R41" s="121"/>
      <c r="S41" s="296"/>
      <c r="T41" s="121"/>
      <c r="U41" s="121"/>
      <c r="V41" s="121"/>
      <c r="W41" s="121"/>
      <c r="X41" s="121"/>
      <c r="Y41" s="121"/>
    </row>
    <row r="42" spans="1:25" ht="11.25" customHeight="1" x14ac:dyDescent="0.2">
      <c r="A42" s="103" t="s">
        <v>182</v>
      </c>
      <c r="B42" s="136" t="s">
        <v>183</v>
      </c>
      <c r="C42" s="277">
        <f>VLOOKUP($A42,'Table 18 data'!$A$9:$AA$184,$Q$1+'Table 18 data'!C$4,0)</f>
        <v>2246</v>
      </c>
      <c r="D42" s="278">
        <f>VLOOKUP($A42,'Table 18 data'!$A$9:$AA$184,$Q$1+'Table 18 data'!D$4,0)</f>
        <v>51.4</v>
      </c>
      <c r="E42" s="277">
        <f>VLOOKUP($A42,'Table 18 data'!$A$9:$AA$184,$Q$1+'Table 18 data'!E$4,0)</f>
        <v>2079</v>
      </c>
      <c r="F42" s="278">
        <f>VLOOKUP($A42,'Table 18 data'!$A$9:$AA$184,$Q$1+'Table 18 data'!F$4,0)</f>
        <v>56</v>
      </c>
      <c r="G42" s="277">
        <f>VLOOKUP($A42,'Table 18 data'!$A$9:$AA$184,$Q$1+'Table 18 data'!G$4,0)</f>
        <v>2056</v>
      </c>
      <c r="H42" s="278">
        <f>VLOOKUP($A42,'Table 18 data'!$A$9:$AA$184,$Q$1+'Table 18 data'!H$4,0)</f>
        <v>58.4</v>
      </c>
      <c r="I42" s="277">
        <f>VLOOKUP($A42,'Table 18 data'!$A$9:$AA$184,$Q$1+'Table 18 data'!I$4,0)</f>
        <v>1946</v>
      </c>
      <c r="J42" s="278">
        <f>VLOOKUP($A42,'Table 18 data'!$A$9:$AA$184,$Q$1+'Table 18 data'!J$4,0)</f>
        <v>60.2</v>
      </c>
      <c r="K42" s="278">
        <f>VLOOKUP($A42,'Table 18 data'!$A$9:$AA$184,$Q$1+'Table 18 data'!K$4,0)</f>
        <v>2107</v>
      </c>
      <c r="L42" s="278">
        <f>VLOOKUP($A42,'Table 18 data'!$A$9:$AA$184,$Q$1+'Table 18 data'!L$4,0)</f>
        <v>64.2</v>
      </c>
      <c r="M42" s="277">
        <f>VLOOKUP($A42,'Table 18 data'!$A$9:$AA$184,$Q$1+'Table 18 data'!M$4,0)</f>
        <v>2055</v>
      </c>
      <c r="N42" s="278">
        <f>VLOOKUP($A42,'Table 18 data'!$A$9:$AA$184,$Q$1+'Table 18 data'!N$4,0)</f>
        <v>57.8</v>
      </c>
      <c r="P42" s="121"/>
      <c r="Q42" s="296"/>
      <c r="R42" s="121"/>
      <c r="S42" s="296"/>
      <c r="T42" s="121"/>
      <c r="U42" s="121"/>
      <c r="V42" s="121"/>
      <c r="W42" s="121"/>
      <c r="X42" s="121"/>
      <c r="Y42" s="121"/>
    </row>
    <row r="43" spans="1:25" ht="11.25" customHeight="1" x14ac:dyDescent="0.2">
      <c r="A43" s="103" t="s">
        <v>184</v>
      </c>
      <c r="B43" s="136" t="s">
        <v>185</v>
      </c>
      <c r="C43" s="277">
        <f>VLOOKUP($A43,'Table 18 data'!$A$9:$AA$184,$Q$1+'Table 18 data'!C$4,0)</f>
        <v>3422</v>
      </c>
      <c r="D43" s="278">
        <f>VLOOKUP($A43,'Table 18 data'!$A$9:$AA$184,$Q$1+'Table 18 data'!D$4,0)</f>
        <v>55.8</v>
      </c>
      <c r="E43" s="277">
        <f>VLOOKUP($A43,'Table 18 data'!$A$9:$AA$184,$Q$1+'Table 18 data'!E$4,0)</f>
        <v>3237</v>
      </c>
      <c r="F43" s="278">
        <f>VLOOKUP($A43,'Table 18 data'!$A$9:$AA$184,$Q$1+'Table 18 data'!F$4,0)</f>
        <v>59.8</v>
      </c>
      <c r="G43" s="277">
        <f>VLOOKUP($A43,'Table 18 data'!$A$9:$AA$184,$Q$1+'Table 18 data'!G$4,0)</f>
        <v>3249</v>
      </c>
      <c r="H43" s="278">
        <f>VLOOKUP($A43,'Table 18 data'!$A$9:$AA$184,$Q$1+'Table 18 data'!H$4,0)</f>
        <v>62.9</v>
      </c>
      <c r="I43" s="277">
        <f>VLOOKUP($A43,'Table 18 data'!$A$9:$AA$184,$Q$1+'Table 18 data'!I$4,0)</f>
        <v>3260</v>
      </c>
      <c r="J43" s="278">
        <f>VLOOKUP($A43,'Table 18 data'!$A$9:$AA$184,$Q$1+'Table 18 data'!J$4,0)</f>
        <v>65.900000000000006</v>
      </c>
      <c r="K43" s="278">
        <f>VLOOKUP($A43,'Table 18 data'!$A$9:$AA$184,$Q$1+'Table 18 data'!K$4,0)</f>
        <v>3355</v>
      </c>
      <c r="L43" s="278">
        <f>VLOOKUP($A43,'Table 18 data'!$A$9:$AA$184,$Q$1+'Table 18 data'!L$4,0)</f>
        <v>69</v>
      </c>
      <c r="M43" s="277">
        <f>VLOOKUP($A43,'Table 18 data'!$A$9:$AA$184,$Q$1+'Table 18 data'!M$4,0)</f>
        <v>3204</v>
      </c>
      <c r="N43" s="278">
        <f>VLOOKUP($A43,'Table 18 data'!$A$9:$AA$184,$Q$1+'Table 18 data'!N$4,0)</f>
        <v>58.2</v>
      </c>
      <c r="P43" s="121"/>
      <c r="Q43" s="296"/>
      <c r="R43" s="121"/>
      <c r="S43" s="296"/>
      <c r="T43" s="121"/>
      <c r="U43" s="121"/>
      <c r="V43" s="121"/>
      <c r="W43" s="121"/>
      <c r="X43" s="121"/>
      <c r="Y43" s="121"/>
    </row>
    <row r="44" spans="1:25" ht="11.25" customHeight="1" x14ac:dyDescent="0.2">
      <c r="A44" s="103" t="s">
        <v>186</v>
      </c>
      <c r="B44" s="136" t="s">
        <v>187</v>
      </c>
      <c r="C44" s="277">
        <f>VLOOKUP($A44,'Table 18 data'!$A$9:$AA$184,$Q$1+'Table 18 data'!C$4,0)</f>
        <v>2098</v>
      </c>
      <c r="D44" s="278">
        <f>VLOOKUP($A44,'Table 18 data'!$A$9:$AA$184,$Q$1+'Table 18 data'!D$4,0)</f>
        <v>50</v>
      </c>
      <c r="E44" s="277">
        <f>VLOOKUP($A44,'Table 18 data'!$A$9:$AA$184,$Q$1+'Table 18 data'!E$4,0)</f>
        <v>1965</v>
      </c>
      <c r="F44" s="278">
        <f>VLOOKUP($A44,'Table 18 data'!$A$9:$AA$184,$Q$1+'Table 18 data'!F$4,0)</f>
        <v>56.1</v>
      </c>
      <c r="G44" s="277">
        <f>VLOOKUP($A44,'Table 18 data'!$A$9:$AA$184,$Q$1+'Table 18 data'!G$4,0)</f>
        <v>1913</v>
      </c>
      <c r="H44" s="278">
        <f>VLOOKUP($A44,'Table 18 data'!$A$9:$AA$184,$Q$1+'Table 18 data'!H$4,0)</f>
        <v>57.4</v>
      </c>
      <c r="I44" s="277">
        <f>VLOOKUP($A44,'Table 18 data'!$A$9:$AA$184,$Q$1+'Table 18 data'!I$4,0)</f>
        <v>1873</v>
      </c>
      <c r="J44" s="278">
        <f>VLOOKUP($A44,'Table 18 data'!$A$9:$AA$184,$Q$1+'Table 18 data'!J$4,0)</f>
        <v>65.099999999999994</v>
      </c>
      <c r="K44" s="278">
        <f>VLOOKUP($A44,'Table 18 data'!$A$9:$AA$184,$Q$1+'Table 18 data'!K$4,0)</f>
        <v>1895</v>
      </c>
      <c r="L44" s="278">
        <f>VLOOKUP($A44,'Table 18 data'!$A$9:$AA$184,$Q$1+'Table 18 data'!L$4,0)</f>
        <v>67</v>
      </c>
      <c r="M44" s="277">
        <f>VLOOKUP($A44,'Table 18 data'!$A$9:$AA$184,$Q$1+'Table 18 data'!M$4,0)</f>
        <v>1771</v>
      </c>
      <c r="N44" s="278">
        <f>VLOOKUP($A44,'Table 18 data'!$A$9:$AA$184,$Q$1+'Table 18 data'!N$4,0)</f>
        <v>60.6</v>
      </c>
      <c r="P44" s="121"/>
      <c r="Q44" s="296"/>
      <c r="R44" s="121"/>
      <c r="S44" s="296"/>
      <c r="T44" s="121"/>
      <c r="U44" s="121"/>
      <c r="V44" s="121"/>
      <c r="W44" s="121"/>
      <c r="X44" s="121"/>
      <c r="Y44" s="121"/>
    </row>
    <row r="45" spans="1:25" ht="11.25" customHeight="1" x14ac:dyDescent="0.2">
      <c r="A45" s="103" t="s">
        <v>188</v>
      </c>
      <c r="B45" s="136" t="s">
        <v>189</v>
      </c>
      <c r="C45" s="277">
        <f>VLOOKUP($A45,'Table 18 data'!$A$9:$AA$184,$Q$1+'Table 18 data'!C$4,0)</f>
        <v>2957</v>
      </c>
      <c r="D45" s="278">
        <f>VLOOKUP($A45,'Table 18 data'!$A$9:$AA$184,$Q$1+'Table 18 data'!D$4,0)</f>
        <v>62.1</v>
      </c>
      <c r="E45" s="277">
        <f>VLOOKUP($A45,'Table 18 data'!$A$9:$AA$184,$Q$1+'Table 18 data'!E$4,0)</f>
        <v>2937</v>
      </c>
      <c r="F45" s="278">
        <f>VLOOKUP($A45,'Table 18 data'!$A$9:$AA$184,$Q$1+'Table 18 data'!F$4,0)</f>
        <v>67.900000000000006</v>
      </c>
      <c r="G45" s="277">
        <f>VLOOKUP($A45,'Table 18 data'!$A$9:$AA$184,$Q$1+'Table 18 data'!G$4,0)</f>
        <v>2880</v>
      </c>
      <c r="H45" s="278">
        <f>VLOOKUP($A45,'Table 18 data'!$A$9:$AA$184,$Q$1+'Table 18 data'!H$4,0)</f>
        <v>70.099999999999994</v>
      </c>
      <c r="I45" s="277">
        <f>VLOOKUP($A45,'Table 18 data'!$A$9:$AA$184,$Q$1+'Table 18 data'!I$4,0)</f>
        <v>2747</v>
      </c>
      <c r="J45" s="278">
        <f>VLOOKUP($A45,'Table 18 data'!$A$9:$AA$184,$Q$1+'Table 18 data'!J$4,0)</f>
        <v>74.8</v>
      </c>
      <c r="K45" s="278">
        <f>VLOOKUP($A45,'Table 18 data'!$A$9:$AA$184,$Q$1+'Table 18 data'!K$4,0)</f>
        <v>2899</v>
      </c>
      <c r="L45" s="278">
        <f>VLOOKUP($A45,'Table 18 data'!$A$9:$AA$184,$Q$1+'Table 18 data'!L$4,0)</f>
        <v>76.900000000000006</v>
      </c>
      <c r="M45" s="277">
        <f>VLOOKUP($A45,'Table 18 data'!$A$9:$AA$184,$Q$1+'Table 18 data'!M$4,0)</f>
        <v>2758</v>
      </c>
      <c r="N45" s="278">
        <f>VLOOKUP($A45,'Table 18 data'!$A$9:$AA$184,$Q$1+'Table 18 data'!N$4,0)</f>
        <v>67.900000000000006</v>
      </c>
      <c r="P45" s="121"/>
      <c r="Q45" s="296"/>
      <c r="R45" s="121"/>
      <c r="S45" s="296"/>
      <c r="T45" s="121"/>
      <c r="U45" s="121"/>
      <c r="V45" s="121"/>
      <c r="W45" s="121"/>
      <c r="X45" s="121"/>
      <c r="Y45" s="121"/>
    </row>
    <row r="46" spans="1:25" ht="11.25" customHeight="1" x14ac:dyDescent="0.2">
      <c r="A46" s="103" t="s">
        <v>190</v>
      </c>
      <c r="B46" s="136" t="s">
        <v>191</v>
      </c>
      <c r="C46" s="277">
        <f>VLOOKUP($A46,'Table 18 data'!$A$9:$AA$184,$Q$1+'Table 18 data'!C$4,0)</f>
        <v>2887</v>
      </c>
      <c r="D46" s="278">
        <f>VLOOKUP($A46,'Table 18 data'!$A$9:$AA$184,$Q$1+'Table 18 data'!D$4,0)</f>
        <v>51.4</v>
      </c>
      <c r="E46" s="277">
        <f>VLOOKUP($A46,'Table 18 data'!$A$9:$AA$184,$Q$1+'Table 18 data'!E$4,0)</f>
        <v>2833</v>
      </c>
      <c r="F46" s="278">
        <f>VLOOKUP($A46,'Table 18 data'!$A$9:$AA$184,$Q$1+'Table 18 data'!F$4,0)</f>
        <v>56</v>
      </c>
      <c r="G46" s="277">
        <f>VLOOKUP($A46,'Table 18 data'!$A$9:$AA$184,$Q$1+'Table 18 data'!G$4,0)</f>
        <v>2751</v>
      </c>
      <c r="H46" s="278">
        <f>VLOOKUP($A46,'Table 18 data'!$A$9:$AA$184,$Q$1+'Table 18 data'!H$4,0)</f>
        <v>58.4</v>
      </c>
      <c r="I46" s="277">
        <f>VLOOKUP($A46,'Table 18 data'!$A$9:$AA$184,$Q$1+'Table 18 data'!I$4,0)</f>
        <v>2756</v>
      </c>
      <c r="J46" s="278">
        <f>VLOOKUP($A46,'Table 18 data'!$A$9:$AA$184,$Q$1+'Table 18 data'!J$4,0)</f>
        <v>66.2</v>
      </c>
      <c r="K46" s="278">
        <f>VLOOKUP($A46,'Table 18 data'!$A$9:$AA$184,$Q$1+'Table 18 data'!K$4,0)</f>
        <v>2636</v>
      </c>
      <c r="L46" s="278">
        <f>VLOOKUP($A46,'Table 18 data'!$A$9:$AA$184,$Q$1+'Table 18 data'!L$4,0)</f>
        <v>68</v>
      </c>
      <c r="M46" s="277">
        <f>VLOOKUP($A46,'Table 18 data'!$A$9:$AA$184,$Q$1+'Table 18 data'!M$4,0)</f>
        <v>2618</v>
      </c>
      <c r="N46" s="278">
        <f>VLOOKUP($A46,'Table 18 data'!$A$9:$AA$184,$Q$1+'Table 18 data'!N$4,0)</f>
        <v>60.7</v>
      </c>
      <c r="P46" s="121"/>
      <c r="Q46" s="296"/>
      <c r="R46" s="121"/>
      <c r="S46" s="296"/>
      <c r="T46" s="121"/>
      <c r="U46" s="121"/>
      <c r="V46" s="121"/>
      <c r="W46" s="121"/>
      <c r="X46" s="121"/>
      <c r="Y46" s="121"/>
    </row>
    <row r="47" spans="1:25" ht="11.25" customHeight="1" x14ac:dyDescent="0.2">
      <c r="A47" s="103" t="s">
        <v>192</v>
      </c>
      <c r="B47" s="136" t="s">
        <v>193</v>
      </c>
      <c r="C47" s="277">
        <f>VLOOKUP($A47,'Table 18 data'!$A$9:$AA$184,$Q$1+'Table 18 data'!C$4,0)</f>
        <v>2785</v>
      </c>
      <c r="D47" s="278">
        <f>VLOOKUP($A47,'Table 18 data'!$A$9:$AA$184,$Q$1+'Table 18 data'!D$4,0)</f>
        <v>68.5</v>
      </c>
      <c r="E47" s="277">
        <f>VLOOKUP($A47,'Table 18 data'!$A$9:$AA$184,$Q$1+'Table 18 data'!E$4,0)</f>
        <v>2772</v>
      </c>
      <c r="F47" s="278">
        <f>VLOOKUP($A47,'Table 18 data'!$A$9:$AA$184,$Q$1+'Table 18 data'!F$4,0)</f>
        <v>73.5</v>
      </c>
      <c r="G47" s="277">
        <f>VLOOKUP($A47,'Table 18 data'!$A$9:$AA$184,$Q$1+'Table 18 data'!G$4,0)</f>
        <v>2701</v>
      </c>
      <c r="H47" s="278">
        <f>VLOOKUP($A47,'Table 18 data'!$A$9:$AA$184,$Q$1+'Table 18 data'!H$4,0)</f>
        <v>75.7</v>
      </c>
      <c r="I47" s="277">
        <f>VLOOKUP($A47,'Table 18 data'!$A$9:$AA$184,$Q$1+'Table 18 data'!I$4,0)</f>
        <v>2814</v>
      </c>
      <c r="J47" s="278">
        <f>VLOOKUP($A47,'Table 18 data'!$A$9:$AA$184,$Q$1+'Table 18 data'!J$4,0)</f>
        <v>80.099999999999994</v>
      </c>
      <c r="K47" s="278">
        <f>VLOOKUP($A47,'Table 18 data'!$A$9:$AA$184,$Q$1+'Table 18 data'!K$4,0)</f>
        <v>2804</v>
      </c>
      <c r="L47" s="278">
        <f>VLOOKUP($A47,'Table 18 data'!$A$9:$AA$184,$Q$1+'Table 18 data'!L$4,0)</f>
        <v>81</v>
      </c>
      <c r="M47" s="277">
        <f>VLOOKUP($A47,'Table 18 data'!$A$9:$AA$184,$Q$1+'Table 18 data'!M$4,0)</f>
        <v>2834</v>
      </c>
      <c r="N47" s="278">
        <f>VLOOKUP($A47,'Table 18 data'!$A$9:$AA$184,$Q$1+'Table 18 data'!N$4,0)</f>
        <v>75.8</v>
      </c>
      <c r="P47" s="121"/>
      <c r="Q47" s="296"/>
      <c r="R47" s="121"/>
      <c r="S47" s="296"/>
      <c r="T47" s="121"/>
      <c r="U47" s="121"/>
      <c r="V47" s="121"/>
      <c r="W47" s="121"/>
      <c r="X47" s="121"/>
      <c r="Y47" s="121"/>
    </row>
    <row r="48" spans="1:25" ht="11.25" customHeight="1" x14ac:dyDescent="0.2">
      <c r="A48" s="103" t="s">
        <v>194</v>
      </c>
      <c r="B48" s="136" t="s">
        <v>195</v>
      </c>
      <c r="C48" s="277">
        <f>VLOOKUP($A48,'Table 18 data'!$A$9:$AA$184,$Q$1+'Table 18 data'!C$4,0)</f>
        <v>2494</v>
      </c>
      <c r="D48" s="278">
        <f>VLOOKUP($A48,'Table 18 data'!$A$9:$AA$184,$Q$1+'Table 18 data'!D$4,0)</f>
        <v>63.7</v>
      </c>
      <c r="E48" s="277">
        <f>VLOOKUP($A48,'Table 18 data'!$A$9:$AA$184,$Q$1+'Table 18 data'!E$4,0)</f>
        <v>2455</v>
      </c>
      <c r="F48" s="278">
        <f>VLOOKUP($A48,'Table 18 data'!$A$9:$AA$184,$Q$1+'Table 18 data'!F$4,0)</f>
        <v>65.3</v>
      </c>
      <c r="G48" s="277">
        <f>VLOOKUP($A48,'Table 18 data'!$A$9:$AA$184,$Q$1+'Table 18 data'!G$4,0)</f>
        <v>2396</v>
      </c>
      <c r="H48" s="278">
        <f>VLOOKUP($A48,'Table 18 data'!$A$9:$AA$184,$Q$1+'Table 18 data'!H$4,0)</f>
        <v>69.099999999999994</v>
      </c>
      <c r="I48" s="277">
        <f>VLOOKUP($A48,'Table 18 data'!$A$9:$AA$184,$Q$1+'Table 18 data'!I$4,0)</f>
        <v>2337</v>
      </c>
      <c r="J48" s="278">
        <f>VLOOKUP($A48,'Table 18 data'!$A$9:$AA$184,$Q$1+'Table 18 data'!J$4,0)</f>
        <v>73</v>
      </c>
      <c r="K48" s="278">
        <f>VLOOKUP($A48,'Table 18 data'!$A$9:$AA$184,$Q$1+'Table 18 data'!K$4,0)</f>
        <v>2372</v>
      </c>
      <c r="L48" s="278">
        <f>VLOOKUP($A48,'Table 18 data'!$A$9:$AA$184,$Q$1+'Table 18 data'!L$4,0)</f>
        <v>72</v>
      </c>
      <c r="M48" s="277">
        <f>VLOOKUP($A48,'Table 18 data'!$A$9:$AA$184,$Q$1+'Table 18 data'!M$4,0)</f>
        <v>2324</v>
      </c>
      <c r="N48" s="278">
        <f>VLOOKUP($A48,'Table 18 data'!$A$9:$AA$184,$Q$1+'Table 18 data'!N$4,0)</f>
        <v>65.400000000000006</v>
      </c>
      <c r="P48" s="121"/>
      <c r="Q48" s="296"/>
      <c r="R48" s="121"/>
      <c r="S48" s="296"/>
      <c r="T48" s="121"/>
      <c r="U48" s="121"/>
      <c r="V48" s="121"/>
      <c r="W48" s="121"/>
      <c r="X48" s="121"/>
      <c r="Y48" s="121"/>
    </row>
    <row r="49" spans="1:25" ht="11.25" customHeight="1" x14ac:dyDescent="0.2">
      <c r="A49" s="103" t="s">
        <v>196</v>
      </c>
      <c r="B49" s="136" t="s">
        <v>197</v>
      </c>
      <c r="C49" s="277">
        <f>VLOOKUP($A49,'Table 18 data'!$A$9:$AA$184,$Q$1+'Table 18 data'!C$4,0)</f>
        <v>3816</v>
      </c>
      <c r="D49" s="278">
        <f>VLOOKUP($A49,'Table 18 data'!$A$9:$AA$184,$Q$1+'Table 18 data'!D$4,0)</f>
        <v>53.3</v>
      </c>
      <c r="E49" s="277">
        <f>VLOOKUP($A49,'Table 18 data'!$A$9:$AA$184,$Q$1+'Table 18 data'!E$4,0)</f>
        <v>3753</v>
      </c>
      <c r="F49" s="278">
        <f>VLOOKUP($A49,'Table 18 data'!$A$9:$AA$184,$Q$1+'Table 18 data'!F$4,0)</f>
        <v>60</v>
      </c>
      <c r="G49" s="277">
        <f>VLOOKUP($A49,'Table 18 data'!$A$9:$AA$184,$Q$1+'Table 18 data'!G$4,0)</f>
        <v>3662</v>
      </c>
      <c r="H49" s="278">
        <f>VLOOKUP($A49,'Table 18 data'!$A$9:$AA$184,$Q$1+'Table 18 data'!H$4,0)</f>
        <v>61.8</v>
      </c>
      <c r="I49" s="277">
        <f>VLOOKUP($A49,'Table 18 data'!$A$9:$AA$184,$Q$1+'Table 18 data'!I$4,0)</f>
        <v>3570</v>
      </c>
      <c r="J49" s="278">
        <f>VLOOKUP($A49,'Table 18 data'!$A$9:$AA$184,$Q$1+'Table 18 data'!J$4,0)</f>
        <v>71.400000000000006</v>
      </c>
      <c r="K49" s="278">
        <f>VLOOKUP($A49,'Table 18 data'!$A$9:$AA$184,$Q$1+'Table 18 data'!K$4,0)</f>
        <v>3666</v>
      </c>
      <c r="L49" s="278">
        <f>VLOOKUP($A49,'Table 18 data'!$A$9:$AA$184,$Q$1+'Table 18 data'!L$4,0)</f>
        <v>72</v>
      </c>
      <c r="M49" s="277">
        <f>VLOOKUP($A49,'Table 18 data'!$A$9:$AA$184,$Q$1+'Table 18 data'!M$4,0)</f>
        <v>3462</v>
      </c>
      <c r="N49" s="278">
        <f>VLOOKUP($A49,'Table 18 data'!$A$9:$AA$184,$Q$1+'Table 18 data'!N$4,0)</f>
        <v>62.2</v>
      </c>
      <c r="P49" s="121"/>
      <c r="Q49" s="296"/>
      <c r="R49" s="121"/>
      <c r="S49" s="296"/>
      <c r="T49" s="121"/>
      <c r="U49" s="121"/>
      <c r="V49" s="121"/>
      <c r="W49" s="121"/>
      <c r="X49" s="121"/>
      <c r="Y49" s="121"/>
    </row>
    <row r="50" spans="1:25" ht="11.25" customHeight="1" x14ac:dyDescent="0.2">
      <c r="A50" s="103" t="s">
        <v>198</v>
      </c>
      <c r="B50" s="136" t="s">
        <v>199</v>
      </c>
      <c r="C50" s="277">
        <f>VLOOKUP($A50,'Table 18 data'!$A$9:$AA$184,$Q$1+'Table 18 data'!C$4,0)</f>
        <v>3862</v>
      </c>
      <c r="D50" s="278">
        <f>VLOOKUP($A50,'Table 18 data'!$A$9:$AA$184,$Q$1+'Table 18 data'!D$4,0)</f>
        <v>59.7</v>
      </c>
      <c r="E50" s="277">
        <f>VLOOKUP($A50,'Table 18 data'!$A$9:$AA$184,$Q$1+'Table 18 data'!E$4,0)</f>
        <v>3873</v>
      </c>
      <c r="F50" s="278">
        <f>VLOOKUP($A50,'Table 18 data'!$A$9:$AA$184,$Q$1+'Table 18 data'!F$4,0)</f>
        <v>64.7</v>
      </c>
      <c r="G50" s="277">
        <f>VLOOKUP($A50,'Table 18 data'!$A$9:$AA$184,$Q$1+'Table 18 data'!G$4,0)</f>
        <v>3723</v>
      </c>
      <c r="H50" s="278">
        <f>VLOOKUP($A50,'Table 18 data'!$A$9:$AA$184,$Q$1+'Table 18 data'!H$4,0)</f>
        <v>68.8</v>
      </c>
      <c r="I50" s="277">
        <f>VLOOKUP($A50,'Table 18 data'!$A$9:$AA$184,$Q$1+'Table 18 data'!I$4,0)</f>
        <v>3650</v>
      </c>
      <c r="J50" s="278">
        <f>VLOOKUP($A50,'Table 18 data'!$A$9:$AA$184,$Q$1+'Table 18 data'!J$4,0)</f>
        <v>75.3</v>
      </c>
      <c r="K50" s="278">
        <f>VLOOKUP($A50,'Table 18 data'!$A$9:$AA$184,$Q$1+'Table 18 data'!K$4,0)</f>
        <v>3607</v>
      </c>
      <c r="L50" s="278">
        <f>VLOOKUP($A50,'Table 18 data'!$A$9:$AA$184,$Q$1+'Table 18 data'!L$4,0)</f>
        <v>75.3</v>
      </c>
      <c r="M50" s="277">
        <f>VLOOKUP($A50,'Table 18 data'!$A$9:$AA$184,$Q$1+'Table 18 data'!M$4,0)</f>
        <v>3447</v>
      </c>
      <c r="N50" s="278">
        <f>VLOOKUP($A50,'Table 18 data'!$A$9:$AA$184,$Q$1+'Table 18 data'!N$4,0)</f>
        <v>69.5</v>
      </c>
      <c r="P50" s="121"/>
      <c r="Q50" s="296"/>
      <c r="R50" s="121"/>
      <c r="S50" s="296"/>
      <c r="T50" s="121"/>
      <c r="U50" s="121"/>
      <c r="V50" s="121"/>
      <c r="W50" s="121"/>
      <c r="X50" s="121"/>
      <c r="Y50" s="121"/>
    </row>
    <row r="51" spans="1:25" ht="11.25" customHeight="1" x14ac:dyDescent="0.2">
      <c r="A51" s="8"/>
      <c r="B51" s="136"/>
      <c r="C51" s="281"/>
      <c r="D51" s="279"/>
      <c r="E51" s="281"/>
      <c r="F51" s="279"/>
      <c r="G51" s="277"/>
      <c r="H51" s="278"/>
      <c r="I51" s="280"/>
      <c r="J51" s="280"/>
      <c r="K51" s="280"/>
      <c r="L51" s="280"/>
      <c r="M51" s="280"/>
      <c r="N51" s="280"/>
      <c r="P51" s="121"/>
      <c r="Q51" s="296"/>
      <c r="R51" s="121"/>
      <c r="S51" s="296"/>
      <c r="T51" s="121"/>
      <c r="U51" s="121"/>
      <c r="V51" s="121"/>
      <c r="W51" s="121"/>
      <c r="X51" s="121"/>
      <c r="Y51" s="121"/>
    </row>
    <row r="52" spans="1:25" s="83" customFormat="1" ht="11.25" customHeight="1" x14ac:dyDescent="0.2">
      <c r="A52" s="31" t="s">
        <v>564</v>
      </c>
      <c r="B52" s="77" t="s">
        <v>200</v>
      </c>
      <c r="C52" s="275">
        <f>VLOOKUP($A52,'Table 18 data'!$A$9:$AA$184,$Q$1+'Table 18 data'!C$4,0)</f>
        <v>58717</v>
      </c>
      <c r="D52" s="276">
        <f>VLOOKUP($A52,'Table 18 data'!$A$9:$AA$184,$Q$1+'Table 18 data'!D$4,0)</f>
        <v>52.9</v>
      </c>
      <c r="E52" s="275">
        <f>VLOOKUP($A52,'Table 18 data'!$A$9:$AA$184,$Q$1+'Table 18 data'!E$4,0)</f>
        <v>58252</v>
      </c>
      <c r="F52" s="276">
        <f>VLOOKUP($A52,'Table 18 data'!$A$9:$AA$184,$Q$1+'Table 18 data'!F$4,0)</f>
        <v>57.7</v>
      </c>
      <c r="G52" s="275">
        <f>VLOOKUP($A52,'Table 18 data'!$A$9:$AA$184,$Q$1+'Table 18 data'!G$4,0)</f>
        <v>56247</v>
      </c>
      <c r="H52" s="276">
        <f>VLOOKUP($A52,'Table 18 data'!$A$9:$AA$184,$Q$1+'Table 18 data'!H$4,0)</f>
        <v>59.8</v>
      </c>
      <c r="I52" s="275">
        <f>VLOOKUP($A52,'Table 18 data'!$A$9:$AA$184,$Q$1+'Table 18 data'!I$4,0)</f>
        <v>56019</v>
      </c>
      <c r="J52" s="276">
        <f>VLOOKUP($A52,'Table 18 data'!$A$9:$AA$184,$Q$1+'Table 18 data'!J$4,0)</f>
        <v>66.2</v>
      </c>
      <c r="K52" s="276">
        <f>VLOOKUP($A52,'Table 18 data'!$A$9:$AA$184,$Q$1+'Table 18 data'!K$4,0)</f>
        <v>56299</v>
      </c>
      <c r="L52" s="276">
        <f>VLOOKUP($A52,'Table 18 data'!$A$9:$AA$184,$Q$1+'Table 18 data'!L$4,0)</f>
        <v>68.8</v>
      </c>
      <c r="M52" s="275">
        <f>VLOOKUP($A52,'Table 18 data'!$A$9:$AA$184,$Q$1+'Table 18 data'!M$4,0)</f>
        <v>55239</v>
      </c>
      <c r="N52" s="276">
        <f>VLOOKUP($A52,'Table 18 data'!$A$9:$AA$184,$Q$1+'Table 18 data'!N$4,0)</f>
        <v>63.3</v>
      </c>
      <c r="P52" s="121"/>
      <c r="Q52" s="296"/>
      <c r="R52" s="121"/>
      <c r="S52" s="296"/>
      <c r="T52" s="121"/>
      <c r="U52" s="121"/>
      <c r="V52" s="121"/>
      <c r="W52" s="121"/>
      <c r="X52" s="121"/>
      <c r="Y52" s="121"/>
    </row>
    <row r="53" spans="1:25" ht="11.25" customHeight="1" x14ac:dyDescent="0.2">
      <c r="A53" s="103" t="s">
        <v>201</v>
      </c>
      <c r="B53" s="136" t="s">
        <v>202</v>
      </c>
      <c r="C53" s="277">
        <f>VLOOKUP($A53,'Table 18 data'!$A$9:$AA$184,$Q$1+'Table 18 data'!C$4,0)</f>
        <v>2588</v>
      </c>
      <c r="D53" s="278">
        <f>VLOOKUP($A53,'Table 18 data'!$A$9:$AA$184,$Q$1+'Table 18 data'!D$4,0)</f>
        <v>39.4</v>
      </c>
      <c r="E53" s="277">
        <f>VLOOKUP($A53,'Table 18 data'!$A$9:$AA$184,$Q$1+'Table 18 data'!E$4,0)</f>
        <v>2521</v>
      </c>
      <c r="F53" s="278">
        <f>VLOOKUP($A53,'Table 18 data'!$A$9:$AA$184,$Q$1+'Table 18 data'!F$4,0)</f>
        <v>42.8</v>
      </c>
      <c r="G53" s="277">
        <f>VLOOKUP($A53,'Table 18 data'!$A$9:$AA$184,$Q$1+'Table 18 data'!G$4,0)</f>
        <v>2502</v>
      </c>
      <c r="H53" s="278">
        <f>VLOOKUP($A53,'Table 18 data'!$A$9:$AA$184,$Q$1+'Table 18 data'!H$4,0)</f>
        <v>44</v>
      </c>
      <c r="I53" s="277">
        <f>VLOOKUP($A53,'Table 18 data'!$A$9:$AA$184,$Q$1+'Table 18 data'!I$4,0)</f>
        <v>2508</v>
      </c>
      <c r="J53" s="278">
        <f>VLOOKUP($A53,'Table 18 data'!$A$9:$AA$184,$Q$1+'Table 18 data'!J$4,0)</f>
        <v>50.7</v>
      </c>
      <c r="K53" s="278">
        <f>VLOOKUP($A53,'Table 18 data'!$A$9:$AA$184,$Q$1+'Table 18 data'!K$4,0)</f>
        <v>2484</v>
      </c>
      <c r="L53" s="278">
        <f>VLOOKUP($A53,'Table 18 data'!$A$9:$AA$184,$Q$1+'Table 18 data'!L$4,0)</f>
        <v>54.2</v>
      </c>
      <c r="M53" s="277">
        <f>VLOOKUP($A53,'Table 18 data'!$A$9:$AA$184,$Q$1+'Table 18 data'!M$4,0)</f>
        <v>2316</v>
      </c>
      <c r="N53" s="278">
        <f>VLOOKUP($A53,'Table 18 data'!$A$9:$AA$184,$Q$1+'Table 18 data'!N$4,0)</f>
        <v>51.2</v>
      </c>
      <c r="P53" s="121"/>
      <c r="Q53" s="296"/>
      <c r="R53" s="121"/>
      <c r="S53" s="296"/>
      <c r="T53" s="121"/>
      <c r="U53" s="121"/>
      <c r="V53" s="121"/>
      <c r="W53" s="121"/>
      <c r="X53" s="121"/>
      <c r="Y53" s="121"/>
    </row>
    <row r="54" spans="1:25" ht="11.25" customHeight="1" x14ac:dyDescent="0.2">
      <c r="A54" s="103" t="s">
        <v>203</v>
      </c>
      <c r="B54" s="136" t="s">
        <v>204</v>
      </c>
      <c r="C54" s="277">
        <f>VLOOKUP($A54,'Table 18 data'!$A$9:$AA$184,$Q$1+'Table 18 data'!C$4,0)</f>
        <v>5632</v>
      </c>
      <c r="D54" s="278">
        <f>VLOOKUP($A54,'Table 18 data'!$A$9:$AA$184,$Q$1+'Table 18 data'!D$4,0)</f>
        <v>49.5</v>
      </c>
      <c r="E54" s="277">
        <f>VLOOKUP($A54,'Table 18 data'!$A$9:$AA$184,$Q$1+'Table 18 data'!E$4,0)</f>
        <v>5585</v>
      </c>
      <c r="F54" s="278">
        <f>VLOOKUP($A54,'Table 18 data'!$A$9:$AA$184,$Q$1+'Table 18 data'!F$4,0)</f>
        <v>53.7</v>
      </c>
      <c r="G54" s="277">
        <f>VLOOKUP($A54,'Table 18 data'!$A$9:$AA$184,$Q$1+'Table 18 data'!G$4,0)</f>
        <v>5329</v>
      </c>
      <c r="H54" s="278">
        <f>VLOOKUP($A54,'Table 18 data'!$A$9:$AA$184,$Q$1+'Table 18 data'!H$4,0)</f>
        <v>56.4</v>
      </c>
      <c r="I54" s="277">
        <f>VLOOKUP($A54,'Table 18 data'!$A$9:$AA$184,$Q$1+'Table 18 data'!I$4,0)</f>
        <v>5309</v>
      </c>
      <c r="J54" s="278">
        <f>VLOOKUP($A54,'Table 18 data'!$A$9:$AA$184,$Q$1+'Table 18 data'!J$4,0)</f>
        <v>62.5</v>
      </c>
      <c r="K54" s="278">
        <f>VLOOKUP($A54,'Table 18 data'!$A$9:$AA$184,$Q$1+'Table 18 data'!K$4,0)</f>
        <v>5408</v>
      </c>
      <c r="L54" s="278">
        <f>VLOOKUP($A54,'Table 18 data'!$A$9:$AA$184,$Q$1+'Table 18 data'!L$4,0)</f>
        <v>65</v>
      </c>
      <c r="M54" s="277">
        <f>VLOOKUP($A54,'Table 18 data'!$A$9:$AA$184,$Q$1+'Table 18 data'!M$4,0)</f>
        <v>5579</v>
      </c>
      <c r="N54" s="278">
        <f>VLOOKUP($A54,'Table 18 data'!$A$9:$AA$184,$Q$1+'Table 18 data'!N$4,0)</f>
        <v>53.9</v>
      </c>
      <c r="P54" s="121"/>
      <c r="Q54" s="296"/>
      <c r="R54" s="121"/>
      <c r="S54" s="296"/>
      <c r="T54" s="121"/>
      <c r="U54" s="121"/>
      <c r="V54" s="121"/>
      <c r="W54" s="121"/>
      <c r="X54" s="121"/>
      <c r="Y54" s="121"/>
    </row>
    <row r="55" spans="1:25" ht="11.25" customHeight="1" x14ac:dyDescent="0.2">
      <c r="A55" s="103" t="s">
        <v>205</v>
      </c>
      <c r="B55" s="136" t="s">
        <v>206</v>
      </c>
      <c r="C55" s="277">
        <f>VLOOKUP($A55,'Table 18 data'!$A$9:$AA$184,$Q$1+'Table 18 data'!C$4,0)</f>
        <v>2573</v>
      </c>
      <c r="D55" s="278">
        <f>VLOOKUP($A55,'Table 18 data'!$A$9:$AA$184,$Q$1+'Table 18 data'!D$4,0)</f>
        <v>55.1</v>
      </c>
      <c r="E55" s="277">
        <f>VLOOKUP($A55,'Table 18 data'!$A$9:$AA$184,$Q$1+'Table 18 data'!E$4,0)</f>
        <v>2567</v>
      </c>
      <c r="F55" s="278">
        <f>VLOOKUP($A55,'Table 18 data'!$A$9:$AA$184,$Q$1+'Table 18 data'!F$4,0)</f>
        <v>58.9</v>
      </c>
      <c r="G55" s="277">
        <f>VLOOKUP($A55,'Table 18 data'!$A$9:$AA$184,$Q$1+'Table 18 data'!G$4,0)</f>
        <v>2536</v>
      </c>
      <c r="H55" s="278">
        <f>VLOOKUP($A55,'Table 18 data'!$A$9:$AA$184,$Q$1+'Table 18 data'!H$4,0)</f>
        <v>61.5</v>
      </c>
      <c r="I55" s="277">
        <f>VLOOKUP($A55,'Table 18 data'!$A$9:$AA$184,$Q$1+'Table 18 data'!I$4,0)</f>
        <v>2561</v>
      </c>
      <c r="J55" s="278">
        <f>VLOOKUP($A55,'Table 18 data'!$A$9:$AA$184,$Q$1+'Table 18 data'!J$4,0)</f>
        <v>67.400000000000006</v>
      </c>
      <c r="K55" s="278">
        <f>VLOOKUP($A55,'Table 18 data'!$A$9:$AA$184,$Q$1+'Table 18 data'!K$4,0)</f>
        <v>2549</v>
      </c>
      <c r="L55" s="278">
        <f>VLOOKUP($A55,'Table 18 data'!$A$9:$AA$184,$Q$1+'Table 18 data'!L$4,0)</f>
        <v>71.7</v>
      </c>
      <c r="M55" s="277">
        <f>VLOOKUP($A55,'Table 18 data'!$A$9:$AA$184,$Q$1+'Table 18 data'!M$4,0)</f>
        <v>2537</v>
      </c>
      <c r="N55" s="278">
        <f>VLOOKUP($A55,'Table 18 data'!$A$9:$AA$184,$Q$1+'Table 18 data'!N$4,0)</f>
        <v>67.400000000000006</v>
      </c>
      <c r="P55" s="121"/>
      <c r="Q55" s="296"/>
      <c r="R55" s="121"/>
      <c r="S55" s="296"/>
      <c r="T55" s="121"/>
      <c r="U55" s="121"/>
      <c r="V55" s="121"/>
      <c r="W55" s="121"/>
      <c r="X55" s="121"/>
      <c r="Y55" s="121"/>
    </row>
    <row r="56" spans="1:25" ht="11.25" customHeight="1" x14ac:dyDescent="0.2">
      <c r="A56" s="103" t="s">
        <v>207</v>
      </c>
      <c r="B56" s="136" t="s">
        <v>208</v>
      </c>
      <c r="C56" s="277">
        <f>VLOOKUP($A56,'Table 18 data'!$A$9:$AA$184,$Q$1+'Table 18 data'!C$4,0)</f>
        <v>3551</v>
      </c>
      <c r="D56" s="278">
        <f>VLOOKUP($A56,'Table 18 data'!$A$9:$AA$184,$Q$1+'Table 18 data'!D$4,0)</f>
        <v>44.6</v>
      </c>
      <c r="E56" s="277">
        <f>VLOOKUP($A56,'Table 18 data'!$A$9:$AA$184,$Q$1+'Table 18 data'!E$4,0)</f>
        <v>3481</v>
      </c>
      <c r="F56" s="278">
        <f>VLOOKUP($A56,'Table 18 data'!$A$9:$AA$184,$Q$1+'Table 18 data'!F$4,0)</f>
        <v>53</v>
      </c>
      <c r="G56" s="277">
        <f>VLOOKUP($A56,'Table 18 data'!$A$9:$AA$184,$Q$1+'Table 18 data'!G$4,0)</f>
        <v>3402</v>
      </c>
      <c r="H56" s="278">
        <f>VLOOKUP($A56,'Table 18 data'!$A$9:$AA$184,$Q$1+'Table 18 data'!H$4,0)</f>
        <v>55.2</v>
      </c>
      <c r="I56" s="277">
        <f>VLOOKUP($A56,'Table 18 data'!$A$9:$AA$184,$Q$1+'Table 18 data'!I$4,0)</f>
        <v>3291</v>
      </c>
      <c r="J56" s="278">
        <f>VLOOKUP($A56,'Table 18 data'!$A$9:$AA$184,$Q$1+'Table 18 data'!J$4,0)</f>
        <v>62.5</v>
      </c>
      <c r="K56" s="278">
        <f>VLOOKUP($A56,'Table 18 data'!$A$9:$AA$184,$Q$1+'Table 18 data'!K$4,0)</f>
        <v>3332</v>
      </c>
      <c r="L56" s="278">
        <f>VLOOKUP($A56,'Table 18 data'!$A$9:$AA$184,$Q$1+'Table 18 data'!L$4,0)</f>
        <v>63.4</v>
      </c>
      <c r="M56" s="277">
        <f>VLOOKUP($A56,'Table 18 data'!$A$9:$AA$184,$Q$1+'Table 18 data'!M$4,0)</f>
        <v>3246</v>
      </c>
      <c r="N56" s="278">
        <f>VLOOKUP($A56,'Table 18 data'!$A$9:$AA$184,$Q$1+'Table 18 data'!N$4,0)</f>
        <v>58.9</v>
      </c>
      <c r="P56" s="121"/>
      <c r="Q56" s="296"/>
      <c r="R56" s="121"/>
      <c r="S56" s="296"/>
      <c r="T56" s="121"/>
      <c r="U56" s="121"/>
      <c r="V56" s="121"/>
      <c r="W56" s="121"/>
      <c r="X56" s="121"/>
      <c r="Y56" s="121"/>
    </row>
    <row r="57" spans="1:25" ht="11.25" customHeight="1" x14ac:dyDescent="0.2">
      <c r="A57" s="103" t="s">
        <v>209</v>
      </c>
      <c r="B57" s="136" t="s">
        <v>210</v>
      </c>
      <c r="C57" s="277">
        <f>VLOOKUP($A57,'Table 18 data'!$A$9:$AA$184,$Q$1+'Table 18 data'!C$4,0)</f>
        <v>3952</v>
      </c>
      <c r="D57" s="278">
        <f>VLOOKUP($A57,'Table 18 data'!$A$9:$AA$184,$Q$1+'Table 18 data'!D$4,0)</f>
        <v>58.5</v>
      </c>
      <c r="E57" s="277">
        <f>VLOOKUP($A57,'Table 18 data'!$A$9:$AA$184,$Q$1+'Table 18 data'!E$4,0)</f>
        <v>3901</v>
      </c>
      <c r="F57" s="278">
        <f>VLOOKUP($A57,'Table 18 data'!$A$9:$AA$184,$Q$1+'Table 18 data'!F$4,0)</f>
        <v>63.7</v>
      </c>
      <c r="G57" s="277">
        <f>VLOOKUP($A57,'Table 18 data'!$A$9:$AA$184,$Q$1+'Table 18 data'!G$4,0)</f>
        <v>3841</v>
      </c>
      <c r="H57" s="278">
        <f>VLOOKUP($A57,'Table 18 data'!$A$9:$AA$184,$Q$1+'Table 18 data'!H$4,0)</f>
        <v>62.9</v>
      </c>
      <c r="I57" s="277">
        <f>VLOOKUP($A57,'Table 18 data'!$A$9:$AA$184,$Q$1+'Table 18 data'!I$4,0)</f>
        <v>3695</v>
      </c>
      <c r="J57" s="278">
        <f>VLOOKUP($A57,'Table 18 data'!$A$9:$AA$184,$Q$1+'Table 18 data'!J$4,0)</f>
        <v>66.400000000000006</v>
      </c>
      <c r="K57" s="278">
        <f>VLOOKUP($A57,'Table 18 data'!$A$9:$AA$184,$Q$1+'Table 18 data'!K$4,0)</f>
        <v>3813</v>
      </c>
      <c r="L57" s="278">
        <f>VLOOKUP($A57,'Table 18 data'!$A$9:$AA$184,$Q$1+'Table 18 data'!L$4,0)</f>
        <v>70.7</v>
      </c>
      <c r="M57" s="277">
        <f>VLOOKUP($A57,'Table 18 data'!$A$9:$AA$184,$Q$1+'Table 18 data'!M$4,0)</f>
        <v>3676</v>
      </c>
      <c r="N57" s="278">
        <f>VLOOKUP($A57,'Table 18 data'!$A$9:$AA$184,$Q$1+'Table 18 data'!N$4,0)</f>
        <v>68.7</v>
      </c>
      <c r="P57" s="121"/>
      <c r="Q57" s="296"/>
      <c r="R57" s="121"/>
      <c r="S57" s="296"/>
      <c r="T57" s="121"/>
      <c r="U57" s="121"/>
      <c r="V57" s="121"/>
      <c r="W57" s="121"/>
      <c r="X57" s="121"/>
      <c r="Y57" s="121"/>
    </row>
    <row r="58" spans="1:25" ht="11.25" customHeight="1" x14ac:dyDescent="0.2">
      <c r="A58" s="103" t="s">
        <v>211</v>
      </c>
      <c r="B58" s="136" t="s">
        <v>212</v>
      </c>
      <c r="C58" s="277">
        <f>VLOOKUP($A58,'Table 18 data'!$A$9:$AA$184,$Q$1+'Table 18 data'!C$4,0)</f>
        <v>2780</v>
      </c>
      <c r="D58" s="278">
        <f>VLOOKUP($A58,'Table 18 data'!$A$9:$AA$184,$Q$1+'Table 18 data'!D$4,0)</f>
        <v>37.700000000000003</v>
      </c>
      <c r="E58" s="277">
        <f>VLOOKUP($A58,'Table 18 data'!$A$9:$AA$184,$Q$1+'Table 18 data'!E$4,0)</f>
        <v>2680</v>
      </c>
      <c r="F58" s="278">
        <f>VLOOKUP($A58,'Table 18 data'!$A$9:$AA$184,$Q$1+'Table 18 data'!F$4,0)</f>
        <v>43.6</v>
      </c>
      <c r="G58" s="277">
        <f>VLOOKUP($A58,'Table 18 data'!$A$9:$AA$184,$Q$1+'Table 18 data'!G$4,0)</f>
        <v>2424</v>
      </c>
      <c r="H58" s="278">
        <f>VLOOKUP($A58,'Table 18 data'!$A$9:$AA$184,$Q$1+'Table 18 data'!H$4,0)</f>
        <v>47.7</v>
      </c>
      <c r="I58" s="277">
        <f>VLOOKUP($A58,'Table 18 data'!$A$9:$AA$184,$Q$1+'Table 18 data'!I$4,0)</f>
        <v>2431</v>
      </c>
      <c r="J58" s="278">
        <f>VLOOKUP($A58,'Table 18 data'!$A$9:$AA$184,$Q$1+'Table 18 data'!J$4,0)</f>
        <v>54.9</v>
      </c>
      <c r="K58" s="278">
        <f>VLOOKUP($A58,'Table 18 data'!$A$9:$AA$184,$Q$1+'Table 18 data'!K$4,0)</f>
        <v>2332</v>
      </c>
      <c r="L58" s="278">
        <f>VLOOKUP($A58,'Table 18 data'!$A$9:$AA$184,$Q$1+'Table 18 data'!L$4,0)</f>
        <v>59.5</v>
      </c>
      <c r="M58" s="277">
        <f>VLOOKUP($A58,'Table 18 data'!$A$9:$AA$184,$Q$1+'Table 18 data'!M$4,0)</f>
        <v>2417</v>
      </c>
      <c r="N58" s="278">
        <f>VLOOKUP($A58,'Table 18 data'!$A$9:$AA$184,$Q$1+'Table 18 data'!N$4,0)</f>
        <v>52.8</v>
      </c>
      <c r="P58" s="121"/>
      <c r="Q58" s="296"/>
      <c r="R58" s="121"/>
      <c r="S58" s="296"/>
      <c r="T58" s="121"/>
      <c r="U58" s="121"/>
      <c r="V58" s="121"/>
      <c r="W58" s="121"/>
      <c r="X58" s="121"/>
      <c r="Y58" s="121"/>
    </row>
    <row r="59" spans="1:25" ht="11.25" customHeight="1" x14ac:dyDescent="0.2">
      <c r="A59" s="103" t="s">
        <v>213</v>
      </c>
      <c r="B59" s="136" t="s">
        <v>214</v>
      </c>
      <c r="C59" s="277">
        <f>VLOOKUP($A59,'Table 18 data'!$A$9:$AA$184,$Q$1+'Table 18 data'!C$4,0)</f>
        <v>4516</v>
      </c>
      <c r="D59" s="278">
        <f>VLOOKUP($A59,'Table 18 data'!$A$9:$AA$184,$Q$1+'Table 18 data'!D$4,0)</f>
        <v>54.7</v>
      </c>
      <c r="E59" s="277">
        <f>VLOOKUP($A59,'Table 18 data'!$A$9:$AA$184,$Q$1+'Table 18 data'!E$4,0)</f>
        <v>4442</v>
      </c>
      <c r="F59" s="278">
        <f>VLOOKUP($A59,'Table 18 data'!$A$9:$AA$184,$Q$1+'Table 18 data'!F$4,0)</f>
        <v>61.4</v>
      </c>
      <c r="G59" s="277">
        <f>VLOOKUP($A59,'Table 18 data'!$A$9:$AA$184,$Q$1+'Table 18 data'!G$4,0)</f>
        <v>4402</v>
      </c>
      <c r="H59" s="278">
        <f>VLOOKUP($A59,'Table 18 data'!$A$9:$AA$184,$Q$1+'Table 18 data'!H$4,0)</f>
        <v>63.3</v>
      </c>
      <c r="I59" s="277">
        <f>VLOOKUP($A59,'Table 18 data'!$A$9:$AA$184,$Q$1+'Table 18 data'!I$4,0)</f>
        <v>4478</v>
      </c>
      <c r="J59" s="278">
        <f>VLOOKUP($A59,'Table 18 data'!$A$9:$AA$184,$Q$1+'Table 18 data'!J$4,0)</f>
        <v>70.8</v>
      </c>
      <c r="K59" s="278">
        <f>VLOOKUP($A59,'Table 18 data'!$A$9:$AA$184,$Q$1+'Table 18 data'!K$4,0)</f>
        <v>4494</v>
      </c>
      <c r="L59" s="278">
        <f>VLOOKUP($A59,'Table 18 data'!$A$9:$AA$184,$Q$1+'Table 18 data'!L$4,0)</f>
        <v>71.8</v>
      </c>
      <c r="M59" s="277">
        <f>VLOOKUP($A59,'Table 18 data'!$A$9:$AA$184,$Q$1+'Table 18 data'!M$4,0)</f>
        <v>4545</v>
      </c>
      <c r="N59" s="278">
        <f>VLOOKUP($A59,'Table 18 data'!$A$9:$AA$184,$Q$1+'Table 18 data'!N$4,0)</f>
        <v>66.5</v>
      </c>
      <c r="P59" s="121"/>
      <c r="Q59" s="296"/>
      <c r="R59" s="121"/>
      <c r="S59" s="296"/>
      <c r="T59" s="121"/>
      <c r="U59" s="121"/>
      <c r="V59" s="121"/>
      <c r="W59" s="121"/>
      <c r="X59" s="121"/>
      <c r="Y59" s="121"/>
    </row>
    <row r="60" spans="1:25" ht="11.25" customHeight="1" x14ac:dyDescent="0.2">
      <c r="A60" s="103" t="s">
        <v>215</v>
      </c>
      <c r="B60" s="136" t="s">
        <v>216</v>
      </c>
      <c r="C60" s="277">
        <f>VLOOKUP($A60,'Table 18 data'!$A$9:$AA$184,$Q$1+'Table 18 data'!C$4,0)</f>
        <v>7908</v>
      </c>
      <c r="D60" s="278">
        <f>VLOOKUP($A60,'Table 18 data'!$A$9:$AA$184,$Q$1+'Table 18 data'!D$4,0)</f>
        <v>51.6</v>
      </c>
      <c r="E60" s="277">
        <f>VLOOKUP($A60,'Table 18 data'!$A$9:$AA$184,$Q$1+'Table 18 data'!E$4,0)</f>
        <v>7860</v>
      </c>
      <c r="F60" s="278">
        <f>VLOOKUP($A60,'Table 18 data'!$A$9:$AA$184,$Q$1+'Table 18 data'!F$4,0)</f>
        <v>56.7</v>
      </c>
      <c r="G60" s="277">
        <f>VLOOKUP($A60,'Table 18 data'!$A$9:$AA$184,$Q$1+'Table 18 data'!G$4,0)</f>
        <v>7380</v>
      </c>
      <c r="H60" s="278">
        <f>VLOOKUP($A60,'Table 18 data'!$A$9:$AA$184,$Q$1+'Table 18 data'!H$4,0)</f>
        <v>60.3</v>
      </c>
      <c r="I60" s="277">
        <f>VLOOKUP($A60,'Table 18 data'!$A$9:$AA$184,$Q$1+'Table 18 data'!I$4,0)</f>
        <v>7408</v>
      </c>
      <c r="J60" s="278">
        <f>VLOOKUP($A60,'Table 18 data'!$A$9:$AA$184,$Q$1+'Table 18 data'!J$4,0)</f>
        <v>67.099999999999994</v>
      </c>
      <c r="K60" s="278">
        <f>VLOOKUP($A60,'Table 18 data'!$A$9:$AA$184,$Q$1+'Table 18 data'!K$4,0)</f>
        <v>7537</v>
      </c>
      <c r="L60" s="278">
        <f>VLOOKUP($A60,'Table 18 data'!$A$9:$AA$184,$Q$1+'Table 18 data'!L$4,0)</f>
        <v>67.8</v>
      </c>
      <c r="M60" s="277">
        <f>VLOOKUP($A60,'Table 18 data'!$A$9:$AA$184,$Q$1+'Table 18 data'!M$4,0)</f>
        <v>7394</v>
      </c>
      <c r="N60" s="278">
        <f>VLOOKUP($A60,'Table 18 data'!$A$9:$AA$184,$Q$1+'Table 18 data'!N$4,0)</f>
        <v>62.6</v>
      </c>
      <c r="P60" s="121"/>
      <c r="Q60" s="296"/>
      <c r="R60" s="121"/>
      <c r="S60" s="296"/>
      <c r="T60" s="121"/>
      <c r="U60" s="121"/>
      <c r="V60" s="121"/>
      <c r="W60" s="121"/>
      <c r="X60" s="121"/>
      <c r="Y60" s="121"/>
    </row>
    <row r="61" spans="1:25" ht="11.25" customHeight="1" x14ac:dyDescent="0.2">
      <c r="A61" s="103" t="s">
        <v>217</v>
      </c>
      <c r="B61" s="136" t="s">
        <v>218</v>
      </c>
      <c r="C61" s="277">
        <f>VLOOKUP($A61,'Table 18 data'!$A$9:$AA$184,$Q$1+'Table 18 data'!C$4,0)</f>
        <v>1903</v>
      </c>
      <c r="D61" s="278">
        <f>VLOOKUP($A61,'Table 18 data'!$A$9:$AA$184,$Q$1+'Table 18 data'!D$4,0)</f>
        <v>52.5</v>
      </c>
      <c r="E61" s="277">
        <f>VLOOKUP($A61,'Table 18 data'!$A$9:$AA$184,$Q$1+'Table 18 data'!E$4,0)</f>
        <v>1938</v>
      </c>
      <c r="F61" s="278">
        <f>VLOOKUP($A61,'Table 18 data'!$A$9:$AA$184,$Q$1+'Table 18 data'!F$4,0)</f>
        <v>57.3</v>
      </c>
      <c r="G61" s="277">
        <f>VLOOKUP($A61,'Table 18 data'!$A$9:$AA$184,$Q$1+'Table 18 data'!G$4,0)</f>
        <v>1800</v>
      </c>
      <c r="H61" s="278">
        <f>VLOOKUP($A61,'Table 18 data'!$A$9:$AA$184,$Q$1+'Table 18 data'!H$4,0)</f>
        <v>60.3</v>
      </c>
      <c r="I61" s="277">
        <f>VLOOKUP($A61,'Table 18 data'!$A$9:$AA$184,$Q$1+'Table 18 data'!I$4,0)</f>
        <v>1800</v>
      </c>
      <c r="J61" s="278">
        <f>VLOOKUP($A61,'Table 18 data'!$A$9:$AA$184,$Q$1+'Table 18 data'!J$4,0)</f>
        <v>65.7</v>
      </c>
      <c r="K61" s="278">
        <f>VLOOKUP($A61,'Table 18 data'!$A$9:$AA$184,$Q$1+'Table 18 data'!K$4,0)</f>
        <v>1787</v>
      </c>
      <c r="L61" s="278">
        <f>VLOOKUP($A61,'Table 18 data'!$A$9:$AA$184,$Q$1+'Table 18 data'!L$4,0)</f>
        <v>67.5</v>
      </c>
      <c r="M61" s="277">
        <f>VLOOKUP($A61,'Table 18 data'!$A$9:$AA$184,$Q$1+'Table 18 data'!M$4,0)</f>
        <v>1696</v>
      </c>
      <c r="N61" s="278">
        <f>VLOOKUP($A61,'Table 18 data'!$A$9:$AA$184,$Q$1+'Table 18 data'!N$4,0)</f>
        <v>68.099999999999994</v>
      </c>
      <c r="P61" s="121"/>
      <c r="Q61" s="296"/>
      <c r="R61" s="121"/>
      <c r="S61" s="296"/>
      <c r="T61" s="121"/>
      <c r="U61" s="121"/>
      <c r="V61" s="121"/>
      <c r="W61" s="121"/>
      <c r="X61" s="121"/>
      <c r="Y61" s="121"/>
    </row>
    <row r="62" spans="1:25" ht="11.25" customHeight="1" x14ac:dyDescent="0.2">
      <c r="A62" s="103" t="s">
        <v>219</v>
      </c>
      <c r="B62" s="136" t="s">
        <v>220</v>
      </c>
      <c r="C62" s="277">
        <f>VLOOKUP($A62,'Table 18 data'!$A$9:$AA$184,$Q$1+'Table 18 data'!C$4,0)</f>
        <v>1965</v>
      </c>
      <c r="D62" s="278">
        <f>VLOOKUP($A62,'Table 18 data'!$A$9:$AA$184,$Q$1+'Table 18 data'!D$4,0)</f>
        <v>51.7</v>
      </c>
      <c r="E62" s="277">
        <f>VLOOKUP($A62,'Table 18 data'!$A$9:$AA$184,$Q$1+'Table 18 data'!E$4,0)</f>
        <v>1962</v>
      </c>
      <c r="F62" s="278">
        <f>VLOOKUP($A62,'Table 18 data'!$A$9:$AA$184,$Q$1+'Table 18 data'!F$4,0)</f>
        <v>57</v>
      </c>
      <c r="G62" s="277">
        <f>VLOOKUP($A62,'Table 18 data'!$A$9:$AA$184,$Q$1+'Table 18 data'!G$4,0)</f>
        <v>1951</v>
      </c>
      <c r="H62" s="278">
        <f>VLOOKUP($A62,'Table 18 data'!$A$9:$AA$184,$Q$1+'Table 18 data'!H$4,0)</f>
        <v>56.6</v>
      </c>
      <c r="I62" s="277">
        <f>VLOOKUP($A62,'Table 18 data'!$A$9:$AA$184,$Q$1+'Table 18 data'!I$4,0)</f>
        <v>1896</v>
      </c>
      <c r="J62" s="278">
        <f>VLOOKUP($A62,'Table 18 data'!$A$9:$AA$184,$Q$1+'Table 18 data'!J$4,0)</f>
        <v>66.7</v>
      </c>
      <c r="K62" s="278">
        <f>VLOOKUP($A62,'Table 18 data'!$A$9:$AA$184,$Q$1+'Table 18 data'!K$4,0)</f>
        <v>1868</v>
      </c>
      <c r="L62" s="278">
        <f>VLOOKUP($A62,'Table 18 data'!$A$9:$AA$184,$Q$1+'Table 18 data'!L$4,0)</f>
        <v>71.5</v>
      </c>
      <c r="M62" s="277">
        <f>VLOOKUP($A62,'Table 18 data'!$A$9:$AA$184,$Q$1+'Table 18 data'!M$4,0)</f>
        <v>1806</v>
      </c>
      <c r="N62" s="278">
        <f>VLOOKUP($A62,'Table 18 data'!$A$9:$AA$184,$Q$1+'Table 18 data'!N$4,0)</f>
        <v>65.599999999999994</v>
      </c>
      <c r="P62" s="121"/>
      <c r="Q62" s="296"/>
      <c r="R62" s="121"/>
      <c r="S62" s="296"/>
      <c r="T62" s="121"/>
      <c r="U62" s="121"/>
      <c r="V62" s="121"/>
      <c r="W62" s="121"/>
      <c r="X62" s="121"/>
      <c r="Y62" s="121"/>
    </row>
    <row r="63" spans="1:25" ht="11.25" customHeight="1" x14ac:dyDescent="0.2">
      <c r="A63" s="103" t="s">
        <v>221</v>
      </c>
      <c r="B63" s="136" t="s">
        <v>222</v>
      </c>
      <c r="C63" s="277">
        <f>VLOOKUP($A63,'Table 18 data'!$A$9:$AA$184,$Q$1+'Table 18 data'!C$4,0)</f>
        <v>6765</v>
      </c>
      <c r="D63" s="278">
        <f>VLOOKUP($A63,'Table 18 data'!$A$9:$AA$184,$Q$1+'Table 18 data'!D$4,0)</f>
        <v>65</v>
      </c>
      <c r="E63" s="277">
        <f>VLOOKUP($A63,'Table 18 data'!$A$9:$AA$184,$Q$1+'Table 18 data'!E$4,0)</f>
        <v>6755</v>
      </c>
      <c r="F63" s="278">
        <f>VLOOKUP($A63,'Table 18 data'!$A$9:$AA$184,$Q$1+'Table 18 data'!F$4,0)</f>
        <v>68.099999999999994</v>
      </c>
      <c r="G63" s="277">
        <f>VLOOKUP($A63,'Table 18 data'!$A$9:$AA$184,$Q$1+'Table 18 data'!G$4,0)</f>
        <v>6514</v>
      </c>
      <c r="H63" s="278">
        <f>VLOOKUP($A63,'Table 18 data'!$A$9:$AA$184,$Q$1+'Table 18 data'!H$4,0)</f>
        <v>69.8</v>
      </c>
      <c r="I63" s="277">
        <f>VLOOKUP($A63,'Table 18 data'!$A$9:$AA$184,$Q$1+'Table 18 data'!I$4,0)</f>
        <v>6584</v>
      </c>
      <c r="J63" s="278">
        <f>VLOOKUP($A63,'Table 18 data'!$A$9:$AA$184,$Q$1+'Table 18 data'!J$4,0)</f>
        <v>74.2</v>
      </c>
      <c r="K63" s="278">
        <f>VLOOKUP($A63,'Table 18 data'!$A$9:$AA$184,$Q$1+'Table 18 data'!K$4,0)</f>
        <v>6533</v>
      </c>
      <c r="L63" s="278">
        <f>VLOOKUP($A63,'Table 18 data'!$A$9:$AA$184,$Q$1+'Table 18 data'!L$4,0)</f>
        <v>76.400000000000006</v>
      </c>
      <c r="M63" s="277">
        <f>VLOOKUP($A63,'Table 18 data'!$A$9:$AA$184,$Q$1+'Table 18 data'!M$4,0)</f>
        <v>6353</v>
      </c>
      <c r="N63" s="278">
        <f>VLOOKUP($A63,'Table 18 data'!$A$9:$AA$184,$Q$1+'Table 18 data'!N$4,0)</f>
        <v>69.2</v>
      </c>
      <c r="P63" s="121"/>
      <c r="Q63" s="296"/>
      <c r="R63" s="121"/>
      <c r="S63" s="296"/>
      <c r="T63" s="121"/>
      <c r="U63" s="121"/>
      <c r="V63" s="121"/>
      <c r="W63" s="121"/>
      <c r="X63" s="121"/>
      <c r="Y63" s="121"/>
    </row>
    <row r="64" spans="1:25" ht="11.25" customHeight="1" x14ac:dyDescent="0.2">
      <c r="A64" s="103" t="s">
        <v>223</v>
      </c>
      <c r="B64" s="136" t="s">
        <v>224</v>
      </c>
      <c r="C64" s="277">
        <f>VLOOKUP($A64,'Table 18 data'!$A$9:$AA$184,$Q$1+'Table 18 data'!C$4,0)</f>
        <v>3571</v>
      </c>
      <c r="D64" s="278">
        <f>VLOOKUP($A64,'Table 18 data'!$A$9:$AA$184,$Q$1+'Table 18 data'!D$4,0)</f>
        <v>52.5</v>
      </c>
      <c r="E64" s="277">
        <f>VLOOKUP($A64,'Table 18 data'!$A$9:$AA$184,$Q$1+'Table 18 data'!E$4,0)</f>
        <v>3535</v>
      </c>
      <c r="F64" s="278">
        <f>VLOOKUP($A64,'Table 18 data'!$A$9:$AA$184,$Q$1+'Table 18 data'!F$4,0)</f>
        <v>56</v>
      </c>
      <c r="G64" s="277">
        <f>VLOOKUP($A64,'Table 18 data'!$A$9:$AA$184,$Q$1+'Table 18 data'!G$4,0)</f>
        <v>3393</v>
      </c>
      <c r="H64" s="278">
        <f>VLOOKUP($A64,'Table 18 data'!$A$9:$AA$184,$Q$1+'Table 18 data'!H$4,0)</f>
        <v>60.9</v>
      </c>
      <c r="I64" s="277">
        <f>VLOOKUP($A64,'Table 18 data'!$A$9:$AA$184,$Q$1+'Table 18 data'!I$4,0)</f>
        <v>3398</v>
      </c>
      <c r="J64" s="278">
        <f>VLOOKUP($A64,'Table 18 data'!$A$9:$AA$184,$Q$1+'Table 18 data'!J$4,0)</f>
        <v>66.900000000000006</v>
      </c>
      <c r="K64" s="278">
        <f>VLOOKUP($A64,'Table 18 data'!$A$9:$AA$184,$Q$1+'Table 18 data'!K$4,0)</f>
        <v>3361</v>
      </c>
      <c r="L64" s="278">
        <f>VLOOKUP($A64,'Table 18 data'!$A$9:$AA$184,$Q$1+'Table 18 data'!L$4,0)</f>
        <v>72</v>
      </c>
      <c r="M64" s="277">
        <f>VLOOKUP($A64,'Table 18 data'!$A$9:$AA$184,$Q$1+'Table 18 data'!M$4,0)</f>
        <v>3261</v>
      </c>
      <c r="N64" s="278">
        <f>VLOOKUP($A64,'Table 18 data'!$A$9:$AA$184,$Q$1+'Table 18 data'!N$4,0)</f>
        <v>65.599999999999994</v>
      </c>
      <c r="P64" s="121"/>
      <c r="Q64" s="296"/>
      <c r="R64" s="121"/>
      <c r="S64" s="296"/>
      <c r="T64" s="121"/>
      <c r="U64" s="121"/>
      <c r="V64" s="121"/>
      <c r="W64" s="121"/>
      <c r="X64" s="121"/>
      <c r="Y64" s="121"/>
    </row>
    <row r="65" spans="1:25" ht="11.25" customHeight="1" x14ac:dyDescent="0.2">
      <c r="A65" s="103" t="s">
        <v>225</v>
      </c>
      <c r="B65" s="136" t="s">
        <v>226</v>
      </c>
      <c r="C65" s="277">
        <f>VLOOKUP($A65,'Table 18 data'!$A$9:$AA$184,$Q$1+'Table 18 data'!C$4,0)</f>
        <v>5532</v>
      </c>
      <c r="D65" s="278">
        <f>VLOOKUP($A65,'Table 18 data'!$A$9:$AA$184,$Q$1+'Table 18 data'!D$4,0)</f>
        <v>53.4</v>
      </c>
      <c r="E65" s="277">
        <f>VLOOKUP($A65,'Table 18 data'!$A$9:$AA$184,$Q$1+'Table 18 data'!E$4,0)</f>
        <v>5420</v>
      </c>
      <c r="F65" s="278">
        <f>VLOOKUP($A65,'Table 18 data'!$A$9:$AA$184,$Q$1+'Table 18 data'!F$4,0)</f>
        <v>59.6</v>
      </c>
      <c r="G65" s="277">
        <f>VLOOKUP($A65,'Table 18 data'!$A$9:$AA$184,$Q$1+'Table 18 data'!G$4,0)</f>
        <v>5223</v>
      </c>
      <c r="H65" s="278">
        <f>VLOOKUP($A65,'Table 18 data'!$A$9:$AA$184,$Q$1+'Table 18 data'!H$4,0)</f>
        <v>58.7</v>
      </c>
      <c r="I65" s="277">
        <f>VLOOKUP($A65,'Table 18 data'!$A$9:$AA$184,$Q$1+'Table 18 data'!I$4,0)</f>
        <v>5178</v>
      </c>
      <c r="J65" s="278">
        <f>VLOOKUP($A65,'Table 18 data'!$A$9:$AA$184,$Q$1+'Table 18 data'!J$4,0)</f>
        <v>66.099999999999994</v>
      </c>
      <c r="K65" s="278">
        <f>VLOOKUP($A65,'Table 18 data'!$A$9:$AA$184,$Q$1+'Table 18 data'!K$4,0)</f>
        <v>5325</v>
      </c>
      <c r="L65" s="278">
        <f>VLOOKUP($A65,'Table 18 data'!$A$9:$AA$184,$Q$1+'Table 18 data'!L$4,0)</f>
        <v>67.8</v>
      </c>
      <c r="M65" s="277">
        <f>VLOOKUP($A65,'Table 18 data'!$A$9:$AA$184,$Q$1+'Table 18 data'!M$4,0)</f>
        <v>5222</v>
      </c>
      <c r="N65" s="278">
        <f>VLOOKUP($A65,'Table 18 data'!$A$9:$AA$184,$Q$1+'Table 18 data'!N$4,0)</f>
        <v>63.9</v>
      </c>
      <c r="P65" s="121"/>
      <c r="Q65" s="296"/>
      <c r="R65" s="121"/>
      <c r="S65" s="296"/>
      <c r="T65" s="121"/>
      <c r="U65" s="121"/>
      <c r="V65" s="121"/>
      <c r="W65" s="121"/>
      <c r="X65" s="121"/>
      <c r="Y65" s="121"/>
    </row>
    <row r="66" spans="1:25" ht="11.25" customHeight="1" x14ac:dyDescent="0.2">
      <c r="A66" s="103" t="s">
        <v>227</v>
      </c>
      <c r="B66" s="136" t="s">
        <v>228</v>
      </c>
      <c r="C66" s="277">
        <f>VLOOKUP($A66,'Table 18 data'!$A$9:$AA$184,$Q$1+'Table 18 data'!C$4,0)</f>
        <v>3818</v>
      </c>
      <c r="D66" s="278">
        <f>VLOOKUP($A66,'Table 18 data'!$A$9:$AA$184,$Q$1+'Table 18 data'!D$4,0)</f>
        <v>53.4</v>
      </c>
      <c r="E66" s="277">
        <f>VLOOKUP($A66,'Table 18 data'!$A$9:$AA$184,$Q$1+'Table 18 data'!E$4,0)</f>
        <v>3895</v>
      </c>
      <c r="F66" s="278">
        <f>VLOOKUP($A66,'Table 18 data'!$A$9:$AA$184,$Q$1+'Table 18 data'!F$4,0)</f>
        <v>56.2</v>
      </c>
      <c r="G66" s="277">
        <f>VLOOKUP($A66,'Table 18 data'!$A$9:$AA$184,$Q$1+'Table 18 data'!G$4,0)</f>
        <v>3839</v>
      </c>
      <c r="H66" s="278">
        <f>VLOOKUP($A66,'Table 18 data'!$A$9:$AA$184,$Q$1+'Table 18 data'!H$4,0)</f>
        <v>58.5</v>
      </c>
      <c r="I66" s="277">
        <f>VLOOKUP($A66,'Table 18 data'!$A$9:$AA$184,$Q$1+'Table 18 data'!I$4,0)</f>
        <v>3817</v>
      </c>
      <c r="J66" s="278">
        <f>VLOOKUP($A66,'Table 18 data'!$A$9:$AA$184,$Q$1+'Table 18 data'!J$4,0)</f>
        <v>65.7</v>
      </c>
      <c r="K66" s="278">
        <f>VLOOKUP($A66,'Table 18 data'!$A$9:$AA$184,$Q$1+'Table 18 data'!K$4,0)</f>
        <v>3793</v>
      </c>
      <c r="L66" s="278">
        <f>VLOOKUP($A66,'Table 18 data'!$A$9:$AA$184,$Q$1+'Table 18 data'!L$4,0)</f>
        <v>71.2</v>
      </c>
      <c r="M66" s="277">
        <f>VLOOKUP($A66,'Table 18 data'!$A$9:$AA$184,$Q$1+'Table 18 data'!M$4,0)</f>
        <v>3563</v>
      </c>
      <c r="N66" s="278">
        <f>VLOOKUP($A66,'Table 18 data'!$A$9:$AA$184,$Q$1+'Table 18 data'!N$4,0)</f>
        <v>66.5</v>
      </c>
      <c r="P66" s="121"/>
      <c r="Q66" s="296"/>
      <c r="R66" s="121"/>
      <c r="S66" s="296"/>
      <c r="T66" s="121"/>
      <c r="U66" s="121"/>
      <c r="V66" s="121"/>
      <c r="W66" s="121"/>
      <c r="X66" s="121"/>
      <c r="Y66" s="121"/>
    </row>
    <row r="67" spans="1:25" ht="11.25" customHeight="1" x14ac:dyDescent="0.2">
      <c r="A67" s="103" t="s">
        <v>229</v>
      </c>
      <c r="B67" s="136" t="s">
        <v>230</v>
      </c>
      <c r="C67" s="277">
        <f>VLOOKUP($A67,'Table 18 data'!$A$9:$AA$184,$Q$1+'Table 18 data'!C$4,0)</f>
        <v>1663</v>
      </c>
      <c r="D67" s="278">
        <f>VLOOKUP($A67,'Table 18 data'!$A$9:$AA$184,$Q$1+'Table 18 data'!D$4,0)</f>
        <v>64.5</v>
      </c>
      <c r="E67" s="277">
        <f>VLOOKUP($A67,'Table 18 data'!$A$9:$AA$184,$Q$1+'Table 18 data'!E$4,0)</f>
        <v>1710</v>
      </c>
      <c r="F67" s="278">
        <f>VLOOKUP($A67,'Table 18 data'!$A$9:$AA$184,$Q$1+'Table 18 data'!F$4,0)</f>
        <v>65.7</v>
      </c>
      <c r="G67" s="277">
        <f>VLOOKUP($A67,'Table 18 data'!$A$9:$AA$184,$Q$1+'Table 18 data'!G$4,0)</f>
        <v>1711</v>
      </c>
      <c r="H67" s="278">
        <f>VLOOKUP($A67,'Table 18 data'!$A$9:$AA$184,$Q$1+'Table 18 data'!H$4,0)</f>
        <v>67.900000000000006</v>
      </c>
      <c r="I67" s="277">
        <f>VLOOKUP($A67,'Table 18 data'!$A$9:$AA$184,$Q$1+'Table 18 data'!I$4,0)</f>
        <v>1665</v>
      </c>
      <c r="J67" s="278">
        <f>VLOOKUP($A67,'Table 18 data'!$A$9:$AA$184,$Q$1+'Table 18 data'!J$4,0)</f>
        <v>74.099999999999994</v>
      </c>
      <c r="K67" s="278">
        <f>VLOOKUP($A67,'Table 18 data'!$A$9:$AA$184,$Q$1+'Table 18 data'!K$4,0)</f>
        <v>1683</v>
      </c>
      <c r="L67" s="278">
        <f>VLOOKUP($A67,'Table 18 data'!$A$9:$AA$184,$Q$1+'Table 18 data'!L$4,0)</f>
        <v>74.2</v>
      </c>
      <c r="M67" s="277">
        <f>VLOOKUP($A67,'Table 18 data'!$A$9:$AA$184,$Q$1+'Table 18 data'!M$4,0)</f>
        <v>1628</v>
      </c>
      <c r="N67" s="278">
        <f>VLOOKUP($A67,'Table 18 data'!$A$9:$AA$184,$Q$1+'Table 18 data'!N$4,0)</f>
        <v>68.599999999999994</v>
      </c>
      <c r="P67" s="121"/>
      <c r="Q67" s="296"/>
      <c r="R67" s="121"/>
      <c r="S67" s="296"/>
      <c r="T67" s="121"/>
      <c r="U67" s="121"/>
      <c r="V67" s="121"/>
      <c r="W67" s="121"/>
      <c r="X67" s="121"/>
      <c r="Y67" s="121"/>
    </row>
    <row r="68" spans="1:25" ht="11.25" customHeight="1" x14ac:dyDescent="0.2">
      <c r="A68" s="8"/>
      <c r="B68" s="136"/>
      <c r="C68" s="277"/>
      <c r="D68" s="279"/>
      <c r="E68" s="277"/>
      <c r="F68" s="279"/>
      <c r="G68" s="277"/>
      <c r="H68" s="278"/>
      <c r="I68" s="280"/>
      <c r="J68" s="280"/>
      <c r="K68" s="280"/>
      <c r="L68" s="280"/>
      <c r="M68" s="280"/>
      <c r="N68" s="280"/>
      <c r="P68" s="121"/>
      <c r="Q68" s="296"/>
      <c r="R68" s="121"/>
      <c r="S68" s="296"/>
      <c r="T68" s="121"/>
      <c r="U68" s="121"/>
      <c r="V68" s="121"/>
      <c r="W68" s="121"/>
      <c r="X68" s="121"/>
      <c r="Y68" s="121"/>
    </row>
    <row r="69" spans="1:25" s="83" customFormat="1" ht="11.25" customHeight="1" x14ac:dyDescent="0.2">
      <c r="A69" s="31" t="s">
        <v>565</v>
      </c>
      <c r="B69" s="77" t="s">
        <v>231</v>
      </c>
      <c r="C69" s="275">
        <f>VLOOKUP($A69,'Table 18 data'!$A$9:$AA$184,$Q$1+'Table 18 data'!C$4,0)</f>
        <v>49834</v>
      </c>
      <c r="D69" s="276">
        <f>VLOOKUP($A69,'Table 18 data'!$A$9:$AA$184,$Q$1+'Table 18 data'!D$4,0)</f>
        <v>56.8</v>
      </c>
      <c r="E69" s="275">
        <f>VLOOKUP($A69,'Table 18 data'!$A$9:$AA$184,$Q$1+'Table 18 data'!E$4,0)</f>
        <v>49997</v>
      </c>
      <c r="F69" s="276">
        <f>VLOOKUP($A69,'Table 18 data'!$A$9:$AA$184,$Q$1+'Table 18 data'!F$4,0)</f>
        <v>60.7</v>
      </c>
      <c r="G69" s="275">
        <f>VLOOKUP($A69,'Table 18 data'!$A$9:$AA$184,$Q$1+'Table 18 data'!G$4,0)</f>
        <v>48300</v>
      </c>
      <c r="H69" s="276">
        <f>VLOOKUP($A69,'Table 18 data'!$A$9:$AA$184,$Q$1+'Table 18 data'!H$4,0)</f>
        <v>63.4</v>
      </c>
      <c r="I69" s="275">
        <f>VLOOKUP($A69,'Table 18 data'!$A$9:$AA$184,$Q$1+'Table 18 data'!I$4,0)</f>
        <v>47056</v>
      </c>
      <c r="J69" s="276">
        <f>VLOOKUP($A69,'Table 18 data'!$A$9:$AA$184,$Q$1+'Table 18 data'!J$4,0)</f>
        <v>66.7</v>
      </c>
      <c r="K69" s="276">
        <f>VLOOKUP($A69,'Table 18 data'!$A$9:$AA$184,$Q$1+'Table 18 data'!K$4,0)</f>
        <v>48240</v>
      </c>
      <c r="L69" s="276">
        <f>VLOOKUP($A69,'Table 18 data'!$A$9:$AA$184,$Q$1+'Table 18 data'!L$4,0)</f>
        <v>70</v>
      </c>
      <c r="M69" s="275">
        <f>VLOOKUP($A69,'Table 18 data'!$A$9:$AA$184,$Q$1+'Table 18 data'!M$4,0)</f>
        <v>47575</v>
      </c>
      <c r="N69" s="276">
        <f>VLOOKUP($A69,'Table 18 data'!$A$9:$AA$184,$Q$1+'Table 18 data'!N$4,0)</f>
        <v>64.7</v>
      </c>
      <c r="P69" s="121"/>
      <c r="Q69" s="296"/>
      <c r="R69" s="121"/>
      <c r="S69" s="296"/>
      <c r="T69" s="121"/>
      <c r="U69" s="121"/>
      <c r="V69" s="121"/>
      <c r="W69" s="121"/>
      <c r="X69" s="121"/>
      <c r="Y69" s="121"/>
    </row>
    <row r="70" spans="1:25" ht="11.25" customHeight="1" x14ac:dyDescent="0.2">
      <c r="A70" s="103" t="s">
        <v>232</v>
      </c>
      <c r="B70" s="136" t="s">
        <v>233</v>
      </c>
      <c r="C70" s="277">
        <f>VLOOKUP($A70,'Table 18 data'!$A$9:$AA$184,$Q$1+'Table 18 data'!C$4,0)</f>
        <v>2723</v>
      </c>
      <c r="D70" s="278">
        <f>VLOOKUP($A70,'Table 18 data'!$A$9:$AA$184,$Q$1+'Table 18 data'!D$4,0)</f>
        <v>54.9</v>
      </c>
      <c r="E70" s="277">
        <f>VLOOKUP($A70,'Table 18 data'!$A$9:$AA$184,$Q$1+'Table 18 data'!E$4,0)</f>
        <v>2763</v>
      </c>
      <c r="F70" s="278">
        <f>VLOOKUP($A70,'Table 18 data'!$A$9:$AA$184,$Q$1+'Table 18 data'!F$4,0)</f>
        <v>64.400000000000006</v>
      </c>
      <c r="G70" s="277">
        <f>VLOOKUP($A70,'Table 18 data'!$A$9:$AA$184,$Q$1+'Table 18 data'!G$4,0)</f>
        <v>2677</v>
      </c>
      <c r="H70" s="278">
        <f>VLOOKUP($A70,'Table 18 data'!$A$9:$AA$184,$Q$1+'Table 18 data'!H$4,0)</f>
        <v>65.3</v>
      </c>
      <c r="I70" s="277">
        <f>VLOOKUP($A70,'Table 18 data'!$A$9:$AA$184,$Q$1+'Table 18 data'!I$4,0)</f>
        <v>2556</v>
      </c>
      <c r="J70" s="278">
        <f>VLOOKUP($A70,'Table 18 data'!$A$9:$AA$184,$Q$1+'Table 18 data'!J$4,0)</f>
        <v>67.099999999999994</v>
      </c>
      <c r="K70" s="278">
        <f>VLOOKUP($A70,'Table 18 data'!$A$9:$AA$184,$Q$1+'Table 18 data'!K$4,0)</f>
        <v>2782</v>
      </c>
      <c r="L70" s="278">
        <f>VLOOKUP($A70,'Table 18 data'!$A$9:$AA$184,$Q$1+'Table 18 data'!L$4,0)</f>
        <v>69.8</v>
      </c>
      <c r="M70" s="277">
        <f>VLOOKUP($A70,'Table 18 data'!$A$9:$AA$184,$Q$1+'Table 18 data'!M$4,0)</f>
        <v>2724</v>
      </c>
      <c r="N70" s="278">
        <f>VLOOKUP($A70,'Table 18 data'!$A$9:$AA$184,$Q$1+'Table 18 data'!N$4,0)</f>
        <v>65.400000000000006</v>
      </c>
      <c r="P70" s="121"/>
      <c r="Q70" s="296"/>
      <c r="R70" s="121"/>
      <c r="S70" s="296"/>
      <c r="T70" s="121"/>
      <c r="U70" s="121"/>
      <c r="V70" s="121"/>
      <c r="W70" s="121"/>
      <c r="X70" s="121"/>
      <c r="Y70" s="121"/>
    </row>
    <row r="71" spans="1:25" ht="11.25" customHeight="1" x14ac:dyDescent="0.2">
      <c r="A71" s="103" t="s">
        <v>234</v>
      </c>
      <c r="B71" s="136" t="s">
        <v>235</v>
      </c>
      <c r="C71" s="277">
        <f>VLOOKUP($A71,'Table 18 data'!$A$9:$AA$184,$Q$1+'Table 18 data'!C$4,0)</f>
        <v>8732</v>
      </c>
      <c r="D71" s="278">
        <f>VLOOKUP($A71,'Table 18 data'!$A$9:$AA$184,$Q$1+'Table 18 data'!D$4,0)</f>
        <v>57</v>
      </c>
      <c r="E71" s="277">
        <f>VLOOKUP($A71,'Table 18 data'!$A$9:$AA$184,$Q$1+'Table 18 data'!E$4,0)</f>
        <v>8617</v>
      </c>
      <c r="F71" s="278">
        <f>VLOOKUP($A71,'Table 18 data'!$A$9:$AA$184,$Q$1+'Table 18 data'!F$4,0)</f>
        <v>60</v>
      </c>
      <c r="G71" s="277">
        <f>VLOOKUP($A71,'Table 18 data'!$A$9:$AA$184,$Q$1+'Table 18 data'!G$4,0)</f>
        <v>8539</v>
      </c>
      <c r="H71" s="278">
        <f>VLOOKUP($A71,'Table 18 data'!$A$9:$AA$184,$Q$1+'Table 18 data'!H$4,0)</f>
        <v>62</v>
      </c>
      <c r="I71" s="277">
        <f>VLOOKUP($A71,'Table 18 data'!$A$9:$AA$184,$Q$1+'Table 18 data'!I$4,0)</f>
        <v>8127</v>
      </c>
      <c r="J71" s="278">
        <f>VLOOKUP($A71,'Table 18 data'!$A$9:$AA$184,$Q$1+'Table 18 data'!J$4,0)</f>
        <v>66.099999999999994</v>
      </c>
      <c r="K71" s="278">
        <f>VLOOKUP($A71,'Table 18 data'!$A$9:$AA$184,$Q$1+'Table 18 data'!K$4,0)</f>
        <v>8222</v>
      </c>
      <c r="L71" s="278">
        <f>VLOOKUP($A71,'Table 18 data'!$A$9:$AA$184,$Q$1+'Table 18 data'!L$4,0)</f>
        <v>70.7</v>
      </c>
      <c r="M71" s="277">
        <f>VLOOKUP($A71,'Table 18 data'!$A$9:$AA$184,$Q$1+'Table 18 data'!M$4,0)</f>
        <v>8141</v>
      </c>
      <c r="N71" s="278">
        <f>VLOOKUP($A71,'Table 18 data'!$A$9:$AA$184,$Q$1+'Table 18 data'!N$4,0)</f>
        <v>64.3</v>
      </c>
      <c r="P71" s="121"/>
      <c r="Q71" s="296"/>
      <c r="R71" s="121"/>
      <c r="S71" s="296"/>
      <c r="T71" s="121"/>
      <c r="U71" s="121"/>
      <c r="V71" s="121"/>
      <c r="W71" s="121"/>
      <c r="X71" s="121"/>
      <c r="Y71" s="121"/>
    </row>
    <row r="72" spans="1:25" ht="11.25" customHeight="1" x14ac:dyDescent="0.2">
      <c r="A72" s="103" t="s">
        <v>236</v>
      </c>
      <c r="B72" s="136" t="s">
        <v>237</v>
      </c>
      <c r="C72" s="277">
        <f>VLOOKUP($A72,'Table 18 data'!$A$9:$AA$184,$Q$1+'Table 18 data'!C$4,0)</f>
        <v>3231</v>
      </c>
      <c r="D72" s="278">
        <f>VLOOKUP($A72,'Table 18 data'!$A$9:$AA$184,$Q$1+'Table 18 data'!D$4,0)</f>
        <v>55.7</v>
      </c>
      <c r="E72" s="277">
        <f>VLOOKUP($A72,'Table 18 data'!$A$9:$AA$184,$Q$1+'Table 18 data'!E$4,0)</f>
        <v>3290</v>
      </c>
      <c r="F72" s="278">
        <f>VLOOKUP($A72,'Table 18 data'!$A$9:$AA$184,$Q$1+'Table 18 data'!F$4,0)</f>
        <v>61.1</v>
      </c>
      <c r="G72" s="277">
        <f>VLOOKUP($A72,'Table 18 data'!$A$9:$AA$184,$Q$1+'Table 18 data'!G$4,0)</f>
        <v>3077</v>
      </c>
      <c r="H72" s="278">
        <f>VLOOKUP($A72,'Table 18 data'!$A$9:$AA$184,$Q$1+'Table 18 data'!H$4,0)</f>
        <v>62.9</v>
      </c>
      <c r="I72" s="277">
        <f>VLOOKUP($A72,'Table 18 data'!$A$9:$AA$184,$Q$1+'Table 18 data'!I$4,0)</f>
        <v>3112</v>
      </c>
      <c r="J72" s="278">
        <f>VLOOKUP($A72,'Table 18 data'!$A$9:$AA$184,$Q$1+'Table 18 data'!J$4,0)</f>
        <v>63.6</v>
      </c>
      <c r="K72" s="278">
        <f>VLOOKUP($A72,'Table 18 data'!$A$9:$AA$184,$Q$1+'Table 18 data'!K$4,0)</f>
        <v>3207</v>
      </c>
      <c r="L72" s="278">
        <f>VLOOKUP($A72,'Table 18 data'!$A$9:$AA$184,$Q$1+'Table 18 data'!L$4,0)</f>
        <v>67.400000000000006</v>
      </c>
      <c r="M72" s="277">
        <f>VLOOKUP($A72,'Table 18 data'!$A$9:$AA$184,$Q$1+'Table 18 data'!M$4,0)</f>
        <v>3121</v>
      </c>
      <c r="N72" s="278">
        <f>VLOOKUP($A72,'Table 18 data'!$A$9:$AA$184,$Q$1+'Table 18 data'!N$4,0)</f>
        <v>63.6</v>
      </c>
      <c r="P72" s="121"/>
      <c r="Q72" s="296"/>
      <c r="R72" s="121"/>
      <c r="S72" s="296"/>
      <c r="T72" s="121"/>
      <c r="U72" s="121"/>
      <c r="V72" s="121"/>
      <c r="W72" s="121"/>
      <c r="X72" s="121"/>
      <c r="Y72" s="121"/>
    </row>
    <row r="73" spans="1:25" ht="11.25" customHeight="1" x14ac:dyDescent="0.2">
      <c r="A73" s="103" t="s">
        <v>238</v>
      </c>
      <c r="B73" s="136" t="s">
        <v>239</v>
      </c>
      <c r="C73" s="277">
        <f>VLOOKUP($A73,'Table 18 data'!$A$9:$AA$184,$Q$1+'Table 18 data'!C$4,0)</f>
        <v>7223</v>
      </c>
      <c r="D73" s="278">
        <f>VLOOKUP($A73,'Table 18 data'!$A$9:$AA$184,$Q$1+'Table 18 data'!D$4,0)</f>
        <v>59.3</v>
      </c>
      <c r="E73" s="277">
        <f>VLOOKUP($A73,'Table 18 data'!$A$9:$AA$184,$Q$1+'Table 18 data'!E$4,0)</f>
        <v>7272</v>
      </c>
      <c r="F73" s="278">
        <f>VLOOKUP($A73,'Table 18 data'!$A$9:$AA$184,$Q$1+'Table 18 data'!F$4,0)</f>
        <v>62.3</v>
      </c>
      <c r="G73" s="277">
        <f>VLOOKUP($A73,'Table 18 data'!$A$9:$AA$184,$Q$1+'Table 18 data'!G$4,0)</f>
        <v>7210</v>
      </c>
      <c r="H73" s="278">
        <f>VLOOKUP($A73,'Table 18 data'!$A$9:$AA$184,$Q$1+'Table 18 data'!H$4,0)</f>
        <v>62.4</v>
      </c>
      <c r="I73" s="277">
        <f>VLOOKUP($A73,'Table 18 data'!$A$9:$AA$184,$Q$1+'Table 18 data'!I$4,0)</f>
        <v>6988</v>
      </c>
      <c r="J73" s="278">
        <f>VLOOKUP($A73,'Table 18 data'!$A$9:$AA$184,$Q$1+'Table 18 data'!J$4,0)</f>
        <v>63.4</v>
      </c>
      <c r="K73" s="278">
        <f>VLOOKUP($A73,'Table 18 data'!$A$9:$AA$184,$Q$1+'Table 18 data'!K$4,0)</f>
        <v>7091</v>
      </c>
      <c r="L73" s="278">
        <f>VLOOKUP($A73,'Table 18 data'!$A$9:$AA$184,$Q$1+'Table 18 data'!L$4,0)</f>
        <v>69</v>
      </c>
      <c r="M73" s="277">
        <f>VLOOKUP($A73,'Table 18 data'!$A$9:$AA$184,$Q$1+'Table 18 data'!M$4,0)</f>
        <v>7064</v>
      </c>
      <c r="N73" s="278">
        <f>VLOOKUP($A73,'Table 18 data'!$A$9:$AA$184,$Q$1+'Table 18 data'!N$4,0)</f>
        <v>66.099999999999994</v>
      </c>
      <c r="P73" s="121"/>
      <c r="Q73" s="296"/>
      <c r="R73" s="121"/>
      <c r="S73" s="296"/>
      <c r="T73" s="121"/>
      <c r="U73" s="121"/>
      <c r="V73" s="121"/>
      <c r="W73" s="121"/>
      <c r="X73" s="121"/>
      <c r="Y73" s="121"/>
    </row>
    <row r="74" spans="1:25" ht="11.25" customHeight="1" x14ac:dyDescent="0.2">
      <c r="A74" s="103" t="s">
        <v>240</v>
      </c>
      <c r="B74" s="136" t="s">
        <v>241</v>
      </c>
      <c r="C74" s="277">
        <f>VLOOKUP($A74,'Table 18 data'!$A$9:$AA$184,$Q$1+'Table 18 data'!C$4,0)</f>
        <v>8090</v>
      </c>
      <c r="D74" s="278">
        <f>VLOOKUP($A74,'Table 18 data'!$A$9:$AA$184,$Q$1+'Table 18 data'!D$4,0)</f>
        <v>63.9</v>
      </c>
      <c r="E74" s="277">
        <f>VLOOKUP($A74,'Table 18 data'!$A$9:$AA$184,$Q$1+'Table 18 data'!E$4,0)</f>
        <v>8268</v>
      </c>
      <c r="F74" s="278">
        <f>VLOOKUP($A74,'Table 18 data'!$A$9:$AA$184,$Q$1+'Table 18 data'!F$4,0)</f>
        <v>66.5</v>
      </c>
      <c r="G74" s="277">
        <f>VLOOKUP($A74,'Table 18 data'!$A$9:$AA$184,$Q$1+'Table 18 data'!G$4,0)</f>
        <v>7906</v>
      </c>
      <c r="H74" s="278">
        <f>VLOOKUP($A74,'Table 18 data'!$A$9:$AA$184,$Q$1+'Table 18 data'!H$4,0)</f>
        <v>70.400000000000006</v>
      </c>
      <c r="I74" s="277">
        <f>VLOOKUP($A74,'Table 18 data'!$A$9:$AA$184,$Q$1+'Table 18 data'!I$4,0)</f>
        <v>7644</v>
      </c>
      <c r="J74" s="278">
        <f>VLOOKUP($A74,'Table 18 data'!$A$9:$AA$184,$Q$1+'Table 18 data'!J$4,0)</f>
        <v>72.7</v>
      </c>
      <c r="K74" s="278">
        <f>VLOOKUP($A74,'Table 18 data'!$A$9:$AA$184,$Q$1+'Table 18 data'!K$4,0)</f>
        <v>7834</v>
      </c>
      <c r="L74" s="278">
        <f>VLOOKUP($A74,'Table 18 data'!$A$9:$AA$184,$Q$1+'Table 18 data'!L$4,0)</f>
        <v>73.599999999999994</v>
      </c>
      <c r="M74" s="277">
        <f>VLOOKUP($A74,'Table 18 data'!$A$9:$AA$184,$Q$1+'Table 18 data'!M$4,0)</f>
        <v>7857</v>
      </c>
      <c r="N74" s="278">
        <f>VLOOKUP($A74,'Table 18 data'!$A$9:$AA$184,$Q$1+'Table 18 data'!N$4,0)</f>
        <v>67.400000000000006</v>
      </c>
      <c r="P74" s="121"/>
      <c r="Q74" s="296"/>
      <c r="R74" s="121"/>
      <c r="S74" s="296"/>
      <c r="T74" s="121"/>
      <c r="U74" s="121"/>
      <c r="V74" s="121"/>
      <c r="W74" s="121"/>
      <c r="X74" s="121"/>
      <c r="Y74" s="121"/>
    </row>
    <row r="75" spans="1:25" ht="11.25" customHeight="1" x14ac:dyDescent="0.2">
      <c r="A75" s="103" t="s">
        <v>242</v>
      </c>
      <c r="B75" s="136" t="s">
        <v>243</v>
      </c>
      <c r="C75" s="277">
        <f>VLOOKUP($A75,'Table 18 data'!$A$9:$AA$184,$Q$1+'Table 18 data'!C$4,0)</f>
        <v>7708</v>
      </c>
      <c r="D75" s="278">
        <f>VLOOKUP($A75,'Table 18 data'!$A$9:$AA$184,$Q$1+'Table 18 data'!D$4,0)</f>
        <v>55.9</v>
      </c>
      <c r="E75" s="277">
        <f>VLOOKUP($A75,'Table 18 data'!$A$9:$AA$184,$Q$1+'Table 18 data'!E$4,0)</f>
        <v>7671</v>
      </c>
      <c r="F75" s="278">
        <f>VLOOKUP($A75,'Table 18 data'!$A$9:$AA$184,$Q$1+'Table 18 data'!F$4,0)</f>
        <v>59.3</v>
      </c>
      <c r="G75" s="277">
        <f>VLOOKUP($A75,'Table 18 data'!$A$9:$AA$184,$Q$1+'Table 18 data'!G$4,0)</f>
        <v>7499</v>
      </c>
      <c r="H75" s="278">
        <f>VLOOKUP($A75,'Table 18 data'!$A$9:$AA$184,$Q$1+'Table 18 data'!H$4,0)</f>
        <v>62.9</v>
      </c>
      <c r="I75" s="277">
        <f>VLOOKUP($A75,'Table 18 data'!$A$9:$AA$184,$Q$1+'Table 18 data'!I$4,0)</f>
        <v>7298</v>
      </c>
      <c r="J75" s="278">
        <f>VLOOKUP($A75,'Table 18 data'!$A$9:$AA$184,$Q$1+'Table 18 data'!J$4,0)</f>
        <v>67.599999999999994</v>
      </c>
      <c r="K75" s="278">
        <f>VLOOKUP($A75,'Table 18 data'!$A$9:$AA$184,$Q$1+'Table 18 data'!K$4,0)</f>
        <v>7631</v>
      </c>
      <c r="L75" s="278">
        <f>VLOOKUP($A75,'Table 18 data'!$A$9:$AA$184,$Q$1+'Table 18 data'!L$4,0)</f>
        <v>70.5</v>
      </c>
      <c r="M75" s="277">
        <f>VLOOKUP($A75,'Table 18 data'!$A$9:$AA$184,$Q$1+'Table 18 data'!M$4,0)</f>
        <v>7498</v>
      </c>
      <c r="N75" s="278">
        <f>VLOOKUP($A75,'Table 18 data'!$A$9:$AA$184,$Q$1+'Table 18 data'!N$4,0)</f>
        <v>62.9</v>
      </c>
      <c r="P75" s="121"/>
      <c r="Q75" s="296"/>
      <c r="R75" s="121"/>
      <c r="S75" s="296"/>
      <c r="T75" s="121"/>
      <c r="U75" s="121"/>
      <c r="V75" s="121"/>
      <c r="W75" s="121"/>
      <c r="X75" s="121"/>
      <c r="Y75" s="121"/>
    </row>
    <row r="76" spans="1:25" ht="11.25" customHeight="1" x14ac:dyDescent="0.2">
      <c r="A76" s="103" t="s">
        <v>244</v>
      </c>
      <c r="B76" s="136" t="s">
        <v>245</v>
      </c>
      <c r="C76" s="277">
        <f>VLOOKUP($A76,'Table 18 data'!$A$9:$AA$184,$Q$1+'Table 18 data'!C$4,0)</f>
        <v>2653</v>
      </c>
      <c r="D76" s="278">
        <f>VLOOKUP($A76,'Table 18 data'!$A$9:$AA$184,$Q$1+'Table 18 data'!D$4,0)</f>
        <v>49.6</v>
      </c>
      <c r="E76" s="277">
        <f>VLOOKUP($A76,'Table 18 data'!$A$9:$AA$184,$Q$1+'Table 18 data'!E$4,0)</f>
        <v>2628</v>
      </c>
      <c r="F76" s="278">
        <f>VLOOKUP($A76,'Table 18 data'!$A$9:$AA$184,$Q$1+'Table 18 data'!F$4,0)</f>
        <v>53.6</v>
      </c>
      <c r="G76" s="277">
        <f>VLOOKUP($A76,'Table 18 data'!$A$9:$AA$184,$Q$1+'Table 18 data'!G$4,0)</f>
        <v>2421</v>
      </c>
      <c r="H76" s="278">
        <f>VLOOKUP($A76,'Table 18 data'!$A$9:$AA$184,$Q$1+'Table 18 data'!H$4,0)</f>
        <v>52.9</v>
      </c>
      <c r="I76" s="277">
        <f>VLOOKUP($A76,'Table 18 data'!$A$9:$AA$184,$Q$1+'Table 18 data'!I$4,0)</f>
        <v>2396</v>
      </c>
      <c r="J76" s="278">
        <f>VLOOKUP($A76,'Table 18 data'!$A$9:$AA$184,$Q$1+'Table 18 data'!J$4,0)</f>
        <v>61.4</v>
      </c>
      <c r="K76" s="278">
        <f>VLOOKUP($A76,'Table 18 data'!$A$9:$AA$184,$Q$1+'Table 18 data'!K$4,0)</f>
        <v>2565</v>
      </c>
      <c r="L76" s="278">
        <f>VLOOKUP($A76,'Table 18 data'!$A$9:$AA$184,$Q$1+'Table 18 data'!L$4,0)</f>
        <v>60.7</v>
      </c>
      <c r="M76" s="277">
        <f>VLOOKUP($A76,'Table 18 data'!$A$9:$AA$184,$Q$1+'Table 18 data'!M$4,0)</f>
        <v>2557</v>
      </c>
      <c r="N76" s="278">
        <f>VLOOKUP($A76,'Table 18 data'!$A$9:$AA$184,$Q$1+'Table 18 data'!N$4,0)</f>
        <v>56.3</v>
      </c>
      <c r="P76" s="121"/>
      <c r="Q76" s="296"/>
      <c r="R76" s="121"/>
      <c r="S76" s="296"/>
      <c r="T76" s="121"/>
      <c r="U76" s="121"/>
      <c r="V76" s="121"/>
      <c r="W76" s="121"/>
      <c r="X76" s="121"/>
      <c r="Y76" s="121"/>
    </row>
    <row r="77" spans="1:25" ht="11.25" customHeight="1" x14ac:dyDescent="0.2">
      <c r="A77" s="103" t="s">
        <v>246</v>
      </c>
      <c r="B77" s="136" t="s">
        <v>247</v>
      </c>
      <c r="C77" s="277">
        <f>VLOOKUP($A77,'Table 18 data'!$A$9:$AA$184,$Q$1+'Table 18 data'!C$4,0)</f>
        <v>9010</v>
      </c>
      <c r="D77" s="278">
        <f>VLOOKUP($A77,'Table 18 data'!$A$9:$AA$184,$Q$1+'Table 18 data'!D$4,0)</f>
        <v>51.9</v>
      </c>
      <c r="E77" s="277">
        <f>VLOOKUP($A77,'Table 18 data'!$A$9:$AA$184,$Q$1+'Table 18 data'!E$4,0)</f>
        <v>9000</v>
      </c>
      <c r="F77" s="278">
        <f>VLOOKUP($A77,'Table 18 data'!$A$9:$AA$184,$Q$1+'Table 18 data'!F$4,0)</f>
        <v>56.2</v>
      </c>
      <c r="G77" s="277">
        <f>VLOOKUP($A77,'Table 18 data'!$A$9:$AA$184,$Q$1+'Table 18 data'!G$4,0)</f>
        <v>8530</v>
      </c>
      <c r="H77" s="278">
        <f>VLOOKUP($A77,'Table 18 data'!$A$9:$AA$184,$Q$1+'Table 18 data'!H$4,0)</f>
        <v>61.8</v>
      </c>
      <c r="I77" s="277">
        <f>VLOOKUP($A77,'Table 18 data'!$A$9:$AA$184,$Q$1+'Table 18 data'!I$4,0)</f>
        <v>8462</v>
      </c>
      <c r="J77" s="278">
        <f>VLOOKUP($A77,'Table 18 data'!$A$9:$AA$184,$Q$1+'Table 18 data'!J$4,0)</f>
        <v>66.2</v>
      </c>
      <c r="K77" s="278">
        <f>VLOOKUP($A77,'Table 18 data'!$A$9:$AA$184,$Q$1+'Table 18 data'!K$4,0)</f>
        <v>8446</v>
      </c>
      <c r="L77" s="278">
        <f>VLOOKUP($A77,'Table 18 data'!$A$9:$AA$184,$Q$1+'Table 18 data'!L$4,0)</f>
        <v>69.8</v>
      </c>
      <c r="M77" s="277">
        <f>VLOOKUP($A77,'Table 18 data'!$A$9:$AA$184,$Q$1+'Table 18 data'!M$4,0)</f>
        <v>8160</v>
      </c>
      <c r="N77" s="278">
        <f>VLOOKUP($A77,'Table 18 data'!$A$9:$AA$184,$Q$1+'Table 18 data'!N$4,0)</f>
        <v>65.400000000000006</v>
      </c>
      <c r="P77" s="121"/>
      <c r="Q77" s="296"/>
      <c r="R77" s="121"/>
      <c r="S77" s="296"/>
      <c r="T77" s="121"/>
      <c r="U77" s="121"/>
      <c r="V77" s="121"/>
      <c r="W77" s="121"/>
      <c r="X77" s="121"/>
      <c r="Y77" s="121"/>
    </row>
    <row r="78" spans="1:25" ht="11.25" customHeight="1" x14ac:dyDescent="0.2">
      <c r="A78" s="103" t="s">
        <v>248</v>
      </c>
      <c r="B78" s="136" t="s">
        <v>249</v>
      </c>
      <c r="C78" s="277">
        <f>VLOOKUP($A78,'Table 18 data'!$A$9:$AA$184,$Q$1+'Table 18 data'!C$4,0)</f>
        <v>464</v>
      </c>
      <c r="D78" s="278">
        <f>VLOOKUP($A78,'Table 18 data'!$A$9:$AA$184,$Q$1+'Table 18 data'!D$4,0)</f>
        <v>64.400000000000006</v>
      </c>
      <c r="E78" s="277">
        <f>VLOOKUP($A78,'Table 18 data'!$A$9:$AA$184,$Q$1+'Table 18 data'!E$4,0)</f>
        <v>488</v>
      </c>
      <c r="F78" s="278">
        <f>VLOOKUP($A78,'Table 18 data'!$A$9:$AA$184,$Q$1+'Table 18 data'!F$4,0)</f>
        <v>68.2</v>
      </c>
      <c r="G78" s="277">
        <f>VLOOKUP($A78,'Table 18 data'!$A$9:$AA$184,$Q$1+'Table 18 data'!G$4,0)</f>
        <v>441</v>
      </c>
      <c r="H78" s="278">
        <f>VLOOKUP($A78,'Table 18 data'!$A$9:$AA$184,$Q$1+'Table 18 data'!H$4,0)</f>
        <v>68</v>
      </c>
      <c r="I78" s="277">
        <f>VLOOKUP($A78,'Table 18 data'!$A$9:$AA$184,$Q$1+'Table 18 data'!I$4,0)</f>
        <v>473</v>
      </c>
      <c r="J78" s="278">
        <f>VLOOKUP($A78,'Table 18 data'!$A$9:$AA$184,$Q$1+'Table 18 data'!J$4,0)</f>
        <v>66.8</v>
      </c>
      <c r="K78" s="278">
        <f>VLOOKUP($A78,'Table 18 data'!$A$9:$AA$184,$Q$1+'Table 18 data'!K$4,0)</f>
        <v>462</v>
      </c>
      <c r="L78" s="278">
        <f>VLOOKUP($A78,'Table 18 data'!$A$9:$AA$184,$Q$1+'Table 18 data'!L$4,0)</f>
        <v>81.8</v>
      </c>
      <c r="M78" s="277">
        <f>VLOOKUP($A78,'Table 18 data'!$A$9:$AA$184,$Q$1+'Table 18 data'!M$4,0)</f>
        <v>453</v>
      </c>
      <c r="N78" s="278">
        <f>VLOOKUP($A78,'Table 18 data'!$A$9:$AA$184,$Q$1+'Table 18 data'!N$4,0)</f>
        <v>74.400000000000006</v>
      </c>
      <c r="P78" s="121"/>
      <c r="Q78" s="296"/>
      <c r="R78" s="121"/>
      <c r="S78" s="296"/>
      <c r="T78" s="121"/>
      <c r="U78" s="121"/>
      <c r="V78" s="121"/>
      <c r="W78" s="121"/>
      <c r="X78" s="121"/>
      <c r="Y78" s="121"/>
    </row>
    <row r="79" spans="1:25" ht="11.25" customHeight="1" x14ac:dyDescent="0.2">
      <c r="A79" s="8"/>
      <c r="B79" s="136"/>
      <c r="C79" s="277"/>
      <c r="D79" s="279"/>
      <c r="E79" s="277"/>
      <c r="F79" s="279"/>
      <c r="G79" s="277"/>
      <c r="H79" s="278"/>
      <c r="I79" s="280"/>
      <c r="J79" s="280"/>
      <c r="K79" s="280"/>
      <c r="L79" s="280"/>
      <c r="M79" s="280"/>
      <c r="N79" s="280"/>
      <c r="P79" s="121"/>
      <c r="Q79" s="296"/>
      <c r="R79" s="121"/>
      <c r="S79" s="296"/>
      <c r="T79" s="121"/>
      <c r="U79" s="121"/>
      <c r="V79" s="121"/>
      <c r="W79" s="121"/>
      <c r="X79" s="121"/>
      <c r="Y79" s="121"/>
    </row>
    <row r="80" spans="1:25" s="83" customFormat="1" ht="11.25" customHeight="1" x14ac:dyDescent="0.2">
      <c r="A80" s="32" t="s">
        <v>566</v>
      </c>
      <c r="B80" s="77" t="s">
        <v>250</v>
      </c>
      <c r="C80" s="275">
        <f>VLOOKUP($A80,'Table 18 data'!$A$9:$AA$184,$Q$1+'Table 18 data'!C$4,0)</f>
        <v>62027</v>
      </c>
      <c r="D80" s="276">
        <f>VLOOKUP($A80,'Table 18 data'!$A$9:$AA$184,$Q$1+'Table 18 data'!D$4,0)</f>
        <v>56.8</v>
      </c>
      <c r="E80" s="275">
        <f>VLOOKUP($A80,'Table 18 data'!$A$9:$AA$184,$Q$1+'Table 18 data'!E$4,0)</f>
        <v>62120</v>
      </c>
      <c r="F80" s="276">
        <f>VLOOKUP($A80,'Table 18 data'!$A$9:$AA$184,$Q$1+'Table 18 data'!F$4,0)</f>
        <v>61.3</v>
      </c>
      <c r="G80" s="275">
        <f>VLOOKUP($A80,'Table 18 data'!$A$9:$AA$184,$Q$1+'Table 18 data'!G$4,0)</f>
        <v>60015</v>
      </c>
      <c r="H80" s="276">
        <f>VLOOKUP($A80,'Table 18 data'!$A$9:$AA$184,$Q$1+'Table 18 data'!H$4,0)</f>
        <v>64.400000000000006</v>
      </c>
      <c r="I80" s="275">
        <f>VLOOKUP($A80,'Table 18 data'!$A$9:$AA$184,$Q$1+'Table 18 data'!I$4,0)</f>
        <v>60625</v>
      </c>
      <c r="J80" s="276">
        <f>VLOOKUP($A80,'Table 18 data'!$A$9:$AA$184,$Q$1+'Table 18 data'!J$4,0)</f>
        <v>68.7</v>
      </c>
      <c r="K80" s="276">
        <f>VLOOKUP($A80,'Table 18 data'!$A$9:$AA$184,$Q$1+'Table 18 data'!K$4,0)</f>
        <v>61793</v>
      </c>
      <c r="L80" s="276">
        <f>VLOOKUP($A80,'Table 18 data'!$A$9:$AA$184,$Q$1+'Table 18 data'!L$4,0)</f>
        <v>70.2</v>
      </c>
      <c r="M80" s="275">
        <f>VLOOKUP($A80,'Table 18 data'!$A$9:$AA$184,$Q$1+'Table 18 data'!M$4,0)</f>
        <v>59822</v>
      </c>
      <c r="N80" s="276">
        <f>VLOOKUP($A80,'Table 18 data'!$A$9:$AA$184,$Q$1+'Table 18 data'!N$4,0)</f>
        <v>64.900000000000006</v>
      </c>
      <c r="P80" s="121"/>
      <c r="Q80" s="296"/>
      <c r="R80" s="121"/>
      <c r="S80" s="296"/>
      <c r="T80" s="121"/>
      <c r="U80" s="121"/>
      <c r="V80" s="121"/>
      <c r="W80" s="121"/>
      <c r="X80" s="121"/>
      <c r="Y80" s="121"/>
    </row>
    <row r="81" spans="1:25" ht="11.25" customHeight="1" x14ac:dyDescent="0.2">
      <c r="A81" s="103" t="s">
        <v>251</v>
      </c>
      <c r="B81" s="136" t="s">
        <v>252</v>
      </c>
      <c r="C81" s="277">
        <f>VLOOKUP($A81,'Table 18 data'!$A$9:$AA$184,$Q$1+'Table 18 data'!C$4,0)</f>
        <v>11566</v>
      </c>
      <c r="D81" s="278">
        <f>VLOOKUP($A81,'Table 18 data'!$A$9:$AA$184,$Q$1+'Table 18 data'!D$4,0)</f>
        <v>56.9</v>
      </c>
      <c r="E81" s="277">
        <f>VLOOKUP($A81,'Table 18 data'!$A$9:$AA$184,$Q$1+'Table 18 data'!E$4,0)</f>
        <v>11567</v>
      </c>
      <c r="F81" s="278">
        <f>VLOOKUP($A81,'Table 18 data'!$A$9:$AA$184,$Q$1+'Table 18 data'!F$4,0)</f>
        <v>63.4</v>
      </c>
      <c r="G81" s="277">
        <f>VLOOKUP($A81,'Table 18 data'!$A$9:$AA$184,$Q$1+'Table 18 data'!G$4,0)</f>
        <v>11339</v>
      </c>
      <c r="H81" s="278">
        <f>VLOOKUP($A81,'Table 18 data'!$A$9:$AA$184,$Q$1+'Table 18 data'!H$4,0)</f>
        <v>67.2</v>
      </c>
      <c r="I81" s="277">
        <f>VLOOKUP($A81,'Table 18 data'!$A$9:$AA$184,$Q$1+'Table 18 data'!I$4,0)</f>
        <v>11637</v>
      </c>
      <c r="J81" s="278">
        <f>VLOOKUP($A81,'Table 18 data'!$A$9:$AA$184,$Q$1+'Table 18 data'!J$4,0)</f>
        <v>71.2</v>
      </c>
      <c r="K81" s="278">
        <f>VLOOKUP($A81,'Table 18 data'!$A$9:$AA$184,$Q$1+'Table 18 data'!K$4,0)</f>
        <v>11837</v>
      </c>
      <c r="L81" s="278">
        <f>VLOOKUP($A81,'Table 18 data'!$A$9:$AA$184,$Q$1+'Table 18 data'!L$4,0)</f>
        <v>72.599999999999994</v>
      </c>
      <c r="M81" s="277">
        <f>VLOOKUP($A81,'Table 18 data'!$A$9:$AA$184,$Q$1+'Table 18 data'!M$4,0)</f>
        <v>11514</v>
      </c>
      <c r="N81" s="278">
        <f>VLOOKUP($A81,'Table 18 data'!$A$9:$AA$184,$Q$1+'Table 18 data'!N$4,0)</f>
        <v>67.400000000000006</v>
      </c>
      <c r="P81" s="121"/>
      <c r="Q81" s="296"/>
      <c r="R81" s="121"/>
      <c r="S81" s="296"/>
      <c r="T81" s="121"/>
      <c r="U81" s="121"/>
      <c r="V81" s="121"/>
      <c r="W81" s="121"/>
      <c r="X81" s="121"/>
      <c r="Y81" s="121"/>
    </row>
    <row r="82" spans="1:25" ht="11.25" customHeight="1" x14ac:dyDescent="0.2">
      <c r="A82" s="103" t="s">
        <v>253</v>
      </c>
      <c r="B82" s="136" t="s">
        <v>254</v>
      </c>
      <c r="C82" s="277">
        <f>VLOOKUP($A82,'Table 18 data'!$A$9:$AA$184,$Q$1+'Table 18 data'!C$4,0)</f>
        <v>3301</v>
      </c>
      <c r="D82" s="278">
        <f>VLOOKUP($A82,'Table 18 data'!$A$9:$AA$184,$Q$1+'Table 18 data'!D$4,0)</f>
        <v>55.8</v>
      </c>
      <c r="E82" s="277">
        <f>VLOOKUP($A82,'Table 18 data'!$A$9:$AA$184,$Q$1+'Table 18 data'!E$4,0)</f>
        <v>3424</v>
      </c>
      <c r="F82" s="278">
        <f>VLOOKUP($A82,'Table 18 data'!$A$9:$AA$184,$Q$1+'Table 18 data'!F$4,0)</f>
        <v>60.1</v>
      </c>
      <c r="G82" s="277">
        <f>VLOOKUP($A82,'Table 18 data'!$A$9:$AA$184,$Q$1+'Table 18 data'!G$4,0)</f>
        <v>3219</v>
      </c>
      <c r="H82" s="278">
        <f>VLOOKUP($A82,'Table 18 data'!$A$9:$AA$184,$Q$1+'Table 18 data'!H$4,0)</f>
        <v>64.2</v>
      </c>
      <c r="I82" s="277">
        <f>VLOOKUP($A82,'Table 18 data'!$A$9:$AA$184,$Q$1+'Table 18 data'!I$4,0)</f>
        <v>3363</v>
      </c>
      <c r="J82" s="278">
        <f>VLOOKUP($A82,'Table 18 data'!$A$9:$AA$184,$Q$1+'Table 18 data'!J$4,0)</f>
        <v>71.099999999999994</v>
      </c>
      <c r="K82" s="278">
        <f>VLOOKUP($A82,'Table 18 data'!$A$9:$AA$184,$Q$1+'Table 18 data'!K$4,0)</f>
        <v>3397</v>
      </c>
      <c r="L82" s="278">
        <f>VLOOKUP($A82,'Table 18 data'!$A$9:$AA$184,$Q$1+'Table 18 data'!L$4,0)</f>
        <v>69.900000000000006</v>
      </c>
      <c r="M82" s="277">
        <f>VLOOKUP($A82,'Table 18 data'!$A$9:$AA$184,$Q$1+'Table 18 data'!M$4,0)</f>
        <v>3216</v>
      </c>
      <c r="N82" s="278">
        <f>VLOOKUP($A82,'Table 18 data'!$A$9:$AA$184,$Q$1+'Table 18 data'!N$4,0)</f>
        <v>60.8</v>
      </c>
      <c r="P82" s="121"/>
      <c r="Q82" s="296"/>
      <c r="R82" s="121"/>
      <c r="S82" s="296"/>
      <c r="T82" s="121"/>
      <c r="U82" s="121"/>
      <c r="V82" s="121"/>
      <c r="W82" s="121"/>
      <c r="X82" s="121"/>
      <c r="Y82" s="121"/>
    </row>
    <row r="83" spans="1:25" ht="11.25" customHeight="1" x14ac:dyDescent="0.2">
      <c r="A83" s="103" t="s">
        <v>255</v>
      </c>
      <c r="B83" s="136" t="s">
        <v>256</v>
      </c>
      <c r="C83" s="277">
        <f>VLOOKUP($A83,'Table 18 data'!$A$9:$AA$184,$Q$1+'Table 18 data'!C$4,0)</f>
        <v>3859</v>
      </c>
      <c r="D83" s="278">
        <f>VLOOKUP($A83,'Table 18 data'!$A$9:$AA$184,$Q$1+'Table 18 data'!D$4,0)</f>
        <v>55.6</v>
      </c>
      <c r="E83" s="277">
        <f>VLOOKUP($A83,'Table 18 data'!$A$9:$AA$184,$Q$1+'Table 18 data'!E$4,0)</f>
        <v>3835</v>
      </c>
      <c r="F83" s="278">
        <f>VLOOKUP($A83,'Table 18 data'!$A$9:$AA$184,$Q$1+'Table 18 data'!F$4,0)</f>
        <v>61.3</v>
      </c>
      <c r="G83" s="277">
        <f>VLOOKUP($A83,'Table 18 data'!$A$9:$AA$184,$Q$1+'Table 18 data'!G$4,0)</f>
        <v>3672</v>
      </c>
      <c r="H83" s="278">
        <f>VLOOKUP($A83,'Table 18 data'!$A$9:$AA$184,$Q$1+'Table 18 data'!H$4,0)</f>
        <v>63.9</v>
      </c>
      <c r="I83" s="277">
        <f>VLOOKUP($A83,'Table 18 data'!$A$9:$AA$184,$Q$1+'Table 18 data'!I$4,0)</f>
        <v>3753</v>
      </c>
      <c r="J83" s="278">
        <f>VLOOKUP($A83,'Table 18 data'!$A$9:$AA$184,$Q$1+'Table 18 data'!J$4,0)</f>
        <v>64.400000000000006</v>
      </c>
      <c r="K83" s="278">
        <f>VLOOKUP($A83,'Table 18 data'!$A$9:$AA$184,$Q$1+'Table 18 data'!K$4,0)</f>
        <v>3786</v>
      </c>
      <c r="L83" s="278">
        <f>VLOOKUP($A83,'Table 18 data'!$A$9:$AA$184,$Q$1+'Table 18 data'!L$4,0)</f>
        <v>67.900000000000006</v>
      </c>
      <c r="M83" s="277">
        <f>VLOOKUP($A83,'Table 18 data'!$A$9:$AA$184,$Q$1+'Table 18 data'!M$4,0)</f>
        <v>3626</v>
      </c>
      <c r="N83" s="278">
        <f>VLOOKUP($A83,'Table 18 data'!$A$9:$AA$184,$Q$1+'Table 18 data'!N$4,0)</f>
        <v>64.599999999999994</v>
      </c>
      <c r="P83" s="121"/>
      <c r="Q83" s="296"/>
      <c r="R83" s="121"/>
      <c r="S83" s="296"/>
      <c r="T83" s="121"/>
      <c r="U83" s="121"/>
      <c r="V83" s="121"/>
      <c r="W83" s="121"/>
      <c r="X83" s="121"/>
      <c r="Y83" s="121"/>
    </row>
    <row r="84" spans="1:25" ht="11.25" customHeight="1" x14ac:dyDescent="0.2">
      <c r="A84" s="103" t="s">
        <v>468</v>
      </c>
      <c r="B84" s="136" t="s">
        <v>257</v>
      </c>
      <c r="C84" s="277">
        <f>VLOOKUP($A84,'Table 18 data'!$A$9:$AA$184,$Q$1+'Table 18 data'!C$4,0)</f>
        <v>1833</v>
      </c>
      <c r="D84" s="278">
        <f>VLOOKUP($A84,'Table 18 data'!$A$9:$AA$184,$Q$1+'Table 18 data'!D$4,0)</f>
        <v>63</v>
      </c>
      <c r="E84" s="277">
        <f>VLOOKUP($A84,'Table 18 data'!$A$9:$AA$184,$Q$1+'Table 18 data'!E$4,0)</f>
        <v>1834</v>
      </c>
      <c r="F84" s="278">
        <f>VLOOKUP($A84,'Table 18 data'!$A$9:$AA$184,$Q$1+'Table 18 data'!F$4,0)</f>
        <v>65.3</v>
      </c>
      <c r="G84" s="277">
        <f>VLOOKUP($A84,'Table 18 data'!$A$9:$AA$184,$Q$1+'Table 18 data'!G$4,0)</f>
        <v>1767</v>
      </c>
      <c r="H84" s="278">
        <f>VLOOKUP($A84,'Table 18 data'!$A$9:$AA$184,$Q$1+'Table 18 data'!H$4,0)</f>
        <v>65.5</v>
      </c>
      <c r="I84" s="277">
        <f>VLOOKUP($A84,'Table 18 data'!$A$9:$AA$184,$Q$1+'Table 18 data'!I$4,0)</f>
        <v>1747</v>
      </c>
      <c r="J84" s="278">
        <f>VLOOKUP($A84,'Table 18 data'!$A$9:$AA$184,$Q$1+'Table 18 data'!J$4,0)</f>
        <v>71.5</v>
      </c>
      <c r="K84" s="278">
        <f>VLOOKUP($A84,'Table 18 data'!$A$9:$AA$184,$Q$1+'Table 18 data'!K$4,0)</f>
        <v>1719</v>
      </c>
      <c r="L84" s="278">
        <f>VLOOKUP($A84,'Table 18 data'!$A$9:$AA$184,$Q$1+'Table 18 data'!L$4,0)</f>
        <v>69.2</v>
      </c>
      <c r="M84" s="277">
        <f>VLOOKUP($A84,'Table 18 data'!$A$9:$AA$184,$Q$1+'Table 18 data'!M$4,0)</f>
        <v>1725</v>
      </c>
      <c r="N84" s="278">
        <f>VLOOKUP($A84,'Table 18 data'!$A$9:$AA$184,$Q$1+'Table 18 data'!N$4,0)</f>
        <v>71</v>
      </c>
      <c r="P84" s="121"/>
      <c r="Q84" s="296"/>
      <c r="R84" s="121"/>
      <c r="S84" s="296"/>
      <c r="T84" s="121"/>
      <c r="U84" s="121"/>
      <c r="V84" s="121"/>
      <c r="W84" s="121"/>
      <c r="X84" s="121"/>
      <c r="Y84" s="121"/>
    </row>
    <row r="85" spans="1:25" ht="11.25" customHeight="1" x14ac:dyDescent="0.2">
      <c r="A85" s="103" t="s">
        <v>258</v>
      </c>
      <c r="B85" s="136" t="s">
        <v>259</v>
      </c>
      <c r="C85" s="277">
        <f>VLOOKUP($A85,'Table 18 data'!$A$9:$AA$184,$Q$1+'Table 18 data'!C$4,0)</f>
        <v>3457</v>
      </c>
      <c r="D85" s="278">
        <f>VLOOKUP($A85,'Table 18 data'!$A$9:$AA$184,$Q$1+'Table 18 data'!D$4,0)</f>
        <v>46.7</v>
      </c>
      <c r="E85" s="277">
        <f>VLOOKUP($A85,'Table 18 data'!$A$9:$AA$184,$Q$1+'Table 18 data'!E$4,0)</f>
        <v>3425</v>
      </c>
      <c r="F85" s="278">
        <f>VLOOKUP($A85,'Table 18 data'!$A$9:$AA$184,$Q$1+'Table 18 data'!F$4,0)</f>
        <v>50.4</v>
      </c>
      <c r="G85" s="277">
        <f>VLOOKUP($A85,'Table 18 data'!$A$9:$AA$184,$Q$1+'Table 18 data'!G$4,0)</f>
        <v>3415</v>
      </c>
      <c r="H85" s="278">
        <f>VLOOKUP($A85,'Table 18 data'!$A$9:$AA$184,$Q$1+'Table 18 data'!H$4,0)</f>
        <v>56.7</v>
      </c>
      <c r="I85" s="277">
        <f>VLOOKUP($A85,'Table 18 data'!$A$9:$AA$184,$Q$1+'Table 18 data'!I$4,0)</f>
        <v>3542</v>
      </c>
      <c r="J85" s="278">
        <f>VLOOKUP($A85,'Table 18 data'!$A$9:$AA$184,$Q$1+'Table 18 data'!J$4,0)</f>
        <v>65.3</v>
      </c>
      <c r="K85" s="278">
        <f>VLOOKUP($A85,'Table 18 data'!$A$9:$AA$184,$Q$1+'Table 18 data'!K$4,0)</f>
        <v>3568</v>
      </c>
      <c r="L85" s="278">
        <f>VLOOKUP($A85,'Table 18 data'!$A$9:$AA$184,$Q$1+'Table 18 data'!L$4,0)</f>
        <v>63.9</v>
      </c>
      <c r="M85" s="277">
        <f>VLOOKUP($A85,'Table 18 data'!$A$9:$AA$184,$Q$1+'Table 18 data'!M$4,0)</f>
        <v>3455</v>
      </c>
      <c r="N85" s="278">
        <f>VLOOKUP($A85,'Table 18 data'!$A$9:$AA$184,$Q$1+'Table 18 data'!N$4,0)</f>
        <v>59.5</v>
      </c>
      <c r="P85" s="121"/>
      <c r="Q85" s="296"/>
      <c r="R85" s="121"/>
      <c r="S85" s="296"/>
      <c r="T85" s="121"/>
      <c r="U85" s="121"/>
      <c r="V85" s="121"/>
      <c r="W85" s="121"/>
      <c r="X85" s="121"/>
      <c r="Y85" s="121"/>
    </row>
    <row r="86" spans="1:25" ht="11.25" customHeight="1" x14ac:dyDescent="0.2">
      <c r="A86" s="103" t="s">
        <v>260</v>
      </c>
      <c r="B86" s="136" t="s">
        <v>261</v>
      </c>
      <c r="C86" s="277">
        <f>VLOOKUP($A86,'Table 18 data'!$A$9:$AA$184,$Q$1+'Table 18 data'!C$4,0)</f>
        <v>3109</v>
      </c>
      <c r="D86" s="278">
        <f>VLOOKUP($A86,'Table 18 data'!$A$9:$AA$184,$Q$1+'Table 18 data'!D$4,0)</f>
        <v>65.900000000000006</v>
      </c>
      <c r="E86" s="277">
        <f>VLOOKUP($A86,'Table 18 data'!$A$9:$AA$184,$Q$1+'Table 18 data'!E$4,0)</f>
        <v>3174</v>
      </c>
      <c r="F86" s="278">
        <f>VLOOKUP($A86,'Table 18 data'!$A$9:$AA$184,$Q$1+'Table 18 data'!F$4,0)</f>
        <v>68.099999999999994</v>
      </c>
      <c r="G86" s="277">
        <f>VLOOKUP($A86,'Table 18 data'!$A$9:$AA$184,$Q$1+'Table 18 data'!G$4,0)</f>
        <v>3060</v>
      </c>
      <c r="H86" s="278">
        <f>VLOOKUP($A86,'Table 18 data'!$A$9:$AA$184,$Q$1+'Table 18 data'!H$4,0)</f>
        <v>67.2</v>
      </c>
      <c r="I86" s="277">
        <f>VLOOKUP($A86,'Table 18 data'!$A$9:$AA$184,$Q$1+'Table 18 data'!I$4,0)</f>
        <v>2990</v>
      </c>
      <c r="J86" s="278">
        <f>VLOOKUP($A86,'Table 18 data'!$A$9:$AA$184,$Q$1+'Table 18 data'!J$4,0)</f>
        <v>70</v>
      </c>
      <c r="K86" s="278">
        <f>VLOOKUP($A86,'Table 18 data'!$A$9:$AA$184,$Q$1+'Table 18 data'!K$4,0)</f>
        <v>3135</v>
      </c>
      <c r="L86" s="278">
        <f>VLOOKUP($A86,'Table 18 data'!$A$9:$AA$184,$Q$1+'Table 18 data'!L$4,0)</f>
        <v>71.599999999999994</v>
      </c>
      <c r="M86" s="277">
        <f>VLOOKUP($A86,'Table 18 data'!$A$9:$AA$184,$Q$1+'Table 18 data'!M$4,0)</f>
        <v>2971</v>
      </c>
      <c r="N86" s="278">
        <f>VLOOKUP($A86,'Table 18 data'!$A$9:$AA$184,$Q$1+'Table 18 data'!N$4,0)</f>
        <v>65</v>
      </c>
      <c r="P86" s="121"/>
      <c r="Q86" s="296"/>
      <c r="R86" s="121"/>
      <c r="S86" s="296"/>
      <c r="T86" s="121"/>
      <c r="U86" s="121"/>
      <c r="V86" s="121"/>
      <c r="W86" s="121"/>
      <c r="X86" s="121"/>
      <c r="Y86" s="121"/>
    </row>
    <row r="87" spans="1:25" ht="11.25" customHeight="1" x14ac:dyDescent="0.2">
      <c r="A87" s="103" t="s">
        <v>262</v>
      </c>
      <c r="B87" s="136" t="s">
        <v>263</v>
      </c>
      <c r="C87" s="277">
        <f>VLOOKUP($A87,'Table 18 data'!$A$9:$AA$184,$Q$1+'Table 18 data'!C$4,0)</f>
        <v>3013</v>
      </c>
      <c r="D87" s="278">
        <f>VLOOKUP($A87,'Table 18 data'!$A$9:$AA$184,$Q$1+'Table 18 data'!D$4,0)</f>
        <v>57.1</v>
      </c>
      <c r="E87" s="277">
        <f>VLOOKUP($A87,'Table 18 data'!$A$9:$AA$184,$Q$1+'Table 18 data'!E$4,0)</f>
        <v>3008</v>
      </c>
      <c r="F87" s="278">
        <f>VLOOKUP($A87,'Table 18 data'!$A$9:$AA$184,$Q$1+'Table 18 data'!F$4,0)</f>
        <v>61.6</v>
      </c>
      <c r="G87" s="277">
        <f>VLOOKUP($A87,'Table 18 data'!$A$9:$AA$184,$Q$1+'Table 18 data'!G$4,0)</f>
        <v>2937</v>
      </c>
      <c r="H87" s="278">
        <f>VLOOKUP($A87,'Table 18 data'!$A$9:$AA$184,$Q$1+'Table 18 data'!H$4,0)</f>
        <v>63.5</v>
      </c>
      <c r="I87" s="277">
        <f>VLOOKUP($A87,'Table 18 data'!$A$9:$AA$184,$Q$1+'Table 18 data'!I$4,0)</f>
        <v>2977</v>
      </c>
      <c r="J87" s="278">
        <f>VLOOKUP($A87,'Table 18 data'!$A$9:$AA$184,$Q$1+'Table 18 data'!J$4,0)</f>
        <v>68.8</v>
      </c>
      <c r="K87" s="278">
        <f>VLOOKUP($A87,'Table 18 data'!$A$9:$AA$184,$Q$1+'Table 18 data'!K$4,0)</f>
        <v>2964</v>
      </c>
      <c r="L87" s="278">
        <f>VLOOKUP($A87,'Table 18 data'!$A$9:$AA$184,$Q$1+'Table 18 data'!L$4,0)</f>
        <v>72.3</v>
      </c>
      <c r="M87" s="277">
        <f>VLOOKUP($A87,'Table 18 data'!$A$9:$AA$184,$Q$1+'Table 18 data'!M$4,0)</f>
        <v>2909</v>
      </c>
      <c r="N87" s="278">
        <f>VLOOKUP($A87,'Table 18 data'!$A$9:$AA$184,$Q$1+'Table 18 data'!N$4,0)</f>
        <v>66.8</v>
      </c>
      <c r="P87" s="121"/>
      <c r="Q87" s="296"/>
      <c r="R87" s="121"/>
      <c r="S87" s="296"/>
      <c r="T87" s="121"/>
      <c r="U87" s="121"/>
      <c r="V87" s="121"/>
      <c r="W87" s="121"/>
      <c r="X87" s="121"/>
      <c r="Y87" s="121"/>
    </row>
    <row r="88" spans="1:25" ht="11.25" customHeight="1" x14ac:dyDescent="0.2">
      <c r="A88" s="103" t="s">
        <v>264</v>
      </c>
      <c r="B88" s="136" t="s">
        <v>265</v>
      </c>
      <c r="C88" s="277">
        <f>VLOOKUP($A88,'Table 18 data'!$A$9:$AA$184,$Q$1+'Table 18 data'!C$4,0)</f>
        <v>9427</v>
      </c>
      <c r="D88" s="278">
        <f>VLOOKUP($A88,'Table 18 data'!$A$9:$AA$184,$Q$1+'Table 18 data'!D$4,0)</f>
        <v>60.1</v>
      </c>
      <c r="E88" s="277">
        <f>VLOOKUP($A88,'Table 18 data'!$A$9:$AA$184,$Q$1+'Table 18 data'!E$4,0)</f>
        <v>9468</v>
      </c>
      <c r="F88" s="278">
        <f>VLOOKUP($A88,'Table 18 data'!$A$9:$AA$184,$Q$1+'Table 18 data'!F$4,0)</f>
        <v>61</v>
      </c>
      <c r="G88" s="277">
        <f>VLOOKUP($A88,'Table 18 data'!$A$9:$AA$184,$Q$1+'Table 18 data'!G$4,0)</f>
        <v>9025</v>
      </c>
      <c r="H88" s="278">
        <f>VLOOKUP($A88,'Table 18 data'!$A$9:$AA$184,$Q$1+'Table 18 data'!H$4,0)</f>
        <v>63.1</v>
      </c>
      <c r="I88" s="277">
        <f>VLOOKUP($A88,'Table 18 data'!$A$9:$AA$184,$Q$1+'Table 18 data'!I$4,0)</f>
        <v>9235</v>
      </c>
      <c r="J88" s="278">
        <f>VLOOKUP($A88,'Table 18 data'!$A$9:$AA$184,$Q$1+'Table 18 data'!J$4,0)</f>
        <v>67.8</v>
      </c>
      <c r="K88" s="278">
        <f>VLOOKUP($A88,'Table 18 data'!$A$9:$AA$184,$Q$1+'Table 18 data'!K$4,0)</f>
        <v>9346</v>
      </c>
      <c r="L88" s="278">
        <f>VLOOKUP($A88,'Table 18 data'!$A$9:$AA$184,$Q$1+'Table 18 data'!L$4,0)</f>
        <v>69.2</v>
      </c>
      <c r="M88" s="277">
        <f>VLOOKUP($A88,'Table 18 data'!$A$9:$AA$184,$Q$1+'Table 18 data'!M$4,0)</f>
        <v>8993</v>
      </c>
      <c r="N88" s="278">
        <f>VLOOKUP($A88,'Table 18 data'!$A$9:$AA$184,$Q$1+'Table 18 data'!N$4,0)</f>
        <v>63.3</v>
      </c>
      <c r="P88" s="121"/>
      <c r="Q88" s="296"/>
      <c r="R88" s="121"/>
      <c r="S88" s="296"/>
      <c r="T88" s="121"/>
      <c r="U88" s="121"/>
      <c r="V88" s="121"/>
      <c r="W88" s="121"/>
      <c r="X88" s="121"/>
      <c r="Y88" s="121"/>
    </row>
    <row r="89" spans="1:25" ht="11.25" customHeight="1" x14ac:dyDescent="0.2">
      <c r="A89" s="103" t="s">
        <v>266</v>
      </c>
      <c r="B89" s="136" t="s">
        <v>267</v>
      </c>
      <c r="C89" s="277">
        <f>VLOOKUP($A89,'Table 18 data'!$A$9:$AA$184,$Q$1+'Table 18 data'!C$4,0)</f>
        <v>2585</v>
      </c>
      <c r="D89" s="278">
        <f>VLOOKUP($A89,'Table 18 data'!$A$9:$AA$184,$Q$1+'Table 18 data'!D$4,0)</f>
        <v>44.6</v>
      </c>
      <c r="E89" s="277">
        <f>VLOOKUP($A89,'Table 18 data'!$A$9:$AA$184,$Q$1+'Table 18 data'!E$4,0)</f>
        <v>2483</v>
      </c>
      <c r="F89" s="278">
        <f>VLOOKUP($A89,'Table 18 data'!$A$9:$AA$184,$Q$1+'Table 18 data'!F$4,0)</f>
        <v>51.9</v>
      </c>
      <c r="G89" s="277">
        <f>VLOOKUP($A89,'Table 18 data'!$A$9:$AA$184,$Q$1+'Table 18 data'!G$4,0)</f>
        <v>2440</v>
      </c>
      <c r="H89" s="278">
        <f>VLOOKUP($A89,'Table 18 data'!$A$9:$AA$184,$Q$1+'Table 18 data'!H$4,0)</f>
        <v>53.9</v>
      </c>
      <c r="I89" s="277">
        <f>VLOOKUP($A89,'Table 18 data'!$A$9:$AA$184,$Q$1+'Table 18 data'!I$4,0)</f>
        <v>2300</v>
      </c>
      <c r="J89" s="278">
        <f>VLOOKUP($A89,'Table 18 data'!$A$9:$AA$184,$Q$1+'Table 18 data'!J$4,0)</f>
        <v>56.5</v>
      </c>
      <c r="K89" s="278">
        <f>VLOOKUP($A89,'Table 18 data'!$A$9:$AA$184,$Q$1+'Table 18 data'!K$4,0)</f>
        <v>2496</v>
      </c>
      <c r="L89" s="278">
        <f>VLOOKUP($A89,'Table 18 data'!$A$9:$AA$184,$Q$1+'Table 18 data'!L$4,0)</f>
        <v>59.3</v>
      </c>
      <c r="M89" s="277">
        <f>VLOOKUP($A89,'Table 18 data'!$A$9:$AA$184,$Q$1+'Table 18 data'!M$4,0)</f>
        <v>2336</v>
      </c>
      <c r="N89" s="278">
        <f>VLOOKUP($A89,'Table 18 data'!$A$9:$AA$184,$Q$1+'Table 18 data'!N$4,0)</f>
        <v>58.6</v>
      </c>
      <c r="P89" s="121"/>
      <c r="Q89" s="296"/>
      <c r="R89" s="121"/>
      <c r="S89" s="296"/>
      <c r="T89" s="121"/>
      <c r="U89" s="121"/>
      <c r="V89" s="121"/>
      <c r="W89" s="121"/>
      <c r="X89" s="121"/>
      <c r="Y89" s="121"/>
    </row>
    <row r="90" spans="1:25" ht="11.25" customHeight="1" x14ac:dyDescent="0.2">
      <c r="A90" s="103" t="s">
        <v>268</v>
      </c>
      <c r="B90" s="136" t="s">
        <v>269</v>
      </c>
      <c r="C90" s="277">
        <f>VLOOKUP($A90,'Table 18 data'!$A$9:$AA$184,$Q$1+'Table 18 data'!C$4,0)</f>
        <v>2048</v>
      </c>
      <c r="D90" s="278">
        <f>VLOOKUP($A90,'Table 18 data'!$A$9:$AA$184,$Q$1+'Table 18 data'!D$4,0)</f>
        <v>55.9</v>
      </c>
      <c r="E90" s="277">
        <f>VLOOKUP($A90,'Table 18 data'!$A$9:$AA$184,$Q$1+'Table 18 data'!E$4,0)</f>
        <v>2054</v>
      </c>
      <c r="F90" s="278">
        <f>VLOOKUP($A90,'Table 18 data'!$A$9:$AA$184,$Q$1+'Table 18 data'!F$4,0)</f>
        <v>62.7</v>
      </c>
      <c r="G90" s="277">
        <f>VLOOKUP($A90,'Table 18 data'!$A$9:$AA$184,$Q$1+'Table 18 data'!G$4,0)</f>
        <v>1947</v>
      </c>
      <c r="H90" s="278">
        <f>VLOOKUP($A90,'Table 18 data'!$A$9:$AA$184,$Q$1+'Table 18 data'!H$4,0)</f>
        <v>64</v>
      </c>
      <c r="I90" s="277">
        <f>VLOOKUP($A90,'Table 18 data'!$A$9:$AA$184,$Q$1+'Table 18 data'!I$4,0)</f>
        <v>1909</v>
      </c>
      <c r="J90" s="278">
        <f>VLOOKUP($A90,'Table 18 data'!$A$9:$AA$184,$Q$1+'Table 18 data'!J$4,0)</f>
        <v>70.5</v>
      </c>
      <c r="K90" s="278">
        <f>VLOOKUP($A90,'Table 18 data'!$A$9:$AA$184,$Q$1+'Table 18 data'!K$4,0)</f>
        <v>1995</v>
      </c>
      <c r="L90" s="278">
        <f>VLOOKUP($A90,'Table 18 data'!$A$9:$AA$184,$Q$1+'Table 18 data'!L$4,0)</f>
        <v>68.3</v>
      </c>
      <c r="M90" s="277">
        <f>VLOOKUP($A90,'Table 18 data'!$A$9:$AA$184,$Q$1+'Table 18 data'!M$4,0)</f>
        <v>1979</v>
      </c>
      <c r="N90" s="278">
        <f>VLOOKUP($A90,'Table 18 data'!$A$9:$AA$184,$Q$1+'Table 18 data'!N$4,0)</f>
        <v>58.8</v>
      </c>
      <c r="P90" s="121"/>
      <c r="Q90" s="296"/>
      <c r="R90" s="121"/>
      <c r="S90" s="296"/>
      <c r="T90" s="121"/>
      <c r="U90" s="121"/>
      <c r="V90" s="121"/>
      <c r="W90" s="121"/>
      <c r="X90" s="121"/>
      <c r="Y90" s="121"/>
    </row>
    <row r="91" spans="1:25" ht="11.25" customHeight="1" x14ac:dyDescent="0.2">
      <c r="A91" s="103" t="s">
        <v>270</v>
      </c>
      <c r="B91" s="136" t="s">
        <v>271</v>
      </c>
      <c r="C91" s="277">
        <f>VLOOKUP($A91,'Table 18 data'!$A$9:$AA$184,$Q$1+'Table 18 data'!C$4,0)</f>
        <v>3574</v>
      </c>
      <c r="D91" s="278">
        <f>VLOOKUP($A91,'Table 18 data'!$A$9:$AA$184,$Q$1+'Table 18 data'!D$4,0)</f>
        <v>50.4</v>
      </c>
      <c r="E91" s="277">
        <f>VLOOKUP($A91,'Table 18 data'!$A$9:$AA$184,$Q$1+'Table 18 data'!E$4,0)</f>
        <v>3478</v>
      </c>
      <c r="F91" s="278">
        <f>VLOOKUP($A91,'Table 18 data'!$A$9:$AA$184,$Q$1+'Table 18 data'!F$4,0)</f>
        <v>54.8</v>
      </c>
      <c r="G91" s="277">
        <f>VLOOKUP($A91,'Table 18 data'!$A$9:$AA$184,$Q$1+'Table 18 data'!G$4,0)</f>
        <v>3328</v>
      </c>
      <c r="H91" s="278">
        <f>VLOOKUP($A91,'Table 18 data'!$A$9:$AA$184,$Q$1+'Table 18 data'!H$4,0)</f>
        <v>61</v>
      </c>
      <c r="I91" s="277">
        <f>VLOOKUP($A91,'Table 18 data'!$A$9:$AA$184,$Q$1+'Table 18 data'!I$4,0)</f>
        <v>3273</v>
      </c>
      <c r="J91" s="278">
        <f>VLOOKUP($A91,'Table 18 data'!$A$9:$AA$184,$Q$1+'Table 18 data'!J$4,0)</f>
        <v>66.7</v>
      </c>
      <c r="K91" s="278">
        <f>VLOOKUP($A91,'Table 18 data'!$A$9:$AA$184,$Q$1+'Table 18 data'!K$4,0)</f>
        <v>3350</v>
      </c>
      <c r="L91" s="278">
        <f>VLOOKUP($A91,'Table 18 data'!$A$9:$AA$184,$Q$1+'Table 18 data'!L$4,0)</f>
        <v>67.3</v>
      </c>
      <c r="M91" s="277">
        <f>VLOOKUP($A91,'Table 18 data'!$A$9:$AA$184,$Q$1+'Table 18 data'!M$4,0)</f>
        <v>3301</v>
      </c>
      <c r="N91" s="278">
        <f>VLOOKUP($A91,'Table 18 data'!$A$9:$AA$184,$Q$1+'Table 18 data'!N$4,0)</f>
        <v>57</v>
      </c>
      <c r="P91" s="121"/>
      <c r="Q91" s="296"/>
      <c r="R91" s="121"/>
      <c r="S91" s="296"/>
      <c r="T91" s="121"/>
      <c r="U91" s="121"/>
      <c r="V91" s="121"/>
      <c r="W91" s="121"/>
      <c r="X91" s="121"/>
      <c r="Y91" s="121"/>
    </row>
    <row r="92" spans="1:25" ht="11.25" customHeight="1" x14ac:dyDescent="0.2">
      <c r="A92" s="103" t="s">
        <v>272</v>
      </c>
      <c r="B92" s="136" t="s">
        <v>273</v>
      </c>
      <c r="C92" s="277">
        <f>VLOOKUP($A92,'Table 18 data'!$A$9:$AA$184,$Q$1+'Table 18 data'!C$4,0)</f>
        <v>5724</v>
      </c>
      <c r="D92" s="278">
        <f>VLOOKUP($A92,'Table 18 data'!$A$9:$AA$184,$Q$1+'Table 18 data'!D$4,0)</f>
        <v>62.1</v>
      </c>
      <c r="E92" s="277">
        <f>VLOOKUP($A92,'Table 18 data'!$A$9:$AA$184,$Q$1+'Table 18 data'!E$4,0)</f>
        <v>5917</v>
      </c>
      <c r="F92" s="278">
        <f>VLOOKUP($A92,'Table 18 data'!$A$9:$AA$184,$Q$1+'Table 18 data'!F$4,0)</f>
        <v>65.8</v>
      </c>
      <c r="G92" s="277">
        <f>VLOOKUP($A92,'Table 18 data'!$A$9:$AA$184,$Q$1+'Table 18 data'!G$4,0)</f>
        <v>5737</v>
      </c>
      <c r="H92" s="278">
        <f>VLOOKUP($A92,'Table 18 data'!$A$9:$AA$184,$Q$1+'Table 18 data'!H$4,0)</f>
        <v>67</v>
      </c>
      <c r="I92" s="277">
        <f>VLOOKUP($A92,'Table 18 data'!$A$9:$AA$184,$Q$1+'Table 18 data'!I$4,0)</f>
        <v>5661</v>
      </c>
      <c r="J92" s="278">
        <f>VLOOKUP($A92,'Table 18 data'!$A$9:$AA$184,$Q$1+'Table 18 data'!J$4,0)</f>
        <v>69.8</v>
      </c>
      <c r="K92" s="278">
        <f>VLOOKUP($A92,'Table 18 data'!$A$9:$AA$184,$Q$1+'Table 18 data'!K$4,0)</f>
        <v>5832</v>
      </c>
      <c r="L92" s="278">
        <f>VLOOKUP($A92,'Table 18 data'!$A$9:$AA$184,$Q$1+'Table 18 data'!L$4,0)</f>
        <v>73.099999999999994</v>
      </c>
      <c r="M92" s="277">
        <f>VLOOKUP($A92,'Table 18 data'!$A$9:$AA$184,$Q$1+'Table 18 data'!M$4,0)</f>
        <v>5650</v>
      </c>
      <c r="N92" s="278">
        <f>VLOOKUP($A92,'Table 18 data'!$A$9:$AA$184,$Q$1+'Table 18 data'!N$4,0)</f>
        <v>70.099999999999994</v>
      </c>
      <c r="P92" s="121"/>
      <c r="Q92" s="296"/>
      <c r="R92" s="121"/>
      <c r="S92" s="296"/>
      <c r="T92" s="121"/>
      <c r="U92" s="121"/>
      <c r="V92" s="121"/>
      <c r="W92" s="121"/>
      <c r="X92" s="121"/>
      <c r="Y92" s="121"/>
    </row>
    <row r="93" spans="1:25" ht="11.25" customHeight="1" x14ac:dyDescent="0.2">
      <c r="A93" s="103" t="s">
        <v>274</v>
      </c>
      <c r="B93" s="136" t="s">
        <v>275</v>
      </c>
      <c r="C93" s="277">
        <f>VLOOKUP($A93,'Table 18 data'!$A$9:$AA$184,$Q$1+'Table 18 data'!C$4,0)</f>
        <v>2605</v>
      </c>
      <c r="D93" s="278">
        <f>VLOOKUP($A93,'Table 18 data'!$A$9:$AA$184,$Q$1+'Table 18 data'!D$4,0)</f>
        <v>53.8</v>
      </c>
      <c r="E93" s="277">
        <f>VLOOKUP($A93,'Table 18 data'!$A$9:$AA$184,$Q$1+'Table 18 data'!E$4,0)</f>
        <v>2605</v>
      </c>
      <c r="F93" s="278">
        <f>VLOOKUP($A93,'Table 18 data'!$A$9:$AA$184,$Q$1+'Table 18 data'!F$4,0)</f>
        <v>61.2</v>
      </c>
      <c r="G93" s="277">
        <f>VLOOKUP($A93,'Table 18 data'!$A$9:$AA$184,$Q$1+'Table 18 data'!G$4,0)</f>
        <v>2384</v>
      </c>
      <c r="H93" s="278">
        <f>VLOOKUP($A93,'Table 18 data'!$A$9:$AA$184,$Q$1+'Table 18 data'!H$4,0)</f>
        <v>65.900000000000006</v>
      </c>
      <c r="I93" s="277">
        <f>VLOOKUP($A93,'Table 18 data'!$A$9:$AA$184,$Q$1+'Table 18 data'!I$4,0)</f>
        <v>2452</v>
      </c>
      <c r="J93" s="278">
        <f>VLOOKUP($A93,'Table 18 data'!$A$9:$AA$184,$Q$1+'Table 18 data'!J$4,0)</f>
        <v>66.8</v>
      </c>
      <c r="K93" s="278">
        <f>VLOOKUP($A93,'Table 18 data'!$A$9:$AA$184,$Q$1+'Table 18 data'!K$4,0)</f>
        <v>2504</v>
      </c>
      <c r="L93" s="278">
        <f>VLOOKUP($A93,'Table 18 data'!$A$9:$AA$184,$Q$1+'Table 18 data'!L$4,0)</f>
        <v>73.099999999999994</v>
      </c>
      <c r="M93" s="277">
        <f>VLOOKUP($A93,'Table 18 data'!$A$9:$AA$184,$Q$1+'Table 18 data'!M$4,0)</f>
        <v>2455</v>
      </c>
      <c r="N93" s="278">
        <f>VLOOKUP($A93,'Table 18 data'!$A$9:$AA$184,$Q$1+'Table 18 data'!N$4,0)</f>
        <v>62.9</v>
      </c>
      <c r="P93" s="121"/>
      <c r="Q93" s="296"/>
      <c r="R93" s="121"/>
      <c r="S93" s="296"/>
      <c r="T93" s="121"/>
      <c r="U93" s="121"/>
      <c r="V93" s="121"/>
      <c r="W93" s="121"/>
      <c r="X93" s="121"/>
      <c r="Y93" s="121"/>
    </row>
    <row r="94" spans="1:25" ht="11.25" customHeight="1" x14ac:dyDescent="0.2">
      <c r="A94" s="103" t="s">
        <v>276</v>
      </c>
      <c r="B94" s="136" t="s">
        <v>277</v>
      </c>
      <c r="C94" s="277">
        <f>VLOOKUP($A94,'Table 18 data'!$A$9:$AA$184,$Q$1+'Table 18 data'!C$4,0)</f>
        <v>5926</v>
      </c>
      <c r="D94" s="278">
        <f>VLOOKUP($A94,'Table 18 data'!$A$9:$AA$184,$Q$1+'Table 18 data'!D$4,0)</f>
        <v>57.4</v>
      </c>
      <c r="E94" s="277">
        <f>VLOOKUP($A94,'Table 18 data'!$A$9:$AA$184,$Q$1+'Table 18 data'!E$4,0)</f>
        <v>5848</v>
      </c>
      <c r="F94" s="278">
        <f>VLOOKUP($A94,'Table 18 data'!$A$9:$AA$184,$Q$1+'Table 18 data'!F$4,0)</f>
        <v>62.9</v>
      </c>
      <c r="G94" s="277">
        <f>VLOOKUP($A94,'Table 18 data'!$A$9:$AA$184,$Q$1+'Table 18 data'!G$4,0)</f>
        <v>5745</v>
      </c>
      <c r="H94" s="278">
        <f>VLOOKUP($A94,'Table 18 data'!$A$9:$AA$184,$Q$1+'Table 18 data'!H$4,0)</f>
        <v>68.099999999999994</v>
      </c>
      <c r="I94" s="277">
        <f>VLOOKUP($A94,'Table 18 data'!$A$9:$AA$184,$Q$1+'Table 18 data'!I$4,0)</f>
        <v>5786</v>
      </c>
      <c r="J94" s="278">
        <f>VLOOKUP($A94,'Table 18 data'!$A$9:$AA$184,$Q$1+'Table 18 data'!J$4,0)</f>
        <v>72.7</v>
      </c>
      <c r="K94" s="278">
        <f>VLOOKUP($A94,'Table 18 data'!$A$9:$AA$184,$Q$1+'Table 18 data'!K$4,0)</f>
        <v>5864</v>
      </c>
      <c r="L94" s="278">
        <f>VLOOKUP($A94,'Table 18 data'!$A$9:$AA$184,$Q$1+'Table 18 data'!L$4,0)</f>
        <v>74</v>
      </c>
      <c r="M94" s="277">
        <f>VLOOKUP($A94,'Table 18 data'!$A$9:$AA$184,$Q$1+'Table 18 data'!M$4,0)</f>
        <v>5692</v>
      </c>
      <c r="N94" s="278">
        <f>VLOOKUP($A94,'Table 18 data'!$A$9:$AA$184,$Q$1+'Table 18 data'!N$4,0)</f>
        <v>70</v>
      </c>
      <c r="P94" s="121"/>
      <c r="Q94" s="296"/>
      <c r="R94" s="121"/>
      <c r="S94" s="296"/>
      <c r="T94" s="121"/>
      <c r="U94" s="121"/>
      <c r="V94" s="121"/>
      <c r="W94" s="121"/>
      <c r="X94" s="121"/>
      <c r="Y94" s="121"/>
    </row>
    <row r="95" spans="1:25" ht="11.25" customHeight="1" x14ac:dyDescent="0.2">
      <c r="A95" s="8"/>
      <c r="B95" s="136"/>
      <c r="C95" s="277"/>
      <c r="D95" s="279"/>
      <c r="E95" s="277"/>
      <c r="F95" s="279"/>
      <c r="G95" s="277"/>
      <c r="H95" s="278"/>
      <c r="I95" s="280"/>
      <c r="J95" s="280"/>
      <c r="K95" s="280"/>
      <c r="L95" s="280"/>
      <c r="M95" s="280"/>
      <c r="N95" s="280"/>
      <c r="P95" s="121"/>
      <c r="Q95" s="296"/>
      <c r="R95" s="121"/>
      <c r="S95" s="296"/>
      <c r="T95" s="121"/>
      <c r="U95" s="121"/>
      <c r="V95" s="121"/>
      <c r="W95" s="121"/>
      <c r="X95" s="121"/>
      <c r="Y95" s="121"/>
    </row>
    <row r="96" spans="1:25" s="83" customFormat="1" ht="11.25" customHeight="1" x14ac:dyDescent="0.2">
      <c r="A96" s="32" t="s">
        <v>567</v>
      </c>
      <c r="B96" s="77" t="s">
        <v>278</v>
      </c>
      <c r="C96" s="275">
        <f>VLOOKUP($A96,'Table 18 data'!$A$9:$AA$184,$Q$1+'Table 18 data'!C$4,0)</f>
        <v>62639</v>
      </c>
      <c r="D96" s="276">
        <f>VLOOKUP($A96,'Table 18 data'!$A$9:$AA$184,$Q$1+'Table 18 data'!D$4,0)</f>
        <v>62.3</v>
      </c>
      <c r="E96" s="275">
        <f>VLOOKUP($A96,'Table 18 data'!$A$9:$AA$184,$Q$1+'Table 18 data'!E$4,0)</f>
        <v>63295</v>
      </c>
      <c r="F96" s="276">
        <f>VLOOKUP($A96,'Table 18 data'!$A$9:$AA$184,$Q$1+'Table 18 data'!F$4,0)</f>
        <v>65.5</v>
      </c>
      <c r="G96" s="275">
        <f>VLOOKUP($A96,'Table 18 data'!$A$9:$AA$184,$Q$1+'Table 18 data'!G$4,0)</f>
        <v>61416</v>
      </c>
      <c r="H96" s="276">
        <f>VLOOKUP($A96,'Table 18 data'!$A$9:$AA$184,$Q$1+'Table 18 data'!H$4,0)</f>
        <v>68.5</v>
      </c>
      <c r="I96" s="275">
        <f>VLOOKUP($A96,'Table 18 data'!$A$9:$AA$184,$Q$1+'Table 18 data'!I$4,0)</f>
        <v>60997</v>
      </c>
      <c r="J96" s="276">
        <f>VLOOKUP($A96,'Table 18 data'!$A$9:$AA$184,$Q$1+'Table 18 data'!J$4,0)</f>
        <v>70.900000000000006</v>
      </c>
      <c r="K96" s="276">
        <f>VLOOKUP($A96,'Table 18 data'!$A$9:$AA$184,$Q$1+'Table 18 data'!K$4,0)</f>
        <v>62341</v>
      </c>
      <c r="L96" s="276">
        <f>VLOOKUP($A96,'Table 18 data'!$A$9:$AA$184,$Q$1+'Table 18 data'!L$4,0)</f>
        <v>72.7</v>
      </c>
      <c r="M96" s="275">
        <f>VLOOKUP($A96,'Table 18 data'!$A$9:$AA$184,$Q$1+'Table 18 data'!M$4,0)</f>
        <v>61302</v>
      </c>
      <c r="N96" s="276">
        <f>VLOOKUP($A96,'Table 18 data'!$A$9:$AA$184,$Q$1+'Table 18 data'!N$4,0)</f>
        <v>68</v>
      </c>
      <c r="P96" s="121"/>
      <c r="Q96" s="296"/>
      <c r="R96" s="121"/>
      <c r="S96" s="296"/>
      <c r="T96" s="121"/>
      <c r="U96" s="121"/>
      <c r="V96" s="121"/>
      <c r="W96" s="121"/>
      <c r="X96" s="121"/>
      <c r="Y96" s="121"/>
    </row>
    <row r="97" spans="1:25" ht="11.25" customHeight="1" x14ac:dyDescent="0.2">
      <c r="A97" s="103" t="s">
        <v>279</v>
      </c>
      <c r="B97" s="105" t="s">
        <v>280</v>
      </c>
      <c r="C97" s="277">
        <f>VLOOKUP($A97,'Table 18 data'!$A$9:$AA$184,$Q$1+'Table 18 data'!C$4,0)</f>
        <v>1728</v>
      </c>
      <c r="D97" s="278">
        <f>VLOOKUP($A97,'Table 18 data'!$A$9:$AA$184,$Q$1+'Table 18 data'!D$4,0)</f>
        <v>62.7</v>
      </c>
      <c r="E97" s="277">
        <f>VLOOKUP($A97,'Table 18 data'!$A$9:$AA$184,$Q$1+'Table 18 data'!E$4,0)</f>
        <v>1730</v>
      </c>
      <c r="F97" s="278">
        <f>VLOOKUP($A97,'Table 18 data'!$A$9:$AA$184,$Q$1+'Table 18 data'!F$4,0)</f>
        <v>63.6</v>
      </c>
      <c r="G97" s="277">
        <f>VLOOKUP($A97,'Table 18 data'!$A$9:$AA$184,$Q$1+'Table 18 data'!G$4,0)</f>
        <v>1693</v>
      </c>
      <c r="H97" s="278">
        <f>VLOOKUP($A97,'Table 18 data'!$A$9:$AA$184,$Q$1+'Table 18 data'!H$4,0)</f>
        <v>66.599999999999994</v>
      </c>
      <c r="I97" s="277">
        <f>VLOOKUP($A97,'Table 18 data'!$A$9:$AA$184,$Q$1+'Table 18 data'!I$4,0)</f>
        <v>1743</v>
      </c>
      <c r="J97" s="278">
        <f>VLOOKUP($A97,'Table 18 data'!$A$9:$AA$184,$Q$1+'Table 18 data'!J$4,0)</f>
        <v>71</v>
      </c>
      <c r="K97" s="278">
        <f>VLOOKUP($A97,'Table 18 data'!$A$9:$AA$184,$Q$1+'Table 18 data'!K$4,0)</f>
        <v>1791</v>
      </c>
      <c r="L97" s="278">
        <f>VLOOKUP($A97,'Table 18 data'!$A$9:$AA$184,$Q$1+'Table 18 data'!L$4,0)</f>
        <v>72.599999999999994</v>
      </c>
      <c r="M97" s="277">
        <f>VLOOKUP($A97,'Table 18 data'!$A$9:$AA$184,$Q$1+'Table 18 data'!M$4,0)</f>
        <v>1780</v>
      </c>
      <c r="N97" s="278">
        <f>VLOOKUP($A97,'Table 18 data'!$A$9:$AA$184,$Q$1+'Table 18 data'!N$4,0)</f>
        <v>66.5</v>
      </c>
      <c r="P97" s="121"/>
      <c r="Q97" s="296"/>
      <c r="R97" s="121"/>
      <c r="S97" s="296"/>
      <c r="T97" s="121"/>
      <c r="U97" s="121"/>
      <c r="V97" s="121"/>
      <c r="W97" s="121"/>
      <c r="X97" s="121"/>
      <c r="Y97" s="121"/>
    </row>
    <row r="98" spans="1:25" ht="11.25" customHeight="1" x14ac:dyDescent="0.2">
      <c r="A98" s="103" t="s">
        <v>281</v>
      </c>
      <c r="B98" s="136" t="s">
        <v>282</v>
      </c>
      <c r="C98" s="277">
        <f>VLOOKUP($A98,'Table 18 data'!$A$9:$AA$184,$Q$1+'Table 18 data'!C$4,0)</f>
        <v>5605</v>
      </c>
      <c r="D98" s="278">
        <f>VLOOKUP($A98,'Table 18 data'!$A$9:$AA$184,$Q$1+'Table 18 data'!D$4,0)</f>
        <v>65.7</v>
      </c>
      <c r="E98" s="277">
        <f>VLOOKUP($A98,'Table 18 data'!$A$9:$AA$184,$Q$1+'Table 18 data'!E$4,0)</f>
        <v>5846</v>
      </c>
      <c r="F98" s="278">
        <f>VLOOKUP($A98,'Table 18 data'!$A$9:$AA$184,$Q$1+'Table 18 data'!F$4,0)</f>
        <v>69.8</v>
      </c>
      <c r="G98" s="277">
        <f>VLOOKUP($A98,'Table 18 data'!$A$9:$AA$184,$Q$1+'Table 18 data'!G$4,0)</f>
        <v>5711</v>
      </c>
      <c r="H98" s="278">
        <f>VLOOKUP($A98,'Table 18 data'!$A$9:$AA$184,$Q$1+'Table 18 data'!H$4,0)</f>
        <v>67.599999999999994</v>
      </c>
      <c r="I98" s="277">
        <f>VLOOKUP($A98,'Table 18 data'!$A$9:$AA$184,$Q$1+'Table 18 data'!I$4,0)</f>
        <v>5640</v>
      </c>
      <c r="J98" s="278">
        <f>VLOOKUP($A98,'Table 18 data'!$A$9:$AA$184,$Q$1+'Table 18 data'!J$4,0)</f>
        <v>67.099999999999994</v>
      </c>
      <c r="K98" s="278">
        <f>VLOOKUP($A98,'Table 18 data'!$A$9:$AA$184,$Q$1+'Table 18 data'!K$4,0)</f>
        <v>5791</v>
      </c>
      <c r="L98" s="278">
        <f>VLOOKUP($A98,'Table 18 data'!$A$9:$AA$184,$Q$1+'Table 18 data'!L$4,0)</f>
        <v>74.5</v>
      </c>
      <c r="M98" s="277">
        <f>VLOOKUP($A98,'Table 18 data'!$A$9:$AA$184,$Q$1+'Table 18 data'!M$4,0)</f>
        <v>5657</v>
      </c>
      <c r="N98" s="278">
        <f>VLOOKUP($A98,'Table 18 data'!$A$9:$AA$184,$Q$1+'Table 18 data'!N$4,0)</f>
        <v>65</v>
      </c>
      <c r="P98" s="121"/>
      <c r="Q98" s="296"/>
      <c r="R98" s="121"/>
      <c r="S98" s="296"/>
      <c r="T98" s="121"/>
      <c r="U98" s="121"/>
      <c r="V98" s="121"/>
      <c r="W98" s="121"/>
      <c r="X98" s="121"/>
      <c r="Y98" s="121"/>
    </row>
    <row r="99" spans="1:25" ht="11.25" customHeight="1" x14ac:dyDescent="0.2">
      <c r="A99" s="103" t="s">
        <v>283</v>
      </c>
      <c r="B99" s="105" t="s">
        <v>284</v>
      </c>
      <c r="C99" s="277">
        <f>VLOOKUP($A99,'Table 18 data'!$A$9:$AA$184,$Q$1+'Table 18 data'!C$4,0)</f>
        <v>2773</v>
      </c>
      <c r="D99" s="278">
        <f>VLOOKUP($A99,'Table 18 data'!$A$9:$AA$184,$Q$1+'Table 18 data'!D$4,0)</f>
        <v>59.6</v>
      </c>
      <c r="E99" s="277">
        <f>VLOOKUP($A99,'Table 18 data'!$A$9:$AA$184,$Q$1+'Table 18 data'!E$4,0)</f>
        <v>2893</v>
      </c>
      <c r="F99" s="278">
        <f>VLOOKUP($A99,'Table 18 data'!$A$9:$AA$184,$Q$1+'Table 18 data'!F$4,0)</f>
        <v>63.8</v>
      </c>
      <c r="G99" s="277">
        <f>VLOOKUP($A99,'Table 18 data'!$A$9:$AA$184,$Q$1+'Table 18 data'!G$4,0)</f>
        <v>2724</v>
      </c>
      <c r="H99" s="278">
        <f>VLOOKUP($A99,'Table 18 data'!$A$9:$AA$184,$Q$1+'Table 18 data'!H$4,0)</f>
        <v>66.8</v>
      </c>
      <c r="I99" s="277">
        <f>VLOOKUP($A99,'Table 18 data'!$A$9:$AA$184,$Q$1+'Table 18 data'!I$4,0)</f>
        <v>2806</v>
      </c>
      <c r="J99" s="278">
        <f>VLOOKUP($A99,'Table 18 data'!$A$9:$AA$184,$Q$1+'Table 18 data'!J$4,0)</f>
        <v>70.2</v>
      </c>
      <c r="K99" s="278">
        <f>VLOOKUP($A99,'Table 18 data'!$A$9:$AA$184,$Q$1+'Table 18 data'!K$4,0)</f>
        <v>2738</v>
      </c>
      <c r="L99" s="278">
        <f>VLOOKUP($A99,'Table 18 data'!$A$9:$AA$184,$Q$1+'Table 18 data'!L$4,0)</f>
        <v>71.900000000000006</v>
      </c>
      <c r="M99" s="277">
        <f>VLOOKUP($A99,'Table 18 data'!$A$9:$AA$184,$Q$1+'Table 18 data'!M$4,0)</f>
        <v>2629</v>
      </c>
      <c r="N99" s="278">
        <f>VLOOKUP($A99,'Table 18 data'!$A$9:$AA$184,$Q$1+'Table 18 data'!N$4,0)</f>
        <v>67.2</v>
      </c>
      <c r="P99" s="121"/>
      <c r="Q99" s="296"/>
      <c r="R99" s="121"/>
      <c r="S99" s="296"/>
      <c r="T99" s="121"/>
      <c r="U99" s="121"/>
      <c r="V99" s="121"/>
      <c r="W99" s="121"/>
      <c r="X99" s="121"/>
      <c r="Y99" s="121"/>
    </row>
    <row r="100" spans="1:25" ht="11.25" customHeight="1" x14ac:dyDescent="0.2">
      <c r="A100" s="103" t="s">
        <v>285</v>
      </c>
      <c r="B100" s="136" t="s">
        <v>286</v>
      </c>
      <c r="C100" s="277">
        <f>VLOOKUP($A100,'Table 18 data'!$A$9:$AA$184,$Q$1+'Table 18 data'!C$4,0)</f>
        <v>15605</v>
      </c>
      <c r="D100" s="278">
        <f>VLOOKUP($A100,'Table 18 data'!$A$9:$AA$184,$Q$1+'Table 18 data'!D$4,0)</f>
        <v>59.3</v>
      </c>
      <c r="E100" s="277">
        <f>VLOOKUP($A100,'Table 18 data'!$A$9:$AA$184,$Q$1+'Table 18 data'!E$4,0)</f>
        <v>15737</v>
      </c>
      <c r="F100" s="278">
        <f>VLOOKUP($A100,'Table 18 data'!$A$9:$AA$184,$Q$1+'Table 18 data'!F$4,0)</f>
        <v>62.6</v>
      </c>
      <c r="G100" s="277">
        <f>VLOOKUP($A100,'Table 18 data'!$A$9:$AA$184,$Q$1+'Table 18 data'!G$4,0)</f>
        <v>15094</v>
      </c>
      <c r="H100" s="278">
        <f>VLOOKUP($A100,'Table 18 data'!$A$9:$AA$184,$Q$1+'Table 18 data'!H$4,0)</f>
        <v>67.099999999999994</v>
      </c>
      <c r="I100" s="277">
        <f>VLOOKUP($A100,'Table 18 data'!$A$9:$AA$184,$Q$1+'Table 18 data'!I$4,0)</f>
        <v>14984</v>
      </c>
      <c r="J100" s="278">
        <f>VLOOKUP($A100,'Table 18 data'!$A$9:$AA$184,$Q$1+'Table 18 data'!J$4,0)</f>
        <v>71.8</v>
      </c>
      <c r="K100" s="278">
        <f>VLOOKUP($A100,'Table 18 data'!$A$9:$AA$184,$Q$1+'Table 18 data'!K$4,0)</f>
        <v>15134</v>
      </c>
      <c r="L100" s="278">
        <f>VLOOKUP($A100,'Table 18 data'!$A$9:$AA$184,$Q$1+'Table 18 data'!L$4,0)</f>
        <v>72.599999999999994</v>
      </c>
      <c r="M100" s="277">
        <f>VLOOKUP($A100,'Table 18 data'!$A$9:$AA$184,$Q$1+'Table 18 data'!M$4,0)</f>
        <v>14937</v>
      </c>
      <c r="N100" s="278">
        <f>VLOOKUP($A100,'Table 18 data'!$A$9:$AA$184,$Q$1+'Table 18 data'!N$4,0)</f>
        <v>66.400000000000006</v>
      </c>
      <c r="P100" s="121"/>
      <c r="Q100" s="296"/>
      <c r="R100" s="121"/>
      <c r="S100" s="296"/>
      <c r="T100" s="121"/>
      <c r="U100" s="121"/>
      <c r="V100" s="121"/>
      <c r="W100" s="121"/>
      <c r="X100" s="121"/>
      <c r="Y100" s="121"/>
    </row>
    <row r="101" spans="1:25" ht="11.25" customHeight="1" x14ac:dyDescent="0.2">
      <c r="A101" s="103" t="s">
        <v>287</v>
      </c>
      <c r="B101" s="136" t="s">
        <v>288</v>
      </c>
      <c r="C101" s="277">
        <f>VLOOKUP($A101,'Table 18 data'!$A$9:$AA$184,$Q$1+'Table 18 data'!C$4,0)</f>
        <v>12490</v>
      </c>
      <c r="D101" s="278">
        <f>VLOOKUP($A101,'Table 18 data'!$A$9:$AA$184,$Q$1+'Table 18 data'!D$4,0)</f>
        <v>67.900000000000006</v>
      </c>
      <c r="E101" s="277">
        <f>VLOOKUP($A101,'Table 18 data'!$A$9:$AA$184,$Q$1+'Table 18 data'!E$4,0)</f>
        <v>12580</v>
      </c>
      <c r="F101" s="278">
        <f>VLOOKUP($A101,'Table 18 data'!$A$9:$AA$184,$Q$1+'Table 18 data'!F$4,0)</f>
        <v>71.900000000000006</v>
      </c>
      <c r="G101" s="277">
        <f>VLOOKUP($A101,'Table 18 data'!$A$9:$AA$184,$Q$1+'Table 18 data'!G$4,0)</f>
        <v>12373</v>
      </c>
      <c r="H101" s="278">
        <f>VLOOKUP($A101,'Table 18 data'!$A$9:$AA$184,$Q$1+'Table 18 data'!H$4,0)</f>
        <v>74.7</v>
      </c>
      <c r="I101" s="277">
        <f>VLOOKUP($A101,'Table 18 data'!$A$9:$AA$184,$Q$1+'Table 18 data'!I$4,0)</f>
        <v>12150</v>
      </c>
      <c r="J101" s="278">
        <f>VLOOKUP($A101,'Table 18 data'!$A$9:$AA$184,$Q$1+'Table 18 data'!J$4,0)</f>
        <v>76.900000000000006</v>
      </c>
      <c r="K101" s="278">
        <f>VLOOKUP($A101,'Table 18 data'!$A$9:$AA$184,$Q$1+'Table 18 data'!K$4,0)</f>
        <v>12506</v>
      </c>
      <c r="L101" s="278">
        <f>VLOOKUP($A101,'Table 18 data'!$A$9:$AA$184,$Q$1+'Table 18 data'!L$4,0)</f>
        <v>77.3</v>
      </c>
      <c r="M101" s="277">
        <f>VLOOKUP($A101,'Table 18 data'!$A$9:$AA$184,$Q$1+'Table 18 data'!M$4,0)</f>
        <v>12554</v>
      </c>
      <c r="N101" s="278">
        <f>VLOOKUP($A101,'Table 18 data'!$A$9:$AA$184,$Q$1+'Table 18 data'!N$4,0)</f>
        <v>75.900000000000006</v>
      </c>
      <c r="P101" s="121"/>
      <c r="Q101" s="296"/>
      <c r="R101" s="121"/>
      <c r="S101" s="296"/>
      <c r="T101" s="121"/>
      <c r="U101" s="121"/>
      <c r="V101" s="121"/>
      <c r="W101" s="121"/>
      <c r="X101" s="121"/>
      <c r="Y101" s="121"/>
    </row>
    <row r="102" spans="1:25" ht="11.25" customHeight="1" x14ac:dyDescent="0.2">
      <c r="A102" s="103" t="s">
        <v>289</v>
      </c>
      <c r="B102" s="136" t="s">
        <v>290</v>
      </c>
      <c r="C102" s="277">
        <f>VLOOKUP($A102,'Table 18 data'!$A$9:$AA$184,$Q$1+'Table 18 data'!C$4,0)</f>
        <v>2269</v>
      </c>
      <c r="D102" s="278">
        <f>VLOOKUP($A102,'Table 18 data'!$A$9:$AA$184,$Q$1+'Table 18 data'!D$4,0)</f>
        <v>66.3</v>
      </c>
      <c r="E102" s="277">
        <f>VLOOKUP($A102,'Table 18 data'!$A$9:$AA$184,$Q$1+'Table 18 data'!E$4,0)</f>
        <v>2257</v>
      </c>
      <c r="F102" s="278">
        <f>VLOOKUP($A102,'Table 18 data'!$A$9:$AA$184,$Q$1+'Table 18 data'!F$4,0)</f>
        <v>68.099999999999994</v>
      </c>
      <c r="G102" s="277">
        <f>VLOOKUP($A102,'Table 18 data'!$A$9:$AA$184,$Q$1+'Table 18 data'!G$4,0)</f>
        <v>2213</v>
      </c>
      <c r="H102" s="278">
        <f>VLOOKUP($A102,'Table 18 data'!$A$9:$AA$184,$Q$1+'Table 18 data'!H$4,0)</f>
        <v>71.8</v>
      </c>
      <c r="I102" s="277">
        <f>VLOOKUP($A102,'Table 18 data'!$A$9:$AA$184,$Q$1+'Table 18 data'!I$4,0)</f>
        <v>2300</v>
      </c>
      <c r="J102" s="278">
        <f>VLOOKUP($A102,'Table 18 data'!$A$9:$AA$184,$Q$1+'Table 18 data'!J$4,0)</f>
        <v>75.7</v>
      </c>
      <c r="K102" s="278">
        <f>VLOOKUP($A102,'Table 18 data'!$A$9:$AA$184,$Q$1+'Table 18 data'!K$4,0)</f>
        <v>2314</v>
      </c>
      <c r="L102" s="278">
        <f>VLOOKUP($A102,'Table 18 data'!$A$9:$AA$184,$Q$1+'Table 18 data'!L$4,0)</f>
        <v>76.400000000000006</v>
      </c>
      <c r="M102" s="277">
        <f>VLOOKUP($A102,'Table 18 data'!$A$9:$AA$184,$Q$1+'Table 18 data'!M$4,0)</f>
        <v>2374</v>
      </c>
      <c r="N102" s="278">
        <f>VLOOKUP($A102,'Table 18 data'!$A$9:$AA$184,$Q$1+'Table 18 data'!N$4,0)</f>
        <v>70</v>
      </c>
      <c r="P102" s="121"/>
      <c r="Q102" s="296"/>
      <c r="R102" s="121"/>
      <c r="S102" s="296"/>
      <c r="T102" s="121"/>
      <c r="U102" s="121"/>
      <c r="V102" s="121"/>
      <c r="W102" s="121"/>
      <c r="X102" s="121"/>
      <c r="Y102" s="121"/>
    </row>
    <row r="103" spans="1:25" ht="11.25" customHeight="1" x14ac:dyDescent="0.2">
      <c r="A103" s="103" t="s">
        <v>291</v>
      </c>
      <c r="B103" s="136" t="s">
        <v>292</v>
      </c>
      <c r="C103" s="277">
        <f>VLOOKUP($A103,'Table 18 data'!$A$9:$AA$184,$Q$1+'Table 18 data'!C$4,0)</f>
        <v>8599</v>
      </c>
      <c r="D103" s="278">
        <f>VLOOKUP($A103,'Table 18 data'!$A$9:$AA$184,$Q$1+'Table 18 data'!D$4,0)</f>
        <v>62</v>
      </c>
      <c r="E103" s="277">
        <f>VLOOKUP($A103,'Table 18 data'!$A$9:$AA$184,$Q$1+'Table 18 data'!E$4,0)</f>
        <v>8775</v>
      </c>
      <c r="F103" s="278">
        <f>VLOOKUP($A103,'Table 18 data'!$A$9:$AA$184,$Q$1+'Table 18 data'!F$4,0)</f>
        <v>64</v>
      </c>
      <c r="G103" s="277">
        <f>VLOOKUP($A103,'Table 18 data'!$A$9:$AA$184,$Q$1+'Table 18 data'!G$4,0)</f>
        <v>8532</v>
      </c>
      <c r="H103" s="278">
        <f>VLOOKUP($A103,'Table 18 data'!$A$9:$AA$184,$Q$1+'Table 18 data'!H$4,0)</f>
        <v>66.599999999999994</v>
      </c>
      <c r="I103" s="277">
        <f>VLOOKUP($A103,'Table 18 data'!$A$9:$AA$184,$Q$1+'Table 18 data'!I$4,0)</f>
        <v>8288</v>
      </c>
      <c r="J103" s="278">
        <f>VLOOKUP($A103,'Table 18 data'!$A$9:$AA$184,$Q$1+'Table 18 data'!J$4,0)</f>
        <v>68.599999999999994</v>
      </c>
      <c r="K103" s="278">
        <f>VLOOKUP($A103,'Table 18 data'!$A$9:$AA$184,$Q$1+'Table 18 data'!K$4,0)</f>
        <v>8615</v>
      </c>
      <c r="L103" s="278">
        <f>VLOOKUP($A103,'Table 18 data'!$A$9:$AA$184,$Q$1+'Table 18 data'!L$4,0)</f>
        <v>67.900000000000006</v>
      </c>
      <c r="M103" s="277">
        <f>VLOOKUP($A103,'Table 18 data'!$A$9:$AA$184,$Q$1+'Table 18 data'!M$4,0)</f>
        <v>8369</v>
      </c>
      <c r="N103" s="278">
        <f>VLOOKUP($A103,'Table 18 data'!$A$9:$AA$184,$Q$1+'Table 18 data'!N$4,0)</f>
        <v>65.7</v>
      </c>
      <c r="P103" s="121"/>
      <c r="Q103" s="296"/>
      <c r="R103" s="121"/>
      <c r="S103" s="296"/>
      <c r="T103" s="121"/>
      <c r="U103" s="121"/>
      <c r="V103" s="121"/>
      <c r="W103" s="121"/>
      <c r="X103" s="121"/>
      <c r="Y103" s="121"/>
    </row>
    <row r="104" spans="1:25" ht="11.25" customHeight="1" x14ac:dyDescent="0.2">
      <c r="A104" s="103" t="s">
        <v>293</v>
      </c>
      <c r="B104" s="136" t="s">
        <v>294</v>
      </c>
      <c r="C104" s="277">
        <f>VLOOKUP($A104,'Table 18 data'!$A$9:$AA$184,$Q$1+'Table 18 data'!C$4,0)</f>
        <v>2143</v>
      </c>
      <c r="D104" s="278">
        <f>VLOOKUP($A104,'Table 18 data'!$A$9:$AA$184,$Q$1+'Table 18 data'!D$4,0)</f>
        <v>48.6</v>
      </c>
      <c r="E104" s="277">
        <f>VLOOKUP($A104,'Table 18 data'!$A$9:$AA$184,$Q$1+'Table 18 data'!E$4,0)</f>
        <v>2105</v>
      </c>
      <c r="F104" s="278">
        <f>VLOOKUP($A104,'Table 18 data'!$A$9:$AA$184,$Q$1+'Table 18 data'!F$4,0)</f>
        <v>53.6</v>
      </c>
      <c r="G104" s="277">
        <f>VLOOKUP($A104,'Table 18 data'!$A$9:$AA$184,$Q$1+'Table 18 data'!G$4,0)</f>
        <v>2072</v>
      </c>
      <c r="H104" s="278">
        <f>VLOOKUP($A104,'Table 18 data'!$A$9:$AA$184,$Q$1+'Table 18 data'!H$4,0)</f>
        <v>57.9</v>
      </c>
      <c r="I104" s="277">
        <f>VLOOKUP($A104,'Table 18 data'!$A$9:$AA$184,$Q$1+'Table 18 data'!I$4,0)</f>
        <v>2053</v>
      </c>
      <c r="J104" s="278">
        <f>VLOOKUP($A104,'Table 18 data'!$A$9:$AA$184,$Q$1+'Table 18 data'!J$4,0)</f>
        <v>61.4</v>
      </c>
      <c r="K104" s="278">
        <f>VLOOKUP($A104,'Table 18 data'!$A$9:$AA$184,$Q$1+'Table 18 data'!K$4,0)</f>
        <v>2079</v>
      </c>
      <c r="L104" s="278">
        <f>VLOOKUP($A104,'Table 18 data'!$A$9:$AA$184,$Q$1+'Table 18 data'!L$4,0)</f>
        <v>67.900000000000006</v>
      </c>
      <c r="M104" s="277">
        <f>VLOOKUP($A104,'Table 18 data'!$A$9:$AA$184,$Q$1+'Table 18 data'!M$4,0)</f>
        <v>2065</v>
      </c>
      <c r="N104" s="278">
        <f>VLOOKUP($A104,'Table 18 data'!$A$9:$AA$184,$Q$1+'Table 18 data'!N$4,0)</f>
        <v>56.7</v>
      </c>
      <c r="P104" s="121"/>
      <c r="Q104" s="296"/>
      <c r="R104" s="121"/>
      <c r="S104" s="296"/>
      <c r="T104" s="121"/>
      <c r="U104" s="121"/>
      <c r="V104" s="121"/>
      <c r="W104" s="121"/>
      <c r="X104" s="121"/>
      <c r="Y104" s="121"/>
    </row>
    <row r="105" spans="1:25" ht="11.25" customHeight="1" x14ac:dyDescent="0.2">
      <c r="A105" s="103" t="s">
        <v>295</v>
      </c>
      <c r="B105" s="136" t="s">
        <v>296</v>
      </c>
      <c r="C105" s="277">
        <f>VLOOKUP($A105,'Table 18 data'!$A$9:$AA$184,$Q$1+'Table 18 data'!C$4,0)</f>
        <v>2097</v>
      </c>
      <c r="D105" s="278">
        <f>VLOOKUP($A105,'Table 18 data'!$A$9:$AA$184,$Q$1+'Table 18 data'!D$4,0)</f>
        <v>67.5</v>
      </c>
      <c r="E105" s="277">
        <f>VLOOKUP($A105,'Table 18 data'!$A$9:$AA$184,$Q$1+'Table 18 data'!E$4,0)</f>
        <v>2133</v>
      </c>
      <c r="F105" s="278">
        <f>VLOOKUP($A105,'Table 18 data'!$A$9:$AA$184,$Q$1+'Table 18 data'!F$4,0)</f>
        <v>70.3</v>
      </c>
      <c r="G105" s="277">
        <f>VLOOKUP($A105,'Table 18 data'!$A$9:$AA$184,$Q$1+'Table 18 data'!G$4,0)</f>
        <v>1962</v>
      </c>
      <c r="H105" s="278">
        <f>VLOOKUP($A105,'Table 18 data'!$A$9:$AA$184,$Q$1+'Table 18 data'!H$4,0)</f>
        <v>71.900000000000006</v>
      </c>
      <c r="I105" s="277">
        <f>VLOOKUP($A105,'Table 18 data'!$A$9:$AA$184,$Q$1+'Table 18 data'!I$4,0)</f>
        <v>2081</v>
      </c>
      <c r="J105" s="278">
        <f>VLOOKUP($A105,'Table 18 data'!$A$9:$AA$184,$Q$1+'Table 18 data'!J$4,0)</f>
        <v>71.7</v>
      </c>
      <c r="K105" s="278">
        <f>VLOOKUP($A105,'Table 18 data'!$A$9:$AA$184,$Q$1+'Table 18 data'!K$4,0)</f>
        <v>2094</v>
      </c>
      <c r="L105" s="278">
        <f>VLOOKUP($A105,'Table 18 data'!$A$9:$AA$184,$Q$1+'Table 18 data'!L$4,0)</f>
        <v>74.5</v>
      </c>
      <c r="M105" s="277">
        <f>VLOOKUP($A105,'Table 18 data'!$A$9:$AA$184,$Q$1+'Table 18 data'!M$4,0)</f>
        <v>2081</v>
      </c>
      <c r="N105" s="278">
        <f>VLOOKUP($A105,'Table 18 data'!$A$9:$AA$184,$Q$1+'Table 18 data'!N$4,0)</f>
        <v>71.400000000000006</v>
      </c>
      <c r="P105" s="121"/>
      <c r="Q105" s="296"/>
      <c r="R105" s="121"/>
      <c r="S105" s="296"/>
      <c r="T105" s="121"/>
      <c r="U105" s="121"/>
      <c r="V105" s="121"/>
      <c r="W105" s="121"/>
      <c r="X105" s="121"/>
      <c r="Y105" s="121"/>
    </row>
    <row r="106" spans="1:25" ht="11.25" customHeight="1" x14ac:dyDescent="0.2">
      <c r="A106" s="103" t="s">
        <v>297</v>
      </c>
      <c r="B106" s="136" t="s">
        <v>298</v>
      </c>
      <c r="C106" s="277">
        <f>VLOOKUP($A106,'Table 18 data'!$A$9:$AA$184,$Q$1+'Table 18 data'!C$4,0)</f>
        <v>7521</v>
      </c>
      <c r="D106" s="278">
        <f>VLOOKUP($A106,'Table 18 data'!$A$9:$AA$184,$Q$1+'Table 18 data'!D$4,0)</f>
        <v>59.8</v>
      </c>
      <c r="E106" s="277">
        <f>VLOOKUP($A106,'Table 18 data'!$A$9:$AA$184,$Q$1+'Table 18 data'!E$4,0)</f>
        <v>7503</v>
      </c>
      <c r="F106" s="278">
        <f>VLOOKUP($A106,'Table 18 data'!$A$9:$AA$184,$Q$1+'Table 18 data'!F$4,0)</f>
        <v>61</v>
      </c>
      <c r="G106" s="277">
        <f>VLOOKUP($A106,'Table 18 data'!$A$9:$AA$184,$Q$1+'Table 18 data'!G$4,0)</f>
        <v>7359</v>
      </c>
      <c r="H106" s="278">
        <f>VLOOKUP($A106,'Table 18 data'!$A$9:$AA$184,$Q$1+'Table 18 data'!H$4,0)</f>
        <v>64.3</v>
      </c>
      <c r="I106" s="277">
        <f>VLOOKUP($A106,'Table 18 data'!$A$9:$AA$184,$Q$1+'Table 18 data'!I$4,0)</f>
        <v>7287</v>
      </c>
      <c r="J106" s="278">
        <f>VLOOKUP($A106,'Table 18 data'!$A$9:$AA$184,$Q$1+'Table 18 data'!J$4,0)</f>
        <v>64.3</v>
      </c>
      <c r="K106" s="278">
        <f>VLOOKUP($A106,'Table 18 data'!$A$9:$AA$184,$Q$1+'Table 18 data'!K$4,0)</f>
        <v>7517</v>
      </c>
      <c r="L106" s="278">
        <f>VLOOKUP($A106,'Table 18 data'!$A$9:$AA$184,$Q$1+'Table 18 data'!L$4,0)</f>
        <v>69</v>
      </c>
      <c r="M106" s="277">
        <f>VLOOKUP($A106,'Table 18 data'!$A$9:$AA$184,$Q$1+'Table 18 data'!M$4,0)</f>
        <v>7171</v>
      </c>
      <c r="N106" s="278">
        <f>VLOOKUP($A106,'Table 18 data'!$A$9:$AA$184,$Q$1+'Table 18 data'!N$4,0)</f>
        <v>63.1</v>
      </c>
      <c r="P106" s="121"/>
      <c r="Q106" s="296"/>
      <c r="R106" s="121"/>
      <c r="S106" s="296"/>
      <c r="T106" s="121"/>
      <c r="U106" s="121"/>
      <c r="V106" s="121"/>
      <c r="W106" s="121"/>
      <c r="X106" s="121"/>
      <c r="Y106" s="121"/>
    </row>
    <row r="107" spans="1:25" ht="11.25" customHeight="1" x14ac:dyDescent="0.2">
      <c r="A107" s="103" t="s">
        <v>299</v>
      </c>
      <c r="B107" s="136" t="s">
        <v>300</v>
      </c>
      <c r="C107" s="277">
        <f>VLOOKUP($A107,'Table 18 data'!$A$9:$AA$184,$Q$1+'Table 18 data'!C$4,0)</f>
        <v>1809</v>
      </c>
      <c r="D107" s="278">
        <f>VLOOKUP($A107,'Table 18 data'!$A$9:$AA$184,$Q$1+'Table 18 data'!D$4,0)</f>
        <v>58.2</v>
      </c>
      <c r="E107" s="277">
        <f>VLOOKUP($A107,'Table 18 data'!$A$9:$AA$184,$Q$1+'Table 18 data'!E$4,0)</f>
        <v>1736</v>
      </c>
      <c r="F107" s="278">
        <f>VLOOKUP($A107,'Table 18 data'!$A$9:$AA$184,$Q$1+'Table 18 data'!F$4,0)</f>
        <v>67.400000000000006</v>
      </c>
      <c r="G107" s="277">
        <f>VLOOKUP($A107,'Table 18 data'!$A$9:$AA$184,$Q$1+'Table 18 data'!G$4,0)</f>
        <v>1683</v>
      </c>
      <c r="H107" s="278">
        <f>VLOOKUP($A107,'Table 18 data'!$A$9:$AA$184,$Q$1+'Table 18 data'!H$4,0)</f>
        <v>74.400000000000006</v>
      </c>
      <c r="I107" s="277">
        <f>VLOOKUP($A107,'Table 18 data'!$A$9:$AA$184,$Q$1+'Table 18 data'!I$4,0)</f>
        <v>1665</v>
      </c>
      <c r="J107" s="278">
        <f>VLOOKUP($A107,'Table 18 data'!$A$9:$AA$184,$Q$1+'Table 18 data'!J$4,0)</f>
        <v>76</v>
      </c>
      <c r="K107" s="278">
        <f>VLOOKUP($A107,'Table 18 data'!$A$9:$AA$184,$Q$1+'Table 18 data'!K$4,0)</f>
        <v>1762</v>
      </c>
      <c r="L107" s="278">
        <f>VLOOKUP($A107,'Table 18 data'!$A$9:$AA$184,$Q$1+'Table 18 data'!L$4,0)</f>
        <v>75</v>
      </c>
      <c r="M107" s="277">
        <f>VLOOKUP($A107,'Table 18 data'!$A$9:$AA$184,$Q$1+'Table 18 data'!M$4,0)</f>
        <v>1685</v>
      </c>
      <c r="N107" s="278">
        <f>VLOOKUP($A107,'Table 18 data'!$A$9:$AA$184,$Q$1+'Table 18 data'!N$4,0)</f>
        <v>74.099999999999994</v>
      </c>
      <c r="P107" s="121"/>
      <c r="Q107" s="296"/>
      <c r="R107" s="121"/>
      <c r="S107" s="296"/>
      <c r="T107" s="121"/>
      <c r="U107" s="121"/>
      <c r="V107" s="121"/>
      <c r="W107" s="121"/>
      <c r="X107" s="121"/>
      <c r="Y107" s="121"/>
    </row>
    <row r="108" spans="1:25" ht="11.25" customHeight="1" x14ac:dyDescent="0.2">
      <c r="A108" s="8"/>
      <c r="B108" s="136"/>
      <c r="C108" s="277"/>
      <c r="D108" s="279"/>
      <c r="E108" s="277"/>
      <c r="F108" s="279"/>
      <c r="G108" s="277"/>
      <c r="H108" s="278"/>
      <c r="I108" s="280"/>
      <c r="J108" s="280"/>
      <c r="K108" s="280"/>
      <c r="L108" s="280"/>
      <c r="M108" s="280"/>
      <c r="N108" s="280"/>
      <c r="P108" s="121"/>
      <c r="Q108" s="296"/>
      <c r="R108" s="121"/>
      <c r="S108" s="296"/>
      <c r="T108" s="121"/>
      <c r="U108" s="121"/>
      <c r="V108" s="121"/>
      <c r="W108" s="121"/>
      <c r="X108" s="121"/>
      <c r="Y108" s="121"/>
    </row>
    <row r="109" spans="1:25" s="83" customFormat="1" ht="11.25" customHeight="1" x14ac:dyDescent="0.2">
      <c r="A109" s="32" t="s">
        <v>476</v>
      </c>
      <c r="B109" s="77" t="s">
        <v>301</v>
      </c>
      <c r="C109" s="275">
        <f>VLOOKUP($A109,'Table 18 data'!$A$9:$AA$184,$Q$1+'Table 18 data'!C$4,0)</f>
        <v>68722</v>
      </c>
      <c r="D109" s="276">
        <f>VLOOKUP($A109,'Table 18 data'!$A$9:$AA$184,$Q$1+'Table 18 data'!D$4,0)</f>
        <v>67</v>
      </c>
      <c r="E109" s="275">
        <f>VLOOKUP($A109,'Table 18 data'!$A$9:$AA$184,$Q$1+'Table 18 data'!E$4,0)</f>
        <v>69581</v>
      </c>
      <c r="F109" s="276">
        <f>VLOOKUP($A109,'Table 18 data'!$A$9:$AA$184,$Q$1+'Table 18 data'!F$4,0)</f>
        <v>70.3</v>
      </c>
      <c r="G109" s="275">
        <f>VLOOKUP($A109,'Table 18 data'!$A$9:$AA$184,$Q$1+'Table 18 data'!G$4,0)</f>
        <v>68814</v>
      </c>
      <c r="H109" s="276">
        <f>VLOOKUP($A109,'Table 18 data'!$A$9:$AA$184,$Q$1+'Table 18 data'!H$4,0)</f>
        <v>73.7</v>
      </c>
      <c r="I109" s="275">
        <f>VLOOKUP($A109,'Table 18 data'!$A$9:$AA$184,$Q$1+'Table 18 data'!I$4,0)</f>
        <v>69590</v>
      </c>
      <c r="J109" s="276">
        <f>VLOOKUP($A109,'Table 18 data'!$A$9:$AA$184,$Q$1+'Table 18 data'!J$4,0)</f>
        <v>76.599999999999994</v>
      </c>
      <c r="K109" s="276">
        <f>VLOOKUP($A109,'Table 18 data'!$A$9:$AA$184,$Q$1+'Table 18 data'!K$4,0)</f>
        <v>71769</v>
      </c>
      <c r="L109" s="276">
        <f>VLOOKUP($A109,'Table 18 data'!$A$9:$AA$184,$Q$1+'Table 18 data'!L$4,0)</f>
        <v>78.599999999999994</v>
      </c>
      <c r="M109" s="275">
        <f>VLOOKUP($A109,'Table 18 data'!$A$9:$AA$184,$Q$1+'Table 18 data'!M$4,0)</f>
        <v>71347</v>
      </c>
      <c r="N109" s="276">
        <f>VLOOKUP($A109,'Table 18 data'!$A$9:$AA$184,$Q$1+'Table 18 data'!N$4,0)</f>
        <v>73.2</v>
      </c>
      <c r="P109" s="121"/>
      <c r="Q109" s="296"/>
      <c r="R109" s="121"/>
      <c r="S109" s="296"/>
      <c r="T109" s="121"/>
      <c r="U109" s="121"/>
      <c r="V109" s="121"/>
      <c r="W109" s="121"/>
      <c r="X109" s="121"/>
      <c r="Y109" s="121"/>
    </row>
    <row r="110" spans="1:25" s="83" customFormat="1" ht="11.25" customHeight="1" x14ac:dyDescent="0.2">
      <c r="A110" s="31" t="s">
        <v>302</v>
      </c>
      <c r="B110" s="77" t="s">
        <v>303</v>
      </c>
      <c r="C110" s="275">
        <f>VLOOKUP($A110,'Table 18 data'!$A$9:$AA$184,$Q$1+'Table 18 data'!C$4,0)</f>
        <v>21036</v>
      </c>
      <c r="D110" s="276">
        <f>VLOOKUP($A110,'Table 18 data'!$A$9:$AA$184,$Q$1+'Table 18 data'!D$4,0)</f>
        <v>64.900000000000006</v>
      </c>
      <c r="E110" s="275">
        <f>VLOOKUP($A110,'Table 18 data'!$A$9:$AA$184,$Q$1+'Table 18 data'!E$4,0)</f>
        <v>21254</v>
      </c>
      <c r="F110" s="276">
        <f>VLOOKUP($A110,'Table 18 data'!$A$9:$AA$184,$Q$1+'Table 18 data'!F$4,0)</f>
        <v>69.099999999999994</v>
      </c>
      <c r="G110" s="275">
        <f>VLOOKUP($A110,'Table 18 data'!$A$9:$AA$184,$Q$1+'Table 18 data'!G$4,0)</f>
        <v>21282</v>
      </c>
      <c r="H110" s="276">
        <f>VLOOKUP($A110,'Table 18 data'!$A$9:$AA$184,$Q$1+'Table 18 data'!H$4,0)</f>
        <v>74</v>
      </c>
      <c r="I110" s="275">
        <f>VLOOKUP($A110,'Table 18 data'!$A$9:$AA$184,$Q$1+'Table 18 data'!I$4,0)</f>
        <v>22004</v>
      </c>
      <c r="J110" s="276">
        <f>VLOOKUP($A110,'Table 18 data'!$A$9:$AA$184,$Q$1+'Table 18 data'!J$4,0)</f>
        <v>76.7</v>
      </c>
      <c r="K110" s="276">
        <f>VLOOKUP($A110,'Table 18 data'!$A$9:$AA$184,$Q$1+'Table 18 data'!K$4,0)</f>
        <v>22749</v>
      </c>
      <c r="L110" s="276">
        <f>VLOOKUP($A110,'Table 18 data'!$A$9:$AA$184,$Q$1+'Table 18 data'!L$4,0)</f>
        <v>78.5</v>
      </c>
      <c r="M110" s="275">
        <f>VLOOKUP($A110,'Table 18 data'!$A$9:$AA$184,$Q$1+'Table 18 data'!M$4,0)</f>
        <v>22504</v>
      </c>
      <c r="N110" s="276">
        <f>VLOOKUP($A110,'Table 18 data'!$A$9:$AA$184,$Q$1+'Table 18 data'!N$4,0)</f>
        <v>72.900000000000006</v>
      </c>
      <c r="P110" s="121"/>
      <c r="Q110" s="296"/>
      <c r="R110" s="121"/>
      <c r="S110" s="296"/>
      <c r="T110" s="121"/>
      <c r="U110" s="121"/>
      <c r="V110" s="121"/>
      <c r="W110" s="121"/>
      <c r="X110" s="121"/>
      <c r="Y110" s="121"/>
    </row>
    <row r="111" spans="1:25" ht="11.25" customHeight="1" x14ac:dyDescent="0.2">
      <c r="A111" s="103" t="s">
        <v>304</v>
      </c>
      <c r="B111" s="136" t="s">
        <v>305</v>
      </c>
      <c r="C111" s="277">
        <f>VLOOKUP($A111,'Table 18 data'!$A$9:$AA$184,$Q$1+'Table 18 data'!C$4,0)</f>
        <v>1362</v>
      </c>
      <c r="D111" s="278">
        <f>VLOOKUP($A111,'Table 18 data'!$A$9:$AA$184,$Q$1+'Table 18 data'!D$4,0)</f>
        <v>60.2</v>
      </c>
      <c r="E111" s="277">
        <f>VLOOKUP($A111,'Table 18 data'!$A$9:$AA$184,$Q$1+'Table 18 data'!E$4,0)</f>
        <v>1424</v>
      </c>
      <c r="F111" s="278">
        <f>VLOOKUP($A111,'Table 18 data'!$A$9:$AA$184,$Q$1+'Table 18 data'!F$4,0)</f>
        <v>66.599999999999994</v>
      </c>
      <c r="G111" s="277">
        <f>VLOOKUP($A111,'Table 18 data'!$A$9:$AA$184,$Q$1+'Table 18 data'!G$4,0)</f>
        <v>1405</v>
      </c>
      <c r="H111" s="278">
        <f>VLOOKUP($A111,'Table 18 data'!$A$9:$AA$184,$Q$1+'Table 18 data'!H$4,0)</f>
        <v>72.599999999999994</v>
      </c>
      <c r="I111" s="277">
        <f>VLOOKUP($A111,'Table 18 data'!$A$9:$AA$184,$Q$1+'Table 18 data'!I$4,0)</f>
        <v>1409</v>
      </c>
      <c r="J111" s="278">
        <f>VLOOKUP($A111,'Table 18 data'!$A$9:$AA$184,$Q$1+'Table 18 data'!J$4,0)</f>
        <v>72.7</v>
      </c>
      <c r="K111" s="278">
        <f>VLOOKUP($A111,'Table 18 data'!$A$9:$AA$184,$Q$1+'Table 18 data'!K$4,0)</f>
        <v>1439</v>
      </c>
      <c r="L111" s="278">
        <f>VLOOKUP($A111,'Table 18 data'!$A$9:$AA$184,$Q$1+'Table 18 data'!L$4,0)</f>
        <v>73.2</v>
      </c>
      <c r="M111" s="277">
        <f>VLOOKUP($A111,'Table 18 data'!$A$9:$AA$184,$Q$1+'Table 18 data'!M$4,0)</f>
        <v>1326</v>
      </c>
      <c r="N111" s="278">
        <f>VLOOKUP($A111,'Table 18 data'!$A$9:$AA$184,$Q$1+'Table 18 data'!N$4,0)</f>
        <v>70.8</v>
      </c>
      <c r="P111" s="121"/>
      <c r="Q111" s="296"/>
      <c r="R111" s="121"/>
      <c r="S111" s="296"/>
      <c r="T111" s="121"/>
      <c r="U111" s="121"/>
      <c r="V111" s="121"/>
      <c r="W111" s="121"/>
      <c r="X111" s="121"/>
      <c r="Y111" s="121"/>
    </row>
    <row r="112" spans="1:25" ht="11.25" customHeight="1" x14ac:dyDescent="0.2">
      <c r="A112" s="103" t="s">
        <v>306</v>
      </c>
      <c r="B112" s="136" t="s">
        <v>307</v>
      </c>
      <c r="C112" s="277" t="str">
        <f>VLOOKUP($A112,'Table 18 data'!$A$9:$AA$184,$Q$1+'Table 18 data'!C$4,0)</f>
        <v>.</v>
      </c>
      <c r="D112" s="278" t="str">
        <f>VLOOKUP($A112,'Table 18 data'!$A$9:$AA$184,$Q$1+'Table 18 data'!D$4,0)</f>
        <v>.</v>
      </c>
      <c r="E112" s="277" t="str">
        <f>VLOOKUP($A112,'Table 18 data'!$A$9:$AA$184,$Q$1+'Table 18 data'!E$4,0)</f>
        <v>.</v>
      </c>
      <c r="F112" s="278" t="str">
        <f>VLOOKUP($A112,'Table 18 data'!$A$9:$AA$184,$Q$1+'Table 18 data'!F$4,0)</f>
        <v>.</v>
      </c>
      <c r="G112" s="277" t="str">
        <f>VLOOKUP($A112,'Table 18 data'!$A$9:$AA$184,$Q$1+'Table 18 data'!G$4,0)</f>
        <v>.</v>
      </c>
      <c r="H112" s="278" t="str">
        <f>VLOOKUP($A112,'Table 18 data'!$A$9:$AA$184,$Q$1+'Table 18 data'!H$4,0)</f>
        <v>.</v>
      </c>
      <c r="I112" s="277" t="str">
        <f>VLOOKUP($A112,'Table 18 data'!$A$9:$AA$184,$Q$1+'Table 18 data'!I$4,0)</f>
        <v>.</v>
      </c>
      <c r="J112" s="278" t="str">
        <f>VLOOKUP($A112,'Table 18 data'!$A$9:$AA$184,$Q$1+'Table 18 data'!J$4,0)</f>
        <v>.</v>
      </c>
      <c r="K112" s="278" t="str">
        <f>VLOOKUP($A112,'Table 18 data'!$A$9:$AA$184,$Q$1+'Table 18 data'!K$4,0)</f>
        <v>.</v>
      </c>
      <c r="L112" s="278" t="str">
        <f>VLOOKUP($A112,'Table 18 data'!$A$9:$AA$184,$Q$1+'Table 18 data'!L$4,0)</f>
        <v>.</v>
      </c>
      <c r="M112" s="277" t="str">
        <f>VLOOKUP($A112,'Table 18 data'!$A$9:$AA$184,$Q$1+'Table 18 data'!M$4,0)</f>
        <v>.</v>
      </c>
      <c r="N112" s="278" t="str">
        <f>VLOOKUP($A112,'Table 18 data'!$A$9:$AA$184,$Q$1+'Table 18 data'!N$4,0)</f>
        <v>.</v>
      </c>
      <c r="P112" s="121"/>
      <c r="Q112" s="296"/>
      <c r="R112" s="121"/>
      <c r="S112" s="296"/>
      <c r="T112" s="121"/>
      <c r="U112" s="121"/>
      <c r="V112" s="121"/>
      <c r="W112" s="121"/>
      <c r="X112" s="121"/>
      <c r="Y112" s="121"/>
    </row>
    <row r="113" spans="1:25" ht="11.25" customHeight="1" x14ac:dyDescent="0.2">
      <c r="A113" s="103" t="s">
        <v>309</v>
      </c>
      <c r="B113" s="136" t="s">
        <v>310</v>
      </c>
      <c r="C113" s="277">
        <f>VLOOKUP($A113,'Table 18 data'!$A$9:$AA$184,$Q$1+'Table 18 data'!C$4,0)</f>
        <v>1245</v>
      </c>
      <c r="D113" s="278">
        <f>VLOOKUP($A113,'Table 18 data'!$A$9:$AA$184,$Q$1+'Table 18 data'!D$4,0)</f>
        <v>70.400000000000006</v>
      </c>
      <c r="E113" s="277">
        <f>VLOOKUP($A113,'Table 18 data'!$A$9:$AA$184,$Q$1+'Table 18 data'!E$4,0)</f>
        <v>1225</v>
      </c>
      <c r="F113" s="278">
        <f>VLOOKUP($A113,'Table 18 data'!$A$9:$AA$184,$Q$1+'Table 18 data'!F$4,0)</f>
        <v>70.8</v>
      </c>
      <c r="G113" s="277">
        <f>VLOOKUP($A113,'Table 18 data'!$A$9:$AA$184,$Q$1+'Table 18 data'!G$4,0)</f>
        <v>1361</v>
      </c>
      <c r="H113" s="278">
        <f>VLOOKUP($A113,'Table 18 data'!$A$9:$AA$184,$Q$1+'Table 18 data'!H$4,0)</f>
        <v>73.099999999999994</v>
      </c>
      <c r="I113" s="277">
        <f>VLOOKUP($A113,'Table 18 data'!$A$9:$AA$184,$Q$1+'Table 18 data'!I$4,0)</f>
        <v>1478</v>
      </c>
      <c r="J113" s="278">
        <f>VLOOKUP($A113,'Table 18 data'!$A$9:$AA$184,$Q$1+'Table 18 data'!J$4,0)</f>
        <v>78.599999999999994</v>
      </c>
      <c r="K113" s="278">
        <f>VLOOKUP($A113,'Table 18 data'!$A$9:$AA$184,$Q$1+'Table 18 data'!K$4,0)</f>
        <v>1548</v>
      </c>
      <c r="L113" s="278">
        <f>VLOOKUP($A113,'Table 18 data'!$A$9:$AA$184,$Q$1+'Table 18 data'!L$4,0)</f>
        <v>80.2</v>
      </c>
      <c r="M113" s="277">
        <f>VLOOKUP($A113,'Table 18 data'!$A$9:$AA$184,$Q$1+'Table 18 data'!M$4,0)</f>
        <v>1719</v>
      </c>
      <c r="N113" s="278">
        <f>VLOOKUP($A113,'Table 18 data'!$A$9:$AA$184,$Q$1+'Table 18 data'!N$4,0)</f>
        <v>76.8</v>
      </c>
      <c r="P113" s="121"/>
      <c r="Q113" s="296"/>
      <c r="R113" s="121"/>
      <c r="S113" s="296"/>
      <c r="T113" s="121"/>
      <c r="U113" s="121"/>
      <c r="V113" s="121"/>
      <c r="W113" s="121"/>
      <c r="X113" s="121"/>
      <c r="Y113" s="121"/>
    </row>
    <row r="114" spans="1:25" ht="11.25" customHeight="1" x14ac:dyDescent="0.2">
      <c r="A114" s="103" t="s">
        <v>311</v>
      </c>
      <c r="B114" s="136" t="s">
        <v>312</v>
      </c>
      <c r="C114" s="277">
        <f>VLOOKUP($A114,'Table 18 data'!$A$9:$AA$184,$Q$1+'Table 18 data'!C$4,0)</f>
        <v>955</v>
      </c>
      <c r="D114" s="278">
        <f>VLOOKUP($A114,'Table 18 data'!$A$9:$AA$184,$Q$1+'Table 18 data'!D$4,0)</f>
        <v>79.2</v>
      </c>
      <c r="E114" s="277">
        <f>VLOOKUP($A114,'Table 18 data'!$A$9:$AA$184,$Q$1+'Table 18 data'!E$4,0)</f>
        <v>937</v>
      </c>
      <c r="F114" s="278">
        <f>VLOOKUP($A114,'Table 18 data'!$A$9:$AA$184,$Q$1+'Table 18 data'!F$4,0)</f>
        <v>82.7</v>
      </c>
      <c r="G114" s="277">
        <f>VLOOKUP($A114,'Table 18 data'!$A$9:$AA$184,$Q$1+'Table 18 data'!G$4,0)</f>
        <v>965</v>
      </c>
      <c r="H114" s="278">
        <f>VLOOKUP($A114,'Table 18 data'!$A$9:$AA$184,$Q$1+'Table 18 data'!H$4,0)</f>
        <v>85.7</v>
      </c>
      <c r="I114" s="277">
        <f>VLOOKUP($A114,'Table 18 data'!$A$9:$AA$184,$Q$1+'Table 18 data'!I$4,0)</f>
        <v>1012</v>
      </c>
      <c r="J114" s="278">
        <f>VLOOKUP($A114,'Table 18 data'!$A$9:$AA$184,$Q$1+'Table 18 data'!J$4,0)</f>
        <v>82.3</v>
      </c>
      <c r="K114" s="278">
        <f>VLOOKUP($A114,'Table 18 data'!$A$9:$AA$184,$Q$1+'Table 18 data'!K$4,0)</f>
        <v>1084</v>
      </c>
      <c r="L114" s="278">
        <f>VLOOKUP($A114,'Table 18 data'!$A$9:$AA$184,$Q$1+'Table 18 data'!L$4,0)</f>
        <v>83</v>
      </c>
      <c r="M114" s="277">
        <f>VLOOKUP($A114,'Table 18 data'!$A$9:$AA$184,$Q$1+'Table 18 data'!M$4,0)</f>
        <v>1027</v>
      </c>
      <c r="N114" s="278">
        <f>VLOOKUP($A114,'Table 18 data'!$A$9:$AA$184,$Q$1+'Table 18 data'!N$4,0)</f>
        <v>77.599999999999994</v>
      </c>
      <c r="P114" s="121"/>
      <c r="Q114" s="296"/>
      <c r="R114" s="121"/>
      <c r="S114" s="296"/>
      <c r="T114" s="121"/>
      <c r="U114" s="121"/>
      <c r="V114" s="121"/>
      <c r="W114" s="121"/>
      <c r="X114" s="121"/>
      <c r="Y114" s="121"/>
    </row>
    <row r="115" spans="1:25" ht="11.25" customHeight="1" x14ac:dyDescent="0.2">
      <c r="A115" s="103" t="s">
        <v>313</v>
      </c>
      <c r="B115" s="136" t="s">
        <v>314</v>
      </c>
      <c r="C115" s="277">
        <f>VLOOKUP($A115,'Table 18 data'!$A$9:$AA$184,$Q$1+'Table 18 data'!C$4,0)</f>
        <v>1954</v>
      </c>
      <c r="D115" s="278">
        <f>VLOOKUP($A115,'Table 18 data'!$A$9:$AA$184,$Q$1+'Table 18 data'!D$4,0)</f>
        <v>67.2</v>
      </c>
      <c r="E115" s="277">
        <f>VLOOKUP($A115,'Table 18 data'!$A$9:$AA$184,$Q$1+'Table 18 data'!E$4,0)</f>
        <v>1967</v>
      </c>
      <c r="F115" s="278">
        <f>VLOOKUP($A115,'Table 18 data'!$A$9:$AA$184,$Q$1+'Table 18 data'!F$4,0)</f>
        <v>67.599999999999994</v>
      </c>
      <c r="G115" s="277">
        <f>VLOOKUP($A115,'Table 18 data'!$A$9:$AA$184,$Q$1+'Table 18 data'!G$4,0)</f>
        <v>1898</v>
      </c>
      <c r="H115" s="278">
        <f>VLOOKUP($A115,'Table 18 data'!$A$9:$AA$184,$Q$1+'Table 18 data'!H$4,0)</f>
        <v>73.599999999999994</v>
      </c>
      <c r="I115" s="277">
        <f>VLOOKUP($A115,'Table 18 data'!$A$9:$AA$184,$Q$1+'Table 18 data'!I$4,0)</f>
        <v>1942</v>
      </c>
      <c r="J115" s="278">
        <f>VLOOKUP($A115,'Table 18 data'!$A$9:$AA$184,$Q$1+'Table 18 data'!J$4,0)</f>
        <v>77.7</v>
      </c>
      <c r="K115" s="278">
        <f>VLOOKUP($A115,'Table 18 data'!$A$9:$AA$184,$Q$1+'Table 18 data'!K$4,0)</f>
        <v>2013</v>
      </c>
      <c r="L115" s="278">
        <f>VLOOKUP($A115,'Table 18 data'!$A$9:$AA$184,$Q$1+'Table 18 data'!L$4,0)</f>
        <v>81.099999999999994</v>
      </c>
      <c r="M115" s="277">
        <f>VLOOKUP($A115,'Table 18 data'!$A$9:$AA$184,$Q$1+'Table 18 data'!M$4,0)</f>
        <v>1937</v>
      </c>
      <c r="N115" s="278">
        <f>VLOOKUP($A115,'Table 18 data'!$A$9:$AA$184,$Q$1+'Table 18 data'!N$4,0)</f>
        <v>75.599999999999994</v>
      </c>
      <c r="P115" s="121"/>
      <c r="Q115" s="296"/>
      <c r="R115" s="121"/>
      <c r="S115" s="296"/>
      <c r="T115" s="121"/>
      <c r="U115" s="121"/>
      <c r="V115" s="121"/>
      <c r="W115" s="121"/>
      <c r="X115" s="121"/>
      <c r="Y115" s="121"/>
    </row>
    <row r="116" spans="1:25" ht="11.25" customHeight="1" x14ac:dyDescent="0.2">
      <c r="A116" s="103" t="s">
        <v>315</v>
      </c>
      <c r="B116" s="136" t="s">
        <v>316</v>
      </c>
      <c r="C116" s="277">
        <f>VLOOKUP($A116,'Table 18 data'!$A$9:$AA$184,$Q$1+'Table 18 data'!C$4,0)</f>
        <v>1298</v>
      </c>
      <c r="D116" s="278">
        <f>VLOOKUP($A116,'Table 18 data'!$A$9:$AA$184,$Q$1+'Table 18 data'!D$4,0)</f>
        <v>63.3</v>
      </c>
      <c r="E116" s="277">
        <f>VLOOKUP($A116,'Table 18 data'!$A$9:$AA$184,$Q$1+'Table 18 data'!E$4,0)</f>
        <v>1303</v>
      </c>
      <c r="F116" s="278">
        <f>VLOOKUP($A116,'Table 18 data'!$A$9:$AA$184,$Q$1+'Table 18 data'!F$4,0)</f>
        <v>67.8</v>
      </c>
      <c r="G116" s="277">
        <f>VLOOKUP($A116,'Table 18 data'!$A$9:$AA$184,$Q$1+'Table 18 data'!G$4,0)</f>
        <v>1230</v>
      </c>
      <c r="H116" s="278">
        <f>VLOOKUP($A116,'Table 18 data'!$A$9:$AA$184,$Q$1+'Table 18 data'!H$4,0)</f>
        <v>69.8</v>
      </c>
      <c r="I116" s="277">
        <f>VLOOKUP($A116,'Table 18 data'!$A$9:$AA$184,$Q$1+'Table 18 data'!I$4,0)</f>
        <v>1372</v>
      </c>
      <c r="J116" s="278">
        <f>VLOOKUP($A116,'Table 18 data'!$A$9:$AA$184,$Q$1+'Table 18 data'!J$4,0)</f>
        <v>72.400000000000006</v>
      </c>
      <c r="K116" s="278">
        <f>VLOOKUP($A116,'Table 18 data'!$A$9:$AA$184,$Q$1+'Table 18 data'!K$4,0)</f>
        <v>1345</v>
      </c>
      <c r="L116" s="278">
        <f>VLOOKUP($A116,'Table 18 data'!$A$9:$AA$184,$Q$1+'Table 18 data'!L$4,0)</f>
        <v>81.3</v>
      </c>
      <c r="M116" s="277">
        <f>VLOOKUP($A116,'Table 18 data'!$A$9:$AA$184,$Q$1+'Table 18 data'!M$4,0)</f>
        <v>1329</v>
      </c>
      <c r="N116" s="278">
        <f>VLOOKUP($A116,'Table 18 data'!$A$9:$AA$184,$Q$1+'Table 18 data'!N$4,0)</f>
        <v>73.7</v>
      </c>
      <c r="P116" s="121"/>
      <c r="Q116" s="296"/>
      <c r="R116" s="121"/>
      <c r="S116" s="296"/>
      <c r="T116" s="121"/>
      <c r="U116" s="121"/>
      <c r="V116" s="121"/>
      <c r="W116" s="121"/>
      <c r="X116" s="121"/>
      <c r="Y116" s="121"/>
    </row>
    <row r="117" spans="1:25" ht="11.25" customHeight="1" x14ac:dyDescent="0.2">
      <c r="A117" s="103" t="s">
        <v>317</v>
      </c>
      <c r="B117" s="136" t="s">
        <v>318</v>
      </c>
      <c r="C117" s="277">
        <f>VLOOKUP($A117,'Table 18 data'!$A$9:$AA$184,$Q$1+'Table 18 data'!C$4,0)</f>
        <v>548</v>
      </c>
      <c r="D117" s="278">
        <f>VLOOKUP($A117,'Table 18 data'!$A$9:$AA$184,$Q$1+'Table 18 data'!D$4,0)</f>
        <v>70.8</v>
      </c>
      <c r="E117" s="277">
        <f>VLOOKUP($A117,'Table 18 data'!$A$9:$AA$184,$Q$1+'Table 18 data'!E$4,0)</f>
        <v>534</v>
      </c>
      <c r="F117" s="278">
        <f>VLOOKUP($A117,'Table 18 data'!$A$9:$AA$184,$Q$1+'Table 18 data'!F$4,0)</f>
        <v>78.7</v>
      </c>
      <c r="G117" s="277">
        <f>VLOOKUP($A117,'Table 18 data'!$A$9:$AA$184,$Q$1+'Table 18 data'!G$4,0)</f>
        <v>556</v>
      </c>
      <c r="H117" s="278">
        <f>VLOOKUP($A117,'Table 18 data'!$A$9:$AA$184,$Q$1+'Table 18 data'!H$4,0)</f>
        <v>80.599999999999994</v>
      </c>
      <c r="I117" s="277">
        <f>VLOOKUP($A117,'Table 18 data'!$A$9:$AA$184,$Q$1+'Table 18 data'!I$4,0)</f>
        <v>583</v>
      </c>
      <c r="J117" s="278">
        <f>VLOOKUP($A117,'Table 18 data'!$A$9:$AA$184,$Q$1+'Table 18 data'!J$4,0)</f>
        <v>83</v>
      </c>
      <c r="K117" s="278">
        <f>VLOOKUP($A117,'Table 18 data'!$A$9:$AA$184,$Q$1+'Table 18 data'!K$4,0)</f>
        <v>582</v>
      </c>
      <c r="L117" s="278">
        <f>VLOOKUP($A117,'Table 18 data'!$A$9:$AA$184,$Q$1+'Table 18 data'!L$4,0)</f>
        <v>84.7</v>
      </c>
      <c r="M117" s="277">
        <f>VLOOKUP($A117,'Table 18 data'!$A$9:$AA$184,$Q$1+'Table 18 data'!M$4,0)</f>
        <v>728</v>
      </c>
      <c r="N117" s="278">
        <f>VLOOKUP($A117,'Table 18 data'!$A$9:$AA$184,$Q$1+'Table 18 data'!N$4,0)</f>
        <v>81.5</v>
      </c>
      <c r="P117" s="121"/>
      <c r="Q117" s="296"/>
      <c r="R117" s="121"/>
      <c r="S117" s="296"/>
      <c r="T117" s="121"/>
      <c r="U117" s="121"/>
      <c r="V117" s="121"/>
      <c r="W117" s="121"/>
      <c r="X117" s="121"/>
      <c r="Y117" s="121"/>
    </row>
    <row r="118" spans="1:25" ht="11.25" customHeight="1" x14ac:dyDescent="0.2">
      <c r="A118" s="103" t="s">
        <v>319</v>
      </c>
      <c r="B118" s="136" t="s">
        <v>320</v>
      </c>
      <c r="C118" s="277">
        <f>VLOOKUP($A118,'Table 18 data'!$A$9:$AA$184,$Q$1+'Table 18 data'!C$4,0)</f>
        <v>1419</v>
      </c>
      <c r="D118" s="278">
        <f>VLOOKUP($A118,'Table 18 data'!$A$9:$AA$184,$Q$1+'Table 18 data'!D$4,0)</f>
        <v>65.8</v>
      </c>
      <c r="E118" s="277">
        <f>VLOOKUP($A118,'Table 18 data'!$A$9:$AA$184,$Q$1+'Table 18 data'!E$4,0)</f>
        <v>1473</v>
      </c>
      <c r="F118" s="278">
        <f>VLOOKUP($A118,'Table 18 data'!$A$9:$AA$184,$Q$1+'Table 18 data'!F$4,0)</f>
        <v>69</v>
      </c>
      <c r="G118" s="277">
        <f>VLOOKUP($A118,'Table 18 data'!$A$9:$AA$184,$Q$1+'Table 18 data'!G$4,0)</f>
        <v>1487</v>
      </c>
      <c r="H118" s="278">
        <f>VLOOKUP($A118,'Table 18 data'!$A$9:$AA$184,$Q$1+'Table 18 data'!H$4,0)</f>
        <v>73.8</v>
      </c>
      <c r="I118" s="277">
        <f>VLOOKUP($A118,'Table 18 data'!$A$9:$AA$184,$Q$1+'Table 18 data'!I$4,0)</f>
        <v>1622</v>
      </c>
      <c r="J118" s="278">
        <f>VLOOKUP($A118,'Table 18 data'!$A$9:$AA$184,$Q$1+'Table 18 data'!J$4,0)</f>
        <v>78.400000000000006</v>
      </c>
      <c r="K118" s="278">
        <f>VLOOKUP($A118,'Table 18 data'!$A$9:$AA$184,$Q$1+'Table 18 data'!K$4,0)</f>
        <v>1759</v>
      </c>
      <c r="L118" s="278">
        <f>VLOOKUP($A118,'Table 18 data'!$A$9:$AA$184,$Q$1+'Table 18 data'!L$4,0)</f>
        <v>80.599999999999994</v>
      </c>
      <c r="M118" s="277">
        <f>VLOOKUP($A118,'Table 18 data'!$A$9:$AA$184,$Q$1+'Table 18 data'!M$4,0)</f>
        <v>1716</v>
      </c>
      <c r="N118" s="278">
        <f>VLOOKUP($A118,'Table 18 data'!$A$9:$AA$184,$Q$1+'Table 18 data'!N$4,0)</f>
        <v>70.900000000000006</v>
      </c>
      <c r="P118" s="121"/>
      <c r="Q118" s="296"/>
      <c r="R118" s="121"/>
      <c r="S118" s="296"/>
      <c r="T118" s="121"/>
      <c r="U118" s="121"/>
      <c r="V118" s="121"/>
      <c r="W118" s="121"/>
      <c r="X118" s="121"/>
      <c r="Y118" s="121"/>
    </row>
    <row r="119" spans="1:25" ht="11.25" customHeight="1" x14ac:dyDescent="0.2">
      <c r="A119" s="103" t="s">
        <v>321</v>
      </c>
      <c r="B119" s="136" t="s">
        <v>322</v>
      </c>
      <c r="C119" s="277">
        <f>VLOOKUP($A119,'Table 18 data'!$A$9:$AA$184,$Q$1+'Table 18 data'!C$4,0)</f>
        <v>1947</v>
      </c>
      <c r="D119" s="278">
        <f>VLOOKUP($A119,'Table 18 data'!$A$9:$AA$184,$Q$1+'Table 18 data'!D$4,0)</f>
        <v>61</v>
      </c>
      <c r="E119" s="277">
        <f>VLOOKUP($A119,'Table 18 data'!$A$9:$AA$184,$Q$1+'Table 18 data'!E$4,0)</f>
        <v>2013</v>
      </c>
      <c r="F119" s="278">
        <f>VLOOKUP($A119,'Table 18 data'!$A$9:$AA$184,$Q$1+'Table 18 data'!F$4,0)</f>
        <v>59.3</v>
      </c>
      <c r="G119" s="277">
        <f>VLOOKUP($A119,'Table 18 data'!$A$9:$AA$184,$Q$1+'Table 18 data'!G$4,0)</f>
        <v>1978</v>
      </c>
      <c r="H119" s="278">
        <f>VLOOKUP($A119,'Table 18 data'!$A$9:$AA$184,$Q$1+'Table 18 data'!H$4,0)</f>
        <v>70.400000000000006</v>
      </c>
      <c r="I119" s="277">
        <f>VLOOKUP($A119,'Table 18 data'!$A$9:$AA$184,$Q$1+'Table 18 data'!I$4,0)</f>
        <v>2057</v>
      </c>
      <c r="J119" s="278">
        <f>VLOOKUP($A119,'Table 18 data'!$A$9:$AA$184,$Q$1+'Table 18 data'!J$4,0)</f>
        <v>70</v>
      </c>
      <c r="K119" s="278">
        <f>VLOOKUP($A119,'Table 18 data'!$A$9:$AA$184,$Q$1+'Table 18 data'!K$4,0)</f>
        <v>2161</v>
      </c>
      <c r="L119" s="278">
        <f>VLOOKUP($A119,'Table 18 data'!$A$9:$AA$184,$Q$1+'Table 18 data'!L$4,0)</f>
        <v>72.099999999999994</v>
      </c>
      <c r="M119" s="277">
        <f>VLOOKUP($A119,'Table 18 data'!$A$9:$AA$184,$Q$1+'Table 18 data'!M$4,0)</f>
        <v>2053</v>
      </c>
      <c r="N119" s="278">
        <f>VLOOKUP($A119,'Table 18 data'!$A$9:$AA$184,$Q$1+'Table 18 data'!N$4,0)</f>
        <v>63.7</v>
      </c>
      <c r="P119" s="121"/>
      <c r="Q119" s="296"/>
      <c r="R119" s="121"/>
      <c r="S119" s="296"/>
      <c r="T119" s="121"/>
      <c r="U119" s="121"/>
      <c r="V119" s="121"/>
      <c r="W119" s="121"/>
      <c r="X119" s="121"/>
      <c r="Y119" s="121"/>
    </row>
    <row r="120" spans="1:25" ht="11.25" customHeight="1" x14ac:dyDescent="0.2">
      <c r="A120" s="103" t="s">
        <v>323</v>
      </c>
      <c r="B120" s="136" t="s">
        <v>324</v>
      </c>
      <c r="C120" s="277">
        <f>VLOOKUP($A120,'Table 18 data'!$A$9:$AA$184,$Q$1+'Table 18 data'!C$4,0)</f>
        <v>3131</v>
      </c>
      <c r="D120" s="278">
        <f>VLOOKUP($A120,'Table 18 data'!$A$9:$AA$184,$Q$1+'Table 18 data'!D$4,0)</f>
        <v>63.9</v>
      </c>
      <c r="E120" s="277">
        <f>VLOOKUP($A120,'Table 18 data'!$A$9:$AA$184,$Q$1+'Table 18 data'!E$4,0)</f>
        <v>3080</v>
      </c>
      <c r="F120" s="278">
        <f>VLOOKUP($A120,'Table 18 data'!$A$9:$AA$184,$Q$1+'Table 18 data'!F$4,0)</f>
        <v>69.099999999999994</v>
      </c>
      <c r="G120" s="277">
        <f>VLOOKUP($A120,'Table 18 data'!$A$9:$AA$184,$Q$1+'Table 18 data'!G$4,0)</f>
        <v>2995</v>
      </c>
      <c r="H120" s="278">
        <f>VLOOKUP($A120,'Table 18 data'!$A$9:$AA$184,$Q$1+'Table 18 data'!H$4,0)</f>
        <v>75.5</v>
      </c>
      <c r="I120" s="277">
        <f>VLOOKUP($A120,'Table 18 data'!$A$9:$AA$184,$Q$1+'Table 18 data'!I$4,0)</f>
        <v>3213</v>
      </c>
      <c r="J120" s="278">
        <f>VLOOKUP($A120,'Table 18 data'!$A$9:$AA$184,$Q$1+'Table 18 data'!J$4,0)</f>
        <v>78</v>
      </c>
      <c r="K120" s="278">
        <f>VLOOKUP($A120,'Table 18 data'!$A$9:$AA$184,$Q$1+'Table 18 data'!K$4,0)</f>
        <v>3269</v>
      </c>
      <c r="L120" s="278">
        <f>VLOOKUP($A120,'Table 18 data'!$A$9:$AA$184,$Q$1+'Table 18 data'!L$4,0)</f>
        <v>77.099999999999994</v>
      </c>
      <c r="M120" s="277">
        <f>VLOOKUP($A120,'Table 18 data'!$A$9:$AA$184,$Q$1+'Table 18 data'!M$4,0)</f>
        <v>3190</v>
      </c>
      <c r="N120" s="278">
        <f>VLOOKUP($A120,'Table 18 data'!$A$9:$AA$184,$Q$1+'Table 18 data'!N$4,0)</f>
        <v>70.7</v>
      </c>
      <c r="P120" s="121"/>
      <c r="Q120" s="296"/>
      <c r="R120" s="121"/>
      <c r="S120" s="296"/>
      <c r="T120" s="121"/>
      <c r="U120" s="121"/>
      <c r="V120" s="121"/>
      <c r="W120" s="121"/>
      <c r="X120" s="121"/>
      <c r="Y120" s="121"/>
    </row>
    <row r="121" spans="1:25" ht="11.25" customHeight="1" x14ac:dyDescent="0.2">
      <c r="A121" s="103" t="s">
        <v>325</v>
      </c>
      <c r="B121" s="136" t="s">
        <v>326</v>
      </c>
      <c r="C121" s="277">
        <f>VLOOKUP($A121,'Table 18 data'!$A$9:$AA$184,$Q$1+'Table 18 data'!C$4,0)</f>
        <v>2120</v>
      </c>
      <c r="D121" s="278">
        <f>VLOOKUP($A121,'Table 18 data'!$A$9:$AA$184,$Q$1+'Table 18 data'!D$4,0)</f>
        <v>63.4</v>
      </c>
      <c r="E121" s="277">
        <f>VLOOKUP($A121,'Table 18 data'!$A$9:$AA$184,$Q$1+'Table 18 data'!E$4,0)</f>
        <v>2113</v>
      </c>
      <c r="F121" s="278">
        <f>VLOOKUP($A121,'Table 18 data'!$A$9:$AA$184,$Q$1+'Table 18 data'!F$4,0)</f>
        <v>71.099999999999994</v>
      </c>
      <c r="G121" s="277">
        <f>VLOOKUP($A121,'Table 18 data'!$A$9:$AA$184,$Q$1+'Table 18 data'!G$4,0)</f>
        <v>2106</v>
      </c>
      <c r="H121" s="278">
        <f>VLOOKUP($A121,'Table 18 data'!$A$9:$AA$184,$Q$1+'Table 18 data'!H$4,0)</f>
        <v>73.3</v>
      </c>
      <c r="I121" s="277">
        <f>VLOOKUP($A121,'Table 18 data'!$A$9:$AA$184,$Q$1+'Table 18 data'!I$4,0)</f>
        <v>2085</v>
      </c>
      <c r="J121" s="278">
        <f>VLOOKUP($A121,'Table 18 data'!$A$9:$AA$184,$Q$1+'Table 18 data'!J$4,0)</f>
        <v>76.8</v>
      </c>
      <c r="K121" s="278">
        <f>VLOOKUP($A121,'Table 18 data'!$A$9:$AA$184,$Q$1+'Table 18 data'!K$4,0)</f>
        <v>2143</v>
      </c>
      <c r="L121" s="278">
        <f>VLOOKUP($A121,'Table 18 data'!$A$9:$AA$184,$Q$1+'Table 18 data'!L$4,0)</f>
        <v>79.900000000000006</v>
      </c>
      <c r="M121" s="277">
        <f>VLOOKUP($A121,'Table 18 data'!$A$9:$AA$184,$Q$1+'Table 18 data'!M$4,0)</f>
        <v>2128</v>
      </c>
      <c r="N121" s="278">
        <f>VLOOKUP($A121,'Table 18 data'!$A$9:$AA$184,$Q$1+'Table 18 data'!N$4,0)</f>
        <v>75.8</v>
      </c>
      <c r="P121" s="121"/>
      <c r="Q121" s="296"/>
      <c r="R121" s="121"/>
      <c r="S121" s="296"/>
      <c r="T121" s="121"/>
      <c r="U121" s="121"/>
      <c r="V121" s="121"/>
      <c r="W121" s="121"/>
      <c r="X121" s="121"/>
      <c r="Y121" s="121"/>
    </row>
    <row r="122" spans="1:25" ht="11.25" customHeight="1" x14ac:dyDescent="0.2">
      <c r="A122" s="103" t="s">
        <v>327</v>
      </c>
      <c r="B122" s="136" t="s">
        <v>328</v>
      </c>
      <c r="C122" s="277">
        <f>VLOOKUP($A122,'Table 18 data'!$A$9:$AA$184,$Q$1+'Table 18 data'!C$4,0)</f>
        <v>2188</v>
      </c>
      <c r="D122" s="278">
        <f>VLOOKUP($A122,'Table 18 data'!$A$9:$AA$184,$Q$1+'Table 18 data'!D$4,0)</f>
        <v>58.1</v>
      </c>
      <c r="E122" s="277">
        <f>VLOOKUP($A122,'Table 18 data'!$A$9:$AA$184,$Q$1+'Table 18 data'!E$4,0)</f>
        <v>2254</v>
      </c>
      <c r="F122" s="278">
        <f>VLOOKUP($A122,'Table 18 data'!$A$9:$AA$184,$Q$1+'Table 18 data'!F$4,0)</f>
        <v>64.7</v>
      </c>
      <c r="G122" s="277">
        <f>VLOOKUP($A122,'Table 18 data'!$A$9:$AA$184,$Q$1+'Table 18 data'!G$4,0)</f>
        <v>2381</v>
      </c>
      <c r="H122" s="278">
        <f>VLOOKUP($A122,'Table 18 data'!$A$9:$AA$184,$Q$1+'Table 18 data'!H$4,0)</f>
        <v>70.8</v>
      </c>
      <c r="I122" s="277">
        <f>VLOOKUP($A122,'Table 18 data'!$A$9:$AA$184,$Q$1+'Table 18 data'!I$4,0)</f>
        <v>2276</v>
      </c>
      <c r="J122" s="278">
        <f>VLOOKUP($A122,'Table 18 data'!$A$9:$AA$184,$Q$1+'Table 18 data'!J$4,0)</f>
        <v>74.599999999999994</v>
      </c>
      <c r="K122" s="278">
        <f>VLOOKUP($A122,'Table 18 data'!$A$9:$AA$184,$Q$1+'Table 18 data'!K$4,0)</f>
        <v>2388</v>
      </c>
      <c r="L122" s="278">
        <f>VLOOKUP($A122,'Table 18 data'!$A$9:$AA$184,$Q$1+'Table 18 data'!L$4,0)</f>
        <v>75.3</v>
      </c>
      <c r="M122" s="277">
        <f>VLOOKUP($A122,'Table 18 data'!$A$9:$AA$184,$Q$1+'Table 18 data'!M$4,0)</f>
        <v>2372</v>
      </c>
      <c r="N122" s="278">
        <f>VLOOKUP($A122,'Table 18 data'!$A$9:$AA$184,$Q$1+'Table 18 data'!N$4,0)</f>
        <v>69.099999999999994</v>
      </c>
      <c r="P122" s="121"/>
      <c r="Q122" s="296"/>
      <c r="R122" s="121"/>
      <c r="S122" s="296"/>
      <c r="T122" s="121"/>
      <c r="U122" s="121"/>
      <c r="V122" s="121"/>
      <c r="W122" s="121"/>
      <c r="X122" s="121"/>
      <c r="Y122" s="121"/>
    </row>
    <row r="123" spans="1:25" ht="11.25" customHeight="1" x14ac:dyDescent="0.2">
      <c r="A123" s="103" t="s">
        <v>329</v>
      </c>
      <c r="B123" s="136" t="s">
        <v>330</v>
      </c>
      <c r="C123" s="277">
        <f>VLOOKUP($A123,'Table 18 data'!$A$9:$AA$184,$Q$1+'Table 18 data'!C$4,0)</f>
        <v>1662</v>
      </c>
      <c r="D123" s="278">
        <f>VLOOKUP($A123,'Table 18 data'!$A$9:$AA$184,$Q$1+'Table 18 data'!D$4,0)</f>
        <v>67.3</v>
      </c>
      <c r="E123" s="277">
        <f>VLOOKUP($A123,'Table 18 data'!$A$9:$AA$184,$Q$1+'Table 18 data'!E$4,0)</f>
        <v>1660</v>
      </c>
      <c r="F123" s="278">
        <f>VLOOKUP($A123,'Table 18 data'!$A$9:$AA$184,$Q$1+'Table 18 data'!F$4,0)</f>
        <v>71.8</v>
      </c>
      <c r="G123" s="277">
        <f>VLOOKUP($A123,'Table 18 data'!$A$9:$AA$184,$Q$1+'Table 18 data'!G$4,0)</f>
        <v>1655</v>
      </c>
      <c r="H123" s="278">
        <f>VLOOKUP($A123,'Table 18 data'!$A$9:$AA$184,$Q$1+'Table 18 data'!H$4,0)</f>
        <v>75.7</v>
      </c>
      <c r="I123" s="277">
        <f>VLOOKUP($A123,'Table 18 data'!$A$9:$AA$184,$Q$1+'Table 18 data'!I$4,0)</f>
        <v>1644</v>
      </c>
      <c r="J123" s="278">
        <f>VLOOKUP($A123,'Table 18 data'!$A$9:$AA$184,$Q$1+'Table 18 data'!J$4,0)</f>
        <v>75.599999999999994</v>
      </c>
      <c r="K123" s="278">
        <f>VLOOKUP($A123,'Table 18 data'!$A$9:$AA$184,$Q$1+'Table 18 data'!K$4,0)</f>
        <v>1670</v>
      </c>
      <c r="L123" s="278">
        <f>VLOOKUP($A123,'Table 18 data'!$A$9:$AA$184,$Q$1+'Table 18 data'!L$4,0)</f>
        <v>79.5</v>
      </c>
      <c r="M123" s="277">
        <f>VLOOKUP($A123,'Table 18 data'!$A$9:$AA$184,$Q$1+'Table 18 data'!M$4,0)</f>
        <v>1580</v>
      </c>
      <c r="N123" s="278">
        <f>VLOOKUP($A123,'Table 18 data'!$A$9:$AA$184,$Q$1+'Table 18 data'!N$4,0)</f>
        <v>73.900000000000006</v>
      </c>
      <c r="P123" s="121"/>
      <c r="Q123" s="296"/>
      <c r="R123" s="121"/>
      <c r="S123" s="296"/>
      <c r="T123" s="121"/>
      <c r="U123" s="121"/>
      <c r="V123" s="121"/>
      <c r="W123" s="121"/>
      <c r="X123" s="121"/>
      <c r="Y123" s="121"/>
    </row>
    <row r="124" spans="1:25" ht="11.25" customHeight="1" x14ac:dyDescent="0.2">
      <c r="A124" s="103" t="s">
        <v>331</v>
      </c>
      <c r="B124" s="136" t="s">
        <v>332</v>
      </c>
      <c r="C124" s="277">
        <f>VLOOKUP($A124,'Table 18 data'!$A$9:$AA$184,$Q$1+'Table 18 data'!C$4,0)</f>
        <v>1207</v>
      </c>
      <c r="D124" s="278">
        <f>VLOOKUP($A124,'Table 18 data'!$A$9:$AA$184,$Q$1+'Table 18 data'!D$4,0)</f>
        <v>67.3</v>
      </c>
      <c r="E124" s="277">
        <f>VLOOKUP($A124,'Table 18 data'!$A$9:$AA$184,$Q$1+'Table 18 data'!E$4,0)</f>
        <v>1271</v>
      </c>
      <c r="F124" s="278">
        <f>VLOOKUP($A124,'Table 18 data'!$A$9:$AA$184,$Q$1+'Table 18 data'!F$4,0)</f>
        <v>75.7</v>
      </c>
      <c r="G124" s="277">
        <f>VLOOKUP($A124,'Table 18 data'!$A$9:$AA$184,$Q$1+'Table 18 data'!G$4,0)</f>
        <v>1265</v>
      </c>
      <c r="H124" s="278">
        <f>VLOOKUP($A124,'Table 18 data'!$A$9:$AA$184,$Q$1+'Table 18 data'!H$4,0)</f>
        <v>76</v>
      </c>
      <c r="I124" s="277">
        <f>VLOOKUP($A124,'Table 18 data'!$A$9:$AA$184,$Q$1+'Table 18 data'!I$4,0)</f>
        <v>1311</v>
      </c>
      <c r="J124" s="278">
        <f>VLOOKUP($A124,'Table 18 data'!$A$9:$AA$184,$Q$1+'Table 18 data'!J$4,0)</f>
        <v>85.4</v>
      </c>
      <c r="K124" s="278">
        <f>VLOOKUP($A124,'Table 18 data'!$A$9:$AA$184,$Q$1+'Table 18 data'!K$4,0)</f>
        <v>1348</v>
      </c>
      <c r="L124" s="278">
        <f>VLOOKUP($A124,'Table 18 data'!$A$9:$AA$184,$Q$1+'Table 18 data'!L$4,0)</f>
        <v>81.8</v>
      </c>
      <c r="M124" s="277">
        <f>VLOOKUP($A124,'Table 18 data'!$A$9:$AA$184,$Q$1+'Table 18 data'!M$4,0)</f>
        <v>1399</v>
      </c>
      <c r="N124" s="278">
        <f>VLOOKUP($A124,'Table 18 data'!$A$9:$AA$184,$Q$1+'Table 18 data'!N$4,0)</f>
        <v>79.400000000000006</v>
      </c>
      <c r="P124" s="121"/>
      <c r="Q124" s="296"/>
      <c r="R124" s="121"/>
      <c r="S124" s="296"/>
      <c r="T124" s="121"/>
      <c r="U124" s="121"/>
      <c r="V124" s="121"/>
      <c r="W124" s="121"/>
      <c r="X124" s="121"/>
      <c r="Y124" s="121"/>
    </row>
    <row r="125" spans="1:25" ht="11.25" customHeight="1" x14ac:dyDescent="0.2">
      <c r="A125" s="8"/>
      <c r="B125" s="136"/>
      <c r="C125" s="277"/>
      <c r="D125" s="279"/>
      <c r="E125" s="277"/>
      <c r="F125" s="279"/>
      <c r="G125" s="277"/>
      <c r="H125" s="278"/>
      <c r="I125" s="280"/>
      <c r="J125" s="280"/>
      <c r="K125" s="280"/>
      <c r="L125" s="280"/>
      <c r="M125" s="280"/>
      <c r="N125" s="280"/>
      <c r="P125" s="121"/>
      <c r="Q125" s="296"/>
      <c r="R125" s="121"/>
      <c r="S125" s="296"/>
      <c r="T125" s="121"/>
      <c r="U125" s="121"/>
      <c r="V125" s="121"/>
      <c r="W125" s="121"/>
      <c r="X125" s="121"/>
      <c r="Y125" s="121"/>
    </row>
    <row r="126" spans="1:25" s="83" customFormat="1" ht="11.25" customHeight="1" x14ac:dyDescent="0.2">
      <c r="A126" s="32" t="s">
        <v>333</v>
      </c>
      <c r="B126" s="77" t="s">
        <v>334</v>
      </c>
      <c r="C126" s="275">
        <f>VLOOKUP($A126,'Table 18 data'!$A$9:$AA$184,$Q$1+'Table 18 data'!C$4,0)</f>
        <v>47686</v>
      </c>
      <c r="D126" s="276">
        <f>VLOOKUP($A126,'Table 18 data'!$A$9:$AA$184,$Q$1+'Table 18 data'!D$4,0)</f>
        <v>68</v>
      </c>
      <c r="E126" s="275">
        <f>VLOOKUP($A126,'Table 18 data'!$A$9:$AA$184,$Q$1+'Table 18 data'!E$4,0)</f>
        <v>48327</v>
      </c>
      <c r="F126" s="276">
        <f>VLOOKUP($A126,'Table 18 data'!$A$9:$AA$184,$Q$1+'Table 18 data'!F$4,0)</f>
        <v>70.900000000000006</v>
      </c>
      <c r="G126" s="275">
        <f>VLOOKUP($A126,'Table 18 data'!$A$9:$AA$184,$Q$1+'Table 18 data'!G$4,0)</f>
        <v>47532</v>
      </c>
      <c r="H126" s="276">
        <f>VLOOKUP($A126,'Table 18 data'!$A$9:$AA$184,$Q$1+'Table 18 data'!H$4,0)</f>
        <v>73.599999999999994</v>
      </c>
      <c r="I126" s="275">
        <f>VLOOKUP($A126,'Table 18 data'!$A$9:$AA$184,$Q$1+'Table 18 data'!I$4,0)</f>
        <v>47586</v>
      </c>
      <c r="J126" s="276">
        <f>VLOOKUP($A126,'Table 18 data'!$A$9:$AA$184,$Q$1+'Table 18 data'!J$4,0)</f>
        <v>76.5</v>
      </c>
      <c r="K126" s="276">
        <f>VLOOKUP($A126,'Table 18 data'!$A$9:$AA$184,$Q$1+'Table 18 data'!K$4,0)</f>
        <v>49020</v>
      </c>
      <c r="L126" s="276">
        <f>VLOOKUP($A126,'Table 18 data'!$A$9:$AA$184,$Q$1+'Table 18 data'!L$4,0)</f>
        <v>78.7</v>
      </c>
      <c r="M126" s="275">
        <f>VLOOKUP($A126,'Table 18 data'!$A$9:$AA$184,$Q$1+'Table 18 data'!M$4,0)</f>
        <v>48843</v>
      </c>
      <c r="N126" s="276">
        <f>VLOOKUP($A126,'Table 18 data'!$A$9:$AA$184,$Q$1+'Table 18 data'!N$4,0)</f>
        <v>73.3</v>
      </c>
      <c r="P126" s="121"/>
      <c r="Q126" s="296"/>
      <c r="R126" s="121"/>
      <c r="S126" s="296"/>
      <c r="T126" s="121"/>
      <c r="U126" s="121"/>
      <c r="V126" s="121"/>
      <c r="W126" s="121"/>
      <c r="X126" s="121"/>
      <c r="Y126" s="121"/>
    </row>
    <row r="127" spans="1:25" ht="11.25" customHeight="1" x14ac:dyDescent="0.2">
      <c r="A127" s="103" t="s">
        <v>335</v>
      </c>
      <c r="B127" s="136" t="s">
        <v>336</v>
      </c>
      <c r="C127" s="277">
        <f>VLOOKUP($A127,'Table 18 data'!$A$9:$AA$184,$Q$1+'Table 18 data'!C$4,0)</f>
        <v>1919</v>
      </c>
      <c r="D127" s="278">
        <f>VLOOKUP($A127,'Table 18 data'!$A$9:$AA$184,$Q$1+'Table 18 data'!D$4,0)</f>
        <v>55.9</v>
      </c>
      <c r="E127" s="277">
        <f>VLOOKUP($A127,'Table 18 data'!$A$9:$AA$184,$Q$1+'Table 18 data'!E$4,0)</f>
        <v>2020</v>
      </c>
      <c r="F127" s="278">
        <f>VLOOKUP($A127,'Table 18 data'!$A$9:$AA$184,$Q$1+'Table 18 data'!F$4,0)</f>
        <v>60.9</v>
      </c>
      <c r="G127" s="277">
        <f>VLOOKUP($A127,'Table 18 data'!$A$9:$AA$184,$Q$1+'Table 18 data'!G$4,0)</f>
        <v>1939</v>
      </c>
      <c r="H127" s="278">
        <f>VLOOKUP($A127,'Table 18 data'!$A$9:$AA$184,$Q$1+'Table 18 data'!H$4,0)</f>
        <v>64.8</v>
      </c>
      <c r="I127" s="277">
        <f>VLOOKUP($A127,'Table 18 data'!$A$9:$AA$184,$Q$1+'Table 18 data'!I$4,0)</f>
        <v>1970</v>
      </c>
      <c r="J127" s="278">
        <f>VLOOKUP($A127,'Table 18 data'!$A$9:$AA$184,$Q$1+'Table 18 data'!J$4,0)</f>
        <v>69.5</v>
      </c>
      <c r="K127" s="278">
        <f>VLOOKUP($A127,'Table 18 data'!$A$9:$AA$184,$Q$1+'Table 18 data'!K$4,0)</f>
        <v>2114</v>
      </c>
      <c r="L127" s="278">
        <f>VLOOKUP($A127,'Table 18 data'!$A$9:$AA$184,$Q$1+'Table 18 data'!L$4,0)</f>
        <v>66.900000000000006</v>
      </c>
      <c r="M127" s="277">
        <f>VLOOKUP($A127,'Table 18 data'!$A$9:$AA$184,$Q$1+'Table 18 data'!M$4,0)</f>
        <v>2028</v>
      </c>
      <c r="N127" s="278">
        <f>VLOOKUP($A127,'Table 18 data'!$A$9:$AA$184,$Q$1+'Table 18 data'!N$4,0)</f>
        <v>65.599999999999994</v>
      </c>
      <c r="P127" s="121"/>
      <c r="Q127" s="296"/>
      <c r="R127" s="121"/>
      <c r="S127" s="296"/>
      <c r="T127" s="121"/>
      <c r="U127" s="121"/>
      <c r="V127" s="121"/>
      <c r="W127" s="121"/>
      <c r="X127" s="121"/>
      <c r="Y127" s="121"/>
    </row>
    <row r="128" spans="1:25" ht="11.25" customHeight="1" x14ac:dyDescent="0.2">
      <c r="A128" s="103" t="s">
        <v>337</v>
      </c>
      <c r="B128" s="136" t="s">
        <v>338</v>
      </c>
      <c r="C128" s="277">
        <f>VLOOKUP($A128,'Table 18 data'!$A$9:$AA$184,$Q$1+'Table 18 data'!C$4,0)</f>
        <v>3039</v>
      </c>
      <c r="D128" s="278">
        <f>VLOOKUP($A128,'Table 18 data'!$A$9:$AA$184,$Q$1+'Table 18 data'!D$4,0)</f>
        <v>70</v>
      </c>
      <c r="E128" s="277">
        <f>VLOOKUP($A128,'Table 18 data'!$A$9:$AA$184,$Q$1+'Table 18 data'!E$4,0)</f>
        <v>3193</v>
      </c>
      <c r="F128" s="278">
        <f>VLOOKUP($A128,'Table 18 data'!$A$9:$AA$184,$Q$1+'Table 18 data'!F$4,0)</f>
        <v>76.2</v>
      </c>
      <c r="G128" s="277">
        <f>VLOOKUP($A128,'Table 18 data'!$A$9:$AA$184,$Q$1+'Table 18 data'!G$4,0)</f>
        <v>3164</v>
      </c>
      <c r="H128" s="278">
        <f>VLOOKUP($A128,'Table 18 data'!$A$9:$AA$184,$Q$1+'Table 18 data'!H$4,0)</f>
        <v>78.3</v>
      </c>
      <c r="I128" s="277">
        <f>VLOOKUP($A128,'Table 18 data'!$A$9:$AA$184,$Q$1+'Table 18 data'!I$4,0)</f>
        <v>3090</v>
      </c>
      <c r="J128" s="278">
        <f>VLOOKUP($A128,'Table 18 data'!$A$9:$AA$184,$Q$1+'Table 18 data'!J$4,0)</f>
        <v>80.3</v>
      </c>
      <c r="K128" s="278">
        <f>VLOOKUP($A128,'Table 18 data'!$A$9:$AA$184,$Q$1+'Table 18 data'!K$4,0)</f>
        <v>3286</v>
      </c>
      <c r="L128" s="278">
        <f>VLOOKUP($A128,'Table 18 data'!$A$9:$AA$184,$Q$1+'Table 18 data'!L$4,0)</f>
        <v>83.2</v>
      </c>
      <c r="M128" s="277">
        <f>VLOOKUP($A128,'Table 18 data'!$A$9:$AA$184,$Q$1+'Table 18 data'!M$4,0)</f>
        <v>3248</v>
      </c>
      <c r="N128" s="278">
        <f>VLOOKUP($A128,'Table 18 data'!$A$9:$AA$184,$Q$1+'Table 18 data'!N$4,0)</f>
        <v>77.7</v>
      </c>
      <c r="P128" s="121"/>
      <c r="Q128" s="296"/>
      <c r="R128" s="121"/>
      <c r="S128" s="296"/>
      <c r="T128" s="121"/>
      <c r="U128" s="121"/>
      <c r="V128" s="121"/>
      <c r="W128" s="121"/>
      <c r="X128" s="121"/>
      <c r="Y128" s="121"/>
    </row>
    <row r="129" spans="1:25" ht="11.25" customHeight="1" x14ac:dyDescent="0.2">
      <c r="A129" s="103" t="s">
        <v>339</v>
      </c>
      <c r="B129" s="136" t="s">
        <v>340</v>
      </c>
      <c r="C129" s="277">
        <f>VLOOKUP($A129,'Table 18 data'!$A$9:$AA$184,$Q$1+'Table 18 data'!C$4,0)</f>
        <v>3092</v>
      </c>
      <c r="D129" s="278">
        <f>VLOOKUP($A129,'Table 18 data'!$A$9:$AA$184,$Q$1+'Table 18 data'!D$4,0)</f>
        <v>65.5</v>
      </c>
      <c r="E129" s="277">
        <f>VLOOKUP($A129,'Table 18 data'!$A$9:$AA$184,$Q$1+'Table 18 data'!E$4,0)</f>
        <v>3157</v>
      </c>
      <c r="F129" s="278">
        <f>VLOOKUP($A129,'Table 18 data'!$A$9:$AA$184,$Q$1+'Table 18 data'!F$4,0)</f>
        <v>66.400000000000006</v>
      </c>
      <c r="G129" s="277">
        <f>VLOOKUP($A129,'Table 18 data'!$A$9:$AA$184,$Q$1+'Table 18 data'!G$4,0)</f>
        <v>3131</v>
      </c>
      <c r="H129" s="278">
        <f>VLOOKUP($A129,'Table 18 data'!$A$9:$AA$184,$Q$1+'Table 18 data'!H$4,0)</f>
        <v>70</v>
      </c>
      <c r="I129" s="277">
        <f>VLOOKUP($A129,'Table 18 data'!$A$9:$AA$184,$Q$1+'Table 18 data'!I$4,0)</f>
        <v>3168</v>
      </c>
      <c r="J129" s="278">
        <f>VLOOKUP($A129,'Table 18 data'!$A$9:$AA$184,$Q$1+'Table 18 data'!J$4,0)</f>
        <v>76.599999999999994</v>
      </c>
      <c r="K129" s="278">
        <f>VLOOKUP($A129,'Table 18 data'!$A$9:$AA$184,$Q$1+'Table 18 data'!K$4,0)</f>
        <v>3084</v>
      </c>
      <c r="L129" s="278">
        <f>VLOOKUP($A129,'Table 18 data'!$A$9:$AA$184,$Q$1+'Table 18 data'!L$4,0)</f>
        <v>78.2</v>
      </c>
      <c r="M129" s="277">
        <f>VLOOKUP($A129,'Table 18 data'!$A$9:$AA$184,$Q$1+'Table 18 data'!M$4,0)</f>
        <v>3077</v>
      </c>
      <c r="N129" s="278">
        <f>VLOOKUP($A129,'Table 18 data'!$A$9:$AA$184,$Q$1+'Table 18 data'!N$4,0)</f>
        <v>70.900000000000006</v>
      </c>
      <c r="P129" s="121"/>
      <c r="Q129" s="296"/>
      <c r="R129" s="121"/>
      <c r="S129" s="296"/>
      <c r="T129" s="121"/>
      <c r="U129" s="121"/>
      <c r="V129" s="121"/>
      <c r="W129" s="121"/>
      <c r="X129" s="121"/>
      <c r="Y129" s="121"/>
    </row>
    <row r="130" spans="1:25" ht="11.25" customHeight="1" x14ac:dyDescent="0.2">
      <c r="A130" s="103" t="s">
        <v>341</v>
      </c>
      <c r="B130" s="136" t="s">
        <v>342</v>
      </c>
      <c r="C130" s="277">
        <f>VLOOKUP($A130,'Table 18 data'!$A$9:$AA$184,$Q$1+'Table 18 data'!C$4,0)</f>
        <v>2527</v>
      </c>
      <c r="D130" s="278">
        <f>VLOOKUP($A130,'Table 18 data'!$A$9:$AA$184,$Q$1+'Table 18 data'!D$4,0)</f>
        <v>76.3</v>
      </c>
      <c r="E130" s="277">
        <f>VLOOKUP($A130,'Table 18 data'!$A$9:$AA$184,$Q$1+'Table 18 data'!E$4,0)</f>
        <v>2604</v>
      </c>
      <c r="F130" s="278">
        <f>VLOOKUP($A130,'Table 18 data'!$A$9:$AA$184,$Q$1+'Table 18 data'!F$4,0)</f>
        <v>77.099999999999994</v>
      </c>
      <c r="G130" s="277">
        <f>VLOOKUP($A130,'Table 18 data'!$A$9:$AA$184,$Q$1+'Table 18 data'!G$4,0)</f>
        <v>2530</v>
      </c>
      <c r="H130" s="278">
        <f>VLOOKUP($A130,'Table 18 data'!$A$9:$AA$184,$Q$1+'Table 18 data'!H$4,0)</f>
        <v>79.7</v>
      </c>
      <c r="I130" s="277">
        <f>VLOOKUP($A130,'Table 18 data'!$A$9:$AA$184,$Q$1+'Table 18 data'!I$4,0)</f>
        <v>2572</v>
      </c>
      <c r="J130" s="278">
        <f>VLOOKUP($A130,'Table 18 data'!$A$9:$AA$184,$Q$1+'Table 18 data'!J$4,0)</f>
        <v>78.599999999999994</v>
      </c>
      <c r="K130" s="278">
        <f>VLOOKUP($A130,'Table 18 data'!$A$9:$AA$184,$Q$1+'Table 18 data'!K$4,0)</f>
        <v>2643</v>
      </c>
      <c r="L130" s="278">
        <f>VLOOKUP($A130,'Table 18 data'!$A$9:$AA$184,$Q$1+'Table 18 data'!L$4,0)</f>
        <v>79.5</v>
      </c>
      <c r="M130" s="277">
        <f>VLOOKUP($A130,'Table 18 data'!$A$9:$AA$184,$Q$1+'Table 18 data'!M$4,0)</f>
        <v>2668</v>
      </c>
      <c r="N130" s="278">
        <f>VLOOKUP($A130,'Table 18 data'!$A$9:$AA$184,$Q$1+'Table 18 data'!N$4,0)</f>
        <v>73.8</v>
      </c>
      <c r="P130" s="121"/>
      <c r="Q130" s="296"/>
      <c r="R130" s="121"/>
      <c r="S130" s="296"/>
      <c r="T130" s="121"/>
      <c r="U130" s="121"/>
      <c r="V130" s="121"/>
      <c r="W130" s="121"/>
      <c r="X130" s="121"/>
      <c r="Y130" s="121"/>
    </row>
    <row r="131" spans="1:25" ht="11.25" customHeight="1" x14ac:dyDescent="0.2">
      <c r="A131" s="103" t="s">
        <v>343</v>
      </c>
      <c r="B131" s="136" t="s">
        <v>344</v>
      </c>
      <c r="C131" s="277">
        <f>VLOOKUP($A131,'Table 18 data'!$A$9:$AA$184,$Q$1+'Table 18 data'!C$4,0)</f>
        <v>3371</v>
      </c>
      <c r="D131" s="278">
        <f>VLOOKUP($A131,'Table 18 data'!$A$9:$AA$184,$Q$1+'Table 18 data'!D$4,0)</f>
        <v>70.599999999999994</v>
      </c>
      <c r="E131" s="277">
        <f>VLOOKUP($A131,'Table 18 data'!$A$9:$AA$184,$Q$1+'Table 18 data'!E$4,0)</f>
        <v>3292</v>
      </c>
      <c r="F131" s="278">
        <f>VLOOKUP($A131,'Table 18 data'!$A$9:$AA$184,$Q$1+'Table 18 data'!F$4,0)</f>
        <v>73.099999999999994</v>
      </c>
      <c r="G131" s="277">
        <f>VLOOKUP($A131,'Table 18 data'!$A$9:$AA$184,$Q$1+'Table 18 data'!G$4,0)</f>
        <v>3306</v>
      </c>
      <c r="H131" s="278">
        <f>VLOOKUP($A131,'Table 18 data'!$A$9:$AA$184,$Q$1+'Table 18 data'!H$4,0)</f>
        <v>73.599999999999994</v>
      </c>
      <c r="I131" s="277">
        <f>VLOOKUP($A131,'Table 18 data'!$A$9:$AA$184,$Q$1+'Table 18 data'!I$4,0)</f>
        <v>3214</v>
      </c>
      <c r="J131" s="278">
        <f>VLOOKUP($A131,'Table 18 data'!$A$9:$AA$184,$Q$1+'Table 18 data'!J$4,0)</f>
        <v>78.2</v>
      </c>
      <c r="K131" s="278">
        <f>VLOOKUP($A131,'Table 18 data'!$A$9:$AA$184,$Q$1+'Table 18 data'!K$4,0)</f>
        <v>3303</v>
      </c>
      <c r="L131" s="278">
        <f>VLOOKUP($A131,'Table 18 data'!$A$9:$AA$184,$Q$1+'Table 18 data'!L$4,0)</f>
        <v>82.3</v>
      </c>
      <c r="M131" s="277">
        <f>VLOOKUP($A131,'Table 18 data'!$A$9:$AA$184,$Q$1+'Table 18 data'!M$4,0)</f>
        <v>3239</v>
      </c>
      <c r="N131" s="278">
        <f>VLOOKUP($A131,'Table 18 data'!$A$9:$AA$184,$Q$1+'Table 18 data'!N$4,0)</f>
        <v>76.400000000000006</v>
      </c>
      <c r="P131" s="121"/>
      <c r="Q131" s="296"/>
      <c r="R131" s="121"/>
      <c r="S131" s="296"/>
      <c r="T131" s="121"/>
      <c r="U131" s="121"/>
      <c r="V131" s="121"/>
      <c r="W131" s="121"/>
      <c r="X131" s="121"/>
      <c r="Y131" s="121"/>
    </row>
    <row r="132" spans="1:25" ht="11.25" customHeight="1" x14ac:dyDescent="0.2">
      <c r="A132" s="103" t="s">
        <v>345</v>
      </c>
      <c r="B132" s="136" t="s">
        <v>346</v>
      </c>
      <c r="C132" s="277">
        <f>VLOOKUP($A132,'Table 18 data'!$A$9:$AA$184,$Q$1+'Table 18 data'!C$4,0)</f>
        <v>3422</v>
      </c>
      <c r="D132" s="278">
        <f>VLOOKUP($A132,'Table 18 data'!$A$9:$AA$184,$Q$1+'Table 18 data'!D$4,0)</f>
        <v>64.2</v>
      </c>
      <c r="E132" s="277">
        <f>VLOOKUP($A132,'Table 18 data'!$A$9:$AA$184,$Q$1+'Table 18 data'!E$4,0)</f>
        <v>3464</v>
      </c>
      <c r="F132" s="278">
        <f>VLOOKUP($A132,'Table 18 data'!$A$9:$AA$184,$Q$1+'Table 18 data'!F$4,0)</f>
        <v>67.8</v>
      </c>
      <c r="G132" s="277">
        <f>VLOOKUP($A132,'Table 18 data'!$A$9:$AA$184,$Q$1+'Table 18 data'!G$4,0)</f>
        <v>3476</v>
      </c>
      <c r="H132" s="278">
        <f>VLOOKUP($A132,'Table 18 data'!$A$9:$AA$184,$Q$1+'Table 18 data'!H$4,0)</f>
        <v>72.8</v>
      </c>
      <c r="I132" s="277">
        <f>VLOOKUP($A132,'Table 18 data'!$A$9:$AA$184,$Q$1+'Table 18 data'!I$4,0)</f>
        <v>3389</v>
      </c>
      <c r="J132" s="278">
        <f>VLOOKUP($A132,'Table 18 data'!$A$9:$AA$184,$Q$1+'Table 18 data'!J$4,0)</f>
        <v>74.5</v>
      </c>
      <c r="K132" s="278">
        <f>VLOOKUP($A132,'Table 18 data'!$A$9:$AA$184,$Q$1+'Table 18 data'!K$4,0)</f>
        <v>3508</v>
      </c>
      <c r="L132" s="278">
        <f>VLOOKUP($A132,'Table 18 data'!$A$9:$AA$184,$Q$1+'Table 18 data'!L$4,0)</f>
        <v>76.599999999999994</v>
      </c>
      <c r="M132" s="277">
        <f>VLOOKUP($A132,'Table 18 data'!$A$9:$AA$184,$Q$1+'Table 18 data'!M$4,0)</f>
        <v>3481</v>
      </c>
      <c r="N132" s="278">
        <f>VLOOKUP($A132,'Table 18 data'!$A$9:$AA$184,$Q$1+'Table 18 data'!N$4,0)</f>
        <v>71.2</v>
      </c>
      <c r="P132" s="121"/>
      <c r="Q132" s="296"/>
      <c r="R132" s="121"/>
      <c r="S132" s="296"/>
      <c r="T132" s="121"/>
      <c r="U132" s="121"/>
      <c r="V132" s="121"/>
      <c r="W132" s="121"/>
      <c r="X132" s="121"/>
      <c r="Y132" s="121"/>
    </row>
    <row r="133" spans="1:25" ht="11.25" customHeight="1" x14ac:dyDescent="0.2">
      <c r="A133" s="103" t="s">
        <v>347</v>
      </c>
      <c r="B133" s="136" t="s">
        <v>348</v>
      </c>
      <c r="C133" s="277">
        <f>VLOOKUP($A133,'Table 18 data'!$A$9:$AA$184,$Q$1+'Table 18 data'!C$4,0)</f>
        <v>2529</v>
      </c>
      <c r="D133" s="278">
        <f>VLOOKUP($A133,'Table 18 data'!$A$9:$AA$184,$Q$1+'Table 18 data'!D$4,0)</f>
        <v>68.8</v>
      </c>
      <c r="E133" s="277">
        <f>VLOOKUP($A133,'Table 18 data'!$A$9:$AA$184,$Q$1+'Table 18 data'!E$4,0)</f>
        <v>2628</v>
      </c>
      <c r="F133" s="278">
        <f>VLOOKUP($A133,'Table 18 data'!$A$9:$AA$184,$Q$1+'Table 18 data'!F$4,0)</f>
        <v>72.3</v>
      </c>
      <c r="G133" s="277">
        <f>VLOOKUP($A133,'Table 18 data'!$A$9:$AA$184,$Q$1+'Table 18 data'!G$4,0)</f>
        <v>2482</v>
      </c>
      <c r="H133" s="278">
        <f>VLOOKUP($A133,'Table 18 data'!$A$9:$AA$184,$Q$1+'Table 18 data'!H$4,0)</f>
        <v>75.099999999999994</v>
      </c>
      <c r="I133" s="277">
        <f>VLOOKUP($A133,'Table 18 data'!$A$9:$AA$184,$Q$1+'Table 18 data'!I$4,0)</f>
        <v>2582</v>
      </c>
      <c r="J133" s="278">
        <f>VLOOKUP($A133,'Table 18 data'!$A$9:$AA$184,$Q$1+'Table 18 data'!J$4,0)</f>
        <v>75.3</v>
      </c>
      <c r="K133" s="278">
        <f>VLOOKUP($A133,'Table 18 data'!$A$9:$AA$184,$Q$1+'Table 18 data'!K$4,0)</f>
        <v>2650</v>
      </c>
      <c r="L133" s="278">
        <f>VLOOKUP($A133,'Table 18 data'!$A$9:$AA$184,$Q$1+'Table 18 data'!L$4,0)</f>
        <v>76.5</v>
      </c>
      <c r="M133" s="277">
        <f>VLOOKUP($A133,'Table 18 data'!$A$9:$AA$184,$Q$1+'Table 18 data'!M$4,0)</f>
        <v>2704</v>
      </c>
      <c r="N133" s="278">
        <f>VLOOKUP($A133,'Table 18 data'!$A$9:$AA$184,$Q$1+'Table 18 data'!N$4,0)</f>
        <v>74.3</v>
      </c>
      <c r="P133" s="121"/>
      <c r="Q133" s="296"/>
      <c r="R133" s="121"/>
      <c r="S133" s="296"/>
      <c r="T133" s="121"/>
      <c r="U133" s="121"/>
      <c r="V133" s="121"/>
      <c r="W133" s="121"/>
      <c r="X133" s="121"/>
      <c r="Y133" s="121"/>
    </row>
    <row r="134" spans="1:25" ht="11.25" customHeight="1" x14ac:dyDescent="0.2">
      <c r="A134" s="103" t="s">
        <v>349</v>
      </c>
      <c r="B134" s="136" t="s">
        <v>350</v>
      </c>
      <c r="C134" s="277">
        <f>VLOOKUP($A134,'Table 18 data'!$A$9:$AA$184,$Q$1+'Table 18 data'!C$4,0)</f>
        <v>3428</v>
      </c>
      <c r="D134" s="278">
        <f>VLOOKUP($A134,'Table 18 data'!$A$9:$AA$184,$Q$1+'Table 18 data'!D$4,0)</f>
        <v>63.9</v>
      </c>
      <c r="E134" s="277">
        <f>VLOOKUP($A134,'Table 18 data'!$A$9:$AA$184,$Q$1+'Table 18 data'!E$4,0)</f>
        <v>3447</v>
      </c>
      <c r="F134" s="278">
        <f>VLOOKUP($A134,'Table 18 data'!$A$9:$AA$184,$Q$1+'Table 18 data'!F$4,0)</f>
        <v>67.2</v>
      </c>
      <c r="G134" s="277">
        <f>VLOOKUP($A134,'Table 18 data'!$A$9:$AA$184,$Q$1+'Table 18 data'!G$4,0)</f>
        <v>3295</v>
      </c>
      <c r="H134" s="278">
        <f>VLOOKUP($A134,'Table 18 data'!$A$9:$AA$184,$Q$1+'Table 18 data'!H$4,0)</f>
        <v>71.599999999999994</v>
      </c>
      <c r="I134" s="277">
        <f>VLOOKUP($A134,'Table 18 data'!$A$9:$AA$184,$Q$1+'Table 18 data'!I$4,0)</f>
        <v>3501</v>
      </c>
      <c r="J134" s="278">
        <f>VLOOKUP($A134,'Table 18 data'!$A$9:$AA$184,$Q$1+'Table 18 data'!J$4,0)</f>
        <v>68.400000000000006</v>
      </c>
      <c r="K134" s="278">
        <f>VLOOKUP($A134,'Table 18 data'!$A$9:$AA$184,$Q$1+'Table 18 data'!K$4,0)</f>
        <v>3586</v>
      </c>
      <c r="L134" s="278">
        <f>VLOOKUP($A134,'Table 18 data'!$A$9:$AA$184,$Q$1+'Table 18 data'!L$4,0)</f>
        <v>75.900000000000006</v>
      </c>
      <c r="M134" s="277">
        <f>VLOOKUP($A134,'Table 18 data'!$A$9:$AA$184,$Q$1+'Table 18 data'!M$4,0)</f>
        <v>3536</v>
      </c>
      <c r="N134" s="278">
        <f>VLOOKUP($A134,'Table 18 data'!$A$9:$AA$184,$Q$1+'Table 18 data'!N$4,0)</f>
        <v>69.900000000000006</v>
      </c>
      <c r="P134" s="121"/>
      <c r="Q134" s="296"/>
      <c r="R134" s="121"/>
      <c r="S134" s="296"/>
      <c r="T134" s="121"/>
      <c r="U134" s="121"/>
      <c r="V134" s="121"/>
      <c r="W134" s="121"/>
      <c r="X134" s="121"/>
      <c r="Y134" s="121"/>
    </row>
    <row r="135" spans="1:25" ht="11.25" customHeight="1" x14ac:dyDescent="0.2">
      <c r="A135" s="103" t="s">
        <v>351</v>
      </c>
      <c r="B135" s="136" t="s">
        <v>352</v>
      </c>
      <c r="C135" s="277">
        <f>VLOOKUP($A135,'Table 18 data'!$A$9:$AA$184,$Q$1+'Table 18 data'!C$4,0)</f>
        <v>2219</v>
      </c>
      <c r="D135" s="278">
        <f>VLOOKUP($A135,'Table 18 data'!$A$9:$AA$184,$Q$1+'Table 18 data'!D$4,0)</f>
        <v>54.9</v>
      </c>
      <c r="E135" s="277">
        <f>VLOOKUP($A135,'Table 18 data'!$A$9:$AA$184,$Q$1+'Table 18 data'!E$4,0)</f>
        <v>2149</v>
      </c>
      <c r="F135" s="278">
        <f>VLOOKUP($A135,'Table 18 data'!$A$9:$AA$184,$Q$1+'Table 18 data'!F$4,0)</f>
        <v>60.4</v>
      </c>
      <c r="G135" s="277">
        <f>VLOOKUP($A135,'Table 18 data'!$A$9:$AA$184,$Q$1+'Table 18 data'!G$4,0)</f>
        <v>2073</v>
      </c>
      <c r="H135" s="278">
        <f>VLOOKUP($A135,'Table 18 data'!$A$9:$AA$184,$Q$1+'Table 18 data'!H$4,0)</f>
        <v>64.2</v>
      </c>
      <c r="I135" s="277">
        <f>VLOOKUP($A135,'Table 18 data'!$A$9:$AA$184,$Q$1+'Table 18 data'!I$4,0)</f>
        <v>2015</v>
      </c>
      <c r="J135" s="278">
        <f>VLOOKUP($A135,'Table 18 data'!$A$9:$AA$184,$Q$1+'Table 18 data'!J$4,0)</f>
        <v>76.900000000000006</v>
      </c>
      <c r="K135" s="278">
        <f>VLOOKUP($A135,'Table 18 data'!$A$9:$AA$184,$Q$1+'Table 18 data'!K$4,0)</f>
        <v>1998</v>
      </c>
      <c r="L135" s="278">
        <f>VLOOKUP($A135,'Table 18 data'!$A$9:$AA$184,$Q$1+'Table 18 data'!L$4,0)</f>
        <v>80.2</v>
      </c>
      <c r="M135" s="277">
        <f>VLOOKUP($A135,'Table 18 data'!$A$9:$AA$184,$Q$1+'Table 18 data'!M$4,0)</f>
        <v>2023</v>
      </c>
      <c r="N135" s="278">
        <f>VLOOKUP($A135,'Table 18 data'!$A$9:$AA$184,$Q$1+'Table 18 data'!N$4,0)</f>
        <v>67.900000000000006</v>
      </c>
      <c r="P135" s="121"/>
      <c r="Q135" s="296"/>
      <c r="R135" s="121"/>
      <c r="S135" s="296"/>
      <c r="T135" s="121"/>
      <c r="U135" s="121"/>
      <c r="V135" s="121"/>
      <c r="W135" s="121"/>
      <c r="X135" s="121"/>
      <c r="Y135" s="121"/>
    </row>
    <row r="136" spans="1:25" ht="11.25" customHeight="1" x14ac:dyDescent="0.2">
      <c r="A136" s="103" t="s">
        <v>353</v>
      </c>
      <c r="B136" s="136" t="s">
        <v>354</v>
      </c>
      <c r="C136" s="277">
        <f>VLOOKUP($A136,'Table 18 data'!$A$9:$AA$184,$Q$1+'Table 18 data'!C$4,0)</f>
        <v>1949</v>
      </c>
      <c r="D136" s="278">
        <f>VLOOKUP($A136,'Table 18 data'!$A$9:$AA$184,$Q$1+'Table 18 data'!D$4,0)</f>
        <v>76.3</v>
      </c>
      <c r="E136" s="277">
        <f>VLOOKUP($A136,'Table 18 data'!$A$9:$AA$184,$Q$1+'Table 18 data'!E$4,0)</f>
        <v>2009</v>
      </c>
      <c r="F136" s="278">
        <f>VLOOKUP($A136,'Table 18 data'!$A$9:$AA$184,$Q$1+'Table 18 data'!F$4,0)</f>
        <v>77.900000000000006</v>
      </c>
      <c r="G136" s="277">
        <f>VLOOKUP($A136,'Table 18 data'!$A$9:$AA$184,$Q$1+'Table 18 data'!G$4,0)</f>
        <v>1955</v>
      </c>
      <c r="H136" s="278">
        <f>VLOOKUP($A136,'Table 18 data'!$A$9:$AA$184,$Q$1+'Table 18 data'!H$4,0)</f>
        <v>80.099999999999994</v>
      </c>
      <c r="I136" s="277">
        <f>VLOOKUP($A136,'Table 18 data'!$A$9:$AA$184,$Q$1+'Table 18 data'!I$4,0)</f>
        <v>1959</v>
      </c>
      <c r="J136" s="278">
        <f>VLOOKUP($A136,'Table 18 data'!$A$9:$AA$184,$Q$1+'Table 18 data'!J$4,0)</f>
        <v>80.400000000000006</v>
      </c>
      <c r="K136" s="278">
        <f>VLOOKUP($A136,'Table 18 data'!$A$9:$AA$184,$Q$1+'Table 18 data'!K$4,0)</f>
        <v>1999</v>
      </c>
      <c r="L136" s="278">
        <f>VLOOKUP($A136,'Table 18 data'!$A$9:$AA$184,$Q$1+'Table 18 data'!L$4,0)</f>
        <v>83.3</v>
      </c>
      <c r="M136" s="277">
        <f>VLOOKUP($A136,'Table 18 data'!$A$9:$AA$184,$Q$1+'Table 18 data'!M$4,0)</f>
        <v>1968</v>
      </c>
      <c r="N136" s="278">
        <f>VLOOKUP($A136,'Table 18 data'!$A$9:$AA$184,$Q$1+'Table 18 data'!N$4,0)</f>
        <v>75.7</v>
      </c>
      <c r="P136" s="121"/>
      <c r="Q136" s="296"/>
      <c r="R136" s="121"/>
      <c r="S136" s="296"/>
      <c r="T136" s="121"/>
      <c r="U136" s="121"/>
      <c r="V136" s="121"/>
      <c r="W136" s="121"/>
      <c r="X136" s="121"/>
      <c r="Y136" s="121"/>
    </row>
    <row r="137" spans="1:25" ht="11.25" customHeight="1" x14ac:dyDescent="0.2">
      <c r="A137" s="103" t="s">
        <v>355</v>
      </c>
      <c r="B137" s="136" t="s">
        <v>356</v>
      </c>
      <c r="C137" s="277">
        <f>VLOOKUP($A137,'Table 18 data'!$A$9:$AA$184,$Q$1+'Table 18 data'!C$4,0)</f>
        <v>2949</v>
      </c>
      <c r="D137" s="278">
        <f>VLOOKUP($A137,'Table 18 data'!$A$9:$AA$184,$Q$1+'Table 18 data'!D$4,0)</f>
        <v>66.900000000000006</v>
      </c>
      <c r="E137" s="277">
        <f>VLOOKUP($A137,'Table 18 data'!$A$9:$AA$184,$Q$1+'Table 18 data'!E$4,0)</f>
        <v>3013</v>
      </c>
      <c r="F137" s="278">
        <f>VLOOKUP($A137,'Table 18 data'!$A$9:$AA$184,$Q$1+'Table 18 data'!F$4,0)</f>
        <v>69.5</v>
      </c>
      <c r="G137" s="277">
        <f>VLOOKUP($A137,'Table 18 data'!$A$9:$AA$184,$Q$1+'Table 18 data'!G$4,0)</f>
        <v>2970</v>
      </c>
      <c r="H137" s="278">
        <f>VLOOKUP($A137,'Table 18 data'!$A$9:$AA$184,$Q$1+'Table 18 data'!H$4,0)</f>
        <v>72</v>
      </c>
      <c r="I137" s="277">
        <f>VLOOKUP($A137,'Table 18 data'!$A$9:$AA$184,$Q$1+'Table 18 data'!I$4,0)</f>
        <v>2948</v>
      </c>
      <c r="J137" s="278">
        <f>VLOOKUP($A137,'Table 18 data'!$A$9:$AA$184,$Q$1+'Table 18 data'!J$4,0)</f>
        <v>73.5</v>
      </c>
      <c r="K137" s="278">
        <f>VLOOKUP($A137,'Table 18 data'!$A$9:$AA$184,$Q$1+'Table 18 data'!K$4,0)</f>
        <v>2975</v>
      </c>
      <c r="L137" s="278">
        <f>VLOOKUP($A137,'Table 18 data'!$A$9:$AA$184,$Q$1+'Table 18 data'!L$4,0)</f>
        <v>74.2</v>
      </c>
      <c r="M137" s="277">
        <f>VLOOKUP($A137,'Table 18 data'!$A$9:$AA$184,$Q$1+'Table 18 data'!M$4,0)</f>
        <v>2964</v>
      </c>
      <c r="N137" s="278">
        <f>VLOOKUP($A137,'Table 18 data'!$A$9:$AA$184,$Q$1+'Table 18 data'!N$4,0)</f>
        <v>68.7</v>
      </c>
      <c r="P137" s="121"/>
      <c r="Q137" s="296"/>
      <c r="R137" s="121"/>
      <c r="S137" s="296"/>
      <c r="T137" s="121"/>
      <c r="U137" s="121"/>
      <c r="V137" s="121"/>
      <c r="W137" s="121"/>
      <c r="X137" s="121"/>
      <c r="Y137" s="121"/>
    </row>
    <row r="138" spans="1:25" ht="11.25" customHeight="1" x14ac:dyDescent="0.2">
      <c r="A138" s="103" t="s">
        <v>357</v>
      </c>
      <c r="B138" s="136" t="s">
        <v>358</v>
      </c>
      <c r="C138" s="277">
        <f>VLOOKUP($A138,'Table 18 data'!$A$9:$AA$184,$Q$1+'Table 18 data'!C$4,0)</f>
        <v>2763</v>
      </c>
      <c r="D138" s="278">
        <f>VLOOKUP($A138,'Table 18 data'!$A$9:$AA$184,$Q$1+'Table 18 data'!D$4,0)</f>
        <v>61.5</v>
      </c>
      <c r="E138" s="277">
        <f>VLOOKUP($A138,'Table 18 data'!$A$9:$AA$184,$Q$1+'Table 18 data'!E$4,0)</f>
        <v>2867</v>
      </c>
      <c r="F138" s="278">
        <f>VLOOKUP($A138,'Table 18 data'!$A$9:$AA$184,$Q$1+'Table 18 data'!F$4,0)</f>
        <v>65.099999999999994</v>
      </c>
      <c r="G138" s="277">
        <f>VLOOKUP($A138,'Table 18 data'!$A$9:$AA$184,$Q$1+'Table 18 data'!G$4,0)</f>
        <v>2795</v>
      </c>
      <c r="H138" s="278">
        <f>VLOOKUP($A138,'Table 18 data'!$A$9:$AA$184,$Q$1+'Table 18 data'!H$4,0)</f>
        <v>68.7</v>
      </c>
      <c r="I138" s="277">
        <f>VLOOKUP($A138,'Table 18 data'!$A$9:$AA$184,$Q$1+'Table 18 data'!I$4,0)</f>
        <v>2770</v>
      </c>
      <c r="J138" s="278">
        <f>VLOOKUP($A138,'Table 18 data'!$A$9:$AA$184,$Q$1+'Table 18 data'!J$4,0)</f>
        <v>75</v>
      </c>
      <c r="K138" s="278">
        <f>VLOOKUP($A138,'Table 18 data'!$A$9:$AA$184,$Q$1+'Table 18 data'!K$4,0)</f>
        <v>2869</v>
      </c>
      <c r="L138" s="278">
        <f>VLOOKUP($A138,'Table 18 data'!$A$9:$AA$184,$Q$1+'Table 18 data'!L$4,0)</f>
        <v>74.5</v>
      </c>
      <c r="M138" s="277">
        <f>VLOOKUP($A138,'Table 18 data'!$A$9:$AA$184,$Q$1+'Table 18 data'!M$4,0)</f>
        <v>2968</v>
      </c>
      <c r="N138" s="278">
        <f>VLOOKUP($A138,'Table 18 data'!$A$9:$AA$184,$Q$1+'Table 18 data'!N$4,0)</f>
        <v>69.900000000000006</v>
      </c>
      <c r="P138" s="121"/>
      <c r="Q138" s="296"/>
      <c r="R138" s="121"/>
      <c r="S138" s="296"/>
      <c r="T138" s="121"/>
      <c r="U138" s="121"/>
      <c r="V138" s="121"/>
      <c r="W138" s="121"/>
      <c r="X138" s="121"/>
      <c r="Y138" s="121"/>
    </row>
    <row r="139" spans="1:25" ht="11.25" customHeight="1" x14ac:dyDescent="0.2">
      <c r="A139" s="103" t="s">
        <v>359</v>
      </c>
      <c r="B139" s="136" t="s">
        <v>360</v>
      </c>
      <c r="C139" s="277">
        <f>VLOOKUP($A139,'Table 18 data'!$A$9:$AA$184,$Q$1+'Table 18 data'!C$4,0)</f>
        <v>2359</v>
      </c>
      <c r="D139" s="278">
        <f>VLOOKUP($A139,'Table 18 data'!$A$9:$AA$184,$Q$1+'Table 18 data'!D$4,0)</f>
        <v>68.5</v>
      </c>
      <c r="E139" s="277">
        <f>VLOOKUP($A139,'Table 18 data'!$A$9:$AA$184,$Q$1+'Table 18 data'!E$4,0)</f>
        <v>2417</v>
      </c>
      <c r="F139" s="278">
        <f>VLOOKUP($A139,'Table 18 data'!$A$9:$AA$184,$Q$1+'Table 18 data'!F$4,0)</f>
        <v>69.599999999999994</v>
      </c>
      <c r="G139" s="277">
        <f>VLOOKUP($A139,'Table 18 data'!$A$9:$AA$184,$Q$1+'Table 18 data'!G$4,0)</f>
        <v>2400</v>
      </c>
      <c r="H139" s="278">
        <f>VLOOKUP($A139,'Table 18 data'!$A$9:$AA$184,$Q$1+'Table 18 data'!H$4,0)</f>
        <v>72.7</v>
      </c>
      <c r="I139" s="277">
        <f>VLOOKUP($A139,'Table 18 data'!$A$9:$AA$184,$Q$1+'Table 18 data'!I$4,0)</f>
        <v>2341</v>
      </c>
      <c r="J139" s="278">
        <f>VLOOKUP($A139,'Table 18 data'!$A$9:$AA$184,$Q$1+'Table 18 data'!J$4,0)</f>
        <v>76.3</v>
      </c>
      <c r="K139" s="278">
        <f>VLOOKUP($A139,'Table 18 data'!$A$9:$AA$184,$Q$1+'Table 18 data'!K$4,0)</f>
        <v>2522</v>
      </c>
      <c r="L139" s="278">
        <f>VLOOKUP($A139,'Table 18 data'!$A$9:$AA$184,$Q$1+'Table 18 data'!L$4,0)</f>
        <v>80.3</v>
      </c>
      <c r="M139" s="277">
        <f>VLOOKUP($A139,'Table 18 data'!$A$9:$AA$184,$Q$1+'Table 18 data'!M$4,0)</f>
        <v>2503</v>
      </c>
      <c r="N139" s="278">
        <f>VLOOKUP($A139,'Table 18 data'!$A$9:$AA$184,$Q$1+'Table 18 data'!N$4,0)</f>
        <v>78.599999999999994</v>
      </c>
      <c r="P139" s="121"/>
      <c r="Q139" s="296"/>
      <c r="R139" s="121"/>
      <c r="S139" s="296"/>
      <c r="T139" s="121"/>
      <c r="U139" s="121"/>
      <c r="V139" s="121"/>
      <c r="W139" s="121"/>
      <c r="X139" s="121"/>
      <c r="Y139" s="121"/>
    </row>
    <row r="140" spans="1:25" ht="11.25" customHeight="1" x14ac:dyDescent="0.2">
      <c r="A140" s="103" t="s">
        <v>361</v>
      </c>
      <c r="B140" s="136" t="s">
        <v>362</v>
      </c>
      <c r="C140" s="277">
        <f>VLOOKUP($A140,'Table 18 data'!$A$9:$AA$184,$Q$1+'Table 18 data'!C$4,0)</f>
        <v>1410</v>
      </c>
      <c r="D140" s="278">
        <f>VLOOKUP($A140,'Table 18 data'!$A$9:$AA$184,$Q$1+'Table 18 data'!D$4,0)</f>
        <v>75.099999999999994</v>
      </c>
      <c r="E140" s="277">
        <f>VLOOKUP($A140,'Table 18 data'!$A$9:$AA$184,$Q$1+'Table 18 data'!E$4,0)</f>
        <v>1381</v>
      </c>
      <c r="F140" s="278">
        <f>VLOOKUP($A140,'Table 18 data'!$A$9:$AA$184,$Q$1+'Table 18 data'!F$4,0)</f>
        <v>76.7</v>
      </c>
      <c r="G140" s="277">
        <f>VLOOKUP($A140,'Table 18 data'!$A$9:$AA$184,$Q$1+'Table 18 data'!G$4,0)</f>
        <v>1436</v>
      </c>
      <c r="H140" s="278">
        <f>VLOOKUP($A140,'Table 18 data'!$A$9:$AA$184,$Q$1+'Table 18 data'!H$4,0)</f>
        <v>79.2</v>
      </c>
      <c r="I140" s="277">
        <f>VLOOKUP($A140,'Table 18 data'!$A$9:$AA$184,$Q$1+'Table 18 data'!I$4,0)</f>
        <v>1440</v>
      </c>
      <c r="J140" s="278">
        <f>VLOOKUP($A140,'Table 18 data'!$A$9:$AA$184,$Q$1+'Table 18 data'!J$4,0)</f>
        <v>82.8</v>
      </c>
      <c r="K140" s="278">
        <f>VLOOKUP($A140,'Table 18 data'!$A$9:$AA$184,$Q$1+'Table 18 data'!K$4,0)</f>
        <v>1507</v>
      </c>
      <c r="L140" s="278">
        <f>VLOOKUP($A140,'Table 18 data'!$A$9:$AA$184,$Q$1+'Table 18 data'!L$4,0)</f>
        <v>80.599999999999994</v>
      </c>
      <c r="M140" s="277">
        <f>VLOOKUP($A140,'Table 18 data'!$A$9:$AA$184,$Q$1+'Table 18 data'!M$4,0)</f>
        <v>1504</v>
      </c>
      <c r="N140" s="278">
        <f>VLOOKUP($A140,'Table 18 data'!$A$9:$AA$184,$Q$1+'Table 18 data'!N$4,0)</f>
        <v>79.400000000000006</v>
      </c>
      <c r="P140" s="121"/>
      <c r="Q140" s="296"/>
      <c r="R140" s="121"/>
      <c r="S140" s="296"/>
      <c r="T140" s="121"/>
      <c r="U140" s="121"/>
      <c r="V140" s="121"/>
      <c r="W140" s="121"/>
      <c r="X140" s="121"/>
      <c r="Y140" s="121"/>
    </row>
    <row r="141" spans="1:25" ht="11.25" customHeight="1" x14ac:dyDescent="0.2">
      <c r="A141" s="103" t="s">
        <v>363</v>
      </c>
      <c r="B141" s="136" t="s">
        <v>364</v>
      </c>
      <c r="C141" s="277">
        <f>VLOOKUP($A141,'Table 18 data'!$A$9:$AA$184,$Q$1+'Table 18 data'!C$4,0)</f>
        <v>1418</v>
      </c>
      <c r="D141" s="278">
        <f>VLOOKUP($A141,'Table 18 data'!$A$9:$AA$184,$Q$1+'Table 18 data'!D$4,0)</f>
        <v>62.3</v>
      </c>
      <c r="E141" s="277">
        <f>VLOOKUP($A141,'Table 18 data'!$A$9:$AA$184,$Q$1+'Table 18 data'!E$4,0)</f>
        <v>1441</v>
      </c>
      <c r="F141" s="278">
        <f>VLOOKUP($A141,'Table 18 data'!$A$9:$AA$184,$Q$1+'Table 18 data'!F$4,0)</f>
        <v>65.599999999999994</v>
      </c>
      <c r="G141" s="277">
        <f>VLOOKUP($A141,'Table 18 data'!$A$9:$AA$184,$Q$1+'Table 18 data'!G$4,0)</f>
        <v>1383</v>
      </c>
      <c r="H141" s="278">
        <f>VLOOKUP($A141,'Table 18 data'!$A$9:$AA$184,$Q$1+'Table 18 data'!H$4,0)</f>
        <v>75.099999999999994</v>
      </c>
      <c r="I141" s="277">
        <f>VLOOKUP($A141,'Table 18 data'!$A$9:$AA$184,$Q$1+'Table 18 data'!I$4,0)</f>
        <v>1425</v>
      </c>
      <c r="J141" s="278">
        <f>VLOOKUP($A141,'Table 18 data'!$A$9:$AA$184,$Q$1+'Table 18 data'!J$4,0)</f>
        <v>80.099999999999994</v>
      </c>
      <c r="K141" s="278">
        <f>VLOOKUP($A141,'Table 18 data'!$A$9:$AA$184,$Q$1+'Table 18 data'!K$4,0)</f>
        <v>1475</v>
      </c>
      <c r="L141" s="278">
        <f>VLOOKUP($A141,'Table 18 data'!$A$9:$AA$184,$Q$1+'Table 18 data'!L$4,0)</f>
        <v>79.599999999999994</v>
      </c>
      <c r="M141" s="277">
        <f>VLOOKUP($A141,'Table 18 data'!$A$9:$AA$184,$Q$1+'Table 18 data'!M$4,0)</f>
        <v>1457</v>
      </c>
      <c r="N141" s="278">
        <f>VLOOKUP($A141,'Table 18 data'!$A$9:$AA$184,$Q$1+'Table 18 data'!N$4,0)</f>
        <v>78.2</v>
      </c>
      <c r="P141" s="121"/>
      <c r="Q141" s="296"/>
      <c r="R141" s="121"/>
      <c r="S141" s="296"/>
      <c r="T141" s="121"/>
      <c r="U141" s="121"/>
      <c r="V141" s="121"/>
      <c r="W141" s="121"/>
      <c r="X141" s="121"/>
      <c r="Y141" s="121"/>
    </row>
    <row r="142" spans="1:25" ht="11.25" customHeight="1" x14ac:dyDescent="0.2">
      <c r="A142" s="103" t="s">
        <v>365</v>
      </c>
      <c r="B142" s="136" t="s">
        <v>366</v>
      </c>
      <c r="C142" s="277">
        <f>VLOOKUP($A142,'Table 18 data'!$A$9:$AA$184,$Q$1+'Table 18 data'!C$4,0)</f>
        <v>3074</v>
      </c>
      <c r="D142" s="278">
        <f>VLOOKUP($A142,'Table 18 data'!$A$9:$AA$184,$Q$1+'Table 18 data'!D$4,0)</f>
        <v>79.099999999999994</v>
      </c>
      <c r="E142" s="277">
        <f>VLOOKUP($A142,'Table 18 data'!$A$9:$AA$184,$Q$1+'Table 18 data'!E$4,0)</f>
        <v>3029</v>
      </c>
      <c r="F142" s="278">
        <f>VLOOKUP($A142,'Table 18 data'!$A$9:$AA$184,$Q$1+'Table 18 data'!F$4,0)</f>
        <v>81.900000000000006</v>
      </c>
      <c r="G142" s="277">
        <f>VLOOKUP($A142,'Table 18 data'!$A$9:$AA$184,$Q$1+'Table 18 data'!G$4,0)</f>
        <v>3099</v>
      </c>
      <c r="H142" s="278">
        <f>VLOOKUP($A142,'Table 18 data'!$A$9:$AA$184,$Q$1+'Table 18 data'!H$4,0)</f>
        <v>79</v>
      </c>
      <c r="I142" s="277">
        <f>VLOOKUP($A142,'Table 18 data'!$A$9:$AA$184,$Q$1+'Table 18 data'!I$4,0)</f>
        <v>3148</v>
      </c>
      <c r="J142" s="278">
        <f>VLOOKUP($A142,'Table 18 data'!$A$9:$AA$184,$Q$1+'Table 18 data'!J$4,0)</f>
        <v>84.8</v>
      </c>
      <c r="K142" s="278">
        <f>VLOOKUP($A142,'Table 18 data'!$A$9:$AA$184,$Q$1+'Table 18 data'!K$4,0)</f>
        <v>3262</v>
      </c>
      <c r="L142" s="278">
        <f>VLOOKUP($A142,'Table 18 data'!$A$9:$AA$184,$Q$1+'Table 18 data'!L$4,0)</f>
        <v>83.1</v>
      </c>
      <c r="M142" s="277">
        <f>VLOOKUP($A142,'Table 18 data'!$A$9:$AA$184,$Q$1+'Table 18 data'!M$4,0)</f>
        <v>3171</v>
      </c>
      <c r="N142" s="278">
        <f>VLOOKUP($A142,'Table 18 data'!$A$9:$AA$184,$Q$1+'Table 18 data'!N$4,0)</f>
        <v>78.5</v>
      </c>
      <c r="P142" s="121"/>
      <c r="Q142" s="296"/>
      <c r="R142" s="121"/>
      <c r="S142" s="296"/>
      <c r="T142" s="121"/>
      <c r="U142" s="121"/>
      <c r="V142" s="121"/>
      <c r="W142" s="121"/>
      <c r="X142" s="121"/>
      <c r="Y142" s="121"/>
    </row>
    <row r="143" spans="1:25" ht="11.25" customHeight="1" x14ac:dyDescent="0.2">
      <c r="A143" s="103" t="s">
        <v>367</v>
      </c>
      <c r="B143" s="136" t="s">
        <v>368</v>
      </c>
      <c r="C143" s="277">
        <f>VLOOKUP($A143,'Table 18 data'!$A$9:$AA$184,$Q$1+'Table 18 data'!C$4,0)</f>
        <v>1351</v>
      </c>
      <c r="D143" s="278">
        <f>VLOOKUP($A143,'Table 18 data'!$A$9:$AA$184,$Q$1+'Table 18 data'!D$4,0)</f>
        <v>63.4</v>
      </c>
      <c r="E143" s="277">
        <f>VLOOKUP($A143,'Table 18 data'!$A$9:$AA$184,$Q$1+'Table 18 data'!E$4,0)</f>
        <v>1270</v>
      </c>
      <c r="F143" s="278">
        <f>VLOOKUP($A143,'Table 18 data'!$A$9:$AA$184,$Q$1+'Table 18 data'!F$4,0)</f>
        <v>66.7</v>
      </c>
      <c r="G143" s="277">
        <f>VLOOKUP($A143,'Table 18 data'!$A$9:$AA$184,$Q$1+'Table 18 data'!G$4,0)</f>
        <v>1301</v>
      </c>
      <c r="H143" s="278">
        <f>VLOOKUP($A143,'Table 18 data'!$A$9:$AA$184,$Q$1+'Table 18 data'!H$4,0)</f>
        <v>69.8</v>
      </c>
      <c r="I143" s="277">
        <f>VLOOKUP($A143,'Table 18 data'!$A$9:$AA$184,$Q$1+'Table 18 data'!I$4,0)</f>
        <v>1221</v>
      </c>
      <c r="J143" s="278">
        <f>VLOOKUP($A143,'Table 18 data'!$A$9:$AA$184,$Q$1+'Table 18 data'!J$4,0)</f>
        <v>73.2</v>
      </c>
      <c r="K143" s="278">
        <f>VLOOKUP($A143,'Table 18 data'!$A$9:$AA$184,$Q$1+'Table 18 data'!K$4,0)</f>
        <v>1254</v>
      </c>
      <c r="L143" s="278">
        <f>VLOOKUP($A143,'Table 18 data'!$A$9:$AA$184,$Q$1+'Table 18 data'!L$4,0)</f>
        <v>80.3</v>
      </c>
      <c r="M143" s="277">
        <f>VLOOKUP($A143,'Table 18 data'!$A$9:$AA$184,$Q$1+'Table 18 data'!M$4,0)</f>
        <v>1323</v>
      </c>
      <c r="N143" s="278">
        <f>VLOOKUP($A143,'Table 18 data'!$A$9:$AA$184,$Q$1+'Table 18 data'!N$4,0)</f>
        <v>70.8</v>
      </c>
      <c r="P143" s="121"/>
      <c r="Q143" s="296"/>
      <c r="R143" s="121"/>
      <c r="S143" s="296"/>
      <c r="T143" s="121"/>
      <c r="U143" s="121"/>
      <c r="V143" s="121"/>
      <c r="W143" s="121"/>
      <c r="X143" s="121"/>
      <c r="Y143" s="121"/>
    </row>
    <row r="144" spans="1:25" ht="11.25" customHeight="1" x14ac:dyDescent="0.2">
      <c r="A144" s="103" t="s">
        <v>369</v>
      </c>
      <c r="B144" s="136" t="s">
        <v>370</v>
      </c>
      <c r="C144" s="277">
        <f>VLOOKUP($A144,'Table 18 data'!$A$9:$AA$184,$Q$1+'Table 18 data'!C$4,0)</f>
        <v>2508</v>
      </c>
      <c r="D144" s="278">
        <f>VLOOKUP($A144,'Table 18 data'!$A$9:$AA$184,$Q$1+'Table 18 data'!D$4,0)</f>
        <v>78.599999999999994</v>
      </c>
      <c r="E144" s="277">
        <f>VLOOKUP($A144,'Table 18 data'!$A$9:$AA$184,$Q$1+'Table 18 data'!E$4,0)</f>
        <v>2562</v>
      </c>
      <c r="F144" s="278">
        <f>VLOOKUP($A144,'Table 18 data'!$A$9:$AA$184,$Q$1+'Table 18 data'!F$4,0)</f>
        <v>79.2</v>
      </c>
      <c r="G144" s="277">
        <f>VLOOKUP($A144,'Table 18 data'!$A$9:$AA$184,$Q$1+'Table 18 data'!G$4,0)</f>
        <v>2534</v>
      </c>
      <c r="H144" s="278">
        <f>VLOOKUP($A144,'Table 18 data'!$A$9:$AA$184,$Q$1+'Table 18 data'!H$4,0)</f>
        <v>80.7</v>
      </c>
      <c r="I144" s="277">
        <f>VLOOKUP($A144,'Table 18 data'!$A$9:$AA$184,$Q$1+'Table 18 data'!I$4,0)</f>
        <v>2551</v>
      </c>
      <c r="J144" s="278">
        <f>VLOOKUP($A144,'Table 18 data'!$A$9:$AA$184,$Q$1+'Table 18 data'!J$4,0)</f>
        <v>82.6</v>
      </c>
      <c r="K144" s="278">
        <f>VLOOKUP($A144,'Table 18 data'!$A$9:$AA$184,$Q$1+'Table 18 data'!K$4,0)</f>
        <v>2608</v>
      </c>
      <c r="L144" s="278">
        <f>VLOOKUP($A144,'Table 18 data'!$A$9:$AA$184,$Q$1+'Table 18 data'!L$4,0)</f>
        <v>85.4</v>
      </c>
      <c r="M144" s="277">
        <f>VLOOKUP($A144,'Table 18 data'!$A$9:$AA$184,$Q$1+'Table 18 data'!M$4,0)</f>
        <v>2648</v>
      </c>
      <c r="N144" s="278">
        <f>VLOOKUP($A144,'Table 18 data'!$A$9:$AA$184,$Q$1+'Table 18 data'!N$4,0)</f>
        <v>78.2</v>
      </c>
      <c r="P144" s="121"/>
      <c r="Q144" s="296"/>
      <c r="R144" s="121"/>
      <c r="S144" s="296"/>
      <c r="T144" s="121"/>
      <c r="U144" s="121"/>
      <c r="V144" s="121"/>
      <c r="W144" s="121"/>
      <c r="X144" s="121"/>
      <c r="Y144" s="121"/>
    </row>
    <row r="145" spans="1:25" ht="11.25" customHeight="1" x14ac:dyDescent="0.2">
      <c r="A145" s="103" t="s">
        <v>371</v>
      </c>
      <c r="B145" s="136" t="s">
        <v>372</v>
      </c>
      <c r="C145" s="277">
        <f>VLOOKUP($A145,'Table 18 data'!$A$9:$AA$184,$Q$1+'Table 18 data'!C$4,0)</f>
        <v>2359</v>
      </c>
      <c r="D145" s="278">
        <f>VLOOKUP($A145,'Table 18 data'!$A$9:$AA$184,$Q$1+'Table 18 data'!D$4,0)</f>
        <v>65.8</v>
      </c>
      <c r="E145" s="277">
        <f>VLOOKUP($A145,'Table 18 data'!$A$9:$AA$184,$Q$1+'Table 18 data'!E$4,0)</f>
        <v>2384</v>
      </c>
      <c r="F145" s="278">
        <f>VLOOKUP($A145,'Table 18 data'!$A$9:$AA$184,$Q$1+'Table 18 data'!F$4,0)</f>
        <v>68.8</v>
      </c>
      <c r="G145" s="277">
        <f>VLOOKUP($A145,'Table 18 data'!$A$9:$AA$184,$Q$1+'Table 18 data'!G$4,0)</f>
        <v>2263</v>
      </c>
      <c r="H145" s="278">
        <f>VLOOKUP($A145,'Table 18 data'!$A$9:$AA$184,$Q$1+'Table 18 data'!H$4,0)</f>
        <v>69.2</v>
      </c>
      <c r="I145" s="277">
        <f>VLOOKUP($A145,'Table 18 data'!$A$9:$AA$184,$Q$1+'Table 18 data'!I$4,0)</f>
        <v>2282</v>
      </c>
      <c r="J145" s="278">
        <f>VLOOKUP($A145,'Table 18 data'!$A$9:$AA$184,$Q$1+'Table 18 data'!J$4,0)</f>
        <v>69.099999999999994</v>
      </c>
      <c r="K145" s="278">
        <f>VLOOKUP($A145,'Table 18 data'!$A$9:$AA$184,$Q$1+'Table 18 data'!K$4,0)</f>
        <v>2377</v>
      </c>
      <c r="L145" s="278">
        <f>VLOOKUP($A145,'Table 18 data'!$A$9:$AA$184,$Q$1+'Table 18 data'!L$4,0)</f>
        <v>75.599999999999994</v>
      </c>
      <c r="M145" s="277">
        <f>VLOOKUP($A145,'Table 18 data'!$A$9:$AA$184,$Q$1+'Table 18 data'!M$4,0)</f>
        <v>2333</v>
      </c>
      <c r="N145" s="278">
        <f>VLOOKUP($A145,'Table 18 data'!$A$9:$AA$184,$Q$1+'Table 18 data'!N$4,0)</f>
        <v>69.3</v>
      </c>
      <c r="P145" s="121"/>
      <c r="Q145" s="296"/>
      <c r="R145" s="121"/>
      <c r="S145" s="296"/>
      <c r="T145" s="121"/>
      <c r="U145" s="121"/>
      <c r="V145" s="121"/>
      <c r="W145" s="121"/>
      <c r="X145" s="121"/>
      <c r="Y145" s="121"/>
    </row>
    <row r="146" spans="1:25" ht="11.25" customHeight="1" x14ac:dyDescent="0.2">
      <c r="A146" s="8"/>
      <c r="B146" s="136"/>
      <c r="C146" s="277"/>
      <c r="D146" s="279"/>
      <c r="E146" s="277"/>
      <c r="F146" s="279"/>
      <c r="G146" s="277"/>
      <c r="H146" s="278"/>
      <c r="I146" s="280"/>
      <c r="J146" s="280"/>
      <c r="K146" s="280"/>
      <c r="L146" s="280"/>
      <c r="M146" s="280"/>
      <c r="N146" s="280"/>
      <c r="P146" s="121"/>
      <c r="Q146" s="296"/>
      <c r="R146" s="121"/>
      <c r="S146" s="296"/>
      <c r="T146" s="121"/>
      <c r="U146" s="121"/>
      <c r="V146" s="121"/>
      <c r="W146" s="121"/>
      <c r="X146" s="121"/>
      <c r="Y146" s="121"/>
    </row>
    <row r="147" spans="1:25" s="83" customFormat="1" ht="11.25" customHeight="1" x14ac:dyDescent="0.2">
      <c r="A147" s="31" t="s">
        <v>568</v>
      </c>
      <c r="B147" s="77" t="s">
        <v>373</v>
      </c>
      <c r="C147" s="275">
        <f>VLOOKUP($A147,'Table 18 data'!$A$9:$AA$184,$Q$1+'Table 18 data'!C$4,0)</f>
        <v>85455</v>
      </c>
      <c r="D147" s="276">
        <f>VLOOKUP($A147,'Table 18 data'!$A$9:$AA$184,$Q$1+'Table 18 data'!D$4,0)</f>
        <v>63.6</v>
      </c>
      <c r="E147" s="275">
        <f>VLOOKUP($A147,'Table 18 data'!$A$9:$AA$184,$Q$1+'Table 18 data'!E$4,0)</f>
        <v>87099</v>
      </c>
      <c r="F147" s="276">
        <f>VLOOKUP($A147,'Table 18 data'!$A$9:$AA$184,$Q$1+'Table 18 data'!F$4,0)</f>
        <v>67.099999999999994</v>
      </c>
      <c r="G147" s="275">
        <f>VLOOKUP($A147,'Table 18 data'!$A$9:$AA$184,$Q$1+'Table 18 data'!G$4,0)</f>
        <v>84157</v>
      </c>
      <c r="H147" s="276">
        <f>VLOOKUP($A147,'Table 18 data'!$A$9:$AA$184,$Q$1+'Table 18 data'!H$4,0)</f>
        <v>68.900000000000006</v>
      </c>
      <c r="I147" s="275">
        <f>VLOOKUP($A147,'Table 18 data'!$A$9:$AA$184,$Q$1+'Table 18 data'!I$4,0)</f>
        <v>83777</v>
      </c>
      <c r="J147" s="276">
        <f>VLOOKUP($A147,'Table 18 data'!$A$9:$AA$184,$Q$1+'Table 18 data'!J$4,0)</f>
        <v>72.099999999999994</v>
      </c>
      <c r="K147" s="276">
        <f>VLOOKUP($A147,'Table 18 data'!$A$9:$AA$184,$Q$1+'Table 18 data'!K$4,0)</f>
        <v>85709</v>
      </c>
      <c r="L147" s="276">
        <f>VLOOKUP($A147,'Table 18 data'!$A$9:$AA$184,$Q$1+'Table 18 data'!L$4,0)</f>
        <v>74</v>
      </c>
      <c r="M147" s="275">
        <f>VLOOKUP($A147,'Table 18 data'!$A$9:$AA$184,$Q$1+'Table 18 data'!M$4,0)</f>
        <v>84821</v>
      </c>
      <c r="N147" s="276">
        <f>VLOOKUP($A147,'Table 18 data'!$A$9:$AA$184,$Q$1+'Table 18 data'!N$4,0)</f>
        <v>69.400000000000006</v>
      </c>
      <c r="P147" s="121"/>
      <c r="Q147" s="296"/>
      <c r="R147" s="121"/>
      <c r="S147" s="296"/>
      <c r="T147" s="121"/>
      <c r="U147" s="121"/>
      <c r="V147" s="121"/>
      <c r="W147" s="121"/>
      <c r="X147" s="121"/>
      <c r="Y147" s="121"/>
    </row>
    <row r="148" spans="1:25" ht="11.25" customHeight="1" x14ac:dyDescent="0.2">
      <c r="A148" s="103" t="s">
        <v>374</v>
      </c>
      <c r="B148" s="136" t="s">
        <v>375</v>
      </c>
      <c r="C148" s="277">
        <f>VLOOKUP($A148,'Table 18 data'!$A$9:$AA$184,$Q$1+'Table 18 data'!C$4,0)</f>
        <v>1065</v>
      </c>
      <c r="D148" s="278">
        <f>VLOOKUP($A148,'Table 18 data'!$A$9:$AA$184,$Q$1+'Table 18 data'!D$4,0)</f>
        <v>61.7</v>
      </c>
      <c r="E148" s="277">
        <f>VLOOKUP($A148,'Table 18 data'!$A$9:$AA$184,$Q$1+'Table 18 data'!E$4,0)</f>
        <v>1052</v>
      </c>
      <c r="F148" s="278">
        <f>VLOOKUP($A148,'Table 18 data'!$A$9:$AA$184,$Q$1+'Table 18 data'!F$4,0)</f>
        <v>65.400000000000006</v>
      </c>
      <c r="G148" s="277">
        <f>VLOOKUP($A148,'Table 18 data'!$A$9:$AA$184,$Q$1+'Table 18 data'!G$4,0)</f>
        <v>1048</v>
      </c>
      <c r="H148" s="278">
        <f>VLOOKUP($A148,'Table 18 data'!$A$9:$AA$184,$Q$1+'Table 18 data'!H$4,0)</f>
        <v>68.599999999999994</v>
      </c>
      <c r="I148" s="277">
        <f>VLOOKUP($A148,'Table 18 data'!$A$9:$AA$184,$Q$1+'Table 18 data'!I$4,0)</f>
        <v>1054</v>
      </c>
      <c r="J148" s="278">
        <f>VLOOKUP($A148,'Table 18 data'!$A$9:$AA$184,$Q$1+'Table 18 data'!J$4,0)</f>
        <v>71.3</v>
      </c>
      <c r="K148" s="278">
        <f>VLOOKUP($A148,'Table 18 data'!$A$9:$AA$184,$Q$1+'Table 18 data'!K$4,0)</f>
        <v>1035</v>
      </c>
      <c r="L148" s="278">
        <f>VLOOKUP($A148,'Table 18 data'!$A$9:$AA$184,$Q$1+'Table 18 data'!L$4,0)</f>
        <v>64.599999999999994</v>
      </c>
      <c r="M148" s="277">
        <f>VLOOKUP($A148,'Table 18 data'!$A$9:$AA$184,$Q$1+'Table 18 data'!M$4,0)</f>
        <v>1126</v>
      </c>
      <c r="N148" s="278">
        <f>VLOOKUP($A148,'Table 18 data'!$A$9:$AA$184,$Q$1+'Table 18 data'!N$4,0)</f>
        <v>64.400000000000006</v>
      </c>
      <c r="P148" s="121"/>
      <c r="Q148" s="296"/>
      <c r="R148" s="121"/>
      <c r="S148" s="296"/>
      <c r="T148" s="121"/>
      <c r="U148" s="121"/>
      <c r="V148" s="121"/>
      <c r="W148" s="121"/>
      <c r="X148" s="121"/>
      <c r="Y148" s="121"/>
    </row>
    <row r="149" spans="1:25" ht="11.25" customHeight="1" x14ac:dyDescent="0.2">
      <c r="A149" s="103" t="s">
        <v>376</v>
      </c>
      <c r="B149" s="136" t="s">
        <v>377</v>
      </c>
      <c r="C149" s="277">
        <f>VLOOKUP($A149,'Table 18 data'!$A$9:$AA$184,$Q$1+'Table 18 data'!C$4,0)</f>
        <v>2132</v>
      </c>
      <c r="D149" s="278">
        <f>VLOOKUP($A149,'Table 18 data'!$A$9:$AA$184,$Q$1+'Table 18 data'!D$4,0)</f>
        <v>53.3</v>
      </c>
      <c r="E149" s="277">
        <f>VLOOKUP($A149,'Table 18 data'!$A$9:$AA$184,$Q$1+'Table 18 data'!E$4,0)</f>
        <v>2230</v>
      </c>
      <c r="F149" s="278">
        <f>VLOOKUP($A149,'Table 18 data'!$A$9:$AA$184,$Q$1+'Table 18 data'!F$4,0)</f>
        <v>57.8</v>
      </c>
      <c r="G149" s="277">
        <f>VLOOKUP($A149,'Table 18 data'!$A$9:$AA$184,$Q$1+'Table 18 data'!G$4,0)</f>
        <v>2171</v>
      </c>
      <c r="H149" s="278">
        <f>VLOOKUP($A149,'Table 18 data'!$A$9:$AA$184,$Q$1+'Table 18 data'!H$4,0)</f>
        <v>61</v>
      </c>
      <c r="I149" s="277">
        <f>VLOOKUP($A149,'Table 18 data'!$A$9:$AA$184,$Q$1+'Table 18 data'!I$4,0)</f>
        <v>2048</v>
      </c>
      <c r="J149" s="278">
        <f>VLOOKUP($A149,'Table 18 data'!$A$9:$AA$184,$Q$1+'Table 18 data'!J$4,0)</f>
        <v>60.6</v>
      </c>
      <c r="K149" s="278">
        <f>VLOOKUP($A149,'Table 18 data'!$A$9:$AA$184,$Q$1+'Table 18 data'!K$4,0)</f>
        <v>2151</v>
      </c>
      <c r="L149" s="278">
        <f>VLOOKUP($A149,'Table 18 data'!$A$9:$AA$184,$Q$1+'Table 18 data'!L$4,0)</f>
        <v>68.599999999999994</v>
      </c>
      <c r="M149" s="277">
        <f>VLOOKUP($A149,'Table 18 data'!$A$9:$AA$184,$Q$1+'Table 18 data'!M$4,0)</f>
        <v>2167</v>
      </c>
      <c r="N149" s="278">
        <f>VLOOKUP($A149,'Table 18 data'!$A$9:$AA$184,$Q$1+'Table 18 data'!N$4,0)</f>
        <v>63.2</v>
      </c>
      <c r="P149" s="121"/>
      <c r="Q149" s="296"/>
      <c r="R149" s="121"/>
      <c r="S149" s="296"/>
      <c r="T149" s="121"/>
      <c r="U149" s="121"/>
      <c r="V149" s="121"/>
      <c r="W149" s="121"/>
      <c r="X149" s="121"/>
      <c r="Y149" s="121"/>
    </row>
    <row r="150" spans="1:25" ht="11.25" customHeight="1" x14ac:dyDescent="0.2">
      <c r="A150" s="103" t="s">
        <v>378</v>
      </c>
      <c r="B150" s="136" t="s">
        <v>379</v>
      </c>
      <c r="C150" s="277">
        <f>VLOOKUP($A150,'Table 18 data'!$A$9:$AA$184,$Q$1+'Table 18 data'!C$4,0)</f>
        <v>5367</v>
      </c>
      <c r="D150" s="278">
        <f>VLOOKUP($A150,'Table 18 data'!$A$9:$AA$184,$Q$1+'Table 18 data'!D$4,0)</f>
        <v>75.7</v>
      </c>
      <c r="E150" s="277">
        <f>VLOOKUP($A150,'Table 18 data'!$A$9:$AA$184,$Q$1+'Table 18 data'!E$4,0)</f>
        <v>5523</v>
      </c>
      <c r="F150" s="278">
        <f>VLOOKUP($A150,'Table 18 data'!$A$9:$AA$184,$Q$1+'Table 18 data'!F$4,0)</f>
        <v>76.2</v>
      </c>
      <c r="G150" s="277">
        <f>VLOOKUP($A150,'Table 18 data'!$A$9:$AA$184,$Q$1+'Table 18 data'!G$4,0)</f>
        <v>5288</v>
      </c>
      <c r="H150" s="278">
        <f>VLOOKUP($A150,'Table 18 data'!$A$9:$AA$184,$Q$1+'Table 18 data'!H$4,0)</f>
        <v>78.599999999999994</v>
      </c>
      <c r="I150" s="277">
        <f>VLOOKUP($A150,'Table 18 data'!$A$9:$AA$184,$Q$1+'Table 18 data'!I$4,0)</f>
        <v>5276</v>
      </c>
      <c r="J150" s="278">
        <f>VLOOKUP($A150,'Table 18 data'!$A$9:$AA$184,$Q$1+'Table 18 data'!J$4,0)</f>
        <v>81</v>
      </c>
      <c r="K150" s="278">
        <f>VLOOKUP($A150,'Table 18 data'!$A$9:$AA$184,$Q$1+'Table 18 data'!K$4,0)</f>
        <v>5341</v>
      </c>
      <c r="L150" s="278">
        <f>VLOOKUP($A150,'Table 18 data'!$A$9:$AA$184,$Q$1+'Table 18 data'!L$4,0)</f>
        <v>82.6</v>
      </c>
      <c r="M150" s="277">
        <f>VLOOKUP($A150,'Table 18 data'!$A$9:$AA$184,$Q$1+'Table 18 data'!M$4,0)</f>
        <v>5480</v>
      </c>
      <c r="N150" s="278">
        <f>VLOOKUP($A150,'Table 18 data'!$A$9:$AA$184,$Q$1+'Table 18 data'!N$4,0)</f>
        <v>78.2</v>
      </c>
      <c r="P150" s="121"/>
      <c r="Q150" s="296"/>
      <c r="R150" s="121"/>
      <c r="S150" s="296"/>
      <c r="T150" s="121"/>
      <c r="U150" s="121"/>
      <c r="V150" s="121"/>
      <c r="W150" s="121"/>
      <c r="X150" s="121"/>
      <c r="Y150" s="121"/>
    </row>
    <row r="151" spans="1:25" ht="11.25" customHeight="1" x14ac:dyDescent="0.2">
      <c r="A151" s="103" t="s">
        <v>380</v>
      </c>
      <c r="B151" s="136" t="s">
        <v>381</v>
      </c>
      <c r="C151" s="277">
        <f>VLOOKUP($A151,'Table 18 data'!$A$9:$AA$184,$Q$1+'Table 18 data'!C$4,0)</f>
        <v>4973</v>
      </c>
      <c r="D151" s="278">
        <f>VLOOKUP($A151,'Table 18 data'!$A$9:$AA$184,$Q$1+'Table 18 data'!D$4,0)</f>
        <v>62</v>
      </c>
      <c r="E151" s="277">
        <f>VLOOKUP($A151,'Table 18 data'!$A$9:$AA$184,$Q$1+'Table 18 data'!E$4,0)</f>
        <v>5186</v>
      </c>
      <c r="F151" s="278">
        <f>VLOOKUP($A151,'Table 18 data'!$A$9:$AA$184,$Q$1+'Table 18 data'!F$4,0)</f>
        <v>66</v>
      </c>
      <c r="G151" s="277">
        <f>VLOOKUP($A151,'Table 18 data'!$A$9:$AA$184,$Q$1+'Table 18 data'!G$4,0)</f>
        <v>4963</v>
      </c>
      <c r="H151" s="278">
        <f>VLOOKUP($A151,'Table 18 data'!$A$9:$AA$184,$Q$1+'Table 18 data'!H$4,0)</f>
        <v>67.400000000000006</v>
      </c>
      <c r="I151" s="277">
        <f>VLOOKUP($A151,'Table 18 data'!$A$9:$AA$184,$Q$1+'Table 18 data'!I$4,0)</f>
        <v>4849</v>
      </c>
      <c r="J151" s="278">
        <f>VLOOKUP($A151,'Table 18 data'!$A$9:$AA$184,$Q$1+'Table 18 data'!J$4,0)</f>
        <v>71.099999999999994</v>
      </c>
      <c r="K151" s="278">
        <f>VLOOKUP($A151,'Table 18 data'!$A$9:$AA$184,$Q$1+'Table 18 data'!K$4,0)</f>
        <v>5129</v>
      </c>
      <c r="L151" s="278">
        <f>VLOOKUP($A151,'Table 18 data'!$A$9:$AA$184,$Q$1+'Table 18 data'!L$4,0)</f>
        <v>71.3</v>
      </c>
      <c r="M151" s="277">
        <f>VLOOKUP($A151,'Table 18 data'!$A$9:$AA$184,$Q$1+'Table 18 data'!M$4,0)</f>
        <v>5023</v>
      </c>
      <c r="N151" s="278">
        <f>VLOOKUP($A151,'Table 18 data'!$A$9:$AA$184,$Q$1+'Table 18 data'!N$4,0)</f>
        <v>63.5</v>
      </c>
      <c r="P151" s="121"/>
      <c r="Q151" s="296"/>
      <c r="R151" s="121"/>
      <c r="S151" s="296"/>
      <c r="T151" s="121"/>
      <c r="U151" s="121"/>
      <c r="V151" s="121"/>
      <c r="W151" s="121"/>
      <c r="X151" s="121"/>
      <c r="Y151" s="121"/>
    </row>
    <row r="152" spans="1:25" ht="11.25" customHeight="1" x14ac:dyDescent="0.2">
      <c r="A152" s="103" t="s">
        <v>382</v>
      </c>
      <c r="B152" s="136" t="s">
        <v>383</v>
      </c>
      <c r="C152" s="277">
        <f>VLOOKUP($A152,'Table 18 data'!$A$9:$AA$184,$Q$1+'Table 18 data'!C$4,0)</f>
        <v>13537</v>
      </c>
      <c r="D152" s="278">
        <f>VLOOKUP($A152,'Table 18 data'!$A$9:$AA$184,$Q$1+'Table 18 data'!D$4,0)</f>
        <v>65.2</v>
      </c>
      <c r="E152" s="277">
        <f>VLOOKUP($A152,'Table 18 data'!$A$9:$AA$184,$Q$1+'Table 18 data'!E$4,0)</f>
        <v>13639</v>
      </c>
      <c r="F152" s="278">
        <f>VLOOKUP($A152,'Table 18 data'!$A$9:$AA$184,$Q$1+'Table 18 data'!F$4,0)</f>
        <v>68.2</v>
      </c>
      <c r="G152" s="277">
        <f>VLOOKUP($A152,'Table 18 data'!$A$9:$AA$184,$Q$1+'Table 18 data'!G$4,0)</f>
        <v>13237</v>
      </c>
      <c r="H152" s="278">
        <f>VLOOKUP($A152,'Table 18 data'!$A$9:$AA$184,$Q$1+'Table 18 data'!H$4,0)</f>
        <v>69.900000000000006</v>
      </c>
      <c r="I152" s="277">
        <f>VLOOKUP($A152,'Table 18 data'!$A$9:$AA$184,$Q$1+'Table 18 data'!I$4,0)</f>
        <v>13268</v>
      </c>
      <c r="J152" s="278">
        <f>VLOOKUP($A152,'Table 18 data'!$A$9:$AA$184,$Q$1+'Table 18 data'!J$4,0)</f>
        <v>71.7</v>
      </c>
      <c r="K152" s="278">
        <f>VLOOKUP($A152,'Table 18 data'!$A$9:$AA$184,$Q$1+'Table 18 data'!K$4,0)</f>
        <v>13415</v>
      </c>
      <c r="L152" s="278">
        <f>VLOOKUP($A152,'Table 18 data'!$A$9:$AA$184,$Q$1+'Table 18 data'!L$4,0)</f>
        <v>73.2</v>
      </c>
      <c r="M152" s="277">
        <f>VLOOKUP($A152,'Table 18 data'!$A$9:$AA$184,$Q$1+'Table 18 data'!M$4,0)</f>
        <v>13096</v>
      </c>
      <c r="N152" s="278">
        <f>VLOOKUP($A152,'Table 18 data'!$A$9:$AA$184,$Q$1+'Table 18 data'!N$4,0)</f>
        <v>69.099999999999994</v>
      </c>
      <c r="P152" s="121"/>
      <c r="Q152" s="296"/>
      <c r="R152" s="121"/>
      <c r="S152" s="296"/>
      <c r="T152" s="121"/>
      <c r="U152" s="121"/>
      <c r="V152" s="121"/>
      <c r="W152" s="121"/>
      <c r="X152" s="121"/>
      <c r="Y152" s="121"/>
    </row>
    <row r="153" spans="1:25" ht="11.25" customHeight="1" x14ac:dyDescent="0.2">
      <c r="A153" s="103" t="s">
        <v>384</v>
      </c>
      <c r="B153" s="136" t="s">
        <v>385</v>
      </c>
      <c r="C153" s="277">
        <f>VLOOKUP($A153,'Table 18 data'!$A$9:$AA$184,$Q$1+'Table 18 data'!C$4,0)</f>
        <v>1464</v>
      </c>
      <c r="D153" s="278">
        <f>VLOOKUP($A153,'Table 18 data'!$A$9:$AA$184,$Q$1+'Table 18 data'!D$4,0)</f>
        <v>51.3</v>
      </c>
      <c r="E153" s="277">
        <f>VLOOKUP($A153,'Table 18 data'!$A$9:$AA$184,$Q$1+'Table 18 data'!E$4,0)</f>
        <v>1490</v>
      </c>
      <c r="F153" s="278">
        <f>VLOOKUP($A153,'Table 18 data'!$A$9:$AA$184,$Q$1+'Table 18 data'!F$4,0)</f>
        <v>58.7</v>
      </c>
      <c r="G153" s="277">
        <f>VLOOKUP($A153,'Table 18 data'!$A$9:$AA$184,$Q$1+'Table 18 data'!G$4,0)</f>
        <v>1408</v>
      </c>
      <c r="H153" s="278">
        <f>VLOOKUP($A153,'Table 18 data'!$A$9:$AA$184,$Q$1+'Table 18 data'!H$4,0)</f>
        <v>59.2</v>
      </c>
      <c r="I153" s="277">
        <f>VLOOKUP($A153,'Table 18 data'!$A$9:$AA$184,$Q$1+'Table 18 data'!I$4,0)</f>
        <v>1504</v>
      </c>
      <c r="J153" s="278">
        <f>VLOOKUP($A153,'Table 18 data'!$A$9:$AA$184,$Q$1+'Table 18 data'!J$4,0)</f>
        <v>60.9</v>
      </c>
      <c r="K153" s="278">
        <f>VLOOKUP($A153,'Table 18 data'!$A$9:$AA$184,$Q$1+'Table 18 data'!K$4,0)</f>
        <v>1410</v>
      </c>
      <c r="L153" s="278">
        <f>VLOOKUP($A153,'Table 18 data'!$A$9:$AA$184,$Q$1+'Table 18 data'!L$4,0)</f>
        <v>65.3</v>
      </c>
      <c r="M153" s="277">
        <f>VLOOKUP($A153,'Table 18 data'!$A$9:$AA$184,$Q$1+'Table 18 data'!M$4,0)</f>
        <v>1378</v>
      </c>
      <c r="N153" s="278">
        <f>VLOOKUP($A153,'Table 18 data'!$A$9:$AA$184,$Q$1+'Table 18 data'!N$4,0)</f>
        <v>57.8</v>
      </c>
      <c r="P153" s="121"/>
      <c r="Q153" s="296"/>
      <c r="R153" s="121"/>
      <c r="S153" s="296"/>
      <c r="T153" s="121"/>
      <c r="U153" s="121"/>
      <c r="V153" s="121"/>
      <c r="W153" s="121"/>
      <c r="X153" s="121"/>
      <c r="Y153" s="121"/>
    </row>
    <row r="154" spans="1:25" ht="11.25" customHeight="1" x14ac:dyDescent="0.2">
      <c r="A154" s="103" t="s">
        <v>386</v>
      </c>
      <c r="B154" s="136" t="s">
        <v>387</v>
      </c>
      <c r="C154" s="277">
        <f>VLOOKUP($A154,'Table 18 data'!$A$9:$AA$184,$Q$1+'Table 18 data'!C$4,0)</f>
        <v>15979</v>
      </c>
      <c r="D154" s="278">
        <f>VLOOKUP($A154,'Table 18 data'!$A$9:$AA$184,$Q$1+'Table 18 data'!D$4,0)</f>
        <v>62.3</v>
      </c>
      <c r="E154" s="277">
        <f>VLOOKUP($A154,'Table 18 data'!$A$9:$AA$184,$Q$1+'Table 18 data'!E$4,0)</f>
        <v>16197</v>
      </c>
      <c r="F154" s="278">
        <f>VLOOKUP($A154,'Table 18 data'!$A$9:$AA$184,$Q$1+'Table 18 data'!F$4,0)</f>
        <v>65.3</v>
      </c>
      <c r="G154" s="277">
        <f>VLOOKUP($A154,'Table 18 data'!$A$9:$AA$184,$Q$1+'Table 18 data'!G$4,0)</f>
        <v>15450</v>
      </c>
      <c r="H154" s="278">
        <f>VLOOKUP($A154,'Table 18 data'!$A$9:$AA$184,$Q$1+'Table 18 data'!H$4,0)</f>
        <v>68.5</v>
      </c>
      <c r="I154" s="277">
        <f>VLOOKUP($A154,'Table 18 data'!$A$9:$AA$184,$Q$1+'Table 18 data'!I$4,0)</f>
        <v>15609</v>
      </c>
      <c r="J154" s="278">
        <f>VLOOKUP($A154,'Table 18 data'!$A$9:$AA$184,$Q$1+'Table 18 data'!J$4,0)</f>
        <v>72</v>
      </c>
      <c r="K154" s="278">
        <f>VLOOKUP($A154,'Table 18 data'!$A$9:$AA$184,$Q$1+'Table 18 data'!K$4,0)</f>
        <v>15974</v>
      </c>
      <c r="L154" s="278">
        <f>VLOOKUP($A154,'Table 18 data'!$A$9:$AA$184,$Q$1+'Table 18 data'!L$4,0)</f>
        <v>73.099999999999994</v>
      </c>
      <c r="M154" s="277">
        <f>VLOOKUP($A154,'Table 18 data'!$A$9:$AA$184,$Q$1+'Table 18 data'!M$4,0)</f>
        <v>15713</v>
      </c>
      <c r="N154" s="278">
        <f>VLOOKUP($A154,'Table 18 data'!$A$9:$AA$184,$Q$1+'Table 18 data'!N$4,0)</f>
        <v>67.900000000000006</v>
      </c>
      <c r="P154" s="121"/>
      <c r="Q154" s="296"/>
      <c r="R154" s="121"/>
      <c r="S154" s="296"/>
      <c r="T154" s="121"/>
      <c r="U154" s="121"/>
      <c r="V154" s="121"/>
      <c r="W154" s="121"/>
      <c r="X154" s="121"/>
      <c r="Y154" s="121"/>
    </row>
    <row r="155" spans="1:25" ht="11.25" customHeight="1" x14ac:dyDescent="0.2">
      <c r="A155" s="103" t="s">
        <v>388</v>
      </c>
      <c r="B155" s="136" t="s">
        <v>389</v>
      </c>
      <c r="C155" s="277">
        <f>VLOOKUP($A155,'Table 18 data'!$A$9:$AA$184,$Q$1+'Table 18 data'!C$4,0)</f>
        <v>3265</v>
      </c>
      <c r="D155" s="278">
        <f>VLOOKUP($A155,'Table 18 data'!$A$9:$AA$184,$Q$1+'Table 18 data'!D$4,0)</f>
        <v>60.5</v>
      </c>
      <c r="E155" s="277">
        <f>VLOOKUP($A155,'Table 18 data'!$A$9:$AA$184,$Q$1+'Table 18 data'!E$4,0)</f>
        <v>3303</v>
      </c>
      <c r="F155" s="278">
        <f>VLOOKUP($A155,'Table 18 data'!$A$9:$AA$184,$Q$1+'Table 18 data'!F$4,0)</f>
        <v>63.6</v>
      </c>
      <c r="G155" s="277">
        <f>VLOOKUP($A155,'Table 18 data'!$A$9:$AA$184,$Q$1+'Table 18 data'!G$4,0)</f>
        <v>3119</v>
      </c>
      <c r="H155" s="278">
        <f>VLOOKUP($A155,'Table 18 data'!$A$9:$AA$184,$Q$1+'Table 18 data'!H$4,0)</f>
        <v>64.900000000000006</v>
      </c>
      <c r="I155" s="277">
        <f>VLOOKUP($A155,'Table 18 data'!$A$9:$AA$184,$Q$1+'Table 18 data'!I$4,0)</f>
        <v>3043</v>
      </c>
      <c r="J155" s="278">
        <f>VLOOKUP($A155,'Table 18 data'!$A$9:$AA$184,$Q$1+'Table 18 data'!J$4,0)</f>
        <v>71.5</v>
      </c>
      <c r="K155" s="278">
        <f>VLOOKUP($A155,'Table 18 data'!$A$9:$AA$184,$Q$1+'Table 18 data'!K$4,0)</f>
        <v>3117</v>
      </c>
      <c r="L155" s="278">
        <f>VLOOKUP($A155,'Table 18 data'!$A$9:$AA$184,$Q$1+'Table 18 data'!L$4,0)</f>
        <v>70.400000000000006</v>
      </c>
      <c r="M155" s="277">
        <f>VLOOKUP($A155,'Table 18 data'!$A$9:$AA$184,$Q$1+'Table 18 data'!M$4,0)</f>
        <v>2948</v>
      </c>
      <c r="N155" s="278">
        <f>VLOOKUP($A155,'Table 18 data'!$A$9:$AA$184,$Q$1+'Table 18 data'!N$4,0)</f>
        <v>69</v>
      </c>
      <c r="P155" s="121"/>
      <c r="Q155" s="296"/>
      <c r="R155" s="121"/>
      <c r="S155" s="296"/>
      <c r="T155" s="121"/>
      <c r="U155" s="121"/>
      <c r="V155" s="121"/>
      <c r="W155" s="121"/>
      <c r="X155" s="121"/>
      <c r="Y155" s="121"/>
    </row>
    <row r="156" spans="1:25" ht="11.25" customHeight="1" x14ac:dyDescent="0.2">
      <c r="A156" s="103" t="s">
        <v>390</v>
      </c>
      <c r="B156" s="136" t="s">
        <v>391</v>
      </c>
      <c r="C156" s="277">
        <f>VLOOKUP($A156,'Table 18 data'!$A$9:$AA$184,$Q$1+'Table 18 data'!C$4,0)</f>
        <v>2466</v>
      </c>
      <c r="D156" s="278">
        <f>VLOOKUP($A156,'Table 18 data'!$A$9:$AA$184,$Q$1+'Table 18 data'!D$4,0)</f>
        <v>59.2</v>
      </c>
      <c r="E156" s="277">
        <f>VLOOKUP($A156,'Table 18 data'!$A$9:$AA$184,$Q$1+'Table 18 data'!E$4,0)</f>
        <v>2591</v>
      </c>
      <c r="F156" s="278">
        <f>VLOOKUP($A156,'Table 18 data'!$A$9:$AA$184,$Q$1+'Table 18 data'!F$4,0)</f>
        <v>62.3</v>
      </c>
      <c r="G156" s="277">
        <f>VLOOKUP($A156,'Table 18 data'!$A$9:$AA$184,$Q$1+'Table 18 data'!G$4,0)</f>
        <v>2501</v>
      </c>
      <c r="H156" s="278">
        <f>VLOOKUP($A156,'Table 18 data'!$A$9:$AA$184,$Q$1+'Table 18 data'!H$4,0)</f>
        <v>63.1</v>
      </c>
      <c r="I156" s="277">
        <f>VLOOKUP($A156,'Table 18 data'!$A$9:$AA$184,$Q$1+'Table 18 data'!I$4,0)</f>
        <v>2563</v>
      </c>
      <c r="J156" s="278">
        <f>VLOOKUP($A156,'Table 18 data'!$A$9:$AA$184,$Q$1+'Table 18 data'!J$4,0)</f>
        <v>69.3</v>
      </c>
      <c r="K156" s="278">
        <f>VLOOKUP($A156,'Table 18 data'!$A$9:$AA$184,$Q$1+'Table 18 data'!K$4,0)</f>
        <v>2628</v>
      </c>
      <c r="L156" s="278">
        <f>VLOOKUP($A156,'Table 18 data'!$A$9:$AA$184,$Q$1+'Table 18 data'!L$4,0)</f>
        <v>73.2</v>
      </c>
      <c r="M156" s="277">
        <f>VLOOKUP($A156,'Table 18 data'!$A$9:$AA$184,$Q$1+'Table 18 data'!M$4,0)</f>
        <v>2662</v>
      </c>
      <c r="N156" s="278">
        <f>VLOOKUP($A156,'Table 18 data'!$A$9:$AA$184,$Q$1+'Table 18 data'!N$4,0)</f>
        <v>63.6</v>
      </c>
      <c r="P156" s="121"/>
      <c r="Q156" s="296"/>
      <c r="R156" s="121"/>
      <c r="S156" s="296"/>
      <c r="T156" s="121"/>
      <c r="U156" s="121"/>
      <c r="V156" s="121"/>
      <c r="W156" s="121"/>
      <c r="X156" s="121"/>
      <c r="Y156" s="121"/>
    </row>
    <row r="157" spans="1:25" ht="11.25" customHeight="1" x14ac:dyDescent="0.2">
      <c r="A157" s="103" t="s">
        <v>392</v>
      </c>
      <c r="B157" s="136" t="s">
        <v>393</v>
      </c>
      <c r="C157" s="277">
        <f>VLOOKUP($A157,'Table 18 data'!$A$9:$AA$184,$Q$1+'Table 18 data'!C$4,0)</f>
        <v>5998</v>
      </c>
      <c r="D157" s="278">
        <f>VLOOKUP($A157,'Table 18 data'!$A$9:$AA$184,$Q$1+'Table 18 data'!D$4,0)</f>
        <v>63.6</v>
      </c>
      <c r="E157" s="277">
        <f>VLOOKUP($A157,'Table 18 data'!$A$9:$AA$184,$Q$1+'Table 18 data'!E$4,0)</f>
        <v>6114</v>
      </c>
      <c r="F157" s="278">
        <f>VLOOKUP($A157,'Table 18 data'!$A$9:$AA$184,$Q$1+'Table 18 data'!F$4,0)</f>
        <v>68.5</v>
      </c>
      <c r="G157" s="277">
        <f>VLOOKUP($A157,'Table 18 data'!$A$9:$AA$184,$Q$1+'Table 18 data'!G$4,0)</f>
        <v>5879</v>
      </c>
      <c r="H157" s="278">
        <f>VLOOKUP($A157,'Table 18 data'!$A$9:$AA$184,$Q$1+'Table 18 data'!H$4,0)</f>
        <v>68.2</v>
      </c>
      <c r="I157" s="277">
        <f>VLOOKUP($A157,'Table 18 data'!$A$9:$AA$184,$Q$1+'Table 18 data'!I$4,0)</f>
        <v>5785</v>
      </c>
      <c r="J157" s="278">
        <f>VLOOKUP($A157,'Table 18 data'!$A$9:$AA$184,$Q$1+'Table 18 data'!J$4,0)</f>
        <v>71.8</v>
      </c>
      <c r="K157" s="278">
        <f>VLOOKUP($A157,'Table 18 data'!$A$9:$AA$184,$Q$1+'Table 18 data'!K$4,0)</f>
        <v>6030</v>
      </c>
      <c r="L157" s="278">
        <f>VLOOKUP($A157,'Table 18 data'!$A$9:$AA$184,$Q$1+'Table 18 data'!L$4,0)</f>
        <v>71.900000000000006</v>
      </c>
      <c r="M157" s="277">
        <f>VLOOKUP($A157,'Table 18 data'!$A$9:$AA$184,$Q$1+'Table 18 data'!M$4,0)</f>
        <v>5919</v>
      </c>
      <c r="N157" s="278">
        <f>VLOOKUP($A157,'Table 18 data'!$A$9:$AA$184,$Q$1+'Table 18 data'!N$4,0)</f>
        <v>71.099999999999994</v>
      </c>
      <c r="P157" s="121"/>
      <c r="Q157" s="296"/>
      <c r="R157" s="121"/>
      <c r="S157" s="296"/>
      <c r="T157" s="121"/>
      <c r="U157" s="121"/>
      <c r="V157" s="121"/>
      <c r="W157" s="121"/>
      <c r="X157" s="121"/>
      <c r="Y157" s="121"/>
    </row>
    <row r="158" spans="1:25" ht="11.25" customHeight="1" x14ac:dyDescent="0.2">
      <c r="A158" s="103" t="s">
        <v>394</v>
      </c>
      <c r="B158" s="136" t="s">
        <v>395</v>
      </c>
      <c r="C158" s="277">
        <f>VLOOKUP($A158,'Table 18 data'!$A$9:$AA$184,$Q$1+'Table 18 data'!C$4,0)</f>
        <v>1861</v>
      </c>
      <c r="D158" s="278">
        <f>VLOOKUP($A158,'Table 18 data'!$A$9:$AA$184,$Q$1+'Table 18 data'!D$4,0)</f>
        <v>45.6</v>
      </c>
      <c r="E158" s="277">
        <f>VLOOKUP($A158,'Table 18 data'!$A$9:$AA$184,$Q$1+'Table 18 data'!E$4,0)</f>
        <v>1787</v>
      </c>
      <c r="F158" s="278">
        <f>VLOOKUP($A158,'Table 18 data'!$A$9:$AA$184,$Q$1+'Table 18 data'!F$4,0)</f>
        <v>53.6</v>
      </c>
      <c r="G158" s="277">
        <f>VLOOKUP($A158,'Table 18 data'!$A$9:$AA$184,$Q$1+'Table 18 data'!G$4,0)</f>
        <v>1808</v>
      </c>
      <c r="H158" s="278">
        <f>VLOOKUP($A158,'Table 18 data'!$A$9:$AA$184,$Q$1+'Table 18 data'!H$4,0)</f>
        <v>52.7</v>
      </c>
      <c r="I158" s="277">
        <f>VLOOKUP($A158,'Table 18 data'!$A$9:$AA$184,$Q$1+'Table 18 data'!I$4,0)</f>
        <v>1708</v>
      </c>
      <c r="J158" s="278">
        <f>VLOOKUP($A158,'Table 18 data'!$A$9:$AA$184,$Q$1+'Table 18 data'!J$4,0)</f>
        <v>63.3</v>
      </c>
      <c r="K158" s="278">
        <f>VLOOKUP($A158,'Table 18 data'!$A$9:$AA$184,$Q$1+'Table 18 data'!K$4,0)</f>
        <v>1726</v>
      </c>
      <c r="L158" s="278">
        <f>VLOOKUP($A158,'Table 18 data'!$A$9:$AA$184,$Q$1+'Table 18 data'!L$4,0)</f>
        <v>63.4</v>
      </c>
      <c r="M158" s="277">
        <f>VLOOKUP($A158,'Table 18 data'!$A$9:$AA$184,$Q$1+'Table 18 data'!M$4,0)</f>
        <v>1677</v>
      </c>
      <c r="N158" s="278">
        <f>VLOOKUP($A158,'Table 18 data'!$A$9:$AA$184,$Q$1+'Table 18 data'!N$4,0)</f>
        <v>61.6</v>
      </c>
      <c r="P158" s="121"/>
      <c r="Q158" s="296"/>
      <c r="R158" s="121"/>
      <c r="S158" s="296"/>
      <c r="T158" s="121"/>
      <c r="U158" s="121"/>
      <c r="V158" s="121"/>
      <c r="W158" s="121"/>
      <c r="X158" s="121"/>
      <c r="Y158" s="121"/>
    </row>
    <row r="159" spans="1:25" ht="11.25" customHeight="1" x14ac:dyDescent="0.2">
      <c r="A159" s="103" t="s">
        <v>396</v>
      </c>
      <c r="B159" s="136" t="s">
        <v>397</v>
      </c>
      <c r="C159" s="277">
        <f>VLOOKUP($A159,'Table 18 data'!$A$9:$AA$184,$Q$1+'Table 18 data'!C$4,0)</f>
        <v>888</v>
      </c>
      <c r="D159" s="278">
        <f>VLOOKUP($A159,'Table 18 data'!$A$9:$AA$184,$Q$1+'Table 18 data'!D$4,0)</f>
        <v>64.3</v>
      </c>
      <c r="E159" s="277">
        <f>VLOOKUP($A159,'Table 18 data'!$A$9:$AA$184,$Q$1+'Table 18 data'!E$4,0)</f>
        <v>911</v>
      </c>
      <c r="F159" s="278">
        <f>VLOOKUP($A159,'Table 18 data'!$A$9:$AA$184,$Q$1+'Table 18 data'!F$4,0)</f>
        <v>65.2</v>
      </c>
      <c r="G159" s="277">
        <f>VLOOKUP($A159,'Table 18 data'!$A$9:$AA$184,$Q$1+'Table 18 data'!G$4,0)</f>
        <v>907</v>
      </c>
      <c r="H159" s="278">
        <f>VLOOKUP($A159,'Table 18 data'!$A$9:$AA$184,$Q$1+'Table 18 data'!H$4,0)</f>
        <v>67.599999999999994</v>
      </c>
      <c r="I159" s="277">
        <f>VLOOKUP($A159,'Table 18 data'!$A$9:$AA$184,$Q$1+'Table 18 data'!I$4,0)</f>
        <v>955</v>
      </c>
      <c r="J159" s="278">
        <f>VLOOKUP($A159,'Table 18 data'!$A$9:$AA$184,$Q$1+'Table 18 data'!J$4,0)</f>
        <v>73.5</v>
      </c>
      <c r="K159" s="278">
        <f>VLOOKUP($A159,'Table 18 data'!$A$9:$AA$184,$Q$1+'Table 18 data'!K$4,0)</f>
        <v>1021</v>
      </c>
      <c r="L159" s="278">
        <f>VLOOKUP($A159,'Table 18 data'!$A$9:$AA$184,$Q$1+'Table 18 data'!L$4,0)</f>
        <v>75.5</v>
      </c>
      <c r="M159" s="277">
        <f>VLOOKUP($A159,'Table 18 data'!$A$9:$AA$184,$Q$1+'Table 18 data'!M$4,0)</f>
        <v>1010</v>
      </c>
      <c r="N159" s="278">
        <f>VLOOKUP($A159,'Table 18 data'!$A$9:$AA$184,$Q$1+'Table 18 data'!N$4,0)</f>
        <v>68.099999999999994</v>
      </c>
      <c r="P159" s="121"/>
      <c r="Q159" s="296"/>
      <c r="R159" s="121"/>
      <c r="S159" s="296"/>
      <c r="T159" s="121"/>
      <c r="U159" s="121"/>
      <c r="V159" s="121"/>
      <c r="W159" s="121"/>
      <c r="X159" s="121"/>
      <c r="Y159" s="121"/>
    </row>
    <row r="160" spans="1:25" ht="11.25" customHeight="1" x14ac:dyDescent="0.2">
      <c r="A160" s="103" t="s">
        <v>398</v>
      </c>
      <c r="B160" s="136" t="s">
        <v>399</v>
      </c>
      <c r="C160" s="277">
        <f>VLOOKUP($A160,'Table 18 data'!$A$9:$AA$184,$Q$1+'Table 18 data'!C$4,0)</f>
        <v>1369</v>
      </c>
      <c r="D160" s="278">
        <f>VLOOKUP($A160,'Table 18 data'!$A$9:$AA$184,$Q$1+'Table 18 data'!D$4,0)</f>
        <v>73.400000000000006</v>
      </c>
      <c r="E160" s="277">
        <f>VLOOKUP($A160,'Table 18 data'!$A$9:$AA$184,$Q$1+'Table 18 data'!E$4,0)</f>
        <v>1457</v>
      </c>
      <c r="F160" s="278">
        <f>VLOOKUP($A160,'Table 18 data'!$A$9:$AA$184,$Q$1+'Table 18 data'!F$4,0)</f>
        <v>76.400000000000006</v>
      </c>
      <c r="G160" s="277">
        <f>VLOOKUP($A160,'Table 18 data'!$A$9:$AA$184,$Q$1+'Table 18 data'!G$4,0)</f>
        <v>1444</v>
      </c>
      <c r="H160" s="278">
        <f>VLOOKUP($A160,'Table 18 data'!$A$9:$AA$184,$Q$1+'Table 18 data'!H$4,0)</f>
        <v>80.7</v>
      </c>
      <c r="I160" s="277">
        <f>VLOOKUP($A160,'Table 18 data'!$A$9:$AA$184,$Q$1+'Table 18 data'!I$4,0)</f>
        <v>1477</v>
      </c>
      <c r="J160" s="278">
        <f>VLOOKUP($A160,'Table 18 data'!$A$9:$AA$184,$Q$1+'Table 18 data'!J$4,0)</f>
        <v>80</v>
      </c>
      <c r="K160" s="278">
        <f>VLOOKUP($A160,'Table 18 data'!$A$9:$AA$184,$Q$1+'Table 18 data'!K$4,0)</f>
        <v>1579</v>
      </c>
      <c r="L160" s="278">
        <f>VLOOKUP($A160,'Table 18 data'!$A$9:$AA$184,$Q$1+'Table 18 data'!L$4,0)</f>
        <v>84.8</v>
      </c>
      <c r="M160" s="277">
        <f>VLOOKUP($A160,'Table 18 data'!$A$9:$AA$184,$Q$1+'Table 18 data'!M$4,0)</f>
        <v>1541</v>
      </c>
      <c r="N160" s="278">
        <f>VLOOKUP($A160,'Table 18 data'!$A$9:$AA$184,$Q$1+'Table 18 data'!N$4,0)</f>
        <v>78.3</v>
      </c>
      <c r="P160" s="121"/>
      <c r="Q160" s="296"/>
      <c r="R160" s="121"/>
      <c r="S160" s="296"/>
      <c r="T160" s="121"/>
      <c r="U160" s="121"/>
      <c r="V160" s="121"/>
      <c r="W160" s="121"/>
      <c r="X160" s="121"/>
      <c r="Y160" s="121"/>
    </row>
    <row r="161" spans="1:25" ht="11.25" customHeight="1" x14ac:dyDescent="0.2">
      <c r="A161" s="103" t="s">
        <v>400</v>
      </c>
      <c r="B161" s="136" t="s">
        <v>401</v>
      </c>
      <c r="C161" s="277">
        <f>VLOOKUP($A161,'Table 18 data'!$A$9:$AA$184,$Q$1+'Table 18 data'!C$4,0)</f>
        <v>2138</v>
      </c>
      <c r="D161" s="278">
        <f>VLOOKUP($A161,'Table 18 data'!$A$9:$AA$184,$Q$1+'Table 18 data'!D$4,0)</f>
        <v>51.7</v>
      </c>
      <c r="E161" s="277">
        <f>VLOOKUP($A161,'Table 18 data'!$A$9:$AA$184,$Q$1+'Table 18 data'!E$4,0)</f>
        <v>1993</v>
      </c>
      <c r="F161" s="278">
        <f>VLOOKUP($A161,'Table 18 data'!$A$9:$AA$184,$Q$1+'Table 18 data'!F$4,0)</f>
        <v>56.9</v>
      </c>
      <c r="G161" s="277">
        <f>VLOOKUP($A161,'Table 18 data'!$A$9:$AA$184,$Q$1+'Table 18 data'!G$4,0)</f>
        <v>1918</v>
      </c>
      <c r="H161" s="278">
        <f>VLOOKUP($A161,'Table 18 data'!$A$9:$AA$184,$Q$1+'Table 18 data'!H$4,0)</f>
        <v>59.5</v>
      </c>
      <c r="I161" s="277">
        <f>VLOOKUP($A161,'Table 18 data'!$A$9:$AA$184,$Q$1+'Table 18 data'!I$4,0)</f>
        <v>1805</v>
      </c>
      <c r="J161" s="278">
        <f>VLOOKUP($A161,'Table 18 data'!$A$9:$AA$184,$Q$1+'Table 18 data'!J$4,0)</f>
        <v>67.3</v>
      </c>
      <c r="K161" s="278">
        <f>VLOOKUP($A161,'Table 18 data'!$A$9:$AA$184,$Q$1+'Table 18 data'!K$4,0)</f>
        <v>1960</v>
      </c>
      <c r="L161" s="278">
        <f>VLOOKUP($A161,'Table 18 data'!$A$9:$AA$184,$Q$1+'Table 18 data'!L$4,0)</f>
        <v>71.099999999999994</v>
      </c>
      <c r="M161" s="277">
        <f>VLOOKUP($A161,'Table 18 data'!$A$9:$AA$184,$Q$1+'Table 18 data'!M$4,0)</f>
        <v>1845</v>
      </c>
      <c r="N161" s="278">
        <f>VLOOKUP($A161,'Table 18 data'!$A$9:$AA$184,$Q$1+'Table 18 data'!N$4,0)</f>
        <v>63.3</v>
      </c>
      <c r="P161" s="121"/>
      <c r="Q161" s="296"/>
      <c r="R161" s="121"/>
      <c r="S161" s="296"/>
      <c r="T161" s="121"/>
      <c r="U161" s="121"/>
      <c r="V161" s="121"/>
      <c r="W161" s="121"/>
      <c r="X161" s="121"/>
      <c r="Y161" s="121"/>
    </row>
    <row r="162" spans="1:25" ht="11.25" customHeight="1" x14ac:dyDescent="0.2">
      <c r="A162" s="103" t="s">
        <v>402</v>
      </c>
      <c r="B162" s="136" t="s">
        <v>403</v>
      </c>
      <c r="C162" s="277">
        <f>VLOOKUP($A162,'Table 18 data'!$A$9:$AA$184,$Q$1+'Table 18 data'!C$4,0)</f>
        <v>10054</v>
      </c>
      <c r="D162" s="278">
        <f>VLOOKUP($A162,'Table 18 data'!$A$9:$AA$184,$Q$1+'Table 18 data'!D$4,0)</f>
        <v>67.7</v>
      </c>
      <c r="E162" s="277">
        <f>VLOOKUP($A162,'Table 18 data'!$A$9:$AA$184,$Q$1+'Table 18 data'!E$4,0)</f>
        <v>10279</v>
      </c>
      <c r="F162" s="278">
        <f>VLOOKUP($A162,'Table 18 data'!$A$9:$AA$184,$Q$1+'Table 18 data'!F$4,0)</f>
        <v>70.7</v>
      </c>
      <c r="G162" s="277">
        <f>VLOOKUP($A162,'Table 18 data'!$A$9:$AA$184,$Q$1+'Table 18 data'!G$4,0)</f>
        <v>10220</v>
      </c>
      <c r="H162" s="278">
        <f>VLOOKUP($A162,'Table 18 data'!$A$9:$AA$184,$Q$1+'Table 18 data'!H$4,0)</f>
        <v>72.2</v>
      </c>
      <c r="I162" s="277">
        <f>VLOOKUP($A162,'Table 18 data'!$A$9:$AA$184,$Q$1+'Table 18 data'!I$4,0)</f>
        <v>10119</v>
      </c>
      <c r="J162" s="278">
        <f>VLOOKUP($A162,'Table 18 data'!$A$9:$AA$184,$Q$1+'Table 18 data'!J$4,0)</f>
        <v>75.5</v>
      </c>
      <c r="K162" s="278">
        <f>VLOOKUP($A162,'Table 18 data'!$A$9:$AA$184,$Q$1+'Table 18 data'!K$4,0)</f>
        <v>10183</v>
      </c>
      <c r="L162" s="278">
        <f>VLOOKUP($A162,'Table 18 data'!$A$9:$AA$184,$Q$1+'Table 18 data'!L$4,0)</f>
        <v>78.5</v>
      </c>
      <c r="M162" s="277">
        <f>VLOOKUP($A162,'Table 18 data'!$A$9:$AA$184,$Q$1+'Table 18 data'!M$4,0)</f>
        <v>10290</v>
      </c>
      <c r="N162" s="278">
        <f>VLOOKUP($A162,'Table 18 data'!$A$9:$AA$184,$Q$1+'Table 18 data'!N$4,0)</f>
        <v>74.8</v>
      </c>
      <c r="P162" s="121"/>
      <c r="Q162" s="296"/>
      <c r="R162" s="121"/>
      <c r="S162" s="296"/>
      <c r="T162" s="121"/>
      <c r="U162" s="121"/>
      <c r="V162" s="121"/>
      <c r="W162" s="121"/>
      <c r="X162" s="121"/>
      <c r="Y162" s="121"/>
    </row>
    <row r="163" spans="1:25" ht="11.25" customHeight="1" x14ac:dyDescent="0.2">
      <c r="A163" s="103" t="s">
        <v>404</v>
      </c>
      <c r="B163" s="136" t="s">
        <v>405</v>
      </c>
      <c r="C163" s="277">
        <f>VLOOKUP($A163,'Table 18 data'!$A$9:$AA$184,$Q$1+'Table 18 data'!C$4,0)</f>
        <v>1922</v>
      </c>
      <c r="D163" s="278">
        <f>VLOOKUP($A163,'Table 18 data'!$A$9:$AA$184,$Q$1+'Table 18 data'!D$4,0)</f>
        <v>67.7</v>
      </c>
      <c r="E163" s="277">
        <f>VLOOKUP($A163,'Table 18 data'!$A$9:$AA$184,$Q$1+'Table 18 data'!E$4,0)</f>
        <v>1923</v>
      </c>
      <c r="F163" s="278">
        <f>VLOOKUP($A163,'Table 18 data'!$A$9:$AA$184,$Q$1+'Table 18 data'!F$4,0)</f>
        <v>69.3</v>
      </c>
      <c r="G163" s="277">
        <f>VLOOKUP($A163,'Table 18 data'!$A$9:$AA$184,$Q$1+'Table 18 data'!G$4,0)</f>
        <v>1893</v>
      </c>
      <c r="H163" s="278">
        <f>VLOOKUP($A163,'Table 18 data'!$A$9:$AA$184,$Q$1+'Table 18 data'!H$4,0)</f>
        <v>69.7</v>
      </c>
      <c r="I163" s="277">
        <f>VLOOKUP($A163,'Table 18 data'!$A$9:$AA$184,$Q$1+'Table 18 data'!I$4,0)</f>
        <v>1837</v>
      </c>
      <c r="J163" s="278">
        <f>VLOOKUP($A163,'Table 18 data'!$A$9:$AA$184,$Q$1+'Table 18 data'!J$4,0)</f>
        <v>72.099999999999994</v>
      </c>
      <c r="K163" s="278">
        <f>VLOOKUP($A163,'Table 18 data'!$A$9:$AA$184,$Q$1+'Table 18 data'!K$4,0)</f>
        <v>1910</v>
      </c>
      <c r="L163" s="278">
        <f>VLOOKUP($A163,'Table 18 data'!$A$9:$AA$184,$Q$1+'Table 18 data'!L$4,0)</f>
        <v>75</v>
      </c>
      <c r="M163" s="277">
        <f>VLOOKUP($A163,'Table 18 data'!$A$9:$AA$184,$Q$1+'Table 18 data'!M$4,0)</f>
        <v>1849</v>
      </c>
      <c r="N163" s="278">
        <f>VLOOKUP($A163,'Table 18 data'!$A$9:$AA$184,$Q$1+'Table 18 data'!N$4,0)</f>
        <v>71.099999999999994</v>
      </c>
      <c r="P163" s="121"/>
      <c r="Q163" s="296"/>
      <c r="R163" s="121"/>
      <c r="S163" s="296"/>
      <c r="T163" s="121"/>
      <c r="U163" s="121"/>
      <c r="V163" s="121"/>
      <c r="W163" s="121"/>
      <c r="X163" s="121"/>
      <c r="Y163" s="121"/>
    </row>
    <row r="164" spans="1:25" ht="11.25" customHeight="1" x14ac:dyDescent="0.2">
      <c r="A164" s="103" t="s">
        <v>406</v>
      </c>
      <c r="B164" s="136" t="s">
        <v>407</v>
      </c>
      <c r="C164" s="277">
        <f>VLOOKUP($A164,'Table 18 data'!$A$9:$AA$184,$Q$1+'Table 18 data'!C$4,0)</f>
        <v>7865</v>
      </c>
      <c r="D164" s="278">
        <f>VLOOKUP($A164,'Table 18 data'!$A$9:$AA$184,$Q$1+'Table 18 data'!D$4,0)</f>
        <v>60.3</v>
      </c>
      <c r="E164" s="277">
        <f>VLOOKUP($A164,'Table 18 data'!$A$9:$AA$184,$Q$1+'Table 18 data'!E$4,0)</f>
        <v>8165</v>
      </c>
      <c r="F164" s="278">
        <f>VLOOKUP($A164,'Table 18 data'!$A$9:$AA$184,$Q$1+'Table 18 data'!F$4,0)</f>
        <v>65</v>
      </c>
      <c r="G164" s="277">
        <f>VLOOKUP($A164,'Table 18 data'!$A$9:$AA$184,$Q$1+'Table 18 data'!G$4,0)</f>
        <v>7825</v>
      </c>
      <c r="H164" s="278">
        <f>VLOOKUP($A164,'Table 18 data'!$A$9:$AA$184,$Q$1+'Table 18 data'!H$4,0)</f>
        <v>67.599999999999994</v>
      </c>
      <c r="I164" s="277">
        <f>VLOOKUP($A164,'Table 18 data'!$A$9:$AA$184,$Q$1+'Table 18 data'!I$4,0)</f>
        <v>7846</v>
      </c>
      <c r="J164" s="278">
        <f>VLOOKUP($A164,'Table 18 data'!$A$9:$AA$184,$Q$1+'Table 18 data'!J$4,0)</f>
        <v>68.5</v>
      </c>
      <c r="K164" s="278">
        <f>VLOOKUP($A164,'Table 18 data'!$A$9:$AA$184,$Q$1+'Table 18 data'!K$4,0)</f>
        <v>7955</v>
      </c>
      <c r="L164" s="278">
        <f>VLOOKUP($A164,'Table 18 data'!$A$9:$AA$184,$Q$1+'Table 18 data'!L$4,0)</f>
        <v>72.5</v>
      </c>
      <c r="M164" s="277">
        <f>VLOOKUP($A164,'Table 18 data'!$A$9:$AA$184,$Q$1+'Table 18 data'!M$4,0)</f>
        <v>8042</v>
      </c>
      <c r="N164" s="278">
        <f>VLOOKUP($A164,'Table 18 data'!$A$9:$AA$184,$Q$1+'Table 18 data'!N$4,0)</f>
        <v>68</v>
      </c>
      <c r="P164" s="121"/>
      <c r="Q164" s="296"/>
      <c r="R164" s="121"/>
      <c r="S164" s="296"/>
      <c r="T164" s="121"/>
      <c r="U164" s="121"/>
      <c r="V164" s="121"/>
      <c r="W164" s="121"/>
      <c r="X164" s="121"/>
      <c r="Y164" s="121"/>
    </row>
    <row r="165" spans="1:25" ht="11.25" customHeight="1" x14ac:dyDescent="0.2">
      <c r="A165" s="103" t="s">
        <v>408</v>
      </c>
      <c r="B165" s="136" t="s">
        <v>409</v>
      </c>
      <c r="C165" s="277">
        <f>VLOOKUP($A165,'Table 18 data'!$A$9:$AA$184,$Q$1+'Table 18 data'!C$4,0)</f>
        <v>1466</v>
      </c>
      <c r="D165" s="278">
        <f>VLOOKUP($A165,'Table 18 data'!$A$9:$AA$184,$Q$1+'Table 18 data'!D$4,0)</f>
        <v>71.400000000000006</v>
      </c>
      <c r="E165" s="277">
        <f>VLOOKUP($A165,'Table 18 data'!$A$9:$AA$184,$Q$1+'Table 18 data'!E$4,0)</f>
        <v>1483</v>
      </c>
      <c r="F165" s="278">
        <f>VLOOKUP($A165,'Table 18 data'!$A$9:$AA$184,$Q$1+'Table 18 data'!F$4,0)</f>
        <v>75</v>
      </c>
      <c r="G165" s="277">
        <f>VLOOKUP($A165,'Table 18 data'!$A$9:$AA$184,$Q$1+'Table 18 data'!G$4,0)</f>
        <v>1443</v>
      </c>
      <c r="H165" s="278">
        <f>VLOOKUP($A165,'Table 18 data'!$A$9:$AA$184,$Q$1+'Table 18 data'!H$4,0)</f>
        <v>75.900000000000006</v>
      </c>
      <c r="I165" s="277">
        <f>VLOOKUP($A165,'Table 18 data'!$A$9:$AA$184,$Q$1+'Table 18 data'!I$4,0)</f>
        <v>1456</v>
      </c>
      <c r="J165" s="278">
        <f>VLOOKUP($A165,'Table 18 data'!$A$9:$AA$184,$Q$1+'Table 18 data'!J$4,0)</f>
        <v>78.099999999999994</v>
      </c>
      <c r="K165" s="278">
        <f>VLOOKUP($A165,'Table 18 data'!$A$9:$AA$184,$Q$1+'Table 18 data'!K$4,0)</f>
        <v>1521</v>
      </c>
      <c r="L165" s="278">
        <f>VLOOKUP($A165,'Table 18 data'!$A$9:$AA$184,$Q$1+'Table 18 data'!L$4,0)</f>
        <v>79.900000000000006</v>
      </c>
      <c r="M165" s="277">
        <f>VLOOKUP($A165,'Table 18 data'!$A$9:$AA$184,$Q$1+'Table 18 data'!M$4,0)</f>
        <v>1455</v>
      </c>
      <c r="N165" s="278">
        <f>VLOOKUP($A165,'Table 18 data'!$A$9:$AA$184,$Q$1+'Table 18 data'!N$4,0)</f>
        <v>72.8</v>
      </c>
      <c r="P165" s="121"/>
      <c r="Q165" s="296"/>
      <c r="R165" s="121"/>
      <c r="S165" s="296"/>
      <c r="T165" s="121"/>
      <c r="U165" s="121"/>
      <c r="V165" s="121"/>
      <c r="W165" s="121"/>
      <c r="X165" s="121"/>
      <c r="Y165" s="121"/>
    </row>
    <row r="166" spans="1:25" ht="11.25" customHeight="1" x14ac:dyDescent="0.2">
      <c r="A166" s="103" t="s">
        <v>410</v>
      </c>
      <c r="B166" s="136" t="s">
        <v>411</v>
      </c>
      <c r="C166" s="277">
        <f>VLOOKUP($A166,'Table 18 data'!$A$9:$AA$184,$Q$1+'Table 18 data'!C$4,0)</f>
        <v>1646</v>
      </c>
      <c r="D166" s="278">
        <f>VLOOKUP($A166,'Table 18 data'!$A$9:$AA$184,$Q$1+'Table 18 data'!D$4,0)</f>
        <v>72.8</v>
      </c>
      <c r="E166" s="277">
        <f>VLOOKUP($A166,'Table 18 data'!$A$9:$AA$184,$Q$1+'Table 18 data'!E$4,0)</f>
        <v>1776</v>
      </c>
      <c r="F166" s="278">
        <f>VLOOKUP($A166,'Table 18 data'!$A$9:$AA$184,$Q$1+'Table 18 data'!F$4,0)</f>
        <v>75.5</v>
      </c>
      <c r="G166" s="277">
        <f>VLOOKUP($A166,'Table 18 data'!$A$9:$AA$184,$Q$1+'Table 18 data'!G$4,0)</f>
        <v>1635</v>
      </c>
      <c r="H166" s="278">
        <f>VLOOKUP($A166,'Table 18 data'!$A$9:$AA$184,$Q$1+'Table 18 data'!H$4,0)</f>
        <v>75.400000000000006</v>
      </c>
      <c r="I166" s="277">
        <f>VLOOKUP($A166,'Table 18 data'!$A$9:$AA$184,$Q$1+'Table 18 data'!I$4,0)</f>
        <v>1575</v>
      </c>
      <c r="J166" s="278">
        <f>VLOOKUP($A166,'Table 18 data'!$A$9:$AA$184,$Q$1+'Table 18 data'!J$4,0)</f>
        <v>77.5</v>
      </c>
      <c r="K166" s="278">
        <f>VLOOKUP($A166,'Table 18 data'!$A$9:$AA$184,$Q$1+'Table 18 data'!K$4,0)</f>
        <v>1624</v>
      </c>
      <c r="L166" s="278">
        <f>VLOOKUP($A166,'Table 18 data'!$A$9:$AA$184,$Q$1+'Table 18 data'!L$4,0)</f>
        <v>82.5</v>
      </c>
      <c r="M166" s="277">
        <f>VLOOKUP($A166,'Table 18 data'!$A$9:$AA$184,$Q$1+'Table 18 data'!M$4,0)</f>
        <v>1600</v>
      </c>
      <c r="N166" s="278">
        <f>VLOOKUP($A166,'Table 18 data'!$A$9:$AA$184,$Q$1+'Table 18 data'!N$4,0)</f>
        <v>74.599999999999994</v>
      </c>
      <c r="P166" s="121"/>
      <c r="Q166" s="296"/>
      <c r="R166" s="121"/>
      <c r="S166" s="296"/>
      <c r="T166" s="121"/>
      <c r="U166" s="121"/>
      <c r="V166" s="121"/>
      <c r="W166" s="121"/>
      <c r="X166" s="121"/>
      <c r="Y166" s="121"/>
    </row>
    <row r="167" spans="1:25" ht="11.25" customHeight="1" x14ac:dyDescent="0.2">
      <c r="A167" s="8"/>
      <c r="B167" s="136"/>
      <c r="C167" s="277"/>
      <c r="D167" s="279"/>
      <c r="E167" s="277"/>
      <c r="F167" s="279"/>
      <c r="G167" s="277"/>
      <c r="H167" s="278"/>
      <c r="I167" s="280"/>
      <c r="J167" s="280"/>
      <c r="K167" s="280"/>
      <c r="L167" s="280"/>
      <c r="M167" s="280"/>
      <c r="N167" s="280"/>
      <c r="P167" s="121"/>
      <c r="Q167" s="296"/>
      <c r="R167" s="121"/>
      <c r="S167" s="296"/>
      <c r="T167" s="121"/>
      <c r="U167" s="121"/>
      <c r="V167" s="121"/>
      <c r="W167" s="121"/>
      <c r="X167" s="121"/>
      <c r="Y167" s="121"/>
    </row>
    <row r="168" spans="1:25" s="83" customFormat="1" ht="11.25" customHeight="1" x14ac:dyDescent="0.2">
      <c r="A168" s="31" t="s">
        <v>569</v>
      </c>
      <c r="B168" s="77" t="s">
        <v>412</v>
      </c>
      <c r="C168" s="275">
        <f>VLOOKUP($A168,'Table 18 data'!$A$9:$AA$184,$Q$1+'Table 18 data'!C$4,0)</f>
        <v>54619</v>
      </c>
      <c r="D168" s="276">
        <f>VLOOKUP($A168,'Table 18 data'!$A$9:$AA$184,$Q$1+'Table 18 data'!D$4,0)</f>
        <v>60.9</v>
      </c>
      <c r="E168" s="275">
        <f>VLOOKUP($A168,'Table 18 data'!$A$9:$AA$184,$Q$1+'Table 18 data'!E$4,0)</f>
        <v>54831</v>
      </c>
      <c r="F168" s="276">
        <f>VLOOKUP($A168,'Table 18 data'!$A$9:$AA$184,$Q$1+'Table 18 data'!F$4,0)</f>
        <v>63.9</v>
      </c>
      <c r="G168" s="275">
        <f>VLOOKUP($A168,'Table 18 data'!$A$9:$AA$184,$Q$1+'Table 18 data'!G$4,0)</f>
        <v>53090</v>
      </c>
      <c r="H168" s="276">
        <f>VLOOKUP($A168,'Table 18 data'!$A$9:$AA$184,$Q$1+'Table 18 data'!H$4,0)</f>
        <v>65.599999999999994</v>
      </c>
      <c r="I168" s="275">
        <f>VLOOKUP($A168,'Table 18 data'!$A$9:$AA$184,$Q$1+'Table 18 data'!I$4,0)</f>
        <v>52425</v>
      </c>
      <c r="J168" s="276">
        <f>VLOOKUP($A168,'Table 18 data'!$A$9:$AA$184,$Q$1+'Table 18 data'!J$4,0)</f>
        <v>68.7</v>
      </c>
      <c r="K168" s="276">
        <f>VLOOKUP($A168,'Table 18 data'!$A$9:$AA$184,$Q$1+'Table 18 data'!K$4,0)</f>
        <v>54055</v>
      </c>
      <c r="L168" s="276">
        <f>VLOOKUP($A168,'Table 18 data'!$A$9:$AA$184,$Q$1+'Table 18 data'!L$4,0)</f>
        <v>71.5</v>
      </c>
      <c r="M168" s="275">
        <f>VLOOKUP($A168,'Table 18 data'!$A$9:$AA$184,$Q$1+'Table 18 data'!M$4,0)</f>
        <v>52819</v>
      </c>
      <c r="N168" s="276">
        <f>VLOOKUP($A168,'Table 18 data'!$A$9:$AA$184,$Q$1+'Table 18 data'!N$4,0)</f>
        <v>66.7</v>
      </c>
      <c r="P168" s="121"/>
      <c r="Q168" s="296"/>
      <c r="R168" s="121"/>
      <c r="S168" s="296"/>
      <c r="T168" s="121"/>
      <c r="U168" s="121"/>
      <c r="V168" s="121"/>
      <c r="W168" s="121"/>
      <c r="X168" s="121"/>
      <c r="Y168" s="121"/>
    </row>
    <row r="169" spans="1:25" ht="11.25" customHeight="1" x14ac:dyDescent="0.2">
      <c r="A169" s="103" t="s">
        <v>415</v>
      </c>
      <c r="B169" s="136" t="s">
        <v>416</v>
      </c>
      <c r="C169" s="277">
        <f>VLOOKUP($A169,'Table 18 data'!$A$9:$AA$184,$Q$1+'Table 18 data'!C$4,0)</f>
        <v>2106</v>
      </c>
      <c r="D169" s="278">
        <f>VLOOKUP($A169,'Table 18 data'!$A$9:$AA$184,$Q$1+'Table 18 data'!D$4,0)</f>
        <v>66.2</v>
      </c>
      <c r="E169" s="277">
        <f>VLOOKUP($A169,'Table 18 data'!$A$9:$AA$184,$Q$1+'Table 18 data'!E$4,0)</f>
        <v>2176</v>
      </c>
      <c r="F169" s="278">
        <f>VLOOKUP($A169,'Table 18 data'!$A$9:$AA$184,$Q$1+'Table 18 data'!F$4,0)</f>
        <v>67.2</v>
      </c>
      <c r="G169" s="277">
        <f>VLOOKUP($A169,'Table 18 data'!$A$9:$AA$184,$Q$1+'Table 18 data'!G$4,0)</f>
        <v>2041</v>
      </c>
      <c r="H169" s="278">
        <f>VLOOKUP($A169,'Table 18 data'!$A$9:$AA$184,$Q$1+'Table 18 data'!H$4,0)</f>
        <v>69.7</v>
      </c>
      <c r="I169" s="277">
        <f>VLOOKUP($A169,'Table 18 data'!$A$9:$AA$184,$Q$1+'Table 18 data'!I$4,0)</f>
        <v>1993</v>
      </c>
      <c r="J169" s="278">
        <f>VLOOKUP($A169,'Table 18 data'!$A$9:$AA$184,$Q$1+'Table 18 data'!J$4,0)</f>
        <v>69</v>
      </c>
      <c r="K169" s="278">
        <f>VLOOKUP($A169,'Table 18 data'!$A$9:$AA$184,$Q$1+'Table 18 data'!K$4,0)</f>
        <v>2125</v>
      </c>
      <c r="L169" s="278">
        <f>VLOOKUP($A169,'Table 18 data'!$A$9:$AA$184,$Q$1+'Table 18 data'!L$4,0)</f>
        <v>73.5</v>
      </c>
      <c r="M169" s="277">
        <f>VLOOKUP($A169,'Table 18 data'!$A$9:$AA$184,$Q$1+'Table 18 data'!M$4,0)</f>
        <v>2021</v>
      </c>
      <c r="N169" s="278">
        <f>VLOOKUP($A169,'Table 18 data'!$A$9:$AA$184,$Q$1+'Table 18 data'!N$4,0)</f>
        <v>68.5</v>
      </c>
      <c r="P169" s="121"/>
      <c r="Q169" s="296"/>
      <c r="R169" s="121"/>
      <c r="S169" s="296"/>
      <c r="T169" s="121"/>
      <c r="U169" s="121"/>
      <c r="V169" s="121"/>
      <c r="W169" s="121"/>
      <c r="X169" s="121"/>
      <c r="Y169" s="121"/>
    </row>
    <row r="170" spans="1:25" ht="11.25" customHeight="1" x14ac:dyDescent="0.2">
      <c r="A170" s="103" t="s">
        <v>417</v>
      </c>
      <c r="B170" s="136" t="s">
        <v>418</v>
      </c>
      <c r="C170" s="277">
        <f>VLOOKUP($A170,'Table 18 data'!$A$9:$AA$184,$Q$1+'Table 18 data'!C$4,0)</f>
        <v>1703</v>
      </c>
      <c r="D170" s="278">
        <f>VLOOKUP($A170,'Table 18 data'!$A$9:$AA$184,$Q$1+'Table 18 data'!D$4,0)</f>
        <v>60</v>
      </c>
      <c r="E170" s="277">
        <f>VLOOKUP($A170,'Table 18 data'!$A$9:$AA$184,$Q$1+'Table 18 data'!E$4,0)</f>
        <v>1643</v>
      </c>
      <c r="F170" s="278">
        <f>VLOOKUP($A170,'Table 18 data'!$A$9:$AA$184,$Q$1+'Table 18 data'!F$4,0)</f>
        <v>66.599999999999994</v>
      </c>
      <c r="G170" s="277">
        <f>VLOOKUP($A170,'Table 18 data'!$A$9:$AA$184,$Q$1+'Table 18 data'!G$4,0)</f>
        <v>1604</v>
      </c>
      <c r="H170" s="278">
        <f>VLOOKUP($A170,'Table 18 data'!$A$9:$AA$184,$Q$1+'Table 18 data'!H$4,0)</f>
        <v>66.900000000000006</v>
      </c>
      <c r="I170" s="277">
        <f>VLOOKUP($A170,'Table 18 data'!$A$9:$AA$184,$Q$1+'Table 18 data'!I$4,0)</f>
        <v>1590</v>
      </c>
      <c r="J170" s="278">
        <f>VLOOKUP($A170,'Table 18 data'!$A$9:$AA$184,$Q$1+'Table 18 data'!J$4,0)</f>
        <v>70.2</v>
      </c>
      <c r="K170" s="278">
        <f>VLOOKUP($A170,'Table 18 data'!$A$9:$AA$184,$Q$1+'Table 18 data'!K$4,0)</f>
        <v>1622</v>
      </c>
      <c r="L170" s="278">
        <f>VLOOKUP($A170,'Table 18 data'!$A$9:$AA$184,$Q$1+'Table 18 data'!L$4,0)</f>
        <v>76.099999999999994</v>
      </c>
      <c r="M170" s="277">
        <f>VLOOKUP($A170,'Table 18 data'!$A$9:$AA$184,$Q$1+'Table 18 data'!M$4,0)</f>
        <v>1641</v>
      </c>
      <c r="N170" s="278">
        <f>VLOOKUP($A170,'Table 18 data'!$A$9:$AA$184,$Q$1+'Table 18 data'!N$4,0)</f>
        <v>69.5</v>
      </c>
      <c r="P170" s="121"/>
      <c r="Q170" s="296"/>
      <c r="R170" s="121"/>
      <c r="S170" s="296"/>
      <c r="T170" s="121"/>
      <c r="U170" s="121"/>
      <c r="V170" s="121"/>
      <c r="W170" s="121"/>
      <c r="X170" s="121"/>
      <c r="Y170" s="121"/>
    </row>
    <row r="171" spans="1:25" ht="11.25" customHeight="1" x14ac:dyDescent="0.2">
      <c r="A171" s="103" t="s">
        <v>419</v>
      </c>
      <c r="B171" s="136" t="s">
        <v>420</v>
      </c>
      <c r="C171" s="277">
        <f>VLOOKUP($A171,'Table 18 data'!$A$9:$AA$184,$Q$1+'Table 18 data'!C$4,0)</f>
        <v>2904</v>
      </c>
      <c r="D171" s="278">
        <f>VLOOKUP($A171,'Table 18 data'!$A$9:$AA$184,$Q$1+'Table 18 data'!D$4,0)</f>
        <v>48.6</v>
      </c>
      <c r="E171" s="277">
        <f>VLOOKUP($A171,'Table 18 data'!$A$9:$AA$184,$Q$1+'Table 18 data'!E$4,0)</f>
        <v>2796</v>
      </c>
      <c r="F171" s="278">
        <f>VLOOKUP($A171,'Table 18 data'!$A$9:$AA$184,$Q$1+'Table 18 data'!F$4,0)</f>
        <v>55.1</v>
      </c>
      <c r="G171" s="277">
        <f>VLOOKUP($A171,'Table 18 data'!$A$9:$AA$184,$Q$1+'Table 18 data'!G$4,0)</f>
        <v>2796</v>
      </c>
      <c r="H171" s="278">
        <f>VLOOKUP($A171,'Table 18 data'!$A$9:$AA$184,$Q$1+'Table 18 data'!H$4,0)</f>
        <v>57.9</v>
      </c>
      <c r="I171" s="277">
        <f>VLOOKUP($A171,'Table 18 data'!$A$9:$AA$184,$Q$1+'Table 18 data'!I$4,0)</f>
        <v>2743</v>
      </c>
      <c r="J171" s="278">
        <f>VLOOKUP($A171,'Table 18 data'!$A$9:$AA$184,$Q$1+'Table 18 data'!J$4,0)</f>
        <v>63.1</v>
      </c>
      <c r="K171" s="278">
        <f>VLOOKUP($A171,'Table 18 data'!$A$9:$AA$184,$Q$1+'Table 18 data'!K$4,0)</f>
        <v>3051</v>
      </c>
      <c r="L171" s="278">
        <f>VLOOKUP($A171,'Table 18 data'!$A$9:$AA$184,$Q$1+'Table 18 data'!L$4,0)</f>
        <v>64.5</v>
      </c>
      <c r="M171" s="277">
        <f>VLOOKUP($A171,'Table 18 data'!$A$9:$AA$184,$Q$1+'Table 18 data'!M$4,0)</f>
        <v>2966</v>
      </c>
      <c r="N171" s="278">
        <f>VLOOKUP($A171,'Table 18 data'!$A$9:$AA$184,$Q$1+'Table 18 data'!N$4,0)</f>
        <v>67.8</v>
      </c>
      <c r="P171" s="121"/>
      <c r="Q171" s="296"/>
      <c r="R171" s="121"/>
      <c r="S171" s="296"/>
      <c r="T171" s="121"/>
      <c r="U171" s="121"/>
      <c r="V171" s="121"/>
      <c r="W171" s="121"/>
      <c r="X171" s="121"/>
      <c r="Y171" s="121"/>
    </row>
    <row r="172" spans="1:25" ht="11.25" customHeight="1" x14ac:dyDescent="0.2">
      <c r="A172" s="103" t="s">
        <v>421</v>
      </c>
      <c r="B172" s="136" t="s">
        <v>422</v>
      </c>
      <c r="C172" s="277">
        <f>VLOOKUP($A172,'Table 18 data'!$A$9:$AA$184,$Q$1+'Table 18 data'!C$4,0)</f>
        <v>5841</v>
      </c>
      <c r="D172" s="278">
        <f>VLOOKUP($A172,'Table 18 data'!$A$9:$AA$184,$Q$1+'Table 18 data'!D$4,0)</f>
        <v>56.8</v>
      </c>
      <c r="E172" s="277">
        <f>VLOOKUP($A172,'Table 18 data'!$A$9:$AA$184,$Q$1+'Table 18 data'!E$4,0)</f>
        <v>5761</v>
      </c>
      <c r="F172" s="278">
        <f>VLOOKUP($A172,'Table 18 data'!$A$9:$AA$184,$Q$1+'Table 18 data'!F$4,0)</f>
        <v>60.8</v>
      </c>
      <c r="G172" s="277">
        <f>VLOOKUP($A172,'Table 18 data'!$A$9:$AA$184,$Q$1+'Table 18 data'!G$4,0)</f>
        <v>5566</v>
      </c>
      <c r="H172" s="278">
        <f>VLOOKUP($A172,'Table 18 data'!$A$9:$AA$184,$Q$1+'Table 18 data'!H$4,0)</f>
        <v>63.8</v>
      </c>
      <c r="I172" s="277">
        <f>VLOOKUP($A172,'Table 18 data'!$A$9:$AA$184,$Q$1+'Table 18 data'!I$4,0)</f>
        <v>5484</v>
      </c>
      <c r="J172" s="278">
        <f>VLOOKUP($A172,'Table 18 data'!$A$9:$AA$184,$Q$1+'Table 18 data'!J$4,0)</f>
        <v>66.5</v>
      </c>
      <c r="K172" s="278">
        <f>VLOOKUP($A172,'Table 18 data'!$A$9:$AA$184,$Q$1+'Table 18 data'!K$4,0)</f>
        <v>5695</v>
      </c>
      <c r="L172" s="278">
        <f>VLOOKUP($A172,'Table 18 data'!$A$9:$AA$184,$Q$1+'Table 18 data'!L$4,0)</f>
        <v>70.7</v>
      </c>
      <c r="M172" s="277">
        <f>VLOOKUP($A172,'Table 18 data'!$A$9:$AA$184,$Q$1+'Table 18 data'!M$4,0)</f>
        <v>5558</v>
      </c>
      <c r="N172" s="278">
        <f>VLOOKUP($A172,'Table 18 data'!$A$9:$AA$184,$Q$1+'Table 18 data'!N$4,0)</f>
        <v>66.099999999999994</v>
      </c>
      <c r="P172" s="121"/>
      <c r="Q172" s="296"/>
      <c r="R172" s="121"/>
      <c r="S172" s="296"/>
      <c r="T172" s="121"/>
      <c r="U172" s="121"/>
      <c r="V172" s="121"/>
      <c r="W172" s="121"/>
      <c r="X172" s="121"/>
      <c r="Y172" s="121"/>
    </row>
    <row r="173" spans="1:25" ht="11.25" customHeight="1" x14ac:dyDescent="0.2">
      <c r="A173" s="103" t="s">
        <v>423</v>
      </c>
      <c r="B173" s="136" t="s">
        <v>424</v>
      </c>
      <c r="C173" s="277">
        <f>VLOOKUP($A173,'Table 18 data'!$A$9:$AA$184,$Q$1+'Table 18 data'!C$4,0)</f>
        <v>7494</v>
      </c>
      <c r="D173" s="278">
        <f>VLOOKUP($A173,'Table 18 data'!$A$9:$AA$184,$Q$1+'Table 18 data'!D$4,0)</f>
        <v>61.9</v>
      </c>
      <c r="E173" s="277">
        <f>VLOOKUP($A173,'Table 18 data'!$A$9:$AA$184,$Q$1+'Table 18 data'!E$4,0)</f>
        <v>7446</v>
      </c>
      <c r="F173" s="278">
        <f>VLOOKUP($A173,'Table 18 data'!$A$9:$AA$184,$Q$1+'Table 18 data'!F$4,0)</f>
        <v>64.400000000000006</v>
      </c>
      <c r="G173" s="277">
        <f>VLOOKUP($A173,'Table 18 data'!$A$9:$AA$184,$Q$1+'Table 18 data'!G$4,0)</f>
        <v>7212</v>
      </c>
      <c r="H173" s="278">
        <f>VLOOKUP($A173,'Table 18 data'!$A$9:$AA$184,$Q$1+'Table 18 data'!H$4,0)</f>
        <v>66.5</v>
      </c>
      <c r="I173" s="277">
        <f>VLOOKUP($A173,'Table 18 data'!$A$9:$AA$184,$Q$1+'Table 18 data'!I$4,0)</f>
        <v>7403</v>
      </c>
      <c r="J173" s="278">
        <f>VLOOKUP($A173,'Table 18 data'!$A$9:$AA$184,$Q$1+'Table 18 data'!J$4,0)</f>
        <v>72.900000000000006</v>
      </c>
      <c r="K173" s="278">
        <f>VLOOKUP($A173,'Table 18 data'!$A$9:$AA$184,$Q$1+'Table 18 data'!K$4,0)</f>
        <v>7446</v>
      </c>
      <c r="L173" s="278">
        <f>VLOOKUP($A173,'Table 18 data'!$A$9:$AA$184,$Q$1+'Table 18 data'!L$4,0)</f>
        <v>72.900000000000006</v>
      </c>
      <c r="M173" s="277">
        <f>VLOOKUP($A173,'Table 18 data'!$A$9:$AA$184,$Q$1+'Table 18 data'!M$4,0)</f>
        <v>7021</v>
      </c>
      <c r="N173" s="278">
        <f>VLOOKUP($A173,'Table 18 data'!$A$9:$AA$184,$Q$1+'Table 18 data'!N$4,0)</f>
        <v>66.8</v>
      </c>
      <c r="P173" s="121"/>
      <c r="Q173" s="296"/>
      <c r="R173" s="121"/>
      <c r="S173" s="296"/>
      <c r="T173" s="121"/>
      <c r="U173" s="121"/>
      <c r="V173" s="121"/>
      <c r="W173" s="121"/>
      <c r="X173" s="121"/>
      <c r="Y173" s="121"/>
    </row>
    <row r="174" spans="1:25" ht="11.25" customHeight="1" x14ac:dyDescent="0.2">
      <c r="A174" s="103" t="s">
        <v>425</v>
      </c>
      <c r="B174" s="136" t="s">
        <v>426</v>
      </c>
      <c r="C174" s="277">
        <f>VLOOKUP($A174,'Table 18 data'!$A$9:$AA$184,$Q$1+'Table 18 data'!C$4,0)</f>
        <v>4220</v>
      </c>
      <c r="D174" s="278">
        <f>VLOOKUP($A174,'Table 18 data'!$A$9:$AA$184,$Q$1+'Table 18 data'!D$4,0)</f>
        <v>64.900000000000006</v>
      </c>
      <c r="E174" s="277">
        <f>VLOOKUP($A174,'Table 18 data'!$A$9:$AA$184,$Q$1+'Table 18 data'!E$4,0)</f>
        <v>4257</v>
      </c>
      <c r="F174" s="278">
        <f>VLOOKUP($A174,'Table 18 data'!$A$9:$AA$184,$Q$1+'Table 18 data'!F$4,0)</f>
        <v>68</v>
      </c>
      <c r="G174" s="277">
        <f>VLOOKUP($A174,'Table 18 data'!$A$9:$AA$184,$Q$1+'Table 18 data'!G$4,0)</f>
        <v>4060</v>
      </c>
      <c r="H174" s="278">
        <f>VLOOKUP($A174,'Table 18 data'!$A$9:$AA$184,$Q$1+'Table 18 data'!H$4,0)</f>
        <v>68.400000000000006</v>
      </c>
      <c r="I174" s="277">
        <f>VLOOKUP($A174,'Table 18 data'!$A$9:$AA$184,$Q$1+'Table 18 data'!I$4,0)</f>
        <v>4154</v>
      </c>
      <c r="J174" s="278">
        <f>VLOOKUP($A174,'Table 18 data'!$A$9:$AA$184,$Q$1+'Table 18 data'!J$4,0)</f>
        <v>65.099999999999994</v>
      </c>
      <c r="K174" s="278">
        <f>VLOOKUP($A174,'Table 18 data'!$A$9:$AA$184,$Q$1+'Table 18 data'!K$4,0)</f>
        <v>4215</v>
      </c>
      <c r="L174" s="278">
        <f>VLOOKUP($A174,'Table 18 data'!$A$9:$AA$184,$Q$1+'Table 18 data'!L$4,0)</f>
        <v>69.900000000000006</v>
      </c>
      <c r="M174" s="277">
        <f>VLOOKUP($A174,'Table 18 data'!$A$9:$AA$184,$Q$1+'Table 18 data'!M$4,0)</f>
        <v>4224</v>
      </c>
      <c r="N174" s="278">
        <f>VLOOKUP($A174,'Table 18 data'!$A$9:$AA$184,$Q$1+'Table 18 data'!N$4,0)</f>
        <v>69.5</v>
      </c>
      <c r="P174" s="121"/>
      <c r="Q174" s="296"/>
      <c r="R174" s="121"/>
      <c r="S174" s="296"/>
      <c r="T174" s="121"/>
      <c r="U174" s="121"/>
      <c r="V174" s="121"/>
      <c r="W174" s="121"/>
      <c r="X174" s="121"/>
      <c r="Y174" s="121"/>
    </row>
    <row r="175" spans="1:25" ht="11.25" customHeight="1" x14ac:dyDescent="0.2">
      <c r="A175" s="103" t="s">
        <v>427</v>
      </c>
      <c r="B175" s="136" t="s">
        <v>428</v>
      </c>
      <c r="C175" s="277">
        <f>VLOOKUP($A175,'Table 18 data'!$A$9:$AA$184,$Q$1+'Table 18 data'!C$4,0)</f>
        <v>6639</v>
      </c>
      <c r="D175" s="278">
        <f>VLOOKUP($A175,'Table 18 data'!$A$9:$AA$184,$Q$1+'Table 18 data'!D$4,0)</f>
        <v>67.8</v>
      </c>
      <c r="E175" s="277">
        <f>VLOOKUP($A175,'Table 18 data'!$A$9:$AA$184,$Q$1+'Table 18 data'!E$4,0)</f>
        <v>6711</v>
      </c>
      <c r="F175" s="278">
        <f>VLOOKUP($A175,'Table 18 data'!$A$9:$AA$184,$Q$1+'Table 18 data'!F$4,0)</f>
        <v>69.8</v>
      </c>
      <c r="G175" s="277">
        <f>VLOOKUP($A175,'Table 18 data'!$A$9:$AA$184,$Q$1+'Table 18 data'!G$4,0)</f>
        <v>6524</v>
      </c>
      <c r="H175" s="278">
        <f>VLOOKUP($A175,'Table 18 data'!$A$9:$AA$184,$Q$1+'Table 18 data'!H$4,0)</f>
        <v>72.099999999999994</v>
      </c>
      <c r="I175" s="277">
        <f>VLOOKUP($A175,'Table 18 data'!$A$9:$AA$184,$Q$1+'Table 18 data'!I$4,0)</f>
        <v>6368</v>
      </c>
      <c r="J175" s="278">
        <f>VLOOKUP($A175,'Table 18 data'!$A$9:$AA$184,$Q$1+'Table 18 data'!J$4,0)</f>
        <v>75</v>
      </c>
      <c r="K175" s="278">
        <f>VLOOKUP($A175,'Table 18 data'!$A$9:$AA$184,$Q$1+'Table 18 data'!K$4,0)</f>
        <v>6444</v>
      </c>
      <c r="L175" s="278">
        <f>VLOOKUP($A175,'Table 18 data'!$A$9:$AA$184,$Q$1+'Table 18 data'!L$4,0)</f>
        <v>74.3</v>
      </c>
      <c r="M175" s="277">
        <f>VLOOKUP($A175,'Table 18 data'!$A$9:$AA$184,$Q$1+'Table 18 data'!M$4,0)</f>
        <v>6299</v>
      </c>
      <c r="N175" s="278">
        <f>VLOOKUP($A175,'Table 18 data'!$A$9:$AA$184,$Q$1+'Table 18 data'!N$4,0)</f>
        <v>70</v>
      </c>
      <c r="P175" s="121"/>
      <c r="Q175" s="296"/>
      <c r="R175" s="121"/>
      <c r="S175" s="296"/>
      <c r="T175" s="121"/>
      <c r="U175" s="121"/>
      <c r="V175" s="121"/>
      <c r="W175" s="121"/>
      <c r="X175" s="121"/>
      <c r="Y175" s="121"/>
    </row>
    <row r="176" spans="1:25" ht="11.25" customHeight="1" x14ac:dyDescent="0.2">
      <c r="A176" s="103" t="s">
        <v>413</v>
      </c>
      <c r="B176" s="136" t="s">
        <v>414</v>
      </c>
      <c r="C176" s="277">
        <f>VLOOKUP($A176,'Table 18 data'!$A$9:$AA$184,$Q$1+'Table 18 data'!C$4,0)</f>
        <v>14</v>
      </c>
      <c r="D176" s="278">
        <f>VLOOKUP($A176,'Table 18 data'!$A$9:$AA$184,$Q$1+'Table 18 data'!D$4,0)</f>
        <v>85.7</v>
      </c>
      <c r="E176" s="277">
        <f>VLOOKUP($A176,'Table 18 data'!$A$9:$AA$184,$Q$1+'Table 18 data'!E$4,0)</f>
        <v>22</v>
      </c>
      <c r="F176" s="278">
        <f>VLOOKUP($A176,'Table 18 data'!$A$9:$AA$184,$Q$1+'Table 18 data'!F$4,0)</f>
        <v>100</v>
      </c>
      <c r="G176" s="277">
        <f>VLOOKUP($A176,'Table 18 data'!$A$9:$AA$184,$Q$1+'Table 18 data'!G$4,0)</f>
        <v>17</v>
      </c>
      <c r="H176" s="278">
        <f>VLOOKUP($A176,'Table 18 data'!$A$9:$AA$184,$Q$1+'Table 18 data'!H$4,0)</f>
        <v>100</v>
      </c>
      <c r="I176" s="277">
        <f>VLOOKUP($A176,'Table 18 data'!$A$9:$AA$184,$Q$1+'Table 18 data'!I$4,0)</f>
        <v>22</v>
      </c>
      <c r="J176" s="278">
        <f>VLOOKUP($A176,'Table 18 data'!$A$9:$AA$184,$Q$1+'Table 18 data'!J$4,0)</f>
        <v>100</v>
      </c>
      <c r="K176" s="278">
        <f>VLOOKUP($A176,'Table 18 data'!$A$9:$AA$184,$Q$1+'Table 18 data'!K$4,0)</f>
        <v>21</v>
      </c>
      <c r="L176" s="278">
        <f>VLOOKUP($A176,'Table 18 data'!$A$9:$AA$184,$Q$1+'Table 18 data'!L$4,0)</f>
        <v>85.7</v>
      </c>
      <c r="M176" s="277">
        <f>VLOOKUP($A176,'Table 18 data'!$A$9:$AA$184,$Q$1+'Table 18 data'!M$4,0)</f>
        <v>22</v>
      </c>
      <c r="N176" s="278">
        <f>VLOOKUP($A176,'Table 18 data'!$A$9:$AA$184,$Q$1+'Table 18 data'!N$4,0)</f>
        <v>90.9</v>
      </c>
      <c r="P176" s="121"/>
      <c r="Q176" s="296"/>
      <c r="R176" s="121"/>
      <c r="S176" s="296"/>
      <c r="T176" s="121"/>
      <c r="U176" s="121"/>
      <c r="V176" s="121"/>
      <c r="W176" s="121"/>
      <c r="X176" s="121"/>
      <c r="Y176" s="121"/>
    </row>
    <row r="177" spans="1:26" ht="11.25" customHeight="1" x14ac:dyDescent="0.2">
      <c r="A177" s="103" t="s">
        <v>429</v>
      </c>
      <c r="B177" s="136" t="s">
        <v>430</v>
      </c>
      <c r="C177" s="277">
        <f>VLOOKUP($A177,'Table 18 data'!$A$9:$AA$184,$Q$1+'Table 18 data'!C$4,0)</f>
        <v>2185</v>
      </c>
      <c r="D177" s="278">
        <f>VLOOKUP($A177,'Table 18 data'!$A$9:$AA$184,$Q$1+'Table 18 data'!D$4,0)</f>
        <v>57.8</v>
      </c>
      <c r="E177" s="277">
        <f>VLOOKUP($A177,'Table 18 data'!$A$9:$AA$184,$Q$1+'Table 18 data'!E$4,0)</f>
        <v>2197</v>
      </c>
      <c r="F177" s="278">
        <f>VLOOKUP($A177,'Table 18 data'!$A$9:$AA$184,$Q$1+'Table 18 data'!F$4,0)</f>
        <v>60.8</v>
      </c>
      <c r="G177" s="277">
        <f>VLOOKUP($A177,'Table 18 data'!$A$9:$AA$184,$Q$1+'Table 18 data'!G$4,0)</f>
        <v>2218</v>
      </c>
      <c r="H177" s="278">
        <f>VLOOKUP($A177,'Table 18 data'!$A$9:$AA$184,$Q$1+'Table 18 data'!H$4,0)</f>
        <v>62.1</v>
      </c>
      <c r="I177" s="277">
        <f>VLOOKUP($A177,'Table 18 data'!$A$9:$AA$184,$Q$1+'Table 18 data'!I$4,0)</f>
        <v>2142</v>
      </c>
      <c r="J177" s="278">
        <f>VLOOKUP($A177,'Table 18 data'!$A$9:$AA$184,$Q$1+'Table 18 data'!J$4,0)</f>
        <v>67.3</v>
      </c>
      <c r="K177" s="278">
        <f>VLOOKUP($A177,'Table 18 data'!$A$9:$AA$184,$Q$1+'Table 18 data'!K$4,0)</f>
        <v>2181</v>
      </c>
      <c r="L177" s="278">
        <f>VLOOKUP($A177,'Table 18 data'!$A$9:$AA$184,$Q$1+'Table 18 data'!L$4,0)</f>
        <v>68.900000000000006</v>
      </c>
      <c r="M177" s="277">
        <f>VLOOKUP($A177,'Table 18 data'!$A$9:$AA$184,$Q$1+'Table 18 data'!M$4,0)</f>
        <v>2120</v>
      </c>
      <c r="N177" s="278">
        <f>VLOOKUP($A177,'Table 18 data'!$A$9:$AA$184,$Q$1+'Table 18 data'!N$4,0)</f>
        <v>67.2</v>
      </c>
      <c r="P177" s="121"/>
      <c r="Q177" s="296"/>
      <c r="R177" s="121"/>
      <c r="S177" s="296"/>
      <c r="T177" s="121"/>
      <c r="U177" s="121"/>
      <c r="V177" s="121"/>
      <c r="W177" s="121"/>
      <c r="X177" s="121"/>
      <c r="Y177" s="121"/>
    </row>
    <row r="178" spans="1:26" ht="11.25" customHeight="1" x14ac:dyDescent="0.2">
      <c r="A178" s="103" t="s">
        <v>431</v>
      </c>
      <c r="B178" s="136" t="s">
        <v>432</v>
      </c>
      <c r="C178" s="277">
        <f>VLOOKUP($A178,'Table 18 data'!$A$9:$AA$184,$Q$1+'Table 18 data'!C$4,0)</f>
        <v>2843</v>
      </c>
      <c r="D178" s="278">
        <f>VLOOKUP($A178,'Table 18 data'!$A$9:$AA$184,$Q$1+'Table 18 data'!D$4,0)</f>
        <v>54.6</v>
      </c>
      <c r="E178" s="277">
        <f>VLOOKUP($A178,'Table 18 data'!$A$9:$AA$184,$Q$1+'Table 18 data'!E$4,0)</f>
        <v>2892</v>
      </c>
      <c r="F178" s="278">
        <f>VLOOKUP($A178,'Table 18 data'!$A$9:$AA$184,$Q$1+'Table 18 data'!F$4,0)</f>
        <v>57</v>
      </c>
      <c r="G178" s="277">
        <f>VLOOKUP($A178,'Table 18 data'!$A$9:$AA$184,$Q$1+'Table 18 data'!G$4,0)</f>
        <v>2763</v>
      </c>
      <c r="H178" s="278">
        <f>VLOOKUP($A178,'Table 18 data'!$A$9:$AA$184,$Q$1+'Table 18 data'!H$4,0)</f>
        <v>60.9</v>
      </c>
      <c r="I178" s="277">
        <f>VLOOKUP($A178,'Table 18 data'!$A$9:$AA$184,$Q$1+'Table 18 data'!I$4,0)</f>
        <v>2687</v>
      </c>
      <c r="J178" s="278">
        <f>VLOOKUP($A178,'Table 18 data'!$A$9:$AA$184,$Q$1+'Table 18 data'!J$4,0)</f>
        <v>65.5</v>
      </c>
      <c r="K178" s="278">
        <f>VLOOKUP($A178,'Table 18 data'!$A$9:$AA$184,$Q$1+'Table 18 data'!K$4,0)</f>
        <v>2699</v>
      </c>
      <c r="L178" s="278">
        <f>VLOOKUP($A178,'Table 18 data'!$A$9:$AA$184,$Q$1+'Table 18 data'!L$4,0)</f>
        <v>70.2</v>
      </c>
      <c r="M178" s="277">
        <f>VLOOKUP($A178,'Table 18 data'!$A$9:$AA$184,$Q$1+'Table 18 data'!M$4,0)</f>
        <v>2646</v>
      </c>
      <c r="N178" s="278">
        <f>VLOOKUP($A178,'Table 18 data'!$A$9:$AA$184,$Q$1+'Table 18 data'!N$4,0)</f>
        <v>63.6</v>
      </c>
      <c r="P178" s="121"/>
      <c r="Q178" s="296"/>
      <c r="R178" s="121"/>
      <c r="S178" s="296"/>
      <c r="T178" s="121"/>
      <c r="U178" s="121"/>
      <c r="V178" s="121"/>
      <c r="W178" s="121"/>
      <c r="X178" s="121"/>
      <c r="Y178" s="121"/>
    </row>
    <row r="179" spans="1:26" ht="11.25" customHeight="1" x14ac:dyDescent="0.2">
      <c r="A179" s="103" t="s">
        <v>433</v>
      </c>
      <c r="B179" s="136" t="s">
        <v>434</v>
      </c>
      <c r="C179" s="277">
        <f>VLOOKUP($A179,'Table 18 data'!$A$9:$AA$184,$Q$1+'Table 18 data'!C$4,0)</f>
        <v>1634</v>
      </c>
      <c r="D179" s="278">
        <f>VLOOKUP($A179,'Table 18 data'!$A$9:$AA$184,$Q$1+'Table 18 data'!D$4,0)</f>
        <v>66.2</v>
      </c>
      <c r="E179" s="277">
        <f>VLOOKUP($A179,'Table 18 data'!$A$9:$AA$184,$Q$1+'Table 18 data'!E$4,0)</f>
        <v>1625</v>
      </c>
      <c r="F179" s="278">
        <f>VLOOKUP($A179,'Table 18 data'!$A$9:$AA$184,$Q$1+'Table 18 data'!F$4,0)</f>
        <v>65.5</v>
      </c>
      <c r="G179" s="277">
        <f>VLOOKUP($A179,'Table 18 data'!$A$9:$AA$184,$Q$1+'Table 18 data'!G$4,0)</f>
        <v>1536</v>
      </c>
      <c r="H179" s="278">
        <f>VLOOKUP($A179,'Table 18 data'!$A$9:$AA$184,$Q$1+'Table 18 data'!H$4,0)</f>
        <v>62</v>
      </c>
      <c r="I179" s="277">
        <f>VLOOKUP($A179,'Table 18 data'!$A$9:$AA$184,$Q$1+'Table 18 data'!I$4,0)</f>
        <v>1542</v>
      </c>
      <c r="J179" s="278">
        <f>VLOOKUP($A179,'Table 18 data'!$A$9:$AA$184,$Q$1+'Table 18 data'!J$4,0)</f>
        <v>69.8</v>
      </c>
      <c r="K179" s="278">
        <f>VLOOKUP($A179,'Table 18 data'!$A$9:$AA$184,$Q$1+'Table 18 data'!K$4,0)</f>
        <v>1592</v>
      </c>
      <c r="L179" s="278">
        <f>VLOOKUP($A179,'Table 18 data'!$A$9:$AA$184,$Q$1+'Table 18 data'!L$4,0)</f>
        <v>71.900000000000006</v>
      </c>
      <c r="M179" s="277">
        <f>VLOOKUP($A179,'Table 18 data'!$A$9:$AA$184,$Q$1+'Table 18 data'!M$4,0)</f>
        <v>1526</v>
      </c>
      <c r="N179" s="278">
        <f>VLOOKUP($A179,'Table 18 data'!$A$9:$AA$184,$Q$1+'Table 18 data'!N$4,0)</f>
        <v>66.2</v>
      </c>
      <c r="P179" s="121"/>
      <c r="Q179" s="296"/>
      <c r="R179" s="121"/>
      <c r="S179" s="296"/>
      <c r="T179" s="121"/>
      <c r="U179" s="121"/>
      <c r="V179" s="121"/>
      <c r="W179" s="121"/>
      <c r="X179" s="121"/>
      <c r="Y179" s="121"/>
    </row>
    <row r="180" spans="1:26" ht="11.25" customHeight="1" x14ac:dyDescent="0.2">
      <c r="A180" s="103" t="s">
        <v>435</v>
      </c>
      <c r="B180" s="136" t="s">
        <v>436</v>
      </c>
      <c r="C180" s="277">
        <f>VLOOKUP($A180,'Table 18 data'!$A$9:$AA$184,$Q$1+'Table 18 data'!C$4,0)</f>
        <v>5523</v>
      </c>
      <c r="D180" s="278">
        <f>VLOOKUP($A180,'Table 18 data'!$A$9:$AA$184,$Q$1+'Table 18 data'!D$4,0)</f>
        <v>59.8</v>
      </c>
      <c r="E180" s="277">
        <f>VLOOKUP($A180,'Table 18 data'!$A$9:$AA$184,$Q$1+'Table 18 data'!E$4,0)</f>
        <v>5558</v>
      </c>
      <c r="F180" s="278">
        <f>VLOOKUP($A180,'Table 18 data'!$A$9:$AA$184,$Q$1+'Table 18 data'!F$4,0)</f>
        <v>62.5</v>
      </c>
      <c r="G180" s="277">
        <f>VLOOKUP($A180,'Table 18 data'!$A$9:$AA$184,$Q$1+'Table 18 data'!G$4,0)</f>
        <v>5260</v>
      </c>
      <c r="H180" s="278">
        <f>VLOOKUP($A180,'Table 18 data'!$A$9:$AA$184,$Q$1+'Table 18 data'!H$4,0)</f>
        <v>62.5</v>
      </c>
      <c r="I180" s="277">
        <f>VLOOKUP($A180,'Table 18 data'!$A$9:$AA$184,$Q$1+'Table 18 data'!I$4,0)</f>
        <v>5086</v>
      </c>
      <c r="J180" s="278">
        <f>VLOOKUP($A180,'Table 18 data'!$A$9:$AA$184,$Q$1+'Table 18 data'!J$4,0)</f>
        <v>66.900000000000006</v>
      </c>
      <c r="K180" s="278">
        <f>VLOOKUP($A180,'Table 18 data'!$A$9:$AA$184,$Q$1+'Table 18 data'!K$4,0)</f>
        <v>5346</v>
      </c>
      <c r="L180" s="278">
        <f>VLOOKUP($A180,'Table 18 data'!$A$9:$AA$184,$Q$1+'Table 18 data'!L$4,0)</f>
        <v>71.7</v>
      </c>
      <c r="M180" s="277">
        <f>VLOOKUP($A180,'Table 18 data'!$A$9:$AA$184,$Q$1+'Table 18 data'!M$4,0)</f>
        <v>5227</v>
      </c>
      <c r="N180" s="278">
        <f>VLOOKUP($A180,'Table 18 data'!$A$9:$AA$184,$Q$1+'Table 18 data'!N$4,0)</f>
        <v>63.4</v>
      </c>
      <c r="P180" s="121"/>
      <c r="Q180" s="296"/>
      <c r="R180" s="121"/>
      <c r="S180" s="296"/>
      <c r="T180" s="121"/>
      <c r="U180" s="121"/>
      <c r="V180" s="121"/>
      <c r="W180" s="121"/>
      <c r="X180" s="121"/>
      <c r="Y180" s="121"/>
    </row>
    <row r="181" spans="1:26" ht="11.25" customHeight="1" x14ac:dyDescent="0.2">
      <c r="A181" s="103" t="s">
        <v>437</v>
      </c>
      <c r="B181" s="136" t="s">
        <v>438</v>
      </c>
      <c r="C181" s="277">
        <f>VLOOKUP($A181,'Table 18 data'!$A$9:$AA$184,$Q$1+'Table 18 data'!C$4,0)</f>
        <v>3028</v>
      </c>
      <c r="D181" s="278">
        <f>VLOOKUP($A181,'Table 18 data'!$A$9:$AA$184,$Q$1+'Table 18 data'!D$4,0)</f>
        <v>59.1</v>
      </c>
      <c r="E181" s="277">
        <f>VLOOKUP($A181,'Table 18 data'!$A$9:$AA$184,$Q$1+'Table 18 data'!E$4,0)</f>
        <v>3132</v>
      </c>
      <c r="F181" s="278">
        <f>VLOOKUP($A181,'Table 18 data'!$A$9:$AA$184,$Q$1+'Table 18 data'!F$4,0)</f>
        <v>65</v>
      </c>
      <c r="G181" s="277">
        <f>VLOOKUP($A181,'Table 18 data'!$A$9:$AA$184,$Q$1+'Table 18 data'!G$4,0)</f>
        <v>3139</v>
      </c>
      <c r="H181" s="278">
        <f>VLOOKUP($A181,'Table 18 data'!$A$9:$AA$184,$Q$1+'Table 18 data'!H$4,0)</f>
        <v>63.7</v>
      </c>
      <c r="I181" s="277">
        <f>VLOOKUP($A181,'Table 18 data'!$A$9:$AA$184,$Q$1+'Table 18 data'!I$4,0)</f>
        <v>2957</v>
      </c>
      <c r="J181" s="278">
        <f>VLOOKUP($A181,'Table 18 data'!$A$9:$AA$184,$Q$1+'Table 18 data'!J$4,0)</f>
        <v>67.400000000000006</v>
      </c>
      <c r="K181" s="278">
        <f>VLOOKUP($A181,'Table 18 data'!$A$9:$AA$184,$Q$1+'Table 18 data'!K$4,0)</f>
        <v>3016</v>
      </c>
      <c r="L181" s="278">
        <f>VLOOKUP($A181,'Table 18 data'!$A$9:$AA$184,$Q$1+'Table 18 data'!L$4,0)</f>
        <v>68.2</v>
      </c>
      <c r="M181" s="277">
        <f>VLOOKUP($A181,'Table 18 data'!$A$9:$AA$184,$Q$1+'Table 18 data'!M$4,0)</f>
        <v>2983</v>
      </c>
      <c r="N181" s="278">
        <f>VLOOKUP($A181,'Table 18 data'!$A$9:$AA$184,$Q$1+'Table 18 data'!N$4,0)</f>
        <v>64.3</v>
      </c>
      <c r="P181" s="121"/>
      <c r="Q181" s="296"/>
      <c r="R181" s="121"/>
      <c r="S181" s="296"/>
      <c r="T181" s="121"/>
      <c r="U181" s="121"/>
      <c r="V181" s="121"/>
      <c r="W181" s="121"/>
      <c r="X181" s="121"/>
      <c r="Y181" s="121"/>
    </row>
    <row r="182" spans="1:26" ht="11.25" customHeight="1" x14ac:dyDescent="0.2">
      <c r="A182" s="103" t="s">
        <v>439</v>
      </c>
      <c r="B182" s="136" t="s">
        <v>440</v>
      </c>
      <c r="C182" s="277">
        <f>VLOOKUP($A182,'Table 18 data'!$A$9:$AA$184,$Q$1+'Table 18 data'!C$4,0)</f>
        <v>2141</v>
      </c>
      <c r="D182" s="278">
        <f>VLOOKUP($A182,'Table 18 data'!$A$9:$AA$184,$Q$1+'Table 18 data'!D$4,0)</f>
        <v>50.5</v>
      </c>
      <c r="E182" s="277">
        <f>VLOOKUP($A182,'Table 18 data'!$A$9:$AA$184,$Q$1+'Table 18 data'!E$4,0)</f>
        <v>2086</v>
      </c>
      <c r="F182" s="278">
        <f>VLOOKUP($A182,'Table 18 data'!$A$9:$AA$184,$Q$1+'Table 18 data'!F$4,0)</f>
        <v>54</v>
      </c>
      <c r="G182" s="277">
        <f>VLOOKUP($A182,'Table 18 data'!$A$9:$AA$184,$Q$1+'Table 18 data'!G$4,0)</f>
        <v>2032</v>
      </c>
      <c r="H182" s="278">
        <f>VLOOKUP($A182,'Table 18 data'!$A$9:$AA$184,$Q$1+'Table 18 data'!H$4,0)</f>
        <v>57.3</v>
      </c>
      <c r="I182" s="277">
        <f>VLOOKUP($A182,'Table 18 data'!$A$9:$AA$184,$Q$1+'Table 18 data'!I$4,0)</f>
        <v>2127</v>
      </c>
      <c r="J182" s="278">
        <f>VLOOKUP($A182,'Table 18 data'!$A$9:$AA$184,$Q$1+'Table 18 data'!J$4,0)</f>
        <v>59</v>
      </c>
      <c r="K182" s="278">
        <f>VLOOKUP($A182,'Table 18 data'!$A$9:$AA$184,$Q$1+'Table 18 data'!K$4,0)</f>
        <v>2137</v>
      </c>
      <c r="L182" s="278">
        <f>VLOOKUP($A182,'Table 18 data'!$A$9:$AA$184,$Q$1+'Table 18 data'!L$4,0)</f>
        <v>66.900000000000006</v>
      </c>
      <c r="M182" s="277">
        <f>VLOOKUP($A182,'Table 18 data'!$A$9:$AA$184,$Q$1+'Table 18 data'!M$4,0)</f>
        <v>2173</v>
      </c>
      <c r="N182" s="278">
        <f>VLOOKUP($A182,'Table 18 data'!$A$9:$AA$184,$Q$1+'Table 18 data'!N$4,0)</f>
        <v>62.4</v>
      </c>
      <c r="P182" s="121"/>
      <c r="Q182" s="296"/>
      <c r="R182" s="121"/>
      <c r="S182" s="296"/>
      <c r="T182" s="121"/>
      <c r="U182" s="121"/>
      <c r="V182" s="121"/>
      <c r="W182" s="121"/>
      <c r="X182" s="121"/>
      <c r="Y182" s="121"/>
    </row>
    <row r="183" spans="1:26" ht="11.25" customHeight="1" x14ac:dyDescent="0.2">
      <c r="A183" s="103" t="s">
        <v>441</v>
      </c>
      <c r="B183" s="136" t="s">
        <v>442</v>
      </c>
      <c r="C183" s="277">
        <f>VLOOKUP($A183,'Table 18 data'!$A$9:$AA$184,$Q$1+'Table 18 data'!C$4,0)</f>
        <v>1442</v>
      </c>
      <c r="D183" s="278">
        <f>VLOOKUP($A183,'Table 18 data'!$A$9:$AA$184,$Q$1+'Table 18 data'!D$4,0)</f>
        <v>62.6</v>
      </c>
      <c r="E183" s="277">
        <f>VLOOKUP($A183,'Table 18 data'!$A$9:$AA$184,$Q$1+'Table 18 data'!E$4,0)</f>
        <v>1464</v>
      </c>
      <c r="F183" s="278">
        <f>VLOOKUP($A183,'Table 18 data'!$A$9:$AA$184,$Q$1+'Table 18 data'!F$4,0)</f>
        <v>64.5</v>
      </c>
      <c r="G183" s="277">
        <f>VLOOKUP($A183,'Table 18 data'!$A$9:$AA$184,$Q$1+'Table 18 data'!G$4,0)</f>
        <v>1413</v>
      </c>
      <c r="H183" s="278">
        <f>VLOOKUP($A183,'Table 18 data'!$A$9:$AA$184,$Q$1+'Table 18 data'!H$4,0)</f>
        <v>63</v>
      </c>
      <c r="I183" s="277">
        <f>VLOOKUP($A183,'Table 18 data'!$A$9:$AA$184,$Q$1+'Table 18 data'!I$4,0)</f>
        <v>1363</v>
      </c>
      <c r="J183" s="278">
        <f>VLOOKUP($A183,'Table 18 data'!$A$9:$AA$184,$Q$1+'Table 18 data'!J$4,0)</f>
        <v>68.2</v>
      </c>
      <c r="K183" s="278">
        <f>VLOOKUP($A183,'Table 18 data'!$A$9:$AA$184,$Q$1+'Table 18 data'!K$4,0)</f>
        <v>1405</v>
      </c>
      <c r="L183" s="278">
        <f>VLOOKUP($A183,'Table 18 data'!$A$9:$AA$184,$Q$1+'Table 18 data'!L$4,0)</f>
        <v>69.8</v>
      </c>
      <c r="M183" s="277">
        <f>VLOOKUP($A183,'Table 18 data'!$A$9:$AA$184,$Q$1+'Table 18 data'!M$4,0)</f>
        <v>1417</v>
      </c>
      <c r="N183" s="278">
        <f>VLOOKUP($A183,'Table 18 data'!$A$9:$AA$184,$Q$1+'Table 18 data'!N$4,0)</f>
        <v>60.4</v>
      </c>
      <c r="P183" s="121"/>
      <c r="Q183" s="296"/>
      <c r="R183" s="121"/>
      <c r="S183" s="296"/>
      <c r="T183" s="121"/>
      <c r="U183" s="121"/>
      <c r="V183" s="121"/>
      <c r="W183" s="121"/>
      <c r="X183" s="121"/>
      <c r="Y183" s="121"/>
    </row>
    <row r="184" spans="1:26" ht="11.25" customHeight="1" x14ac:dyDescent="0.2">
      <c r="A184" s="103" t="s">
        <v>443</v>
      </c>
      <c r="B184" s="136" t="s">
        <v>444</v>
      </c>
      <c r="C184" s="277">
        <f>VLOOKUP($A184,'Table 18 data'!$A$9:$AA$184,$Q$1+'Table 18 data'!C$4,0)</f>
        <v>4902</v>
      </c>
      <c r="D184" s="278">
        <f>VLOOKUP($A184,'Table 18 data'!$A$9:$AA$184,$Q$1+'Table 18 data'!D$4,0)</f>
        <v>66.400000000000006</v>
      </c>
      <c r="E184" s="277">
        <f>VLOOKUP($A184,'Table 18 data'!$A$9:$AA$184,$Q$1+'Table 18 data'!E$4,0)</f>
        <v>5065</v>
      </c>
      <c r="F184" s="278">
        <f>VLOOKUP($A184,'Table 18 data'!$A$9:$AA$184,$Q$1+'Table 18 data'!F$4,0)</f>
        <v>67.599999999999994</v>
      </c>
      <c r="G184" s="277">
        <f>VLOOKUP($A184,'Table 18 data'!$A$9:$AA$184,$Q$1+'Table 18 data'!G$4,0)</f>
        <v>4909</v>
      </c>
      <c r="H184" s="278">
        <f>VLOOKUP($A184,'Table 18 data'!$A$9:$AA$184,$Q$1+'Table 18 data'!H$4,0)</f>
        <v>71.2</v>
      </c>
      <c r="I184" s="277">
        <f>VLOOKUP($A184,'Table 18 data'!$A$9:$AA$184,$Q$1+'Table 18 data'!I$4,0)</f>
        <v>4764</v>
      </c>
      <c r="J184" s="278">
        <f>VLOOKUP($A184,'Table 18 data'!$A$9:$AA$184,$Q$1+'Table 18 data'!J$4,0)</f>
        <v>71.599999999999994</v>
      </c>
      <c r="K184" s="278">
        <f>VLOOKUP($A184,'Table 18 data'!$A$9:$AA$184,$Q$1+'Table 18 data'!K$4,0)</f>
        <v>5060</v>
      </c>
      <c r="L184" s="278">
        <f>VLOOKUP($A184,'Table 18 data'!$A$9:$AA$184,$Q$1+'Table 18 data'!L$4,0)</f>
        <v>75.3</v>
      </c>
      <c r="M184" s="277">
        <f>VLOOKUP($A184,'Table 18 data'!$A$9:$AA$184,$Q$1+'Table 18 data'!M$4,0)</f>
        <v>4975</v>
      </c>
      <c r="N184" s="278">
        <f>VLOOKUP($A184,'Table 18 data'!$A$9:$AA$184,$Q$1+'Table 18 data'!N$4,0)</f>
        <v>68.2</v>
      </c>
      <c r="P184" s="121"/>
      <c r="Q184" s="296"/>
      <c r="R184" s="121"/>
      <c r="S184" s="296"/>
      <c r="T184" s="121"/>
      <c r="U184" s="121"/>
      <c r="V184" s="121"/>
      <c r="W184" s="121"/>
      <c r="X184" s="121"/>
      <c r="Y184" s="121"/>
    </row>
    <row r="185" spans="1:26" ht="11.25" customHeight="1" x14ac:dyDescent="0.2">
      <c r="A185" s="90"/>
      <c r="B185" s="90"/>
      <c r="C185" s="91"/>
      <c r="D185" s="92"/>
      <c r="E185" s="91"/>
      <c r="F185" s="92"/>
      <c r="G185" s="91"/>
      <c r="H185" s="92"/>
      <c r="I185" s="92"/>
      <c r="J185" s="92"/>
      <c r="K185" s="92"/>
      <c r="L185" s="92"/>
      <c r="M185" s="286"/>
      <c r="N185" s="286"/>
      <c r="Q185" s="296"/>
    </row>
    <row r="186" spans="1:26" s="377" customFormat="1" x14ac:dyDescent="0.2">
      <c r="C186" s="378"/>
      <c r="D186" s="379"/>
      <c r="E186" s="380"/>
      <c r="F186" s="379"/>
      <c r="G186" s="380"/>
      <c r="H186" s="379"/>
      <c r="I186" s="379"/>
      <c r="J186" s="379"/>
      <c r="K186" s="379"/>
      <c r="L186" s="379"/>
      <c r="M186" s="379"/>
      <c r="N186" s="376" t="s">
        <v>754</v>
      </c>
      <c r="Q186" s="381"/>
    </row>
    <row r="187" spans="1:26" s="377" customFormat="1" x14ac:dyDescent="0.2">
      <c r="C187" s="378"/>
      <c r="D187" s="379"/>
      <c r="E187" s="380"/>
      <c r="F187" s="379"/>
      <c r="G187" s="380"/>
      <c r="H187" s="379"/>
      <c r="I187" s="379"/>
      <c r="J187" s="379"/>
      <c r="K187" s="379"/>
      <c r="L187" s="379"/>
      <c r="M187" s="379"/>
      <c r="N187" s="376"/>
      <c r="Q187" s="381"/>
    </row>
    <row r="188" spans="1:26" s="146" customFormat="1" ht="21.95" customHeight="1" x14ac:dyDescent="0.2">
      <c r="A188" s="604" t="s">
        <v>724</v>
      </c>
      <c r="B188" s="604"/>
      <c r="C188" s="604"/>
      <c r="D188" s="604"/>
      <c r="E188" s="604"/>
      <c r="F188" s="604"/>
      <c r="G188" s="604"/>
      <c r="H188" s="604"/>
      <c r="I188" s="604"/>
      <c r="J188" s="604"/>
      <c r="K188" s="604"/>
      <c r="L188" s="604"/>
      <c r="M188" s="604"/>
      <c r="N188" s="604"/>
      <c r="O188" s="300"/>
      <c r="P188" s="300"/>
      <c r="Q188" s="300"/>
      <c r="R188" s="300"/>
      <c r="S188" s="300"/>
      <c r="T188" s="300"/>
      <c r="U188" s="300"/>
      <c r="V188" s="300"/>
      <c r="W188" s="300"/>
      <c r="X188" s="300"/>
      <c r="Y188" s="300"/>
      <c r="Z188" s="300"/>
    </row>
    <row r="189" spans="1:26" ht="11.25" customHeight="1" x14ac:dyDescent="0.2">
      <c r="A189" s="601" t="s">
        <v>665</v>
      </c>
      <c r="B189" s="601"/>
      <c r="C189" s="601"/>
      <c r="D189" s="601"/>
      <c r="E189" s="601"/>
      <c r="F189" s="601"/>
      <c r="G189" s="601"/>
      <c r="H189" s="601"/>
      <c r="I189" s="429"/>
      <c r="J189" s="429"/>
      <c r="K189" s="429"/>
      <c r="L189" s="429"/>
      <c r="M189" s="429"/>
      <c r="N189" s="429"/>
      <c r="O189" s="601"/>
      <c r="P189" s="601"/>
      <c r="Q189" s="601"/>
      <c r="R189" s="601"/>
      <c r="S189" s="601"/>
      <c r="T189" s="601"/>
      <c r="U189" s="601"/>
      <c r="V189" s="601"/>
      <c r="W189" s="601"/>
      <c r="X189" s="601"/>
      <c r="Y189" s="601"/>
      <c r="Z189" s="601"/>
    </row>
    <row r="190" spans="1:26" ht="11.25" customHeight="1" x14ac:dyDescent="0.2">
      <c r="A190" s="602" t="s">
        <v>773</v>
      </c>
      <c r="B190" s="602"/>
      <c r="C190" s="603"/>
      <c r="D190" s="603"/>
      <c r="E190" s="603"/>
      <c r="F190" s="603"/>
      <c r="G190" s="603"/>
      <c r="H190" s="603"/>
      <c r="I190" s="603"/>
      <c r="J190" s="603"/>
      <c r="K190" s="603"/>
      <c r="L190" s="603"/>
      <c r="M190" s="603"/>
      <c r="N190" s="603"/>
      <c r="O190" s="603"/>
      <c r="P190" s="603"/>
      <c r="Q190" s="603"/>
      <c r="R190" s="603"/>
      <c r="S190" s="603"/>
      <c r="T190" s="603"/>
      <c r="U190" s="603"/>
      <c r="V190" s="427"/>
      <c r="W190" s="427"/>
    </row>
    <row r="191" spans="1:26" s="146" customFormat="1" ht="11.25" customHeight="1" x14ac:dyDescent="0.2">
      <c r="A191" s="146" t="s">
        <v>755</v>
      </c>
      <c r="G191" s="162"/>
      <c r="H191" s="163"/>
      <c r="I191" s="163"/>
      <c r="J191" s="163"/>
      <c r="K191" s="163"/>
      <c r="L191" s="163"/>
      <c r="M191" s="163"/>
      <c r="N191" s="163"/>
      <c r="P191" s="162"/>
      <c r="Q191" s="163"/>
      <c r="R191" s="162"/>
      <c r="S191" s="163"/>
      <c r="T191" s="162"/>
      <c r="U191" s="163"/>
      <c r="V191" s="163"/>
      <c r="W191" s="163"/>
    </row>
    <row r="192" spans="1:26" ht="11.25" customHeight="1" x14ac:dyDescent="0.2">
      <c r="A192" s="146" t="s">
        <v>768</v>
      </c>
      <c r="P192" s="162"/>
      <c r="Q192" s="163"/>
      <c r="R192" s="162"/>
      <c r="S192" s="163"/>
      <c r="T192" s="162"/>
      <c r="U192" s="163"/>
      <c r="V192" s="163"/>
      <c r="W192" s="163"/>
    </row>
    <row r="193" spans="1:23" ht="11.25" customHeight="1" x14ac:dyDescent="0.2">
      <c r="A193" s="146"/>
      <c r="P193" s="162"/>
      <c r="Q193" s="163"/>
      <c r="R193" s="162"/>
      <c r="S193" s="163"/>
      <c r="T193" s="162"/>
      <c r="U193" s="163"/>
      <c r="V193" s="163"/>
      <c r="W193" s="163"/>
    </row>
    <row r="194" spans="1:23" x14ac:dyDescent="0.2">
      <c r="A194" s="8" t="s">
        <v>463</v>
      </c>
      <c r="P194" s="162"/>
      <c r="Q194" s="163"/>
      <c r="R194" s="162"/>
      <c r="S194" s="163"/>
      <c r="T194" s="162"/>
      <c r="U194" s="163"/>
      <c r="V194" s="163"/>
      <c r="W194" s="163"/>
    </row>
    <row r="195" spans="1:23" x14ac:dyDescent="0.2">
      <c r="G195" s="163"/>
      <c r="K195" s="84"/>
      <c r="L195" s="162"/>
      <c r="M195" s="84"/>
      <c r="N195" s="162"/>
      <c r="P195" s="162"/>
      <c r="Q195" s="163"/>
      <c r="R195" s="162"/>
      <c r="S195" s="163"/>
      <c r="T195" s="162"/>
      <c r="U195" s="163"/>
      <c r="V195" s="163"/>
      <c r="W195" s="163"/>
    </row>
    <row r="196" spans="1:23" x14ac:dyDescent="0.2">
      <c r="Q196" s="296"/>
    </row>
    <row r="197" spans="1:23" x14ac:dyDescent="0.2">
      <c r="Q197" s="296"/>
    </row>
    <row r="198" spans="1:23" x14ac:dyDescent="0.2">
      <c r="Q198" s="296"/>
    </row>
    <row r="199" spans="1:23" x14ac:dyDescent="0.2">
      <c r="Q199" s="296"/>
    </row>
    <row r="200" spans="1:23" x14ac:dyDescent="0.2">
      <c r="Q200" s="296"/>
    </row>
    <row r="201" spans="1:23" x14ac:dyDescent="0.2">
      <c r="Q201" s="296"/>
    </row>
    <row r="202" spans="1:23" x14ac:dyDescent="0.2">
      <c r="Q202" s="296"/>
    </row>
    <row r="203" spans="1:23" x14ac:dyDescent="0.2">
      <c r="Q203" s="296"/>
    </row>
    <row r="204" spans="1:23" x14ac:dyDescent="0.2">
      <c r="Q204" s="296"/>
    </row>
    <row r="205" spans="1:23" x14ac:dyDescent="0.2">
      <c r="Q205" s="296"/>
    </row>
    <row r="206" spans="1:23" x14ac:dyDescent="0.2">
      <c r="Q206" s="296"/>
    </row>
    <row r="207" spans="1:23" x14ac:dyDescent="0.2">
      <c r="Q207" s="296"/>
    </row>
    <row r="208" spans="1:23" x14ac:dyDescent="0.2">
      <c r="Q208" s="296"/>
    </row>
    <row r="209" spans="17:17" x14ac:dyDescent="0.2">
      <c r="Q209" s="296"/>
    </row>
    <row r="210" spans="17:17" x14ac:dyDescent="0.2">
      <c r="Q210" s="296"/>
    </row>
    <row r="211" spans="17:17" x14ac:dyDescent="0.2">
      <c r="Q211" s="296"/>
    </row>
    <row r="212" spans="17:17" x14ac:dyDescent="0.2">
      <c r="Q212" s="296"/>
    </row>
    <row r="213" spans="17:17" x14ac:dyDescent="0.2">
      <c r="Q213" s="296"/>
    </row>
  </sheetData>
  <sheetProtection sheet="1" objects="1" scenarios="1"/>
  <protectedRanges>
    <protectedRange sqref="M3" name="Range1"/>
  </protectedRanges>
  <mergeCells count="16">
    <mergeCell ref="O189:Z189"/>
    <mergeCell ref="A190:U190"/>
    <mergeCell ref="A188:N188"/>
    <mergeCell ref="A189:H189"/>
    <mergeCell ref="A1:N1"/>
    <mergeCell ref="M2:N2"/>
    <mergeCell ref="M3:N3"/>
    <mergeCell ref="A5:A7"/>
    <mergeCell ref="B5:B7"/>
    <mergeCell ref="C5:N5"/>
    <mergeCell ref="C6:D6"/>
    <mergeCell ref="E6:F6"/>
    <mergeCell ref="G6:H6"/>
    <mergeCell ref="I6:J6"/>
    <mergeCell ref="M6:N6"/>
    <mergeCell ref="K6:L6"/>
  </mergeCells>
  <conditionalFormatting sqref="A169:A184">
    <cfRule type="cellIs" dxfId="2" priority="1" stopIfTrue="1" operator="equal">
      <formula>"x"</formula>
    </cfRule>
  </conditionalFormatting>
  <dataValidations count="1">
    <dataValidation type="list" allowBlank="1" showInputMessage="1" showErrorMessage="1" sqref="M3:N3 JI3:JJ3 TE3:TF3 ADA3:ADB3 AMW3:AMX3 AWS3:AWT3 BGO3:BGP3 BQK3:BQL3 CAG3:CAH3 CKC3:CKD3 CTY3:CTZ3 DDU3:DDV3 DNQ3:DNR3 DXM3:DXN3 EHI3:EHJ3 ERE3:ERF3 FBA3:FBB3 FKW3:FKX3 FUS3:FUT3 GEO3:GEP3 GOK3:GOL3 GYG3:GYH3 HIC3:HID3 HRY3:HRZ3 IBU3:IBV3 ILQ3:ILR3 IVM3:IVN3 JFI3:JFJ3 JPE3:JPF3 JZA3:JZB3 KIW3:KIX3 KSS3:KST3 LCO3:LCP3 LMK3:LML3 LWG3:LWH3 MGC3:MGD3 MPY3:MPZ3 MZU3:MZV3 NJQ3:NJR3 NTM3:NTN3 ODI3:ODJ3 ONE3:ONF3 OXA3:OXB3 PGW3:PGX3 PQS3:PQT3 QAO3:QAP3 QKK3:QKL3 QUG3:QUH3 REC3:RED3 RNY3:RNZ3 RXU3:RXV3 SHQ3:SHR3 SRM3:SRN3 TBI3:TBJ3 TLE3:TLF3 TVA3:TVB3 UEW3:UEX3 UOS3:UOT3 UYO3:UYP3 VIK3:VIL3 VSG3:VSH3 WCC3:WCD3 WLY3:WLZ3 WVU3:WVV3 M65540:N65540 JI65540:JJ65540 TE65540:TF65540 ADA65540:ADB65540 AMW65540:AMX65540 AWS65540:AWT65540 BGO65540:BGP65540 BQK65540:BQL65540 CAG65540:CAH65540 CKC65540:CKD65540 CTY65540:CTZ65540 DDU65540:DDV65540 DNQ65540:DNR65540 DXM65540:DXN65540 EHI65540:EHJ65540 ERE65540:ERF65540 FBA65540:FBB65540 FKW65540:FKX65540 FUS65540:FUT65540 GEO65540:GEP65540 GOK65540:GOL65540 GYG65540:GYH65540 HIC65540:HID65540 HRY65540:HRZ65540 IBU65540:IBV65540 ILQ65540:ILR65540 IVM65540:IVN65540 JFI65540:JFJ65540 JPE65540:JPF65540 JZA65540:JZB65540 KIW65540:KIX65540 KSS65540:KST65540 LCO65540:LCP65540 LMK65540:LML65540 LWG65540:LWH65540 MGC65540:MGD65540 MPY65540:MPZ65540 MZU65540:MZV65540 NJQ65540:NJR65540 NTM65540:NTN65540 ODI65540:ODJ65540 ONE65540:ONF65540 OXA65540:OXB65540 PGW65540:PGX65540 PQS65540:PQT65540 QAO65540:QAP65540 QKK65540:QKL65540 QUG65540:QUH65540 REC65540:RED65540 RNY65540:RNZ65540 RXU65540:RXV65540 SHQ65540:SHR65540 SRM65540:SRN65540 TBI65540:TBJ65540 TLE65540:TLF65540 TVA65540:TVB65540 UEW65540:UEX65540 UOS65540:UOT65540 UYO65540:UYP65540 VIK65540:VIL65540 VSG65540:VSH65540 WCC65540:WCD65540 WLY65540:WLZ65540 WVU65540:WVV65540 M131076:N131076 JI131076:JJ131076 TE131076:TF131076 ADA131076:ADB131076 AMW131076:AMX131076 AWS131076:AWT131076 BGO131076:BGP131076 BQK131076:BQL131076 CAG131076:CAH131076 CKC131076:CKD131076 CTY131076:CTZ131076 DDU131076:DDV131076 DNQ131076:DNR131076 DXM131076:DXN131076 EHI131076:EHJ131076 ERE131076:ERF131076 FBA131076:FBB131076 FKW131076:FKX131076 FUS131076:FUT131076 GEO131076:GEP131076 GOK131076:GOL131076 GYG131076:GYH131076 HIC131076:HID131076 HRY131076:HRZ131076 IBU131076:IBV131076 ILQ131076:ILR131076 IVM131076:IVN131076 JFI131076:JFJ131076 JPE131076:JPF131076 JZA131076:JZB131076 KIW131076:KIX131076 KSS131076:KST131076 LCO131076:LCP131076 LMK131076:LML131076 LWG131076:LWH131076 MGC131076:MGD131076 MPY131076:MPZ131076 MZU131076:MZV131076 NJQ131076:NJR131076 NTM131076:NTN131076 ODI131076:ODJ131076 ONE131076:ONF131076 OXA131076:OXB131076 PGW131076:PGX131076 PQS131076:PQT131076 QAO131076:QAP131076 QKK131076:QKL131076 QUG131076:QUH131076 REC131076:RED131076 RNY131076:RNZ131076 RXU131076:RXV131076 SHQ131076:SHR131076 SRM131076:SRN131076 TBI131076:TBJ131076 TLE131076:TLF131076 TVA131076:TVB131076 UEW131076:UEX131076 UOS131076:UOT131076 UYO131076:UYP131076 VIK131076:VIL131076 VSG131076:VSH131076 WCC131076:WCD131076 WLY131076:WLZ131076 WVU131076:WVV131076 M196612:N196612 JI196612:JJ196612 TE196612:TF196612 ADA196612:ADB196612 AMW196612:AMX196612 AWS196612:AWT196612 BGO196612:BGP196612 BQK196612:BQL196612 CAG196612:CAH196612 CKC196612:CKD196612 CTY196612:CTZ196612 DDU196612:DDV196612 DNQ196612:DNR196612 DXM196612:DXN196612 EHI196612:EHJ196612 ERE196612:ERF196612 FBA196612:FBB196612 FKW196612:FKX196612 FUS196612:FUT196612 GEO196612:GEP196612 GOK196612:GOL196612 GYG196612:GYH196612 HIC196612:HID196612 HRY196612:HRZ196612 IBU196612:IBV196612 ILQ196612:ILR196612 IVM196612:IVN196612 JFI196612:JFJ196612 JPE196612:JPF196612 JZA196612:JZB196612 KIW196612:KIX196612 KSS196612:KST196612 LCO196612:LCP196612 LMK196612:LML196612 LWG196612:LWH196612 MGC196612:MGD196612 MPY196612:MPZ196612 MZU196612:MZV196612 NJQ196612:NJR196612 NTM196612:NTN196612 ODI196612:ODJ196612 ONE196612:ONF196612 OXA196612:OXB196612 PGW196612:PGX196612 PQS196612:PQT196612 QAO196612:QAP196612 QKK196612:QKL196612 QUG196612:QUH196612 REC196612:RED196612 RNY196612:RNZ196612 RXU196612:RXV196612 SHQ196612:SHR196612 SRM196612:SRN196612 TBI196612:TBJ196612 TLE196612:TLF196612 TVA196612:TVB196612 UEW196612:UEX196612 UOS196612:UOT196612 UYO196612:UYP196612 VIK196612:VIL196612 VSG196612:VSH196612 WCC196612:WCD196612 WLY196612:WLZ196612 WVU196612:WVV196612 M262148:N262148 JI262148:JJ262148 TE262148:TF262148 ADA262148:ADB262148 AMW262148:AMX262148 AWS262148:AWT262148 BGO262148:BGP262148 BQK262148:BQL262148 CAG262148:CAH262148 CKC262148:CKD262148 CTY262148:CTZ262148 DDU262148:DDV262148 DNQ262148:DNR262148 DXM262148:DXN262148 EHI262148:EHJ262148 ERE262148:ERF262148 FBA262148:FBB262148 FKW262148:FKX262148 FUS262148:FUT262148 GEO262148:GEP262148 GOK262148:GOL262148 GYG262148:GYH262148 HIC262148:HID262148 HRY262148:HRZ262148 IBU262148:IBV262148 ILQ262148:ILR262148 IVM262148:IVN262148 JFI262148:JFJ262148 JPE262148:JPF262148 JZA262148:JZB262148 KIW262148:KIX262148 KSS262148:KST262148 LCO262148:LCP262148 LMK262148:LML262148 LWG262148:LWH262148 MGC262148:MGD262148 MPY262148:MPZ262148 MZU262148:MZV262148 NJQ262148:NJR262148 NTM262148:NTN262148 ODI262148:ODJ262148 ONE262148:ONF262148 OXA262148:OXB262148 PGW262148:PGX262148 PQS262148:PQT262148 QAO262148:QAP262148 QKK262148:QKL262148 QUG262148:QUH262148 REC262148:RED262148 RNY262148:RNZ262148 RXU262148:RXV262148 SHQ262148:SHR262148 SRM262148:SRN262148 TBI262148:TBJ262148 TLE262148:TLF262148 TVA262148:TVB262148 UEW262148:UEX262148 UOS262148:UOT262148 UYO262148:UYP262148 VIK262148:VIL262148 VSG262148:VSH262148 WCC262148:WCD262148 WLY262148:WLZ262148 WVU262148:WVV262148 M327684:N327684 JI327684:JJ327684 TE327684:TF327684 ADA327684:ADB327684 AMW327684:AMX327684 AWS327684:AWT327684 BGO327684:BGP327684 BQK327684:BQL327684 CAG327684:CAH327684 CKC327684:CKD327684 CTY327684:CTZ327684 DDU327684:DDV327684 DNQ327684:DNR327684 DXM327684:DXN327684 EHI327684:EHJ327684 ERE327684:ERF327684 FBA327684:FBB327684 FKW327684:FKX327684 FUS327684:FUT327684 GEO327684:GEP327684 GOK327684:GOL327684 GYG327684:GYH327684 HIC327684:HID327684 HRY327684:HRZ327684 IBU327684:IBV327684 ILQ327684:ILR327684 IVM327684:IVN327684 JFI327684:JFJ327684 JPE327684:JPF327684 JZA327684:JZB327684 KIW327684:KIX327684 KSS327684:KST327684 LCO327684:LCP327684 LMK327684:LML327684 LWG327684:LWH327684 MGC327684:MGD327684 MPY327684:MPZ327684 MZU327684:MZV327684 NJQ327684:NJR327684 NTM327684:NTN327684 ODI327684:ODJ327684 ONE327684:ONF327684 OXA327684:OXB327684 PGW327684:PGX327684 PQS327684:PQT327684 QAO327684:QAP327684 QKK327684:QKL327684 QUG327684:QUH327684 REC327684:RED327684 RNY327684:RNZ327684 RXU327684:RXV327684 SHQ327684:SHR327684 SRM327684:SRN327684 TBI327684:TBJ327684 TLE327684:TLF327684 TVA327684:TVB327684 UEW327684:UEX327684 UOS327684:UOT327684 UYO327684:UYP327684 VIK327684:VIL327684 VSG327684:VSH327684 WCC327684:WCD327684 WLY327684:WLZ327684 WVU327684:WVV327684 M393220:N393220 JI393220:JJ393220 TE393220:TF393220 ADA393220:ADB393220 AMW393220:AMX393220 AWS393220:AWT393220 BGO393220:BGP393220 BQK393220:BQL393220 CAG393220:CAH393220 CKC393220:CKD393220 CTY393220:CTZ393220 DDU393220:DDV393220 DNQ393220:DNR393220 DXM393220:DXN393220 EHI393220:EHJ393220 ERE393220:ERF393220 FBA393220:FBB393220 FKW393220:FKX393220 FUS393220:FUT393220 GEO393220:GEP393220 GOK393220:GOL393220 GYG393220:GYH393220 HIC393220:HID393220 HRY393220:HRZ393220 IBU393220:IBV393220 ILQ393220:ILR393220 IVM393220:IVN393220 JFI393220:JFJ393220 JPE393220:JPF393220 JZA393220:JZB393220 KIW393220:KIX393220 KSS393220:KST393220 LCO393220:LCP393220 LMK393220:LML393220 LWG393220:LWH393220 MGC393220:MGD393220 MPY393220:MPZ393220 MZU393220:MZV393220 NJQ393220:NJR393220 NTM393220:NTN393220 ODI393220:ODJ393220 ONE393220:ONF393220 OXA393220:OXB393220 PGW393220:PGX393220 PQS393220:PQT393220 QAO393220:QAP393220 QKK393220:QKL393220 QUG393220:QUH393220 REC393220:RED393220 RNY393220:RNZ393220 RXU393220:RXV393220 SHQ393220:SHR393220 SRM393220:SRN393220 TBI393220:TBJ393220 TLE393220:TLF393220 TVA393220:TVB393220 UEW393220:UEX393220 UOS393220:UOT393220 UYO393220:UYP393220 VIK393220:VIL393220 VSG393220:VSH393220 WCC393220:WCD393220 WLY393220:WLZ393220 WVU393220:WVV393220 M458756:N458756 JI458756:JJ458756 TE458756:TF458756 ADA458756:ADB458756 AMW458756:AMX458756 AWS458756:AWT458756 BGO458756:BGP458756 BQK458756:BQL458756 CAG458756:CAH458756 CKC458756:CKD458756 CTY458756:CTZ458756 DDU458756:DDV458756 DNQ458756:DNR458756 DXM458756:DXN458756 EHI458756:EHJ458756 ERE458756:ERF458756 FBA458756:FBB458756 FKW458756:FKX458756 FUS458756:FUT458756 GEO458756:GEP458756 GOK458756:GOL458756 GYG458756:GYH458756 HIC458756:HID458756 HRY458756:HRZ458756 IBU458756:IBV458756 ILQ458756:ILR458756 IVM458756:IVN458756 JFI458756:JFJ458756 JPE458756:JPF458756 JZA458756:JZB458756 KIW458756:KIX458756 KSS458756:KST458756 LCO458756:LCP458756 LMK458756:LML458756 LWG458756:LWH458756 MGC458756:MGD458756 MPY458756:MPZ458756 MZU458756:MZV458756 NJQ458756:NJR458756 NTM458756:NTN458756 ODI458756:ODJ458756 ONE458756:ONF458756 OXA458756:OXB458756 PGW458756:PGX458756 PQS458756:PQT458756 QAO458756:QAP458756 QKK458756:QKL458756 QUG458756:QUH458756 REC458756:RED458756 RNY458756:RNZ458756 RXU458756:RXV458756 SHQ458756:SHR458756 SRM458756:SRN458756 TBI458756:TBJ458756 TLE458756:TLF458756 TVA458756:TVB458756 UEW458756:UEX458756 UOS458756:UOT458756 UYO458756:UYP458756 VIK458756:VIL458756 VSG458756:VSH458756 WCC458756:WCD458756 WLY458756:WLZ458756 WVU458756:WVV458756 M524292:N524292 JI524292:JJ524292 TE524292:TF524292 ADA524292:ADB524292 AMW524292:AMX524292 AWS524292:AWT524292 BGO524292:BGP524292 BQK524292:BQL524292 CAG524292:CAH524292 CKC524292:CKD524292 CTY524292:CTZ524292 DDU524292:DDV524292 DNQ524292:DNR524292 DXM524292:DXN524292 EHI524292:EHJ524292 ERE524292:ERF524292 FBA524292:FBB524292 FKW524292:FKX524292 FUS524292:FUT524292 GEO524292:GEP524292 GOK524292:GOL524292 GYG524292:GYH524292 HIC524292:HID524292 HRY524292:HRZ524292 IBU524292:IBV524292 ILQ524292:ILR524292 IVM524292:IVN524292 JFI524292:JFJ524292 JPE524292:JPF524292 JZA524292:JZB524292 KIW524292:KIX524292 KSS524292:KST524292 LCO524292:LCP524292 LMK524292:LML524292 LWG524292:LWH524292 MGC524292:MGD524292 MPY524292:MPZ524292 MZU524292:MZV524292 NJQ524292:NJR524292 NTM524292:NTN524292 ODI524292:ODJ524292 ONE524292:ONF524292 OXA524292:OXB524292 PGW524292:PGX524292 PQS524292:PQT524292 QAO524292:QAP524292 QKK524292:QKL524292 QUG524292:QUH524292 REC524292:RED524292 RNY524292:RNZ524292 RXU524292:RXV524292 SHQ524292:SHR524292 SRM524292:SRN524292 TBI524292:TBJ524292 TLE524292:TLF524292 TVA524292:TVB524292 UEW524292:UEX524292 UOS524292:UOT524292 UYO524292:UYP524292 VIK524292:VIL524292 VSG524292:VSH524292 WCC524292:WCD524292 WLY524292:WLZ524292 WVU524292:WVV524292 M589828:N589828 JI589828:JJ589828 TE589828:TF589828 ADA589828:ADB589828 AMW589828:AMX589828 AWS589828:AWT589828 BGO589828:BGP589828 BQK589828:BQL589828 CAG589828:CAH589828 CKC589828:CKD589828 CTY589828:CTZ589828 DDU589828:DDV589828 DNQ589828:DNR589828 DXM589828:DXN589828 EHI589828:EHJ589828 ERE589828:ERF589828 FBA589828:FBB589828 FKW589828:FKX589828 FUS589828:FUT589828 GEO589828:GEP589828 GOK589828:GOL589828 GYG589828:GYH589828 HIC589828:HID589828 HRY589828:HRZ589828 IBU589828:IBV589828 ILQ589828:ILR589828 IVM589828:IVN589828 JFI589828:JFJ589828 JPE589828:JPF589828 JZA589828:JZB589828 KIW589828:KIX589828 KSS589828:KST589828 LCO589828:LCP589828 LMK589828:LML589828 LWG589828:LWH589828 MGC589828:MGD589828 MPY589828:MPZ589828 MZU589828:MZV589828 NJQ589828:NJR589828 NTM589828:NTN589828 ODI589828:ODJ589828 ONE589828:ONF589828 OXA589828:OXB589828 PGW589828:PGX589828 PQS589828:PQT589828 QAO589828:QAP589828 QKK589828:QKL589828 QUG589828:QUH589828 REC589828:RED589828 RNY589828:RNZ589828 RXU589828:RXV589828 SHQ589828:SHR589828 SRM589828:SRN589828 TBI589828:TBJ589828 TLE589828:TLF589828 TVA589828:TVB589828 UEW589828:UEX589828 UOS589828:UOT589828 UYO589828:UYP589828 VIK589828:VIL589828 VSG589828:VSH589828 WCC589828:WCD589828 WLY589828:WLZ589828 WVU589828:WVV589828 M655364:N655364 JI655364:JJ655364 TE655364:TF655364 ADA655364:ADB655364 AMW655364:AMX655364 AWS655364:AWT655364 BGO655364:BGP655364 BQK655364:BQL655364 CAG655364:CAH655364 CKC655364:CKD655364 CTY655364:CTZ655364 DDU655364:DDV655364 DNQ655364:DNR655364 DXM655364:DXN655364 EHI655364:EHJ655364 ERE655364:ERF655364 FBA655364:FBB655364 FKW655364:FKX655364 FUS655364:FUT655364 GEO655364:GEP655364 GOK655364:GOL655364 GYG655364:GYH655364 HIC655364:HID655364 HRY655364:HRZ655364 IBU655364:IBV655364 ILQ655364:ILR655364 IVM655364:IVN655364 JFI655364:JFJ655364 JPE655364:JPF655364 JZA655364:JZB655364 KIW655364:KIX655364 KSS655364:KST655364 LCO655364:LCP655364 LMK655364:LML655364 LWG655364:LWH655364 MGC655364:MGD655364 MPY655364:MPZ655364 MZU655364:MZV655364 NJQ655364:NJR655364 NTM655364:NTN655364 ODI655364:ODJ655364 ONE655364:ONF655364 OXA655364:OXB655364 PGW655364:PGX655364 PQS655364:PQT655364 QAO655364:QAP655364 QKK655364:QKL655364 QUG655364:QUH655364 REC655364:RED655364 RNY655364:RNZ655364 RXU655364:RXV655364 SHQ655364:SHR655364 SRM655364:SRN655364 TBI655364:TBJ655364 TLE655364:TLF655364 TVA655364:TVB655364 UEW655364:UEX655364 UOS655364:UOT655364 UYO655364:UYP655364 VIK655364:VIL655364 VSG655364:VSH655364 WCC655364:WCD655364 WLY655364:WLZ655364 WVU655364:WVV655364 M720900:N720900 JI720900:JJ720900 TE720900:TF720900 ADA720900:ADB720900 AMW720900:AMX720900 AWS720900:AWT720900 BGO720900:BGP720900 BQK720900:BQL720900 CAG720900:CAH720900 CKC720900:CKD720900 CTY720900:CTZ720900 DDU720900:DDV720900 DNQ720900:DNR720900 DXM720900:DXN720900 EHI720900:EHJ720900 ERE720900:ERF720900 FBA720900:FBB720900 FKW720900:FKX720900 FUS720900:FUT720900 GEO720900:GEP720900 GOK720900:GOL720900 GYG720900:GYH720900 HIC720900:HID720900 HRY720900:HRZ720900 IBU720900:IBV720900 ILQ720900:ILR720900 IVM720900:IVN720900 JFI720900:JFJ720900 JPE720900:JPF720900 JZA720900:JZB720900 KIW720900:KIX720900 KSS720900:KST720900 LCO720900:LCP720900 LMK720900:LML720900 LWG720900:LWH720900 MGC720900:MGD720900 MPY720900:MPZ720900 MZU720900:MZV720900 NJQ720900:NJR720900 NTM720900:NTN720900 ODI720900:ODJ720900 ONE720900:ONF720900 OXA720900:OXB720900 PGW720900:PGX720900 PQS720900:PQT720900 QAO720900:QAP720900 QKK720900:QKL720900 QUG720900:QUH720900 REC720900:RED720900 RNY720900:RNZ720900 RXU720900:RXV720900 SHQ720900:SHR720900 SRM720900:SRN720900 TBI720900:TBJ720900 TLE720900:TLF720900 TVA720900:TVB720900 UEW720900:UEX720900 UOS720900:UOT720900 UYO720900:UYP720900 VIK720900:VIL720900 VSG720900:VSH720900 WCC720900:WCD720900 WLY720900:WLZ720900 WVU720900:WVV720900 M786436:N786436 JI786436:JJ786436 TE786436:TF786436 ADA786436:ADB786436 AMW786436:AMX786436 AWS786436:AWT786436 BGO786436:BGP786436 BQK786436:BQL786436 CAG786436:CAH786436 CKC786436:CKD786436 CTY786436:CTZ786436 DDU786436:DDV786436 DNQ786436:DNR786436 DXM786436:DXN786436 EHI786436:EHJ786436 ERE786436:ERF786436 FBA786436:FBB786436 FKW786436:FKX786436 FUS786436:FUT786436 GEO786436:GEP786436 GOK786436:GOL786436 GYG786436:GYH786436 HIC786436:HID786436 HRY786436:HRZ786436 IBU786436:IBV786436 ILQ786436:ILR786436 IVM786436:IVN786436 JFI786436:JFJ786436 JPE786436:JPF786436 JZA786436:JZB786436 KIW786436:KIX786436 KSS786436:KST786436 LCO786436:LCP786436 LMK786436:LML786436 LWG786436:LWH786436 MGC786436:MGD786436 MPY786436:MPZ786436 MZU786436:MZV786436 NJQ786436:NJR786436 NTM786436:NTN786436 ODI786436:ODJ786436 ONE786436:ONF786436 OXA786436:OXB786436 PGW786436:PGX786436 PQS786436:PQT786436 QAO786436:QAP786436 QKK786436:QKL786436 QUG786436:QUH786436 REC786436:RED786436 RNY786436:RNZ786436 RXU786436:RXV786436 SHQ786436:SHR786436 SRM786436:SRN786436 TBI786436:TBJ786436 TLE786436:TLF786436 TVA786436:TVB786436 UEW786436:UEX786436 UOS786436:UOT786436 UYO786436:UYP786436 VIK786436:VIL786436 VSG786436:VSH786436 WCC786436:WCD786436 WLY786436:WLZ786436 WVU786436:WVV786436 M851972:N851972 JI851972:JJ851972 TE851972:TF851972 ADA851972:ADB851972 AMW851972:AMX851972 AWS851972:AWT851972 BGO851972:BGP851972 BQK851972:BQL851972 CAG851972:CAH851972 CKC851972:CKD851972 CTY851972:CTZ851972 DDU851972:DDV851972 DNQ851972:DNR851972 DXM851972:DXN851972 EHI851972:EHJ851972 ERE851972:ERF851972 FBA851972:FBB851972 FKW851972:FKX851972 FUS851972:FUT851972 GEO851972:GEP851972 GOK851972:GOL851972 GYG851972:GYH851972 HIC851972:HID851972 HRY851972:HRZ851972 IBU851972:IBV851972 ILQ851972:ILR851972 IVM851972:IVN851972 JFI851972:JFJ851972 JPE851972:JPF851972 JZA851972:JZB851972 KIW851972:KIX851972 KSS851972:KST851972 LCO851972:LCP851972 LMK851972:LML851972 LWG851972:LWH851972 MGC851972:MGD851972 MPY851972:MPZ851972 MZU851972:MZV851972 NJQ851972:NJR851972 NTM851972:NTN851972 ODI851972:ODJ851972 ONE851972:ONF851972 OXA851972:OXB851972 PGW851972:PGX851972 PQS851972:PQT851972 QAO851972:QAP851972 QKK851972:QKL851972 QUG851972:QUH851972 REC851972:RED851972 RNY851972:RNZ851972 RXU851972:RXV851972 SHQ851972:SHR851972 SRM851972:SRN851972 TBI851972:TBJ851972 TLE851972:TLF851972 TVA851972:TVB851972 UEW851972:UEX851972 UOS851972:UOT851972 UYO851972:UYP851972 VIK851972:VIL851972 VSG851972:VSH851972 WCC851972:WCD851972 WLY851972:WLZ851972 WVU851972:WVV851972 M917508:N917508 JI917508:JJ917508 TE917508:TF917508 ADA917508:ADB917508 AMW917508:AMX917508 AWS917508:AWT917508 BGO917508:BGP917508 BQK917508:BQL917508 CAG917508:CAH917508 CKC917508:CKD917508 CTY917508:CTZ917508 DDU917508:DDV917508 DNQ917508:DNR917508 DXM917508:DXN917508 EHI917508:EHJ917508 ERE917508:ERF917508 FBA917508:FBB917508 FKW917508:FKX917508 FUS917508:FUT917508 GEO917508:GEP917508 GOK917508:GOL917508 GYG917508:GYH917508 HIC917508:HID917508 HRY917508:HRZ917508 IBU917508:IBV917508 ILQ917508:ILR917508 IVM917508:IVN917508 JFI917508:JFJ917508 JPE917508:JPF917508 JZA917508:JZB917508 KIW917508:KIX917508 KSS917508:KST917508 LCO917508:LCP917508 LMK917508:LML917508 LWG917508:LWH917508 MGC917508:MGD917508 MPY917508:MPZ917508 MZU917508:MZV917508 NJQ917508:NJR917508 NTM917508:NTN917508 ODI917508:ODJ917508 ONE917508:ONF917508 OXA917508:OXB917508 PGW917508:PGX917508 PQS917508:PQT917508 QAO917508:QAP917508 QKK917508:QKL917508 QUG917508:QUH917508 REC917508:RED917508 RNY917508:RNZ917508 RXU917508:RXV917508 SHQ917508:SHR917508 SRM917508:SRN917508 TBI917508:TBJ917508 TLE917508:TLF917508 TVA917508:TVB917508 UEW917508:UEX917508 UOS917508:UOT917508 UYO917508:UYP917508 VIK917508:VIL917508 VSG917508:VSH917508 WCC917508:WCD917508 WLY917508:WLZ917508 WVU917508:WVV917508 M983044:N983044 JI983044:JJ983044 TE983044:TF983044 ADA983044:ADB983044 AMW983044:AMX983044 AWS983044:AWT983044 BGO983044:BGP983044 BQK983044:BQL983044 CAG983044:CAH983044 CKC983044:CKD983044 CTY983044:CTZ983044 DDU983044:DDV983044 DNQ983044:DNR983044 DXM983044:DXN983044 EHI983044:EHJ983044 ERE983044:ERF983044 FBA983044:FBB983044 FKW983044:FKX983044 FUS983044:FUT983044 GEO983044:GEP983044 GOK983044:GOL983044 GYG983044:GYH983044 HIC983044:HID983044 HRY983044:HRZ983044 IBU983044:IBV983044 ILQ983044:ILR983044 IVM983044:IVN983044 JFI983044:JFJ983044 JPE983044:JPF983044 JZA983044:JZB983044 KIW983044:KIX983044 KSS983044:KST983044 LCO983044:LCP983044 LMK983044:LML983044 LWG983044:LWH983044 MGC983044:MGD983044 MPY983044:MPZ983044 MZU983044:MZV983044 NJQ983044:NJR983044 NTM983044:NTN983044 ODI983044:ODJ983044 ONE983044:ONF983044 OXA983044:OXB983044 PGW983044:PGX983044 PQS983044:PQT983044 QAO983044:QAP983044 QKK983044:QKL983044 QUG983044:QUH983044 REC983044:RED983044 RNY983044:RNZ983044 RXU983044:RXV983044 SHQ983044:SHR983044 SRM983044:SRN983044 TBI983044:TBJ983044 TLE983044:TLF983044 TVA983044:TVB983044 UEW983044:UEX983044 UOS983044:UOT983044 UYO983044:UYP983044 VIK983044:VIL983044 VSG983044:VSH983044 WCC983044:WCD983044 WLY983044:WLZ983044 WVU983044:WVV983044">
      <formula1>EngMaths</formula1>
    </dataValidation>
  </dataValidations>
  <pageMargins left="0.74803149606299213" right="0.74803149606299213" top="0.98425196850393704" bottom="0.98425196850393704" header="0.51181102362204722" footer="0.51181102362204722"/>
  <pageSetup paperSize="9" scale="56"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E201"/>
  <sheetViews>
    <sheetView showGridLines="0" zoomScale="85" zoomScaleNormal="85" workbookViewId="0">
      <selection sqref="A1:AA1"/>
    </sheetView>
  </sheetViews>
  <sheetFormatPr defaultRowHeight="11.25" x14ac:dyDescent="0.2"/>
  <cols>
    <col min="1" max="1" width="23.42578125" style="84" customWidth="1"/>
    <col min="2" max="2" width="8.7109375" style="84" customWidth="1"/>
    <col min="3" max="3" width="8.140625" style="162" bestFit="1" customWidth="1"/>
    <col min="4" max="4" width="8.85546875" style="163" bestFit="1" customWidth="1"/>
    <col min="5" max="5" width="8.140625" style="162" bestFit="1" customWidth="1"/>
    <col min="6" max="6" width="8.85546875" style="163" bestFit="1" customWidth="1"/>
    <col min="7" max="7" width="8.140625" style="162" bestFit="1" customWidth="1"/>
    <col min="8" max="8" width="8.85546875" style="163" bestFit="1" customWidth="1"/>
    <col min="9" max="14" width="8.85546875" style="163" customWidth="1"/>
    <col min="15" max="15" width="1.7109375" style="84" customWidth="1"/>
    <col min="16" max="16" width="8.140625" style="162" bestFit="1" customWidth="1"/>
    <col min="17" max="17" width="8.85546875" style="163" bestFit="1" customWidth="1"/>
    <col min="18" max="18" width="8.140625" style="162" bestFit="1" customWidth="1"/>
    <col min="19" max="19" width="8.85546875" style="163" bestFit="1" customWidth="1"/>
    <col min="20" max="20" width="8.140625" style="162" bestFit="1" customWidth="1"/>
    <col min="21" max="21" width="8.85546875" style="163" bestFit="1" customWidth="1"/>
    <col min="22" max="25" width="8.85546875" style="163" customWidth="1"/>
    <col min="26" max="260" width="9.140625" style="84"/>
    <col min="261" max="261" width="23.42578125" style="84" customWidth="1"/>
    <col min="262" max="262" width="8.7109375" style="84" customWidth="1"/>
    <col min="263" max="263" width="8.140625" style="84" bestFit="1" customWidth="1"/>
    <col min="264" max="264" width="8.85546875" style="84" bestFit="1" customWidth="1"/>
    <col min="265" max="265" width="8.140625" style="84" bestFit="1" customWidth="1"/>
    <col min="266" max="266" width="8.85546875" style="84" bestFit="1" customWidth="1"/>
    <col min="267" max="267" width="8.140625" style="84" bestFit="1" customWidth="1"/>
    <col min="268" max="268" width="8.85546875" style="84" bestFit="1" customWidth="1"/>
    <col min="269" max="272" width="8.85546875" style="84" customWidth="1"/>
    <col min="273" max="273" width="1.7109375" style="84" customWidth="1"/>
    <col min="274" max="274" width="8.140625" style="84" bestFit="1" customWidth="1"/>
    <col min="275" max="275" width="8.85546875" style="84" bestFit="1" customWidth="1"/>
    <col min="276" max="276" width="8.140625" style="84" bestFit="1" customWidth="1"/>
    <col min="277" max="277" width="8.85546875" style="84" bestFit="1" customWidth="1"/>
    <col min="278" max="278" width="8.140625" style="84" bestFit="1" customWidth="1"/>
    <col min="279" max="279" width="8.85546875" style="84" bestFit="1" customWidth="1"/>
    <col min="280" max="281" width="8.85546875" style="84" customWidth="1"/>
    <col min="282" max="516" width="9.140625" style="84"/>
    <col min="517" max="517" width="23.42578125" style="84" customWidth="1"/>
    <col min="518" max="518" width="8.7109375" style="84" customWidth="1"/>
    <col min="519" max="519" width="8.140625" style="84" bestFit="1" customWidth="1"/>
    <col min="520" max="520" width="8.85546875" style="84" bestFit="1" customWidth="1"/>
    <col min="521" max="521" width="8.140625" style="84" bestFit="1" customWidth="1"/>
    <col min="522" max="522" width="8.85546875" style="84" bestFit="1" customWidth="1"/>
    <col min="523" max="523" width="8.140625" style="84" bestFit="1" customWidth="1"/>
    <col min="524" max="524" width="8.85546875" style="84" bestFit="1" customWidth="1"/>
    <col min="525" max="528" width="8.85546875" style="84" customWidth="1"/>
    <col min="529" max="529" width="1.7109375" style="84" customWidth="1"/>
    <col min="530" max="530" width="8.140625" style="84" bestFit="1" customWidth="1"/>
    <col min="531" max="531" width="8.85546875" style="84" bestFit="1" customWidth="1"/>
    <col min="532" max="532" width="8.140625" style="84" bestFit="1" customWidth="1"/>
    <col min="533" max="533" width="8.85546875" style="84" bestFit="1" customWidth="1"/>
    <col min="534" max="534" width="8.140625" style="84" bestFit="1" customWidth="1"/>
    <col min="535" max="535" width="8.85546875" style="84" bestFit="1" customWidth="1"/>
    <col min="536" max="537" width="8.85546875" style="84" customWidth="1"/>
    <col min="538" max="772" width="9.140625" style="84"/>
    <col min="773" max="773" width="23.42578125" style="84" customWidth="1"/>
    <col min="774" max="774" width="8.7109375" style="84" customWidth="1"/>
    <col min="775" max="775" width="8.140625" style="84" bestFit="1" customWidth="1"/>
    <col min="776" max="776" width="8.85546875" style="84" bestFit="1" customWidth="1"/>
    <col min="777" max="777" width="8.140625" style="84" bestFit="1" customWidth="1"/>
    <col min="778" max="778" width="8.85546875" style="84" bestFit="1" customWidth="1"/>
    <col min="779" max="779" width="8.140625" style="84" bestFit="1" customWidth="1"/>
    <col min="780" max="780" width="8.85546875" style="84" bestFit="1" customWidth="1"/>
    <col min="781" max="784" width="8.85546875" style="84" customWidth="1"/>
    <col min="785" max="785" width="1.7109375" style="84" customWidth="1"/>
    <col min="786" max="786" width="8.140625" style="84" bestFit="1" customWidth="1"/>
    <col min="787" max="787" width="8.85546875" style="84" bestFit="1" customWidth="1"/>
    <col min="788" max="788" width="8.140625" style="84" bestFit="1" customWidth="1"/>
    <col min="789" max="789" width="8.85546875" style="84" bestFit="1" customWidth="1"/>
    <col min="790" max="790" width="8.140625" style="84" bestFit="1" customWidth="1"/>
    <col min="791" max="791" width="8.85546875" style="84" bestFit="1" customWidth="1"/>
    <col min="792" max="793" width="8.85546875" style="84" customWidth="1"/>
    <col min="794" max="1028" width="9.140625" style="84"/>
    <col min="1029" max="1029" width="23.42578125" style="84" customWidth="1"/>
    <col min="1030" max="1030" width="8.7109375" style="84" customWidth="1"/>
    <col min="1031" max="1031" width="8.140625" style="84" bestFit="1" customWidth="1"/>
    <col min="1032" max="1032" width="8.85546875" style="84" bestFit="1" customWidth="1"/>
    <col min="1033" max="1033" width="8.140625" style="84" bestFit="1" customWidth="1"/>
    <col min="1034" max="1034" width="8.85546875" style="84" bestFit="1" customWidth="1"/>
    <col min="1035" max="1035" width="8.140625" style="84" bestFit="1" customWidth="1"/>
    <col min="1036" max="1036" width="8.85546875" style="84" bestFit="1" customWidth="1"/>
    <col min="1037" max="1040" width="8.85546875" style="84" customWidth="1"/>
    <col min="1041" max="1041" width="1.7109375" style="84" customWidth="1"/>
    <col min="1042" max="1042" width="8.140625" style="84" bestFit="1" customWidth="1"/>
    <col min="1043" max="1043" width="8.85546875" style="84" bestFit="1" customWidth="1"/>
    <col min="1044" max="1044" width="8.140625" style="84" bestFit="1" customWidth="1"/>
    <col min="1045" max="1045" width="8.85546875" style="84" bestFit="1" customWidth="1"/>
    <col min="1046" max="1046" width="8.140625" style="84" bestFit="1" customWidth="1"/>
    <col min="1047" max="1047" width="8.85546875" style="84" bestFit="1" customWidth="1"/>
    <col min="1048" max="1049" width="8.85546875" style="84" customWidth="1"/>
    <col min="1050" max="1284" width="9.140625" style="84"/>
    <col min="1285" max="1285" width="23.42578125" style="84" customWidth="1"/>
    <col min="1286" max="1286" width="8.7109375" style="84" customWidth="1"/>
    <col min="1287" max="1287" width="8.140625" style="84" bestFit="1" customWidth="1"/>
    <col min="1288" max="1288" width="8.85546875" style="84" bestFit="1" customWidth="1"/>
    <col min="1289" max="1289" width="8.140625" style="84" bestFit="1" customWidth="1"/>
    <col min="1290" max="1290" width="8.85546875" style="84" bestFit="1" customWidth="1"/>
    <col min="1291" max="1291" width="8.140625" style="84" bestFit="1" customWidth="1"/>
    <col min="1292" max="1292" width="8.85546875" style="84" bestFit="1" customWidth="1"/>
    <col min="1293" max="1296" width="8.85546875" style="84" customWidth="1"/>
    <col min="1297" max="1297" width="1.7109375" style="84" customWidth="1"/>
    <col min="1298" max="1298" width="8.140625" style="84" bestFit="1" customWidth="1"/>
    <col min="1299" max="1299" width="8.85546875" style="84" bestFit="1" customWidth="1"/>
    <col min="1300" max="1300" width="8.140625" style="84" bestFit="1" customWidth="1"/>
    <col min="1301" max="1301" width="8.85546875" style="84" bestFit="1" customWidth="1"/>
    <col min="1302" max="1302" width="8.140625" style="84" bestFit="1" customWidth="1"/>
    <col min="1303" max="1303" width="8.85546875" style="84" bestFit="1" customWidth="1"/>
    <col min="1304" max="1305" width="8.85546875" style="84" customWidth="1"/>
    <col min="1306" max="1540" width="9.140625" style="84"/>
    <col min="1541" max="1541" width="23.42578125" style="84" customWidth="1"/>
    <col min="1542" max="1542" width="8.7109375" style="84" customWidth="1"/>
    <col min="1543" max="1543" width="8.140625" style="84" bestFit="1" customWidth="1"/>
    <col min="1544" max="1544" width="8.85546875" style="84" bestFit="1" customWidth="1"/>
    <col min="1545" max="1545" width="8.140625" style="84" bestFit="1" customWidth="1"/>
    <col min="1546" max="1546" width="8.85546875" style="84" bestFit="1" customWidth="1"/>
    <col min="1547" max="1547" width="8.140625" style="84" bestFit="1" customWidth="1"/>
    <col min="1548" max="1548" width="8.85546875" style="84" bestFit="1" customWidth="1"/>
    <col min="1549" max="1552" width="8.85546875" style="84" customWidth="1"/>
    <col min="1553" max="1553" width="1.7109375" style="84" customWidth="1"/>
    <col min="1554" max="1554" width="8.140625" style="84" bestFit="1" customWidth="1"/>
    <col min="1555" max="1555" width="8.85546875" style="84" bestFit="1" customWidth="1"/>
    <col min="1556" max="1556" width="8.140625" style="84" bestFit="1" customWidth="1"/>
    <col min="1557" max="1557" width="8.85546875" style="84" bestFit="1" customWidth="1"/>
    <col min="1558" max="1558" width="8.140625" style="84" bestFit="1" customWidth="1"/>
    <col min="1559" max="1559" width="8.85546875" style="84" bestFit="1" customWidth="1"/>
    <col min="1560" max="1561" width="8.85546875" style="84" customWidth="1"/>
    <col min="1562" max="1796" width="9.140625" style="84"/>
    <col min="1797" max="1797" width="23.42578125" style="84" customWidth="1"/>
    <col min="1798" max="1798" width="8.7109375" style="84" customWidth="1"/>
    <col min="1799" max="1799" width="8.140625" style="84" bestFit="1" customWidth="1"/>
    <col min="1800" max="1800" width="8.85546875" style="84" bestFit="1" customWidth="1"/>
    <col min="1801" max="1801" width="8.140625" style="84" bestFit="1" customWidth="1"/>
    <col min="1802" max="1802" width="8.85546875" style="84" bestFit="1" customWidth="1"/>
    <col min="1803" max="1803" width="8.140625" style="84" bestFit="1" customWidth="1"/>
    <col min="1804" max="1804" width="8.85546875" style="84" bestFit="1" customWidth="1"/>
    <col min="1805" max="1808" width="8.85546875" style="84" customWidth="1"/>
    <col min="1809" max="1809" width="1.7109375" style="84" customWidth="1"/>
    <col min="1810" max="1810" width="8.140625" style="84" bestFit="1" customWidth="1"/>
    <col min="1811" max="1811" width="8.85546875" style="84" bestFit="1" customWidth="1"/>
    <col min="1812" max="1812" width="8.140625" style="84" bestFit="1" customWidth="1"/>
    <col min="1813" max="1813" width="8.85546875" style="84" bestFit="1" customWidth="1"/>
    <col min="1814" max="1814" width="8.140625" style="84" bestFit="1" customWidth="1"/>
    <col min="1815" max="1815" width="8.85546875" style="84" bestFit="1" customWidth="1"/>
    <col min="1816" max="1817" width="8.85546875" style="84" customWidth="1"/>
    <col min="1818" max="2052" width="9.140625" style="84"/>
    <col min="2053" max="2053" width="23.42578125" style="84" customWidth="1"/>
    <col min="2054" max="2054" width="8.7109375" style="84" customWidth="1"/>
    <col min="2055" max="2055" width="8.140625" style="84" bestFit="1" customWidth="1"/>
    <col min="2056" max="2056" width="8.85546875" style="84" bestFit="1" customWidth="1"/>
    <col min="2057" max="2057" width="8.140625" style="84" bestFit="1" customWidth="1"/>
    <col min="2058" max="2058" width="8.85546875" style="84" bestFit="1" customWidth="1"/>
    <col min="2059" max="2059" width="8.140625" style="84" bestFit="1" customWidth="1"/>
    <col min="2060" max="2060" width="8.85546875" style="84" bestFit="1" customWidth="1"/>
    <col min="2061" max="2064" width="8.85546875" style="84" customWidth="1"/>
    <col min="2065" max="2065" width="1.7109375" style="84" customWidth="1"/>
    <col min="2066" max="2066" width="8.140625" style="84" bestFit="1" customWidth="1"/>
    <col min="2067" max="2067" width="8.85546875" style="84" bestFit="1" customWidth="1"/>
    <col min="2068" max="2068" width="8.140625" style="84" bestFit="1" customWidth="1"/>
    <col min="2069" max="2069" width="8.85546875" style="84" bestFit="1" customWidth="1"/>
    <col min="2070" max="2070" width="8.140625" style="84" bestFit="1" customWidth="1"/>
    <col min="2071" max="2071" width="8.85546875" style="84" bestFit="1" customWidth="1"/>
    <col min="2072" max="2073" width="8.85546875" style="84" customWidth="1"/>
    <col min="2074" max="2308" width="9.140625" style="84"/>
    <col min="2309" max="2309" width="23.42578125" style="84" customWidth="1"/>
    <col min="2310" max="2310" width="8.7109375" style="84" customWidth="1"/>
    <col min="2311" max="2311" width="8.140625" style="84" bestFit="1" customWidth="1"/>
    <col min="2312" max="2312" width="8.85546875" style="84" bestFit="1" customWidth="1"/>
    <col min="2313" max="2313" width="8.140625" style="84" bestFit="1" customWidth="1"/>
    <col min="2314" max="2314" width="8.85546875" style="84" bestFit="1" customWidth="1"/>
    <col min="2315" max="2315" width="8.140625" style="84" bestFit="1" customWidth="1"/>
    <col min="2316" max="2316" width="8.85546875" style="84" bestFit="1" customWidth="1"/>
    <col min="2317" max="2320" width="8.85546875" style="84" customWidth="1"/>
    <col min="2321" max="2321" width="1.7109375" style="84" customWidth="1"/>
    <col min="2322" max="2322" width="8.140625" style="84" bestFit="1" customWidth="1"/>
    <col min="2323" max="2323" width="8.85546875" style="84" bestFit="1" customWidth="1"/>
    <col min="2324" max="2324" width="8.140625" style="84" bestFit="1" customWidth="1"/>
    <col min="2325" max="2325" width="8.85546875" style="84" bestFit="1" customWidth="1"/>
    <col min="2326" max="2326" width="8.140625" style="84" bestFit="1" customWidth="1"/>
    <col min="2327" max="2327" width="8.85546875" style="84" bestFit="1" customWidth="1"/>
    <col min="2328" max="2329" width="8.85546875" style="84" customWidth="1"/>
    <col min="2330" max="2564" width="9.140625" style="84"/>
    <col min="2565" max="2565" width="23.42578125" style="84" customWidth="1"/>
    <col min="2566" max="2566" width="8.7109375" style="84" customWidth="1"/>
    <col min="2567" max="2567" width="8.140625" style="84" bestFit="1" customWidth="1"/>
    <col min="2568" max="2568" width="8.85546875" style="84" bestFit="1" customWidth="1"/>
    <col min="2569" max="2569" width="8.140625" style="84" bestFit="1" customWidth="1"/>
    <col min="2570" max="2570" width="8.85546875" style="84" bestFit="1" customWidth="1"/>
    <col min="2571" max="2571" width="8.140625" style="84" bestFit="1" customWidth="1"/>
    <col min="2572" max="2572" width="8.85546875" style="84" bestFit="1" customWidth="1"/>
    <col min="2573" max="2576" width="8.85546875" style="84" customWidth="1"/>
    <col min="2577" max="2577" width="1.7109375" style="84" customWidth="1"/>
    <col min="2578" max="2578" width="8.140625" style="84" bestFit="1" customWidth="1"/>
    <col min="2579" max="2579" width="8.85546875" style="84" bestFit="1" customWidth="1"/>
    <col min="2580" max="2580" width="8.140625" style="84" bestFit="1" customWidth="1"/>
    <col min="2581" max="2581" width="8.85546875" style="84" bestFit="1" customWidth="1"/>
    <col min="2582" max="2582" width="8.140625" style="84" bestFit="1" customWidth="1"/>
    <col min="2583" max="2583" width="8.85546875" style="84" bestFit="1" customWidth="1"/>
    <col min="2584" max="2585" width="8.85546875" style="84" customWidth="1"/>
    <col min="2586" max="2820" width="9.140625" style="84"/>
    <col min="2821" max="2821" width="23.42578125" style="84" customWidth="1"/>
    <col min="2822" max="2822" width="8.7109375" style="84" customWidth="1"/>
    <col min="2823" max="2823" width="8.140625" style="84" bestFit="1" customWidth="1"/>
    <col min="2824" max="2824" width="8.85546875" style="84" bestFit="1" customWidth="1"/>
    <col min="2825" max="2825" width="8.140625" style="84" bestFit="1" customWidth="1"/>
    <col min="2826" max="2826" width="8.85546875" style="84" bestFit="1" customWidth="1"/>
    <col min="2827" max="2827" width="8.140625" style="84" bestFit="1" customWidth="1"/>
    <col min="2828" max="2828" width="8.85546875" style="84" bestFit="1" customWidth="1"/>
    <col min="2829" max="2832" width="8.85546875" style="84" customWidth="1"/>
    <col min="2833" max="2833" width="1.7109375" style="84" customWidth="1"/>
    <col min="2834" max="2834" width="8.140625" style="84" bestFit="1" customWidth="1"/>
    <col min="2835" max="2835" width="8.85546875" style="84" bestFit="1" customWidth="1"/>
    <col min="2836" max="2836" width="8.140625" style="84" bestFit="1" customWidth="1"/>
    <col min="2837" max="2837" width="8.85546875" style="84" bestFit="1" customWidth="1"/>
    <col min="2838" max="2838" width="8.140625" style="84" bestFit="1" customWidth="1"/>
    <col min="2839" max="2839" width="8.85546875" style="84" bestFit="1" customWidth="1"/>
    <col min="2840" max="2841" width="8.85546875" style="84" customWidth="1"/>
    <col min="2842" max="3076" width="9.140625" style="84"/>
    <col min="3077" max="3077" width="23.42578125" style="84" customWidth="1"/>
    <col min="3078" max="3078" width="8.7109375" style="84" customWidth="1"/>
    <col min="3079" max="3079" width="8.140625" style="84" bestFit="1" customWidth="1"/>
    <col min="3080" max="3080" width="8.85546875" style="84" bestFit="1" customWidth="1"/>
    <col min="3081" max="3081" width="8.140625" style="84" bestFit="1" customWidth="1"/>
    <col min="3082" max="3082" width="8.85546875" style="84" bestFit="1" customWidth="1"/>
    <col min="3083" max="3083" width="8.140625" style="84" bestFit="1" customWidth="1"/>
    <col min="3084" max="3084" width="8.85546875" style="84" bestFit="1" customWidth="1"/>
    <col min="3085" max="3088" width="8.85546875" style="84" customWidth="1"/>
    <col min="3089" max="3089" width="1.7109375" style="84" customWidth="1"/>
    <col min="3090" max="3090" width="8.140625" style="84" bestFit="1" customWidth="1"/>
    <col min="3091" max="3091" width="8.85546875" style="84" bestFit="1" customWidth="1"/>
    <col min="3092" max="3092" width="8.140625" style="84" bestFit="1" customWidth="1"/>
    <col min="3093" max="3093" width="8.85546875" style="84" bestFit="1" customWidth="1"/>
    <col min="3094" max="3094" width="8.140625" style="84" bestFit="1" customWidth="1"/>
    <col min="3095" max="3095" width="8.85546875" style="84" bestFit="1" customWidth="1"/>
    <col min="3096" max="3097" width="8.85546875" style="84" customWidth="1"/>
    <col min="3098" max="3332" width="9.140625" style="84"/>
    <col min="3333" max="3333" width="23.42578125" style="84" customWidth="1"/>
    <col min="3334" max="3334" width="8.7109375" style="84" customWidth="1"/>
    <col min="3335" max="3335" width="8.140625" style="84" bestFit="1" customWidth="1"/>
    <col min="3336" max="3336" width="8.85546875" style="84" bestFit="1" customWidth="1"/>
    <col min="3337" max="3337" width="8.140625" style="84" bestFit="1" customWidth="1"/>
    <col min="3338" max="3338" width="8.85546875" style="84" bestFit="1" customWidth="1"/>
    <col min="3339" max="3339" width="8.140625" style="84" bestFit="1" customWidth="1"/>
    <col min="3340" max="3340" width="8.85546875" style="84" bestFit="1" customWidth="1"/>
    <col min="3341" max="3344" width="8.85546875" style="84" customWidth="1"/>
    <col min="3345" max="3345" width="1.7109375" style="84" customWidth="1"/>
    <col min="3346" max="3346" width="8.140625" style="84" bestFit="1" customWidth="1"/>
    <col min="3347" max="3347" width="8.85546875" style="84" bestFit="1" customWidth="1"/>
    <col min="3348" max="3348" width="8.140625" style="84" bestFit="1" customWidth="1"/>
    <col min="3349" max="3349" width="8.85546875" style="84" bestFit="1" customWidth="1"/>
    <col min="3350" max="3350" width="8.140625" style="84" bestFit="1" customWidth="1"/>
    <col min="3351" max="3351" width="8.85546875" style="84" bestFit="1" customWidth="1"/>
    <col min="3352" max="3353" width="8.85546875" style="84" customWidth="1"/>
    <col min="3354" max="3588" width="9.140625" style="84"/>
    <col min="3589" max="3589" width="23.42578125" style="84" customWidth="1"/>
    <col min="3590" max="3590" width="8.7109375" style="84" customWidth="1"/>
    <col min="3591" max="3591" width="8.140625" style="84" bestFit="1" customWidth="1"/>
    <col min="3592" max="3592" width="8.85546875" style="84" bestFit="1" customWidth="1"/>
    <col min="3593" max="3593" width="8.140625" style="84" bestFit="1" customWidth="1"/>
    <col min="3594" max="3594" width="8.85546875" style="84" bestFit="1" customWidth="1"/>
    <col min="3595" max="3595" width="8.140625" style="84" bestFit="1" customWidth="1"/>
    <col min="3596" max="3596" width="8.85546875" style="84" bestFit="1" customWidth="1"/>
    <col min="3597" max="3600" width="8.85546875" style="84" customWidth="1"/>
    <col min="3601" max="3601" width="1.7109375" style="84" customWidth="1"/>
    <col min="3602" max="3602" width="8.140625" style="84" bestFit="1" customWidth="1"/>
    <col min="3603" max="3603" width="8.85546875" style="84" bestFit="1" customWidth="1"/>
    <col min="3604" max="3604" width="8.140625" style="84" bestFit="1" customWidth="1"/>
    <col min="3605" max="3605" width="8.85546875" style="84" bestFit="1" customWidth="1"/>
    <col min="3606" max="3606" width="8.140625" style="84" bestFit="1" customWidth="1"/>
    <col min="3607" max="3607" width="8.85546875" style="84" bestFit="1" customWidth="1"/>
    <col min="3608" max="3609" width="8.85546875" style="84" customWidth="1"/>
    <col min="3610" max="3844" width="9.140625" style="84"/>
    <col min="3845" max="3845" width="23.42578125" style="84" customWidth="1"/>
    <col min="3846" max="3846" width="8.7109375" style="84" customWidth="1"/>
    <col min="3847" max="3847" width="8.140625" style="84" bestFit="1" customWidth="1"/>
    <col min="3848" max="3848" width="8.85546875" style="84" bestFit="1" customWidth="1"/>
    <col min="3849" max="3849" width="8.140625" style="84" bestFit="1" customWidth="1"/>
    <col min="3850" max="3850" width="8.85546875" style="84" bestFit="1" customWidth="1"/>
    <col min="3851" max="3851" width="8.140625" style="84" bestFit="1" customWidth="1"/>
    <col min="3852" max="3852" width="8.85546875" style="84" bestFit="1" customWidth="1"/>
    <col min="3853" max="3856" width="8.85546875" style="84" customWidth="1"/>
    <col min="3857" max="3857" width="1.7109375" style="84" customWidth="1"/>
    <col min="3858" max="3858" width="8.140625" style="84" bestFit="1" customWidth="1"/>
    <col min="3859" max="3859" width="8.85546875" style="84" bestFit="1" customWidth="1"/>
    <col min="3860" max="3860" width="8.140625" style="84" bestFit="1" customWidth="1"/>
    <col min="3861" max="3861" width="8.85546875" style="84" bestFit="1" customWidth="1"/>
    <col min="3862" max="3862" width="8.140625" style="84" bestFit="1" customWidth="1"/>
    <col min="3863" max="3863" width="8.85546875" style="84" bestFit="1" customWidth="1"/>
    <col min="3864" max="3865" width="8.85546875" style="84" customWidth="1"/>
    <col min="3866" max="4100" width="9.140625" style="84"/>
    <col min="4101" max="4101" width="23.42578125" style="84" customWidth="1"/>
    <col min="4102" max="4102" width="8.7109375" style="84" customWidth="1"/>
    <col min="4103" max="4103" width="8.140625" style="84" bestFit="1" customWidth="1"/>
    <col min="4104" max="4104" width="8.85546875" style="84" bestFit="1" customWidth="1"/>
    <col min="4105" max="4105" width="8.140625" style="84" bestFit="1" customWidth="1"/>
    <col min="4106" max="4106" width="8.85546875" style="84" bestFit="1" customWidth="1"/>
    <col min="4107" max="4107" width="8.140625" style="84" bestFit="1" customWidth="1"/>
    <col min="4108" max="4108" width="8.85546875" style="84" bestFit="1" customWidth="1"/>
    <col min="4109" max="4112" width="8.85546875" style="84" customWidth="1"/>
    <col min="4113" max="4113" width="1.7109375" style="84" customWidth="1"/>
    <col min="4114" max="4114" width="8.140625" style="84" bestFit="1" customWidth="1"/>
    <col min="4115" max="4115" width="8.85546875" style="84" bestFit="1" customWidth="1"/>
    <col min="4116" max="4116" width="8.140625" style="84" bestFit="1" customWidth="1"/>
    <col min="4117" max="4117" width="8.85546875" style="84" bestFit="1" customWidth="1"/>
    <col min="4118" max="4118" width="8.140625" style="84" bestFit="1" customWidth="1"/>
    <col min="4119" max="4119" width="8.85546875" style="84" bestFit="1" customWidth="1"/>
    <col min="4120" max="4121" width="8.85546875" style="84" customWidth="1"/>
    <col min="4122" max="4356" width="9.140625" style="84"/>
    <col min="4357" max="4357" width="23.42578125" style="84" customWidth="1"/>
    <col min="4358" max="4358" width="8.7109375" style="84" customWidth="1"/>
    <col min="4359" max="4359" width="8.140625" style="84" bestFit="1" customWidth="1"/>
    <col min="4360" max="4360" width="8.85546875" style="84" bestFit="1" customWidth="1"/>
    <col min="4361" max="4361" width="8.140625" style="84" bestFit="1" customWidth="1"/>
    <col min="4362" max="4362" width="8.85546875" style="84" bestFit="1" customWidth="1"/>
    <col min="4363" max="4363" width="8.140625" style="84" bestFit="1" customWidth="1"/>
    <col min="4364" max="4364" width="8.85546875" style="84" bestFit="1" customWidth="1"/>
    <col min="4365" max="4368" width="8.85546875" style="84" customWidth="1"/>
    <col min="4369" max="4369" width="1.7109375" style="84" customWidth="1"/>
    <col min="4370" max="4370" width="8.140625" style="84" bestFit="1" customWidth="1"/>
    <col min="4371" max="4371" width="8.85546875" style="84" bestFit="1" customWidth="1"/>
    <col min="4372" max="4372" width="8.140625" style="84" bestFit="1" customWidth="1"/>
    <col min="4373" max="4373" width="8.85546875" style="84" bestFit="1" customWidth="1"/>
    <col min="4374" max="4374" width="8.140625" style="84" bestFit="1" customWidth="1"/>
    <col min="4375" max="4375" width="8.85546875" style="84" bestFit="1" customWidth="1"/>
    <col min="4376" max="4377" width="8.85546875" style="84" customWidth="1"/>
    <col min="4378" max="4612" width="9.140625" style="84"/>
    <col min="4613" max="4613" width="23.42578125" style="84" customWidth="1"/>
    <col min="4614" max="4614" width="8.7109375" style="84" customWidth="1"/>
    <col min="4615" max="4615" width="8.140625" style="84" bestFit="1" customWidth="1"/>
    <col min="4616" max="4616" width="8.85546875" style="84" bestFit="1" customWidth="1"/>
    <col min="4617" max="4617" width="8.140625" style="84" bestFit="1" customWidth="1"/>
    <col min="4618" max="4618" width="8.85546875" style="84" bestFit="1" customWidth="1"/>
    <col min="4619" max="4619" width="8.140625" style="84" bestFit="1" customWidth="1"/>
    <col min="4620" max="4620" width="8.85546875" style="84" bestFit="1" customWidth="1"/>
    <col min="4621" max="4624" width="8.85546875" style="84" customWidth="1"/>
    <col min="4625" max="4625" width="1.7109375" style="84" customWidth="1"/>
    <col min="4626" max="4626" width="8.140625" style="84" bestFit="1" customWidth="1"/>
    <col min="4627" max="4627" width="8.85546875" style="84" bestFit="1" customWidth="1"/>
    <col min="4628" max="4628" width="8.140625" style="84" bestFit="1" customWidth="1"/>
    <col min="4629" max="4629" width="8.85546875" style="84" bestFit="1" customWidth="1"/>
    <col min="4630" max="4630" width="8.140625" style="84" bestFit="1" customWidth="1"/>
    <col min="4631" max="4631" width="8.85546875" style="84" bestFit="1" customWidth="1"/>
    <col min="4632" max="4633" width="8.85546875" style="84" customWidth="1"/>
    <col min="4634" max="4868" width="9.140625" style="84"/>
    <col min="4869" max="4869" width="23.42578125" style="84" customWidth="1"/>
    <col min="4870" max="4870" width="8.7109375" style="84" customWidth="1"/>
    <col min="4871" max="4871" width="8.140625" style="84" bestFit="1" customWidth="1"/>
    <col min="4872" max="4872" width="8.85546875" style="84" bestFit="1" customWidth="1"/>
    <col min="4873" max="4873" width="8.140625" style="84" bestFit="1" customWidth="1"/>
    <col min="4874" max="4874" width="8.85546875" style="84" bestFit="1" customWidth="1"/>
    <col min="4875" max="4875" width="8.140625" style="84" bestFit="1" customWidth="1"/>
    <col min="4876" max="4876" width="8.85546875" style="84" bestFit="1" customWidth="1"/>
    <col min="4877" max="4880" width="8.85546875" style="84" customWidth="1"/>
    <col min="4881" max="4881" width="1.7109375" style="84" customWidth="1"/>
    <col min="4882" max="4882" width="8.140625" style="84" bestFit="1" customWidth="1"/>
    <col min="4883" max="4883" width="8.85546875" style="84" bestFit="1" customWidth="1"/>
    <col min="4884" max="4884" width="8.140625" style="84" bestFit="1" customWidth="1"/>
    <col min="4885" max="4885" width="8.85546875" style="84" bestFit="1" customWidth="1"/>
    <col min="4886" max="4886" width="8.140625" style="84" bestFit="1" customWidth="1"/>
    <col min="4887" max="4887" width="8.85546875" style="84" bestFit="1" customWidth="1"/>
    <col min="4888" max="4889" width="8.85546875" style="84" customWidth="1"/>
    <col min="4890" max="5124" width="9.140625" style="84"/>
    <col min="5125" max="5125" width="23.42578125" style="84" customWidth="1"/>
    <col min="5126" max="5126" width="8.7109375" style="84" customWidth="1"/>
    <col min="5127" max="5127" width="8.140625" style="84" bestFit="1" customWidth="1"/>
    <col min="5128" max="5128" width="8.85546875" style="84" bestFit="1" customWidth="1"/>
    <col min="5129" max="5129" width="8.140625" style="84" bestFit="1" customWidth="1"/>
    <col min="5130" max="5130" width="8.85546875" style="84" bestFit="1" customWidth="1"/>
    <col min="5131" max="5131" width="8.140625" style="84" bestFit="1" customWidth="1"/>
    <col min="5132" max="5132" width="8.85546875" style="84" bestFit="1" customWidth="1"/>
    <col min="5133" max="5136" width="8.85546875" style="84" customWidth="1"/>
    <col min="5137" max="5137" width="1.7109375" style="84" customWidth="1"/>
    <col min="5138" max="5138" width="8.140625" style="84" bestFit="1" customWidth="1"/>
    <col min="5139" max="5139" width="8.85546875" style="84" bestFit="1" customWidth="1"/>
    <col min="5140" max="5140" width="8.140625" style="84" bestFit="1" customWidth="1"/>
    <col min="5141" max="5141" width="8.85546875" style="84" bestFit="1" customWidth="1"/>
    <col min="5142" max="5142" width="8.140625" style="84" bestFit="1" customWidth="1"/>
    <col min="5143" max="5143" width="8.85546875" style="84" bestFit="1" customWidth="1"/>
    <col min="5144" max="5145" width="8.85546875" style="84" customWidth="1"/>
    <col min="5146" max="5380" width="9.140625" style="84"/>
    <col min="5381" max="5381" width="23.42578125" style="84" customWidth="1"/>
    <col min="5382" max="5382" width="8.7109375" style="84" customWidth="1"/>
    <col min="5383" max="5383" width="8.140625" style="84" bestFit="1" customWidth="1"/>
    <col min="5384" max="5384" width="8.85546875" style="84" bestFit="1" customWidth="1"/>
    <col min="5385" max="5385" width="8.140625" style="84" bestFit="1" customWidth="1"/>
    <col min="5386" max="5386" width="8.85546875" style="84" bestFit="1" customWidth="1"/>
    <col min="5387" max="5387" width="8.140625" style="84" bestFit="1" customWidth="1"/>
    <col min="5388" max="5388" width="8.85546875" style="84" bestFit="1" customWidth="1"/>
    <col min="5389" max="5392" width="8.85546875" style="84" customWidth="1"/>
    <col min="5393" max="5393" width="1.7109375" style="84" customWidth="1"/>
    <col min="5394" max="5394" width="8.140625" style="84" bestFit="1" customWidth="1"/>
    <col min="5395" max="5395" width="8.85546875" style="84" bestFit="1" customWidth="1"/>
    <col min="5396" max="5396" width="8.140625" style="84" bestFit="1" customWidth="1"/>
    <col min="5397" max="5397" width="8.85546875" style="84" bestFit="1" customWidth="1"/>
    <col min="5398" max="5398" width="8.140625" style="84" bestFit="1" customWidth="1"/>
    <col min="5399" max="5399" width="8.85546875" style="84" bestFit="1" customWidth="1"/>
    <col min="5400" max="5401" width="8.85546875" style="84" customWidth="1"/>
    <col min="5402" max="5636" width="9.140625" style="84"/>
    <col min="5637" max="5637" width="23.42578125" style="84" customWidth="1"/>
    <col min="5638" max="5638" width="8.7109375" style="84" customWidth="1"/>
    <col min="5639" max="5639" width="8.140625" style="84" bestFit="1" customWidth="1"/>
    <col min="5640" max="5640" width="8.85546875" style="84" bestFit="1" customWidth="1"/>
    <col min="5641" max="5641" width="8.140625" style="84" bestFit="1" customWidth="1"/>
    <col min="5642" max="5642" width="8.85546875" style="84" bestFit="1" customWidth="1"/>
    <col min="5643" max="5643" width="8.140625" style="84" bestFit="1" customWidth="1"/>
    <col min="5644" max="5644" width="8.85546875" style="84" bestFit="1" customWidth="1"/>
    <col min="5645" max="5648" width="8.85546875" style="84" customWidth="1"/>
    <col min="5649" max="5649" width="1.7109375" style="84" customWidth="1"/>
    <col min="5650" max="5650" width="8.140625" style="84" bestFit="1" customWidth="1"/>
    <col min="5651" max="5651" width="8.85546875" style="84" bestFit="1" customWidth="1"/>
    <col min="5652" max="5652" width="8.140625" style="84" bestFit="1" customWidth="1"/>
    <col min="5653" max="5653" width="8.85546875" style="84" bestFit="1" customWidth="1"/>
    <col min="5654" max="5654" width="8.140625" style="84" bestFit="1" customWidth="1"/>
    <col min="5655" max="5655" width="8.85546875" style="84" bestFit="1" customWidth="1"/>
    <col min="5656" max="5657" width="8.85546875" style="84" customWidth="1"/>
    <col min="5658" max="5892" width="9.140625" style="84"/>
    <col min="5893" max="5893" width="23.42578125" style="84" customWidth="1"/>
    <col min="5894" max="5894" width="8.7109375" style="84" customWidth="1"/>
    <col min="5895" max="5895" width="8.140625" style="84" bestFit="1" customWidth="1"/>
    <col min="5896" max="5896" width="8.85546875" style="84" bestFit="1" customWidth="1"/>
    <col min="5897" max="5897" width="8.140625" style="84" bestFit="1" customWidth="1"/>
    <col min="5898" max="5898" width="8.85546875" style="84" bestFit="1" customWidth="1"/>
    <col min="5899" max="5899" width="8.140625" style="84" bestFit="1" customWidth="1"/>
    <col min="5900" max="5900" width="8.85546875" style="84" bestFit="1" customWidth="1"/>
    <col min="5901" max="5904" width="8.85546875" style="84" customWidth="1"/>
    <col min="5905" max="5905" width="1.7109375" style="84" customWidth="1"/>
    <col min="5906" max="5906" width="8.140625" style="84" bestFit="1" customWidth="1"/>
    <col min="5907" max="5907" width="8.85546875" style="84" bestFit="1" customWidth="1"/>
    <col min="5908" max="5908" width="8.140625" style="84" bestFit="1" customWidth="1"/>
    <col min="5909" max="5909" width="8.85546875" style="84" bestFit="1" customWidth="1"/>
    <col min="5910" max="5910" width="8.140625" style="84" bestFit="1" customWidth="1"/>
    <col min="5911" max="5911" width="8.85546875" style="84" bestFit="1" customWidth="1"/>
    <col min="5912" max="5913" width="8.85546875" style="84" customWidth="1"/>
    <col min="5914" max="6148" width="9.140625" style="84"/>
    <col min="6149" max="6149" width="23.42578125" style="84" customWidth="1"/>
    <col min="6150" max="6150" width="8.7109375" style="84" customWidth="1"/>
    <col min="6151" max="6151" width="8.140625" style="84" bestFit="1" customWidth="1"/>
    <col min="6152" max="6152" width="8.85546875" style="84" bestFit="1" customWidth="1"/>
    <col min="6153" max="6153" width="8.140625" style="84" bestFit="1" customWidth="1"/>
    <col min="6154" max="6154" width="8.85546875" style="84" bestFit="1" customWidth="1"/>
    <col min="6155" max="6155" width="8.140625" style="84" bestFit="1" customWidth="1"/>
    <col min="6156" max="6156" width="8.85546875" style="84" bestFit="1" customWidth="1"/>
    <col min="6157" max="6160" width="8.85546875" style="84" customWidth="1"/>
    <col min="6161" max="6161" width="1.7109375" style="84" customWidth="1"/>
    <col min="6162" max="6162" width="8.140625" style="84" bestFit="1" customWidth="1"/>
    <col min="6163" max="6163" width="8.85546875" style="84" bestFit="1" customWidth="1"/>
    <col min="6164" max="6164" width="8.140625" style="84" bestFit="1" customWidth="1"/>
    <col min="6165" max="6165" width="8.85546875" style="84" bestFit="1" customWidth="1"/>
    <col min="6166" max="6166" width="8.140625" style="84" bestFit="1" customWidth="1"/>
    <col min="6167" max="6167" width="8.85546875" style="84" bestFit="1" customWidth="1"/>
    <col min="6168" max="6169" width="8.85546875" style="84" customWidth="1"/>
    <col min="6170" max="6404" width="9.140625" style="84"/>
    <col min="6405" max="6405" width="23.42578125" style="84" customWidth="1"/>
    <col min="6406" max="6406" width="8.7109375" style="84" customWidth="1"/>
    <col min="6407" max="6407" width="8.140625" style="84" bestFit="1" customWidth="1"/>
    <col min="6408" max="6408" width="8.85546875" style="84" bestFit="1" customWidth="1"/>
    <col min="6409" max="6409" width="8.140625" style="84" bestFit="1" customWidth="1"/>
    <col min="6410" max="6410" width="8.85546875" style="84" bestFit="1" customWidth="1"/>
    <col min="6411" max="6411" width="8.140625" style="84" bestFit="1" customWidth="1"/>
    <col min="6412" max="6412" width="8.85546875" style="84" bestFit="1" customWidth="1"/>
    <col min="6413" max="6416" width="8.85546875" style="84" customWidth="1"/>
    <col min="6417" max="6417" width="1.7109375" style="84" customWidth="1"/>
    <col min="6418" max="6418" width="8.140625" style="84" bestFit="1" customWidth="1"/>
    <col min="6419" max="6419" width="8.85546875" style="84" bestFit="1" customWidth="1"/>
    <col min="6420" max="6420" width="8.140625" style="84" bestFit="1" customWidth="1"/>
    <col min="6421" max="6421" width="8.85546875" style="84" bestFit="1" customWidth="1"/>
    <col min="6422" max="6422" width="8.140625" style="84" bestFit="1" customWidth="1"/>
    <col min="6423" max="6423" width="8.85546875" style="84" bestFit="1" customWidth="1"/>
    <col min="6424" max="6425" width="8.85546875" style="84" customWidth="1"/>
    <col min="6426" max="6660" width="9.140625" style="84"/>
    <col min="6661" max="6661" width="23.42578125" style="84" customWidth="1"/>
    <col min="6662" max="6662" width="8.7109375" style="84" customWidth="1"/>
    <col min="6663" max="6663" width="8.140625" style="84" bestFit="1" customWidth="1"/>
    <col min="6664" max="6664" width="8.85546875" style="84" bestFit="1" customWidth="1"/>
    <col min="6665" max="6665" width="8.140625" style="84" bestFit="1" customWidth="1"/>
    <col min="6666" max="6666" width="8.85546875" style="84" bestFit="1" customWidth="1"/>
    <col min="6667" max="6667" width="8.140625" style="84" bestFit="1" customWidth="1"/>
    <col min="6668" max="6668" width="8.85546875" style="84" bestFit="1" customWidth="1"/>
    <col min="6669" max="6672" width="8.85546875" style="84" customWidth="1"/>
    <col min="6673" max="6673" width="1.7109375" style="84" customWidth="1"/>
    <col min="6674" max="6674" width="8.140625" style="84" bestFit="1" customWidth="1"/>
    <col min="6675" max="6675" width="8.85546875" style="84" bestFit="1" customWidth="1"/>
    <col min="6676" max="6676" width="8.140625" style="84" bestFit="1" customWidth="1"/>
    <col min="6677" max="6677" width="8.85546875" style="84" bestFit="1" customWidth="1"/>
    <col min="6678" max="6678" width="8.140625" style="84" bestFit="1" customWidth="1"/>
    <col min="6679" max="6679" width="8.85546875" style="84" bestFit="1" customWidth="1"/>
    <col min="6680" max="6681" width="8.85546875" style="84" customWidth="1"/>
    <col min="6682" max="6916" width="9.140625" style="84"/>
    <col min="6917" max="6917" width="23.42578125" style="84" customWidth="1"/>
    <col min="6918" max="6918" width="8.7109375" style="84" customWidth="1"/>
    <col min="6919" max="6919" width="8.140625" style="84" bestFit="1" customWidth="1"/>
    <col min="6920" max="6920" width="8.85546875" style="84" bestFit="1" customWidth="1"/>
    <col min="6921" max="6921" width="8.140625" style="84" bestFit="1" customWidth="1"/>
    <col min="6922" max="6922" width="8.85546875" style="84" bestFit="1" customWidth="1"/>
    <col min="6923" max="6923" width="8.140625" style="84" bestFit="1" customWidth="1"/>
    <col min="6924" max="6924" width="8.85546875" style="84" bestFit="1" customWidth="1"/>
    <col min="6925" max="6928" width="8.85546875" style="84" customWidth="1"/>
    <col min="6929" max="6929" width="1.7109375" style="84" customWidth="1"/>
    <col min="6930" max="6930" width="8.140625" style="84" bestFit="1" customWidth="1"/>
    <col min="6931" max="6931" width="8.85546875" style="84" bestFit="1" customWidth="1"/>
    <col min="6932" max="6932" width="8.140625" style="84" bestFit="1" customWidth="1"/>
    <col min="6933" max="6933" width="8.85546875" style="84" bestFit="1" customWidth="1"/>
    <col min="6934" max="6934" width="8.140625" style="84" bestFit="1" customWidth="1"/>
    <col min="6935" max="6935" width="8.85546875" style="84" bestFit="1" customWidth="1"/>
    <col min="6936" max="6937" width="8.85546875" style="84" customWidth="1"/>
    <col min="6938" max="7172" width="9.140625" style="84"/>
    <col min="7173" max="7173" width="23.42578125" style="84" customWidth="1"/>
    <col min="7174" max="7174" width="8.7109375" style="84" customWidth="1"/>
    <col min="7175" max="7175" width="8.140625" style="84" bestFit="1" customWidth="1"/>
    <col min="7176" max="7176" width="8.85546875" style="84" bestFit="1" customWidth="1"/>
    <col min="7177" max="7177" width="8.140625" style="84" bestFit="1" customWidth="1"/>
    <col min="7178" max="7178" width="8.85546875" style="84" bestFit="1" customWidth="1"/>
    <col min="7179" max="7179" width="8.140625" style="84" bestFit="1" customWidth="1"/>
    <col min="7180" max="7180" width="8.85546875" style="84" bestFit="1" customWidth="1"/>
    <col min="7181" max="7184" width="8.85546875" style="84" customWidth="1"/>
    <col min="7185" max="7185" width="1.7109375" style="84" customWidth="1"/>
    <col min="7186" max="7186" width="8.140625" style="84" bestFit="1" customWidth="1"/>
    <col min="7187" max="7187" width="8.85546875" style="84" bestFit="1" customWidth="1"/>
    <col min="7188" max="7188" width="8.140625" style="84" bestFit="1" customWidth="1"/>
    <col min="7189" max="7189" width="8.85546875" style="84" bestFit="1" customWidth="1"/>
    <col min="7190" max="7190" width="8.140625" style="84" bestFit="1" customWidth="1"/>
    <col min="7191" max="7191" width="8.85546875" style="84" bestFit="1" customWidth="1"/>
    <col min="7192" max="7193" width="8.85546875" style="84" customWidth="1"/>
    <col min="7194" max="7428" width="9.140625" style="84"/>
    <col min="7429" max="7429" width="23.42578125" style="84" customWidth="1"/>
    <col min="7430" max="7430" width="8.7109375" style="84" customWidth="1"/>
    <col min="7431" max="7431" width="8.140625" style="84" bestFit="1" customWidth="1"/>
    <col min="7432" max="7432" width="8.85546875" style="84" bestFit="1" customWidth="1"/>
    <col min="7433" max="7433" width="8.140625" style="84" bestFit="1" customWidth="1"/>
    <col min="7434" max="7434" width="8.85546875" style="84" bestFit="1" customWidth="1"/>
    <col min="7435" max="7435" width="8.140625" style="84" bestFit="1" customWidth="1"/>
    <col min="7436" max="7436" width="8.85546875" style="84" bestFit="1" customWidth="1"/>
    <col min="7437" max="7440" width="8.85546875" style="84" customWidth="1"/>
    <col min="7441" max="7441" width="1.7109375" style="84" customWidth="1"/>
    <col min="7442" max="7442" width="8.140625" style="84" bestFit="1" customWidth="1"/>
    <col min="7443" max="7443" width="8.85546875" style="84" bestFit="1" customWidth="1"/>
    <col min="7444" max="7444" width="8.140625" style="84" bestFit="1" customWidth="1"/>
    <col min="7445" max="7445" width="8.85546875" style="84" bestFit="1" customWidth="1"/>
    <col min="7446" max="7446" width="8.140625" style="84" bestFit="1" customWidth="1"/>
    <col min="7447" max="7447" width="8.85546875" style="84" bestFit="1" customWidth="1"/>
    <col min="7448" max="7449" width="8.85546875" style="84" customWidth="1"/>
    <col min="7450" max="7684" width="9.140625" style="84"/>
    <col min="7685" max="7685" width="23.42578125" style="84" customWidth="1"/>
    <col min="7686" max="7686" width="8.7109375" style="84" customWidth="1"/>
    <col min="7687" max="7687" width="8.140625" style="84" bestFit="1" customWidth="1"/>
    <col min="7688" max="7688" width="8.85546875" style="84" bestFit="1" customWidth="1"/>
    <col min="7689" max="7689" width="8.140625" style="84" bestFit="1" customWidth="1"/>
    <col min="7690" max="7690" width="8.85546875" style="84" bestFit="1" customWidth="1"/>
    <col min="7691" max="7691" width="8.140625" style="84" bestFit="1" customWidth="1"/>
    <col min="7692" max="7692" width="8.85546875" style="84" bestFit="1" customWidth="1"/>
    <col min="7693" max="7696" width="8.85546875" style="84" customWidth="1"/>
    <col min="7697" max="7697" width="1.7109375" style="84" customWidth="1"/>
    <col min="7698" max="7698" width="8.140625" style="84" bestFit="1" customWidth="1"/>
    <col min="7699" max="7699" width="8.85546875" style="84" bestFit="1" customWidth="1"/>
    <col min="7700" max="7700" width="8.140625" style="84" bestFit="1" customWidth="1"/>
    <col min="7701" max="7701" width="8.85546875" style="84" bestFit="1" customWidth="1"/>
    <col min="7702" max="7702" width="8.140625" style="84" bestFit="1" customWidth="1"/>
    <col min="7703" max="7703" width="8.85546875" style="84" bestFit="1" customWidth="1"/>
    <col min="7704" max="7705" width="8.85546875" style="84" customWidth="1"/>
    <col min="7706" max="7940" width="9.140625" style="84"/>
    <col min="7941" max="7941" width="23.42578125" style="84" customWidth="1"/>
    <col min="7942" max="7942" width="8.7109375" style="84" customWidth="1"/>
    <col min="7943" max="7943" width="8.140625" style="84" bestFit="1" customWidth="1"/>
    <col min="7944" max="7944" width="8.85546875" style="84" bestFit="1" customWidth="1"/>
    <col min="7945" max="7945" width="8.140625" style="84" bestFit="1" customWidth="1"/>
    <col min="7946" max="7946" width="8.85546875" style="84" bestFit="1" customWidth="1"/>
    <col min="7947" max="7947" width="8.140625" style="84" bestFit="1" customWidth="1"/>
    <col min="7948" max="7948" width="8.85546875" style="84" bestFit="1" customWidth="1"/>
    <col min="7949" max="7952" width="8.85546875" style="84" customWidth="1"/>
    <col min="7953" max="7953" width="1.7109375" style="84" customWidth="1"/>
    <col min="7954" max="7954" width="8.140625" style="84" bestFit="1" customWidth="1"/>
    <col min="7955" max="7955" width="8.85546875" style="84" bestFit="1" customWidth="1"/>
    <col min="7956" max="7956" width="8.140625" style="84" bestFit="1" customWidth="1"/>
    <col min="7957" max="7957" width="8.85546875" style="84" bestFit="1" customWidth="1"/>
    <col min="7958" max="7958" width="8.140625" style="84" bestFit="1" customWidth="1"/>
    <col min="7959" max="7959" width="8.85546875" style="84" bestFit="1" customWidth="1"/>
    <col min="7960" max="7961" width="8.85546875" style="84" customWidth="1"/>
    <col min="7962" max="8196" width="9.140625" style="84"/>
    <col min="8197" max="8197" width="23.42578125" style="84" customWidth="1"/>
    <col min="8198" max="8198" width="8.7109375" style="84" customWidth="1"/>
    <col min="8199" max="8199" width="8.140625" style="84" bestFit="1" customWidth="1"/>
    <col min="8200" max="8200" width="8.85546875" style="84" bestFit="1" customWidth="1"/>
    <col min="8201" max="8201" width="8.140625" style="84" bestFit="1" customWidth="1"/>
    <col min="8202" max="8202" width="8.85546875" style="84" bestFit="1" customWidth="1"/>
    <col min="8203" max="8203" width="8.140625" style="84" bestFit="1" customWidth="1"/>
    <col min="8204" max="8204" width="8.85546875" style="84" bestFit="1" customWidth="1"/>
    <col min="8205" max="8208" width="8.85546875" style="84" customWidth="1"/>
    <col min="8209" max="8209" width="1.7109375" style="84" customWidth="1"/>
    <col min="8210" max="8210" width="8.140625" style="84" bestFit="1" customWidth="1"/>
    <col min="8211" max="8211" width="8.85546875" style="84" bestFit="1" customWidth="1"/>
    <col min="8212" max="8212" width="8.140625" style="84" bestFit="1" customWidth="1"/>
    <col min="8213" max="8213" width="8.85546875" style="84" bestFit="1" customWidth="1"/>
    <col min="8214" max="8214" width="8.140625" style="84" bestFit="1" customWidth="1"/>
    <col min="8215" max="8215" width="8.85546875" style="84" bestFit="1" customWidth="1"/>
    <col min="8216" max="8217" width="8.85546875" style="84" customWidth="1"/>
    <col min="8218" max="8452" width="9.140625" style="84"/>
    <col min="8453" max="8453" width="23.42578125" style="84" customWidth="1"/>
    <col min="8454" max="8454" width="8.7109375" style="84" customWidth="1"/>
    <col min="8455" max="8455" width="8.140625" style="84" bestFit="1" customWidth="1"/>
    <col min="8456" max="8456" width="8.85546875" style="84" bestFit="1" customWidth="1"/>
    <col min="8457" max="8457" width="8.140625" style="84" bestFit="1" customWidth="1"/>
    <col min="8458" max="8458" width="8.85546875" style="84" bestFit="1" customWidth="1"/>
    <col min="8459" max="8459" width="8.140625" style="84" bestFit="1" customWidth="1"/>
    <col min="8460" max="8460" width="8.85546875" style="84" bestFit="1" customWidth="1"/>
    <col min="8461" max="8464" width="8.85546875" style="84" customWidth="1"/>
    <col min="8465" max="8465" width="1.7109375" style="84" customWidth="1"/>
    <col min="8466" max="8466" width="8.140625" style="84" bestFit="1" customWidth="1"/>
    <col min="8467" max="8467" width="8.85546875" style="84" bestFit="1" customWidth="1"/>
    <col min="8468" max="8468" width="8.140625" style="84" bestFit="1" customWidth="1"/>
    <col min="8469" max="8469" width="8.85546875" style="84" bestFit="1" customWidth="1"/>
    <col min="8470" max="8470" width="8.140625" style="84" bestFit="1" customWidth="1"/>
    <col min="8471" max="8471" width="8.85546875" style="84" bestFit="1" customWidth="1"/>
    <col min="8472" max="8473" width="8.85546875" style="84" customWidth="1"/>
    <col min="8474" max="8708" width="9.140625" style="84"/>
    <col min="8709" max="8709" width="23.42578125" style="84" customWidth="1"/>
    <col min="8710" max="8710" width="8.7109375" style="84" customWidth="1"/>
    <col min="8711" max="8711" width="8.140625" style="84" bestFit="1" customWidth="1"/>
    <col min="8712" max="8712" width="8.85546875" style="84" bestFit="1" customWidth="1"/>
    <col min="8713" max="8713" width="8.140625" style="84" bestFit="1" customWidth="1"/>
    <col min="8714" max="8714" width="8.85546875" style="84" bestFit="1" customWidth="1"/>
    <col min="8715" max="8715" width="8.140625" style="84" bestFit="1" customWidth="1"/>
    <col min="8716" max="8716" width="8.85546875" style="84" bestFit="1" customWidth="1"/>
    <col min="8717" max="8720" width="8.85546875" style="84" customWidth="1"/>
    <col min="8721" max="8721" width="1.7109375" style="84" customWidth="1"/>
    <col min="8722" max="8722" width="8.140625" style="84" bestFit="1" customWidth="1"/>
    <col min="8723" max="8723" width="8.85546875" style="84" bestFit="1" customWidth="1"/>
    <col min="8724" max="8724" width="8.140625" style="84" bestFit="1" customWidth="1"/>
    <col min="8725" max="8725" width="8.85546875" style="84" bestFit="1" customWidth="1"/>
    <col min="8726" max="8726" width="8.140625" style="84" bestFit="1" customWidth="1"/>
    <col min="8727" max="8727" width="8.85546875" style="84" bestFit="1" customWidth="1"/>
    <col min="8728" max="8729" width="8.85546875" style="84" customWidth="1"/>
    <col min="8730" max="8964" width="9.140625" style="84"/>
    <col min="8965" max="8965" width="23.42578125" style="84" customWidth="1"/>
    <col min="8966" max="8966" width="8.7109375" style="84" customWidth="1"/>
    <col min="8967" max="8967" width="8.140625" style="84" bestFit="1" customWidth="1"/>
    <col min="8968" max="8968" width="8.85546875" style="84" bestFit="1" customWidth="1"/>
    <col min="8969" max="8969" width="8.140625" style="84" bestFit="1" customWidth="1"/>
    <col min="8970" max="8970" width="8.85546875" style="84" bestFit="1" customWidth="1"/>
    <col min="8971" max="8971" width="8.140625" style="84" bestFit="1" customWidth="1"/>
    <col min="8972" max="8972" width="8.85546875" style="84" bestFit="1" customWidth="1"/>
    <col min="8973" max="8976" width="8.85546875" style="84" customWidth="1"/>
    <col min="8977" max="8977" width="1.7109375" style="84" customWidth="1"/>
    <col min="8978" max="8978" width="8.140625" style="84" bestFit="1" customWidth="1"/>
    <col min="8979" max="8979" width="8.85546875" style="84" bestFit="1" customWidth="1"/>
    <col min="8980" max="8980" width="8.140625" style="84" bestFit="1" customWidth="1"/>
    <col min="8981" max="8981" width="8.85546875" style="84" bestFit="1" customWidth="1"/>
    <col min="8982" max="8982" width="8.140625" style="84" bestFit="1" customWidth="1"/>
    <col min="8983" max="8983" width="8.85546875" style="84" bestFit="1" customWidth="1"/>
    <col min="8984" max="8985" width="8.85546875" style="84" customWidth="1"/>
    <col min="8986" max="9220" width="9.140625" style="84"/>
    <col min="9221" max="9221" width="23.42578125" style="84" customWidth="1"/>
    <col min="9222" max="9222" width="8.7109375" style="84" customWidth="1"/>
    <col min="9223" max="9223" width="8.140625" style="84" bestFit="1" customWidth="1"/>
    <col min="9224" max="9224" width="8.85546875" style="84" bestFit="1" customWidth="1"/>
    <col min="9225" max="9225" width="8.140625" style="84" bestFit="1" customWidth="1"/>
    <col min="9226" max="9226" width="8.85546875" style="84" bestFit="1" customWidth="1"/>
    <col min="9227" max="9227" width="8.140625" style="84" bestFit="1" customWidth="1"/>
    <col min="9228" max="9228" width="8.85546875" style="84" bestFit="1" customWidth="1"/>
    <col min="9229" max="9232" width="8.85546875" style="84" customWidth="1"/>
    <col min="9233" max="9233" width="1.7109375" style="84" customWidth="1"/>
    <col min="9234" max="9234" width="8.140625" style="84" bestFit="1" customWidth="1"/>
    <col min="9235" max="9235" width="8.85546875" style="84" bestFit="1" customWidth="1"/>
    <col min="9236" max="9236" width="8.140625" style="84" bestFit="1" customWidth="1"/>
    <col min="9237" max="9237" width="8.85546875" style="84" bestFit="1" customWidth="1"/>
    <col min="9238" max="9238" width="8.140625" style="84" bestFit="1" customWidth="1"/>
    <col min="9239" max="9239" width="8.85546875" style="84" bestFit="1" customWidth="1"/>
    <col min="9240" max="9241" width="8.85546875" style="84" customWidth="1"/>
    <col min="9242" max="9476" width="9.140625" style="84"/>
    <col min="9477" max="9477" width="23.42578125" style="84" customWidth="1"/>
    <col min="9478" max="9478" width="8.7109375" style="84" customWidth="1"/>
    <col min="9479" max="9479" width="8.140625" style="84" bestFit="1" customWidth="1"/>
    <col min="9480" max="9480" width="8.85546875" style="84" bestFit="1" customWidth="1"/>
    <col min="9481" max="9481" width="8.140625" style="84" bestFit="1" customWidth="1"/>
    <col min="9482" max="9482" width="8.85546875" style="84" bestFit="1" customWidth="1"/>
    <col min="9483" max="9483" width="8.140625" style="84" bestFit="1" customWidth="1"/>
    <col min="9484" max="9484" width="8.85546875" style="84" bestFit="1" customWidth="1"/>
    <col min="9485" max="9488" width="8.85546875" style="84" customWidth="1"/>
    <col min="9489" max="9489" width="1.7109375" style="84" customWidth="1"/>
    <col min="9490" max="9490" width="8.140625" style="84" bestFit="1" customWidth="1"/>
    <col min="9491" max="9491" width="8.85546875" style="84" bestFit="1" customWidth="1"/>
    <col min="9492" max="9492" width="8.140625" style="84" bestFit="1" customWidth="1"/>
    <col min="9493" max="9493" width="8.85546875" style="84" bestFit="1" customWidth="1"/>
    <col min="9494" max="9494" width="8.140625" style="84" bestFit="1" customWidth="1"/>
    <col min="9495" max="9495" width="8.85546875" style="84" bestFit="1" customWidth="1"/>
    <col min="9496" max="9497" width="8.85546875" style="84" customWidth="1"/>
    <col min="9498" max="9732" width="9.140625" style="84"/>
    <col min="9733" max="9733" width="23.42578125" style="84" customWidth="1"/>
    <col min="9734" max="9734" width="8.7109375" style="84" customWidth="1"/>
    <col min="9735" max="9735" width="8.140625" style="84" bestFit="1" customWidth="1"/>
    <col min="9736" max="9736" width="8.85546875" style="84" bestFit="1" customWidth="1"/>
    <col min="9737" max="9737" width="8.140625" style="84" bestFit="1" customWidth="1"/>
    <col min="9738" max="9738" width="8.85546875" style="84" bestFit="1" customWidth="1"/>
    <col min="9739" max="9739" width="8.140625" style="84" bestFit="1" customWidth="1"/>
    <col min="9740" max="9740" width="8.85546875" style="84" bestFit="1" customWidth="1"/>
    <col min="9741" max="9744" width="8.85546875" style="84" customWidth="1"/>
    <col min="9745" max="9745" width="1.7109375" style="84" customWidth="1"/>
    <col min="9746" max="9746" width="8.140625" style="84" bestFit="1" customWidth="1"/>
    <col min="9747" max="9747" width="8.85546875" style="84" bestFit="1" customWidth="1"/>
    <col min="9748" max="9748" width="8.140625" style="84" bestFit="1" customWidth="1"/>
    <col min="9749" max="9749" width="8.85546875" style="84" bestFit="1" customWidth="1"/>
    <col min="9750" max="9750" width="8.140625" style="84" bestFit="1" customWidth="1"/>
    <col min="9751" max="9751" width="8.85546875" style="84" bestFit="1" customWidth="1"/>
    <col min="9752" max="9753" width="8.85546875" style="84" customWidth="1"/>
    <col min="9754" max="9988" width="9.140625" style="84"/>
    <col min="9989" max="9989" width="23.42578125" style="84" customWidth="1"/>
    <col min="9990" max="9990" width="8.7109375" style="84" customWidth="1"/>
    <col min="9991" max="9991" width="8.140625" style="84" bestFit="1" customWidth="1"/>
    <col min="9992" max="9992" width="8.85546875" style="84" bestFit="1" customWidth="1"/>
    <col min="9993" max="9993" width="8.140625" style="84" bestFit="1" customWidth="1"/>
    <col min="9994" max="9994" width="8.85546875" style="84" bestFit="1" customWidth="1"/>
    <col min="9995" max="9995" width="8.140625" style="84" bestFit="1" customWidth="1"/>
    <col min="9996" max="9996" width="8.85546875" style="84" bestFit="1" customWidth="1"/>
    <col min="9997" max="10000" width="8.85546875" style="84" customWidth="1"/>
    <col min="10001" max="10001" width="1.7109375" style="84" customWidth="1"/>
    <col min="10002" max="10002" width="8.140625" style="84" bestFit="1" customWidth="1"/>
    <col min="10003" max="10003" width="8.85546875" style="84" bestFit="1" customWidth="1"/>
    <col min="10004" max="10004" width="8.140625" style="84" bestFit="1" customWidth="1"/>
    <col min="10005" max="10005" width="8.85546875" style="84" bestFit="1" customWidth="1"/>
    <col min="10006" max="10006" width="8.140625" style="84" bestFit="1" customWidth="1"/>
    <col min="10007" max="10007" width="8.85546875" style="84" bestFit="1" customWidth="1"/>
    <col min="10008" max="10009" width="8.85546875" style="84" customWidth="1"/>
    <col min="10010" max="10244" width="9.140625" style="84"/>
    <col min="10245" max="10245" width="23.42578125" style="84" customWidth="1"/>
    <col min="10246" max="10246" width="8.7109375" style="84" customWidth="1"/>
    <col min="10247" max="10247" width="8.140625" style="84" bestFit="1" customWidth="1"/>
    <col min="10248" max="10248" width="8.85546875" style="84" bestFit="1" customWidth="1"/>
    <col min="10249" max="10249" width="8.140625" style="84" bestFit="1" customWidth="1"/>
    <col min="10250" max="10250" width="8.85546875" style="84" bestFit="1" customWidth="1"/>
    <col min="10251" max="10251" width="8.140625" style="84" bestFit="1" customWidth="1"/>
    <col min="10252" max="10252" width="8.85546875" style="84" bestFit="1" customWidth="1"/>
    <col min="10253" max="10256" width="8.85546875" style="84" customWidth="1"/>
    <col min="10257" max="10257" width="1.7109375" style="84" customWidth="1"/>
    <col min="10258" max="10258" width="8.140625" style="84" bestFit="1" customWidth="1"/>
    <col min="10259" max="10259" width="8.85546875" style="84" bestFit="1" customWidth="1"/>
    <col min="10260" max="10260" width="8.140625" style="84" bestFit="1" customWidth="1"/>
    <col min="10261" max="10261" width="8.85546875" style="84" bestFit="1" customWidth="1"/>
    <col min="10262" max="10262" width="8.140625" style="84" bestFit="1" customWidth="1"/>
    <col min="10263" max="10263" width="8.85546875" style="84" bestFit="1" customWidth="1"/>
    <col min="10264" max="10265" width="8.85546875" style="84" customWidth="1"/>
    <col min="10266" max="10500" width="9.140625" style="84"/>
    <col min="10501" max="10501" width="23.42578125" style="84" customWidth="1"/>
    <col min="10502" max="10502" width="8.7109375" style="84" customWidth="1"/>
    <col min="10503" max="10503" width="8.140625" style="84" bestFit="1" customWidth="1"/>
    <col min="10504" max="10504" width="8.85546875" style="84" bestFit="1" customWidth="1"/>
    <col min="10505" max="10505" width="8.140625" style="84" bestFit="1" customWidth="1"/>
    <col min="10506" max="10506" width="8.85546875" style="84" bestFit="1" customWidth="1"/>
    <col min="10507" max="10507" width="8.140625" style="84" bestFit="1" customWidth="1"/>
    <col min="10508" max="10508" width="8.85546875" style="84" bestFit="1" customWidth="1"/>
    <col min="10509" max="10512" width="8.85546875" style="84" customWidth="1"/>
    <col min="10513" max="10513" width="1.7109375" style="84" customWidth="1"/>
    <col min="10514" max="10514" width="8.140625" style="84" bestFit="1" customWidth="1"/>
    <col min="10515" max="10515" width="8.85546875" style="84" bestFit="1" customWidth="1"/>
    <col min="10516" max="10516" width="8.140625" style="84" bestFit="1" customWidth="1"/>
    <col min="10517" max="10517" width="8.85546875" style="84" bestFit="1" customWidth="1"/>
    <col min="10518" max="10518" width="8.140625" style="84" bestFit="1" customWidth="1"/>
    <col min="10519" max="10519" width="8.85546875" style="84" bestFit="1" customWidth="1"/>
    <col min="10520" max="10521" width="8.85546875" style="84" customWidth="1"/>
    <col min="10522" max="10756" width="9.140625" style="84"/>
    <col min="10757" max="10757" width="23.42578125" style="84" customWidth="1"/>
    <col min="10758" max="10758" width="8.7109375" style="84" customWidth="1"/>
    <col min="10759" max="10759" width="8.140625" style="84" bestFit="1" customWidth="1"/>
    <col min="10760" max="10760" width="8.85546875" style="84" bestFit="1" customWidth="1"/>
    <col min="10761" max="10761" width="8.140625" style="84" bestFit="1" customWidth="1"/>
    <col min="10762" max="10762" width="8.85546875" style="84" bestFit="1" customWidth="1"/>
    <col min="10763" max="10763" width="8.140625" style="84" bestFit="1" customWidth="1"/>
    <col min="10764" max="10764" width="8.85546875" style="84" bestFit="1" customWidth="1"/>
    <col min="10765" max="10768" width="8.85546875" style="84" customWidth="1"/>
    <col min="10769" max="10769" width="1.7109375" style="84" customWidth="1"/>
    <col min="10770" max="10770" width="8.140625" style="84" bestFit="1" customWidth="1"/>
    <col min="10771" max="10771" width="8.85546875" style="84" bestFit="1" customWidth="1"/>
    <col min="10772" max="10772" width="8.140625" style="84" bestFit="1" customWidth="1"/>
    <col min="10773" max="10773" width="8.85546875" style="84" bestFit="1" customWidth="1"/>
    <col min="10774" max="10774" width="8.140625" style="84" bestFit="1" customWidth="1"/>
    <col min="10775" max="10775" width="8.85546875" style="84" bestFit="1" customWidth="1"/>
    <col min="10776" max="10777" width="8.85546875" style="84" customWidth="1"/>
    <col min="10778" max="11012" width="9.140625" style="84"/>
    <col min="11013" max="11013" width="23.42578125" style="84" customWidth="1"/>
    <col min="11014" max="11014" width="8.7109375" style="84" customWidth="1"/>
    <col min="11015" max="11015" width="8.140625" style="84" bestFit="1" customWidth="1"/>
    <col min="11016" max="11016" width="8.85546875" style="84" bestFit="1" customWidth="1"/>
    <col min="11017" max="11017" width="8.140625" style="84" bestFit="1" customWidth="1"/>
    <col min="11018" max="11018" width="8.85546875" style="84" bestFit="1" customWidth="1"/>
    <col min="11019" max="11019" width="8.140625" style="84" bestFit="1" customWidth="1"/>
    <col min="11020" max="11020" width="8.85546875" style="84" bestFit="1" customWidth="1"/>
    <col min="11021" max="11024" width="8.85546875" style="84" customWidth="1"/>
    <col min="11025" max="11025" width="1.7109375" style="84" customWidth="1"/>
    <col min="11026" max="11026" width="8.140625" style="84" bestFit="1" customWidth="1"/>
    <col min="11027" max="11027" width="8.85546875" style="84" bestFit="1" customWidth="1"/>
    <col min="11028" max="11028" width="8.140625" style="84" bestFit="1" customWidth="1"/>
    <col min="11029" max="11029" width="8.85546875" style="84" bestFit="1" customWidth="1"/>
    <col min="11030" max="11030" width="8.140625" style="84" bestFit="1" customWidth="1"/>
    <col min="11031" max="11031" width="8.85546875" style="84" bestFit="1" customWidth="1"/>
    <col min="11032" max="11033" width="8.85546875" style="84" customWidth="1"/>
    <col min="11034" max="11268" width="9.140625" style="84"/>
    <col min="11269" max="11269" width="23.42578125" style="84" customWidth="1"/>
    <col min="11270" max="11270" width="8.7109375" style="84" customWidth="1"/>
    <col min="11271" max="11271" width="8.140625" style="84" bestFit="1" customWidth="1"/>
    <col min="11272" max="11272" width="8.85546875" style="84" bestFit="1" customWidth="1"/>
    <col min="11273" max="11273" width="8.140625" style="84" bestFit="1" customWidth="1"/>
    <col min="11274" max="11274" width="8.85546875" style="84" bestFit="1" customWidth="1"/>
    <col min="11275" max="11275" width="8.140625" style="84" bestFit="1" customWidth="1"/>
    <col min="11276" max="11276" width="8.85546875" style="84" bestFit="1" customWidth="1"/>
    <col min="11277" max="11280" width="8.85546875" style="84" customWidth="1"/>
    <col min="11281" max="11281" width="1.7109375" style="84" customWidth="1"/>
    <col min="11282" max="11282" width="8.140625" style="84" bestFit="1" customWidth="1"/>
    <col min="11283" max="11283" width="8.85546875" style="84" bestFit="1" customWidth="1"/>
    <col min="11284" max="11284" width="8.140625" style="84" bestFit="1" customWidth="1"/>
    <col min="11285" max="11285" width="8.85546875" style="84" bestFit="1" customWidth="1"/>
    <col min="11286" max="11286" width="8.140625" style="84" bestFit="1" customWidth="1"/>
    <col min="11287" max="11287" width="8.85546875" style="84" bestFit="1" customWidth="1"/>
    <col min="11288" max="11289" width="8.85546875" style="84" customWidth="1"/>
    <col min="11290" max="11524" width="9.140625" style="84"/>
    <col min="11525" max="11525" width="23.42578125" style="84" customWidth="1"/>
    <col min="11526" max="11526" width="8.7109375" style="84" customWidth="1"/>
    <col min="11527" max="11527" width="8.140625" style="84" bestFit="1" customWidth="1"/>
    <col min="11528" max="11528" width="8.85546875" style="84" bestFit="1" customWidth="1"/>
    <col min="11529" max="11529" width="8.140625" style="84" bestFit="1" customWidth="1"/>
    <col min="11530" max="11530" width="8.85546875" style="84" bestFit="1" customWidth="1"/>
    <col min="11531" max="11531" width="8.140625" style="84" bestFit="1" customWidth="1"/>
    <col min="11532" max="11532" width="8.85546875" style="84" bestFit="1" customWidth="1"/>
    <col min="11533" max="11536" width="8.85546875" style="84" customWidth="1"/>
    <col min="11537" max="11537" width="1.7109375" style="84" customWidth="1"/>
    <col min="11538" max="11538" width="8.140625" style="84" bestFit="1" customWidth="1"/>
    <col min="11539" max="11539" width="8.85546875" style="84" bestFit="1" customWidth="1"/>
    <col min="11540" max="11540" width="8.140625" style="84" bestFit="1" customWidth="1"/>
    <col min="11541" max="11541" width="8.85546875" style="84" bestFit="1" customWidth="1"/>
    <col min="11542" max="11542" width="8.140625" style="84" bestFit="1" customWidth="1"/>
    <col min="11543" max="11543" width="8.85546875" style="84" bestFit="1" customWidth="1"/>
    <col min="11544" max="11545" width="8.85546875" style="84" customWidth="1"/>
    <col min="11546" max="11780" width="9.140625" style="84"/>
    <col min="11781" max="11781" width="23.42578125" style="84" customWidth="1"/>
    <col min="11782" max="11782" width="8.7109375" style="84" customWidth="1"/>
    <col min="11783" max="11783" width="8.140625" style="84" bestFit="1" customWidth="1"/>
    <col min="11784" max="11784" width="8.85546875" style="84" bestFit="1" customWidth="1"/>
    <col min="11785" max="11785" width="8.140625" style="84" bestFit="1" customWidth="1"/>
    <col min="11786" max="11786" width="8.85546875" style="84" bestFit="1" customWidth="1"/>
    <col min="11787" max="11787" width="8.140625" style="84" bestFit="1" customWidth="1"/>
    <col min="11788" max="11788" width="8.85546875" style="84" bestFit="1" customWidth="1"/>
    <col min="11789" max="11792" width="8.85546875" style="84" customWidth="1"/>
    <col min="11793" max="11793" width="1.7109375" style="84" customWidth="1"/>
    <col min="11794" max="11794" width="8.140625" style="84" bestFit="1" customWidth="1"/>
    <col min="11795" max="11795" width="8.85546875" style="84" bestFit="1" customWidth="1"/>
    <col min="11796" max="11796" width="8.140625" style="84" bestFit="1" customWidth="1"/>
    <col min="11797" max="11797" width="8.85546875" style="84" bestFit="1" customWidth="1"/>
    <col min="11798" max="11798" width="8.140625" style="84" bestFit="1" customWidth="1"/>
    <col min="11799" max="11799" width="8.85546875" style="84" bestFit="1" customWidth="1"/>
    <col min="11800" max="11801" width="8.85546875" style="84" customWidth="1"/>
    <col min="11802" max="12036" width="9.140625" style="84"/>
    <col min="12037" max="12037" width="23.42578125" style="84" customWidth="1"/>
    <col min="12038" max="12038" width="8.7109375" style="84" customWidth="1"/>
    <col min="12039" max="12039" width="8.140625" style="84" bestFit="1" customWidth="1"/>
    <col min="12040" max="12040" width="8.85546875" style="84" bestFit="1" customWidth="1"/>
    <col min="12041" max="12041" width="8.140625" style="84" bestFit="1" customWidth="1"/>
    <col min="12042" max="12042" width="8.85546875" style="84" bestFit="1" customWidth="1"/>
    <col min="12043" max="12043" width="8.140625" style="84" bestFit="1" customWidth="1"/>
    <col min="12044" max="12044" width="8.85546875" style="84" bestFit="1" customWidth="1"/>
    <col min="12045" max="12048" width="8.85546875" style="84" customWidth="1"/>
    <col min="12049" max="12049" width="1.7109375" style="84" customWidth="1"/>
    <col min="12050" max="12050" width="8.140625" style="84" bestFit="1" customWidth="1"/>
    <col min="12051" max="12051" width="8.85546875" style="84" bestFit="1" customWidth="1"/>
    <col min="12052" max="12052" width="8.140625" style="84" bestFit="1" customWidth="1"/>
    <col min="12053" max="12053" width="8.85546875" style="84" bestFit="1" customWidth="1"/>
    <col min="12054" max="12054" width="8.140625" style="84" bestFit="1" customWidth="1"/>
    <col min="12055" max="12055" width="8.85546875" style="84" bestFit="1" customWidth="1"/>
    <col min="12056" max="12057" width="8.85546875" style="84" customWidth="1"/>
    <col min="12058" max="12292" width="9.140625" style="84"/>
    <col min="12293" max="12293" width="23.42578125" style="84" customWidth="1"/>
    <col min="12294" max="12294" width="8.7109375" style="84" customWidth="1"/>
    <col min="12295" max="12295" width="8.140625" style="84" bestFit="1" customWidth="1"/>
    <col min="12296" max="12296" width="8.85546875" style="84" bestFit="1" customWidth="1"/>
    <col min="12297" max="12297" width="8.140625" style="84" bestFit="1" customWidth="1"/>
    <col min="12298" max="12298" width="8.85546875" style="84" bestFit="1" customWidth="1"/>
    <col min="12299" max="12299" width="8.140625" style="84" bestFit="1" customWidth="1"/>
    <col min="12300" max="12300" width="8.85546875" style="84" bestFit="1" customWidth="1"/>
    <col min="12301" max="12304" width="8.85546875" style="84" customWidth="1"/>
    <col min="12305" max="12305" width="1.7109375" style="84" customWidth="1"/>
    <col min="12306" max="12306" width="8.140625" style="84" bestFit="1" customWidth="1"/>
    <col min="12307" max="12307" width="8.85546875" style="84" bestFit="1" customWidth="1"/>
    <col min="12308" max="12308" width="8.140625" style="84" bestFit="1" customWidth="1"/>
    <col min="12309" max="12309" width="8.85546875" style="84" bestFit="1" customWidth="1"/>
    <col min="12310" max="12310" width="8.140625" style="84" bestFit="1" customWidth="1"/>
    <col min="12311" max="12311" width="8.85546875" style="84" bestFit="1" customWidth="1"/>
    <col min="12312" max="12313" width="8.85546875" style="84" customWidth="1"/>
    <col min="12314" max="12548" width="9.140625" style="84"/>
    <col min="12549" max="12549" width="23.42578125" style="84" customWidth="1"/>
    <col min="12550" max="12550" width="8.7109375" style="84" customWidth="1"/>
    <col min="12551" max="12551" width="8.140625" style="84" bestFit="1" customWidth="1"/>
    <col min="12552" max="12552" width="8.85546875" style="84" bestFit="1" customWidth="1"/>
    <col min="12553" max="12553" width="8.140625" style="84" bestFit="1" customWidth="1"/>
    <col min="12554" max="12554" width="8.85546875" style="84" bestFit="1" customWidth="1"/>
    <col min="12555" max="12555" width="8.140625" style="84" bestFit="1" customWidth="1"/>
    <col min="12556" max="12556" width="8.85546875" style="84" bestFit="1" customWidth="1"/>
    <col min="12557" max="12560" width="8.85546875" style="84" customWidth="1"/>
    <col min="12561" max="12561" width="1.7109375" style="84" customWidth="1"/>
    <col min="12562" max="12562" width="8.140625" style="84" bestFit="1" customWidth="1"/>
    <col min="12563" max="12563" width="8.85546875" style="84" bestFit="1" customWidth="1"/>
    <col min="12564" max="12564" width="8.140625" style="84" bestFit="1" customWidth="1"/>
    <col min="12565" max="12565" width="8.85546875" style="84" bestFit="1" customWidth="1"/>
    <col min="12566" max="12566" width="8.140625" style="84" bestFit="1" customWidth="1"/>
    <col min="12567" max="12567" width="8.85546875" style="84" bestFit="1" customWidth="1"/>
    <col min="12568" max="12569" width="8.85546875" style="84" customWidth="1"/>
    <col min="12570" max="12804" width="9.140625" style="84"/>
    <col min="12805" max="12805" width="23.42578125" style="84" customWidth="1"/>
    <col min="12806" max="12806" width="8.7109375" style="84" customWidth="1"/>
    <col min="12807" max="12807" width="8.140625" style="84" bestFit="1" customWidth="1"/>
    <col min="12808" max="12808" width="8.85546875" style="84" bestFit="1" customWidth="1"/>
    <col min="12809" max="12809" width="8.140625" style="84" bestFit="1" customWidth="1"/>
    <col min="12810" max="12810" width="8.85546875" style="84" bestFit="1" customWidth="1"/>
    <col min="12811" max="12811" width="8.140625" style="84" bestFit="1" customWidth="1"/>
    <col min="12812" max="12812" width="8.85546875" style="84" bestFit="1" customWidth="1"/>
    <col min="12813" max="12816" width="8.85546875" style="84" customWidth="1"/>
    <col min="12817" max="12817" width="1.7109375" style="84" customWidth="1"/>
    <col min="12818" max="12818" width="8.140625" style="84" bestFit="1" customWidth="1"/>
    <col min="12819" max="12819" width="8.85546875" style="84" bestFit="1" customWidth="1"/>
    <col min="12820" max="12820" width="8.140625" style="84" bestFit="1" customWidth="1"/>
    <col min="12821" max="12821" width="8.85546875" style="84" bestFit="1" customWidth="1"/>
    <col min="12822" max="12822" width="8.140625" style="84" bestFit="1" customWidth="1"/>
    <col min="12823" max="12823" width="8.85546875" style="84" bestFit="1" customWidth="1"/>
    <col min="12824" max="12825" width="8.85546875" style="84" customWidth="1"/>
    <col min="12826" max="13060" width="9.140625" style="84"/>
    <col min="13061" max="13061" width="23.42578125" style="84" customWidth="1"/>
    <col min="13062" max="13062" width="8.7109375" style="84" customWidth="1"/>
    <col min="13063" max="13063" width="8.140625" style="84" bestFit="1" customWidth="1"/>
    <col min="13064" max="13064" width="8.85546875" style="84" bestFit="1" customWidth="1"/>
    <col min="13065" max="13065" width="8.140625" style="84" bestFit="1" customWidth="1"/>
    <col min="13066" max="13066" width="8.85546875" style="84" bestFit="1" customWidth="1"/>
    <col min="13067" max="13067" width="8.140625" style="84" bestFit="1" customWidth="1"/>
    <col min="13068" max="13068" width="8.85546875" style="84" bestFit="1" customWidth="1"/>
    <col min="13069" max="13072" width="8.85546875" style="84" customWidth="1"/>
    <col min="13073" max="13073" width="1.7109375" style="84" customWidth="1"/>
    <col min="13074" max="13074" width="8.140625" style="84" bestFit="1" customWidth="1"/>
    <col min="13075" max="13075" width="8.85546875" style="84" bestFit="1" customWidth="1"/>
    <col min="13076" max="13076" width="8.140625" style="84" bestFit="1" customWidth="1"/>
    <col min="13077" max="13077" width="8.85546875" style="84" bestFit="1" customWidth="1"/>
    <col min="13078" max="13078" width="8.140625" style="84" bestFit="1" customWidth="1"/>
    <col min="13079" max="13079" width="8.85546875" style="84" bestFit="1" customWidth="1"/>
    <col min="13080" max="13081" width="8.85546875" style="84" customWidth="1"/>
    <col min="13082" max="13316" width="9.140625" style="84"/>
    <col min="13317" max="13317" width="23.42578125" style="84" customWidth="1"/>
    <col min="13318" max="13318" width="8.7109375" style="84" customWidth="1"/>
    <col min="13319" max="13319" width="8.140625" style="84" bestFit="1" customWidth="1"/>
    <col min="13320" max="13320" width="8.85546875" style="84" bestFit="1" customWidth="1"/>
    <col min="13321" max="13321" width="8.140625" style="84" bestFit="1" customWidth="1"/>
    <col min="13322" max="13322" width="8.85546875" style="84" bestFit="1" customWidth="1"/>
    <col min="13323" max="13323" width="8.140625" style="84" bestFit="1" customWidth="1"/>
    <col min="13324" max="13324" width="8.85546875" style="84" bestFit="1" customWidth="1"/>
    <col min="13325" max="13328" width="8.85546875" style="84" customWidth="1"/>
    <col min="13329" max="13329" width="1.7109375" style="84" customWidth="1"/>
    <col min="13330" max="13330" width="8.140625" style="84" bestFit="1" customWidth="1"/>
    <col min="13331" max="13331" width="8.85546875" style="84" bestFit="1" customWidth="1"/>
    <col min="13332" max="13332" width="8.140625" style="84" bestFit="1" customWidth="1"/>
    <col min="13333" max="13333" width="8.85546875" style="84" bestFit="1" customWidth="1"/>
    <col min="13334" max="13334" width="8.140625" style="84" bestFit="1" customWidth="1"/>
    <col min="13335" max="13335" width="8.85546875" style="84" bestFit="1" customWidth="1"/>
    <col min="13336" max="13337" width="8.85546875" style="84" customWidth="1"/>
    <col min="13338" max="13572" width="9.140625" style="84"/>
    <col min="13573" max="13573" width="23.42578125" style="84" customWidth="1"/>
    <col min="13574" max="13574" width="8.7109375" style="84" customWidth="1"/>
    <col min="13575" max="13575" width="8.140625" style="84" bestFit="1" customWidth="1"/>
    <col min="13576" max="13576" width="8.85546875" style="84" bestFit="1" customWidth="1"/>
    <col min="13577" max="13577" width="8.140625" style="84" bestFit="1" customWidth="1"/>
    <col min="13578" max="13578" width="8.85546875" style="84" bestFit="1" customWidth="1"/>
    <col min="13579" max="13579" width="8.140625" style="84" bestFit="1" customWidth="1"/>
    <col min="13580" max="13580" width="8.85546875" style="84" bestFit="1" customWidth="1"/>
    <col min="13581" max="13584" width="8.85546875" style="84" customWidth="1"/>
    <col min="13585" max="13585" width="1.7109375" style="84" customWidth="1"/>
    <col min="13586" max="13586" width="8.140625" style="84" bestFit="1" customWidth="1"/>
    <col min="13587" max="13587" width="8.85546875" style="84" bestFit="1" customWidth="1"/>
    <col min="13588" max="13588" width="8.140625" style="84" bestFit="1" customWidth="1"/>
    <col min="13589" max="13589" width="8.85546875" style="84" bestFit="1" customWidth="1"/>
    <col min="13590" max="13590" width="8.140625" style="84" bestFit="1" customWidth="1"/>
    <col min="13591" max="13591" width="8.85546875" style="84" bestFit="1" customWidth="1"/>
    <col min="13592" max="13593" width="8.85546875" style="84" customWidth="1"/>
    <col min="13594" max="13828" width="9.140625" style="84"/>
    <col min="13829" max="13829" width="23.42578125" style="84" customWidth="1"/>
    <col min="13830" max="13830" width="8.7109375" style="84" customWidth="1"/>
    <col min="13831" max="13831" width="8.140625" style="84" bestFit="1" customWidth="1"/>
    <col min="13832" max="13832" width="8.85546875" style="84" bestFit="1" customWidth="1"/>
    <col min="13833" max="13833" width="8.140625" style="84" bestFit="1" customWidth="1"/>
    <col min="13834" max="13834" width="8.85546875" style="84" bestFit="1" customWidth="1"/>
    <col min="13835" max="13835" width="8.140625" style="84" bestFit="1" customWidth="1"/>
    <col min="13836" max="13836" width="8.85546875" style="84" bestFit="1" customWidth="1"/>
    <col min="13837" max="13840" width="8.85546875" style="84" customWidth="1"/>
    <col min="13841" max="13841" width="1.7109375" style="84" customWidth="1"/>
    <col min="13842" max="13842" width="8.140625" style="84" bestFit="1" customWidth="1"/>
    <col min="13843" max="13843" width="8.85546875" style="84" bestFit="1" customWidth="1"/>
    <col min="13844" max="13844" width="8.140625" style="84" bestFit="1" customWidth="1"/>
    <col min="13845" max="13845" width="8.85546875" style="84" bestFit="1" customWidth="1"/>
    <col min="13846" max="13846" width="8.140625" style="84" bestFit="1" customWidth="1"/>
    <col min="13847" max="13847" width="8.85546875" style="84" bestFit="1" customWidth="1"/>
    <col min="13848" max="13849" width="8.85546875" style="84" customWidth="1"/>
    <col min="13850" max="14084" width="9.140625" style="84"/>
    <col min="14085" max="14085" width="23.42578125" style="84" customWidth="1"/>
    <col min="14086" max="14086" width="8.7109375" style="84" customWidth="1"/>
    <col min="14087" max="14087" width="8.140625" style="84" bestFit="1" customWidth="1"/>
    <col min="14088" max="14088" width="8.85546875" style="84" bestFit="1" customWidth="1"/>
    <col min="14089" max="14089" width="8.140625" style="84" bestFit="1" customWidth="1"/>
    <col min="14090" max="14090" width="8.85546875" style="84" bestFit="1" customWidth="1"/>
    <col min="14091" max="14091" width="8.140625" style="84" bestFit="1" customWidth="1"/>
    <col min="14092" max="14092" width="8.85546875" style="84" bestFit="1" customWidth="1"/>
    <col min="14093" max="14096" width="8.85546875" style="84" customWidth="1"/>
    <col min="14097" max="14097" width="1.7109375" style="84" customWidth="1"/>
    <col min="14098" max="14098" width="8.140625" style="84" bestFit="1" customWidth="1"/>
    <col min="14099" max="14099" width="8.85546875" style="84" bestFit="1" customWidth="1"/>
    <col min="14100" max="14100" width="8.140625" style="84" bestFit="1" customWidth="1"/>
    <col min="14101" max="14101" width="8.85546875" style="84" bestFit="1" customWidth="1"/>
    <col min="14102" max="14102" width="8.140625" style="84" bestFit="1" customWidth="1"/>
    <col min="14103" max="14103" width="8.85546875" style="84" bestFit="1" customWidth="1"/>
    <col min="14104" max="14105" width="8.85546875" style="84" customWidth="1"/>
    <col min="14106" max="14340" width="9.140625" style="84"/>
    <col min="14341" max="14341" width="23.42578125" style="84" customWidth="1"/>
    <col min="14342" max="14342" width="8.7109375" style="84" customWidth="1"/>
    <col min="14343" max="14343" width="8.140625" style="84" bestFit="1" customWidth="1"/>
    <col min="14344" max="14344" width="8.85546875" style="84" bestFit="1" customWidth="1"/>
    <col min="14345" max="14345" width="8.140625" style="84" bestFit="1" customWidth="1"/>
    <col min="14346" max="14346" width="8.85546875" style="84" bestFit="1" customWidth="1"/>
    <col min="14347" max="14347" width="8.140625" style="84" bestFit="1" customWidth="1"/>
    <col min="14348" max="14348" width="8.85546875" style="84" bestFit="1" customWidth="1"/>
    <col min="14349" max="14352" width="8.85546875" style="84" customWidth="1"/>
    <col min="14353" max="14353" width="1.7109375" style="84" customWidth="1"/>
    <col min="14354" max="14354" width="8.140625" style="84" bestFit="1" customWidth="1"/>
    <col min="14355" max="14355" width="8.85546875" style="84" bestFit="1" customWidth="1"/>
    <col min="14356" max="14356" width="8.140625" style="84" bestFit="1" customWidth="1"/>
    <col min="14357" max="14357" width="8.85546875" style="84" bestFit="1" customWidth="1"/>
    <col min="14358" max="14358" width="8.140625" style="84" bestFit="1" customWidth="1"/>
    <col min="14359" max="14359" width="8.85546875" style="84" bestFit="1" customWidth="1"/>
    <col min="14360" max="14361" width="8.85546875" style="84" customWidth="1"/>
    <col min="14362" max="14596" width="9.140625" style="84"/>
    <col min="14597" max="14597" width="23.42578125" style="84" customWidth="1"/>
    <col min="14598" max="14598" width="8.7109375" style="84" customWidth="1"/>
    <col min="14599" max="14599" width="8.140625" style="84" bestFit="1" customWidth="1"/>
    <col min="14600" max="14600" width="8.85546875" style="84" bestFit="1" customWidth="1"/>
    <col min="14601" max="14601" width="8.140625" style="84" bestFit="1" customWidth="1"/>
    <col min="14602" max="14602" width="8.85546875" style="84" bestFit="1" customWidth="1"/>
    <col min="14603" max="14603" width="8.140625" style="84" bestFit="1" customWidth="1"/>
    <col min="14604" max="14604" width="8.85546875" style="84" bestFit="1" customWidth="1"/>
    <col min="14605" max="14608" width="8.85546875" style="84" customWidth="1"/>
    <col min="14609" max="14609" width="1.7109375" style="84" customWidth="1"/>
    <col min="14610" max="14610" width="8.140625" style="84" bestFit="1" customWidth="1"/>
    <col min="14611" max="14611" width="8.85546875" style="84" bestFit="1" customWidth="1"/>
    <col min="14612" max="14612" width="8.140625" style="84" bestFit="1" customWidth="1"/>
    <col min="14613" max="14613" width="8.85546875" style="84" bestFit="1" customWidth="1"/>
    <col min="14614" max="14614" width="8.140625" style="84" bestFit="1" customWidth="1"/>
    <col min="14615" max="14615" width="8.85546875" style="84" bestFit="1" customWidth="1"/>
    <col min="14616" max="14617" width="8.85546875" style="84" customWidth="1"/>
    <col min="14618" max="14852" width="9.140625" style="84"/>
    <col min="14853" max="14853" width="23.42578125" style="84" customWidth="1"/>
    <col min="14854" max="14854" width="8.7109375" style="84" customWidth="1"/>
    <col min="14855" max="14855" width="8.140625" style="84" bestFit="1" customWidth="1"/>
    <col min="14856" max="14856" width="8.85546875" style="84" bestFit="1" customWidth="1"/>
    <col min="14857" max="14857" width="8.140625" style="84" bestFit="1" customWidth="1"/>
    <col min="14858" max="14858" width="8.85546875" style="84" bestFit="1" customWidth="1"/>
    <col min="14859" max="14859" width="8.140625" style="84" bestFit="1" customWidth="1"/>
    <col min="14860" max="14860" width="8.85546875" style="84" bestFit="1" customWidth="1"/>
    <col min="14861" max="14864" width="8.85546875" style="84" customWidth="1"/>
    <col min="14865" max="14865" width="1.7109375" style="84" customWidth="1"/>
    <col min="14866" max="14866" width="8.140625" style="84" bestFit="1" customWidth="1"/>
    <col min="14867" max="14867" width="8.85546875" style="84" bestFit="1" customWidth="1"/>
    <col min="14868" max="14868" width="8.140625" style="84" bestFit="1" customWidth="1"/>
    <col min="14869" max="14869" width="8.85546875" style="84" bestFit="1" customWidth="1"/>
    <col min="14870" max="14870" width="8.140625" style="84" bestFit="1" customWidth="1"/>
    <col min="14871" max="14871" width="8.85546875" style="84" bestFit="1" customWidth="1"/>
    <col min="14872" max="14873" width="8.85546875" style="84" customWidth="1"/>
    <col min="14874" max="15108" width="9.140625" style="84"/>
    <col min="15109" max="15109" width="23.42578125" style="84" customWidth="1"/>
    <col min="15110" max="15110" width="8.7109375" style="84" customWidth="1"/>
    <col min="15111" max="15111" width="8.140625" style="84" bestFit="1" customWidth="1"/>
    <col min="15112" max="15112" width="8.85546875" style="84" bestFit="1" customWidth="1"/>
    <col min="15113" max="15113" width="8.140625" style="84" bestFit="1" customWidth="1"/>
    <col min="15114" max="15114" width="8.85546875" style="84" bestFit="1" customWidth="1"/>
    <col min="15115" max="15115" width="8.140625" style="84" bestFit="1" customWidth="1"/>
    <col min="15116" max="15116" width="8.85546875" style="84" bestFit="1" customWidth="1"/>
    <col min="15117" max="15120" width="8.85546875" style="84" customWidth="1"/>
    <col min="15121" max="15121" width="1.7109375" style="84" customWidth="1"/>
    <col min="15122" max="15122" width="8.140625" style="84" bestFit="1" customWidth="1"/>
    <col min="15123" max="15123" width="8.85546875" style="84" bestFit="1" customWidth="1"/>
    <col min="15124" max="15124" width="8.140625" style="84" bestFit="1" customWidth="1"/>
    <col min="15125" max="15125" width="8.85546875" style="84" bestFit="1" customWidth="1"/>
    <col min="15126" max="15126" width="8.140625" style="84" bestFit="1" customWidth="1"/>
    <col min="15127" max="15127" width="8.85546875" style="84" bestFit="1" customWidth="1"/>
    <col min="15128" max="15129" width="8.85546875" style="84" customWidth="1"/>
    <col min="15130" max="15364" width="9.140625" style="84"/>
    <col min="15365" max="15365" width="23.42578125" style="84" customWidth="1"/>
    <col min="15366" max="15366" width="8.7109375" style="84" customWidth="1"/>
    <col min="15367" max="15367" width="8.140625" style="84" bestFit="1" customWidth="1"/>
    <col min="15368" max="15368" width="8.85546875" style="84" bestFit="1" customWidth="1"/>
    <col min="15369" max="15369" width="8.140625" style="84" bestFit="1" customWidth="1"/>
    <col min="15370" max="15370" width="8.85546875" style="84" bestFit="1" customWidth="1"/>
    <col min="15371" max="15371" width="8.140625" style="84" bestFit="1" customWidth="1"/>
    <col min="15372" max="15372" width="8.85546875" style="84" bestFit="1" customWidth="1"/>
    <col min="15373" max="15376" width="8.85546875" style="84" customWidth="1"/>
    <col min="15377" max="15377" width="1.7109375" style="84" customWidth="1"/>
    <col min="15378" max="15378" width="8.140625" style="84" bestFit="1" customWidth="1"/>
    <col min="15379" max="15379" width="8.85546875" style="84" bestFit="1" customWidth="1"/>
    <col min="15380" max="15380" width="8.140625" style="84" bestFit="1" customWidth="1"/>
    <col min="15381" max="15381" width="8.85546875" style="84" bestFit="1" customWidth="1"/>
    <col min="15382" max="15382" width="8.140625" style="84" bestFit="1" customWidth="1"/>
    <col min="15383" max="15383" width="8.85546875" style="84" bestFit="1" customWidth="1"/>
    <col min="15384" max="15385" width="8.85546875" style="84" customWidth="1"/>
    <col min="15386" max="15620" width="9.140625" style="84"/>
    <col min="15621" max="15621" width="23.42578125" style="84" customWidth="1"/>
    <col min="15622" max="15622" width="8.7109375" style="84" customWidth="1"/>
    <col min="15623" max="15623" width="8.140625" style="84" bestFit="1" customWidth="1"/>
    <col min="15624" max="15624" width="8.85546875" style="84" bestFit="1" customWidth="1"/>
    <col min="15625" max="15625" width="8.140625" style="84" bestFit="1" customWidth="1"/>
    <col min="15626" max="15626" width="8.85546875" style="84" bestFit="1" customWidth="1"/>
    <col min="15627" max="15627" width="8.140625" style="84" bestFit="1" customWidth="1"/>
    <col min="15628" max="15628" width="8.85546875" style="84" bestFit="1" customWidth="1"/>
    <col min="15629" max="15632" width="8.85546875" style="84" customWidth="1"/>
    <col min="15633" max="15633" width="1.7109375" style="84" customWidth="1"/>
    <col min="15634" max="15634" width="8.140625" style="84" bestFit="1" customWidth="1"/>
    <col min="15635" max="15635" width="8.85546875" style="84" bestFit="1" customWidth="1"/>
    <col min="15636" max="15636" width="8.140625" style="84" bestFit="1" customWidth="1"/>
    <col min="15637" max="15637" width="8.85546875" style="84" bestFit="1" customWidth="1"/>
    <col min="15638" max="15638" width="8.140625" style="84" bestFit="1" customWidth="1"/>
    <col min="15639" max="15639" width="8.85546875" style="84" bestFit="1" customWidth="1"/>
    <col min="15640" max="15641" width="8.85546875" style="84" customWidth="1"/>
    <col min="15642" max="15876" width="9.140625" style="84"/>
    <col min="15877" max="15877" width="23.42578125" style="84" customWidth="1"/>
    <col min="15878" max="15878" width="8.7109375" style="84" customWidth="1"/>
    <col min="15879" max="15879" width="8.140625" style="84" bestFit="1" customWidth="1"/>
    <col min="15880" max="15880" width="8.85546875" style="84" bestFit="1" customWidth="1"/>
    <col min="15881" max="15881" width="8.140625" style="84" bestFit="1" customWidth="1"/>
    <col min="15882" max="15882" width="8.85546875" style="84" bestFit="1" customWidth="1"/>
    <col min="15883" max="15883" width="8.140625" style="84" bestFit="1" customWidth="1"/>
    <col min="15884" max="15884" width="8.85546875" style="84" bestFit="1" customWidth="1"/>
    <col min="15885" max="15888" width="8.85546875" style="84" customWidth="1"/>
    <col min="15889" max="15889" width="1.7109375" style="84" customWidth="1"/>
    <col min="15890" max="15890" width="8.140625" style="84" bestFit="1" customWidth="1"/>
    <col min="15891" max="15891" width="8.85546875" style="84" bestFit="1" customWidth="1"/>
    <col min="15892" max="15892" width="8.140625" style="84" bestFit="1" customWidth="1"/>
    <col min="15893" max="15893" width="8.85546875" style="84" bestFit="1" customWidth="1"/>
    <col min="15894" max="15894" width="8.140625" style="84" bestFit="1" customWidth="1"/>
    <col min="15895" max="15895" width="8.85546875" style="84" bestFit="1" customWidth="1"/>
    <col min="15896" max="15897" width="8.85546875" style="84" customWidth="1"/>
    <col min="15898" max="16132" width="9.140625" style="84"/>
    <col min="16133" max="16133" width="23.42578125" style="84" customWidth="1"/>
    <col min="16134" max="16134" width="8.7109375" style="84" customWidth="1"/>
    <col min="16135" max="16135" width="8.140625" style="84" bestFit="1" customWidth="1"/>
    <col min="16136" max="16136" width="8.85546875" style="84" bestFit="1" customWidth="1"/>
    <col min="16137" max="16137" width="8.140625" style="84" bestFit="1" customWidth="1"/>
    <col min="16138" max="16138" width="8.85546875" style="84" bestFit="1" customWidth="1"/>
    <col min="16139" max="16139" width="8.140625" style="84" bestFit="1" customWidth="1"/>
    <col min="16140" max="16140" width="8.85546875" style="84" bestFit="1" customWidth="1"/>
    <col min="16141" max="16144" width="8.85546875" style="84" customWidth="1"/>
    <col min="16145" max="16145" width="1.7109375" style="84" customWidth="1"/>
    <col min="16146" max="16146" width="8.140625" style="84" bestFit="1" customWidth="1"/>
    <col min="16147" max="16147" width="8.85546875" style="84" bestFit="1" customWidth="1"/>
    <col min="16148" max="16148" width="8.140625" style="84" bestFit="1" customWidth="1"/>
    <col min="16149" max="16149" width="8.85546875" style="84" bestFit="1" customWidth="1"/>
    <col min="16150" max="16150" width="8.140625" style="84" bestFit="1" customWidth="1"/>
    <col min="16151" max="16151" width="8.85546875" style="84" bestFit="1" customWidth="1"/>
    <col min="16152" max="16153" width="8.85546875" style="84" customWidth="1"/>
    <col min="16154" max="16384" width="9.140625" style="84"/>
  </cols>
  <sheetData>
    <row r="1" spans="1:31" ht="12" customHeight="1" x14ac:dyDescent="0.2">
      <c r="A1" s="599" t="s">
        <v>769</v>
      </c>
      <c r="B1" s="599"/>
      <c r="C1" s="599"/>
      <c r="D1" s="599"/>
      <c r="E1" s="599"/>
      <c r="F1" s="599"/>
      <c r="G1" s="599"/>
      <c r="H1" s="599"/>
      <c r="I1" s="599"/>
      <c r="J1" s="599"/>
      <c r="K1" s="599"/>
      <c r="L1" s="599"/>
      <c r="M1" s="599"/>
      <c r="N1" s="599"/>
      <c r="O1" s="599"/>
      <c r="P1" s="599"/>
      <c r="Q1" s="599"/>
      <c r="R1" s="599"/>
      <c r="S1" s="599"/>
      <c r="T1" s="599"/>
      <c r="U1" s="599"/>
      <c r="V1" s="599"/>
      <c r="W1" s="599"/>
      <c r="X1" s="599"/>
      <c r="Y1" s="599"/>
      <c r="Z1" s="599"/>
      <c r="AA1" s="599"/>
    </row>
    <row r="2" spans="1:31" s="76" customFormat="1" ht="13.5" customHeight="1" x14ac:dyDescent="0.2">
      <c r="A2" s="73" t="s">
        <v>607</v>
      </c>
      <c r="B2" s="73"/>
      <c r="C2" s="74"/>
      <c r="D2" s="75"/>
      <c r="E2" s="74"/>
      <c r="F2" s="75"/>
      <c r="G2" s="74"/>
      <c r="H2" s="75"/>
      <c r="I2" s="75"/>
      <c r="J2" s="75"/>
      <c r="K2" s="75"/>
      <c r="L2" s="75"/>
      <c r="M2" s="75"/>
      <c r="N2" s="75"/>
      <c r="P2" s="74"/>
      <c r="Q2" s="75"/>
      <c r="R2" s="74"/>
      <c r="S2" s="75"/>
      <c r="T2" s="74"/>
      <c r="U2" s="75"/>
      <c r="V2" s="75"/>
      <c r="W2" s="75"/>
      <c r="X2" s="75"/>
      <c r="Y2" s="75"/>
    </row>
    <row r="3" spans="1:31" s="76" customFormat="1" ht="13.5" customHeight="1" x14ac:dyDescent="0.2">
      <c r="A3" s="73" t="s">
        <v>49</v>
      </c>
      <c r="B3" s="73"/>
      <c r="C3" s="74"/>
      <c r="D3" s="75"/>
      <c r="E3" s="74"/>
      <c r="F3" s="75"/>
      <c r="G3" s="74"/>
      <c r="H3" s="75"/>
      <c r="I3" s="75"/>
      <c r="J3" s="75"/>
      <c r="K3" s="75"/>
      <c r="L3" s="75"/>
      <c r="M3" s="75"/>
      <c r="N3" s="75"/>
      <c r="P3" s="74"/>
      <c r="Q3" s="75"/>
      <c r="R3" s="74"/>
      <c r="S3" s="75"/>
      <c r="T3" s="74"/>
      <c r="U3" s="75"/>
      <c r="V3" s="75"/>
      <c r="W3" s="75"/>
      <c r="X3" s="75"/>
      <c r="Y3" s="75"/>
    </row>
    <row r="4" spans="1:31" ht="11.25" customHeight="1" x14ac:dyDescent="0.2">
      <c r="A4" s="287">
        <v>1</v>
      </c>
      <c r="B4" s="287">
        <f>A4+1</f>
        <v>2</v>
      </c>
      <c r="C4" s="287">
        <f t="shared" ref="C4:I4" si="0">B4+1</f>
        <v>3</v>
      </c>
      <c r="D4" s="287">
        <f t="shared" si="0"/>
        <v>4</v>
      </c>
      <c r="E4" s="287">
        <f t="shared" si="0"/>
        <v>5</v>
      </c>
      <c r="F4" s="287">
        <f t="shared" si="0"/>
        <v>6</v>
      </c>
      <c r="G4" s="287">
        <f t="shared" si="0"/>
        <v>7</v>
      </c>
      <c r="H4" s="287">
        <f t="shared" si="0"/>
        <v>8</v>
      </c>
      <c r="I4" s="287">
        <f t="shared" si="0"/>
        <v>9</v>
      </c>
      <c r="J4" s="287">
        <f t="shared" ref="J4" si="1">I4+1</f>
        <v>10</v>
      </c>
      <c r="K4" s="287">
        <f t="shared" ref="K4" si="2">J4+1</f>
        <v>11</v>
      </c>
      <c r="L4" s="287">
        <f t="shared" ref="L4" si="3">K4+1</f>
        <v>12</v>
      </c>
      <c r="M4" s="287">
        <f t="shared" ref="M4" si="4">L4+1</f>
        <v>13</v>
      </c>
      <c r="N4" s="287">
        <f t="shared" ref="N4" si="5">M4+1</f>
        <v>14</v>
      </c>
      <c r="O4" s="287">
        <f t="shared" ref="O4" si="6">N4+1</f>
        <v>15</v>
      </c>
      <c r="P4" s="287">
        <f t="shared" ref="P4" si="7">O4+1</f>
        <v>16</v>
      </c>
      <c r="Q4" s="287">
        <f t="shared" ref="Q4" si="8">P4+1</f>
        <v>17</v>
      </c>
      <c r="R4" s="287">
        <f t="shared" ref="R4" si="9">Q4+1</f>
        <v>18</v>
      </c>
      <c r="S4" s="287">
        <f t="shared" ref="S4" si="10">R4+1</f>
        <v>19</v>
      </c>
      <c r="T4" s="287">
        <f t="shared" ref="T4" si="11">S4+1</f>
        <v>20</v>
      </c>
      <c r="U4" s="287">
        <f t="shared" ref="U4" si="12">T4+1</f>
        <v>21</v>
      </c>
      <c r="V4" s="287">
        <f t="shared" ref="V4" si="13">U4+1</f>
        <v>22</v>
      </c>
      <c r="W4" s="287">
        <f t="shared" ref="W4" si="14">V4+1</f>
        <v>23</v>
      </c>
      <c r="X4" s="287">
        <f t="shared" ref="X4" si="15">W4+1</f>
        <v>24</v>
      </c>
      <c r="Y4" s="287">
        <f t="shared" ref="Y4" si="16">X4+1</f>
        <v>25</v>
      </c>
      <c r="Z4" s="287">
        <f t="shared" ref="Z4" si="17">Y4+1</f>
        <v>26</v>
      </c>
      <c r="AA4" s="287">
        <f t="shared" ref="AA4" si="18">Z4+1</f>
        <v>27</v>
      </c>
    </row>
    <row r="5" spans="1:31" ht="11.25" customHeight="1" x14ac:dyDescent="0.2">
      <c r="A5" s="587" t="s">
        <v>560</v>
      </c>
      <c r="B5" s="587" t="s">
        <v>561</v>
      </c>
      <c r="C5" s="600" t="s">
        <v>15</v>
      </c>
      <c r="D5" s="600"/>
      <c r="E5" s="600"/>
      <c r="F5" s="600"/>
      <c r="G5" s="600"/>
      <c r="H5" s="600"/>
      <c r="I5" s="600"/>
      <c r="J5" s="600"/>
      <c r="K5" s="600"/>
      <c r="L5" s="600"/>
      <c r="M5" s="600"/>
      <c r="N5" s="600"/>
      <c r="O5" s="213"/>
      <c r="P5" s="600" t="s">
        <v>16</v>
      </c>
      <c r="Q5" s="600"/>
      <c r="R5" s="600"/>
      <c r="S5" s="600"/>
      <c r="T5" s="600"/>
      <c r="U5" s="600"/>
      <c r="V5" s="600"/>
      <c r="W5" s="600"/>
      <c r="X5" s="600"/>
      <c r="Y5" s="600"/>
      <c r="Z5" s="600"/>
      <c r="AA5" s="600"/>
    </row>
    <row r="6" spans="1:31" ht="11.25" customHeight="1" x14ac:dyDescent="0.2">
      <c r="A6" s="588"/>
      <c r="B6" s="588"/>
      <c r="C6" s="600" t="s">
        <v>451</v>
      </c>
      <c r="D6" s="600"/>
      <c r="E6" s="600" t="s">
        <v>452</v>
      </c>
      <c r="F6" s="600"/>
      <c r="G6" s="600" t="s">
        <v>453</v>
      </c>
      <c r="H6" s="600"/>
      <c r="I6" s="600" t="s">
        <v>466</v>
      </c>
      <c r="J6" s="600"/>
      <c r="K6" s="600" t="s">
        <v>537</v>
      </c>
      <c r="L6" s="600"/>
      <c r="M6" s="600" t="s">
        <v>606</v>
      </c>
      <c r="N6" s="600"/>
      <c r="P6" s="600" t="s">
        <v>451</v>
      </c>
      <c r="Q6" s="600"/>
      <c r="R6" s="600" t="s">
        <v>452</v>
      </c>
      <c r="S6" s="600"/>
      <c r="T6" s="600" t="s">
        <v>453</v>
      </c>
      <c r="U6" s="600"/>
      <c r="V6" s="600" t="s">
        <v>466</v>
      </c>
      <c r="W6" s="600"/>
      <c r="X6" s="600" t="s">
        <v>537</v>
      </c>
      <c r="Y6" s="600"/>
      <c r="Z6" s="600" t="s">
        <v>606</v>
      </c>
      <c r="AA6" s="600"/>
    </row>
    <row r="7" spans="1:31" ht="45" customHeight="1" x14ac:dyDescent="0.2">
      <c r="A7" s="589"/>
      <c r="B7" s="589"/>
      <c r="C7" s="214" t="s">
        <v>461</v>
      </c>
      <c r="D7" s="215" t="s">
        <v>462</v>
      </c>
      <c r="E7" s="214" t="s">
        <v>461</v>
      </c>
      <c r="F7" s="215" t="s">
        <v>462</v>
      </c>
      <c r="G7" s="214" t="s">
        <v>461</v>
      </c>
      <c r="H7" s="215" t="s">
        <v>462</v>
      </c>
      <c r="I7" s="214" t="s">
        <v>461</v>
      </c>
      <c r="J7" s="215" t="s">
        <v>462</v>
      </c>
      <c r="K7" s="214" t="s">
        <v>461</v>
      </c>
      <c r="L7" s="215" t="s">
        <v>462</v>
      </c>
      <c r="M7" s="214" t="s">
        <v>461</v>
      </c>
      <c r="N7" s="215" t="s">
        <v>462</v>
      </c>
      <c r="P7" s="214" t="s">
        <v>461</v>
      </c>
      <c r="Q7" s="215" t="s">
        <v>462</v>
      </c>
      <c r="R7" s="214" t="s">
        <v>461</v>
      </c>
      <c r="S7" s="215" t="s">
        <v>462</v>
      </c>
      <c r="T7" s="214" t="s">
        <v>461</v>
      </c>
      <c r="U7" s="215" t="s">
        <v>462</v>
      </c>
      <c r="V7" s="214" t="s">
        <v>461</v>
      </c>
      <c r="W7" s="215" t="s">
        <v>462</v>
      </c>
      <c r="X7" s="214" t="s">
        <v>461</v>
      </c>
      <c r="Y7" s="215" t="s">
        <v>462</v>
      </c>
      <c r="Z7" s="214" t="s">
        <v>461</v>
      </c>
      <c r="AA7" s="215" t="s">
        <v>462</v>
      </c>
    </row>
    <row r="8" spans="1:31" ht="11.25" customHeight="1" x14ac:dyDescent="0.2">
      <c r="A8" s="272"/>
      <c r="B8" s="272"/>
      <c r="C8" s="273"/>
      <c r="D8" s="274"/>
      <c r="E8" s="273"/>
      <c r="F8" s="274"/>
      <c r="G8" s="273"/>
      <c r="H8" s="274"/>
      <c r="I8" s="274"/>
      <c r="J8" s="274"/>
      <c r="K8" s="274"/>
      <c r="L8" s="274"/>
      <c r="M8" s="274"/>
      <c r="N8" s="274"/>
      <c r="P8" s="273"/>
      <c r="Q8" s="274"/>
      <c r="R8" s="273"/>
      <c r="S8" s="274"/>
      <c r="T8" s="273"/>
      <c r="U8" s="274"/>
      <c r="V8" s="274"/>
      <c r="W8" s="274"/>
      <c r="X8" s="274"/>
      <c r="Y8" s="274"/>
    </row>
    <row r="9" spans="1:31" s="83" customFormat="1" ht="11.25" customHeight="1" x14ac:dyDescent="0.2">
      <c r="A9" s="31" t="s">
        <v>562</v>
      </c>
      <c r="B9" s="77" t="s">
        <v>129</v>
      </c>
      <c r="C9" s="78">
        <v>30209</v>
      </c>
      <c r="D9" s="82">
        <v>60.9</v>
      </c>
      <c r="E9" s="78">
        <v>29058</v>
      </c>
      <c r="F9" s="82">
        <v>65.2</v>
      </c>
      <c r="G9" s="78">
        <v>28733</v>
      </c>
      <c r="H9" s="80">
        <v>68.3</v>
      </c>
      <c r="I9" s="78">
        <v>27905</v>
      </c>
      <c r="J9" s="80">
        <v>65.8</v>
      </c>
      <c r="K9" s="351">
        <v>28357</v>
      </c>
      <c r="L9" s="352">
        <v>67</v>
      </c>
      <c r="M9" s="78">
        <v>27298</v>
      </c>
      <c r="N9" s="80">
        <v>69.5</v>
      </c>
      <c r="O9" s="81"/>
      <c r="P9" s="78">
        <v>30229</v>
      </c>
      <c r="Q9" s="82">
        <v>50.6</v>
      </c>
      <c r="R9" s="78">
        <v>29073</v>
      </c>
      <c r="S9" s="82">
        <v>56.1</v>
      </c>
      <c r="T9" s="78">
        <v>28741</v>
      </c>
      <c r="U9" s="80">
        <v>58.4</v>
      </c>
      <c r="V9" s="78">
        <v>27954</v>
      </c>
      <c r="W9" s="80">
        <v>64.900000000000006</v>
      </c>
      <c r="X9" s="351">
        <v>28391</v>
      </c>
      <c r="Y9" s="352">
        <v>66.2</v>
      </c>
      <c r="Z9" s="78">
        <v>27311</v>
      </c>
      <c r="AA9" s="80">
        <v>60.4</v>
      </c>
      <c r="AB9" s="121"/>
      <c r="AC9" s="121"/>
      <c r="AD9" s="121"/>
      <c r="AE9" s="121"/>
    </row>
    <row r="10" spans="1:31" ht="11.25" customHeight="1" x14ac:dyDescent="0.2">
      <c r="A10" s="103" t="s">
        <v>467</v>
      </c>
      <c r="B10" s="136" t="s">
        <v>132</v>
      </c>
      <c r="C10" s="119">
        <v>5682</v>
      </c>
      <c r="D10" s="289">
        <v>63.2</v>
      </c>
      <c r="E10" s="119">
        <v>5462</v>
      </c>
      <c r="F10" s="289">
        <v>69.5</v>
      </c>
      <c r="G10" s="119">
        <v>5440</v>
      </c>
      <c r="H10" s="120">
        <v>73.2</v>
      </c>
      <c r="I10" s="119">
        <v>5384</v>
      </c>
      <c r="J10" s="120">
        <v>71.5</v>
      </c>
      <c r="K10" s="353">
        <v>5415</v>
      </c>
      <c r="L10" s="354">
        <v>72.7</v>
      </c>
      <c r="M10" s="119">
        <v>5221</v>
      </c>
      <c r="N10" s="120">
        <v>73.599999999999994</v>
      </c>
      <c r="O10" s="81"/>
      <c r="P10" s="119">
        <v>5696</v>
      </c>
      <c r="Q10" s="289">
        <v>50.7</v>
      </c>
      <c r="R10" s="119">
        <v>5456</v>
      </c>
      <c r="S10" s="289">
        <v>54.7</v>
      </c>
      <c r="T10" s="119">
        <v>5427</v>
      </c>
      <c r="U10" s="120">
        <v>58.9</v>
      </c>
      <c r="V10" s="119">
        <v>5382</v>
      </c>
      <c r="W10" s="120">
        <v>65.099999999999994</v>
      </c>
      <c r="X10" s="353">
        <v>5421</v>
      </c>
      <c r="Y10" s="354">
        <v>68.3</v>
      </c>
      <c r="Z10" s="119">
        <v>5224</v>
      </c>
      <c r="AA10" s="120">
        <v>60.4</v>
      </c>
      <c r="AB10" s="121"/>
      <c r="AC10" s="121"/>
      <c r="AD10" s="121"/>
      <c r="AE10" s="121"/>
    </row>
    <row r="11" spans="1:31" ht="11.25" customHeight="1" x14ac:dyDescent="0.2">
      <c r="A11" s="103" t="s">
        <v>130</v>
      </c>
      <c r="B11" s="136" t="s">
        <v>131</v>
      </c>
      <c r="C11" s="119">
        <v>1165</v>
      </c>
      <c r="D11" s="289">
        <v>59.2</v>
      </c>
      <c r="E11" s="119">
        <v>1115</v>
      </c>
      <c r="F11" s="289">
        <v>66.5</v>
      </c>
      <c r="G11" s="119">
        <v>1095</v>
      </c>
      <c r="H11" s="120">
        <v>74.400000000000006</v>
      </c>
      <c r="I11" s="119">
        <v>1111</v>
      </c>
      <c r="J11" s="120">
        <v>67.099999999999994</v>
      </c>
      <c r="K11" s="353">
        <v>1136</v>
      </c>
      <c r="L11" s="354">
        <v>74.400000000000006</v>
      </c>
      <c r="M11" s="119">
        <v>1133</v>
      </c>
      <c r="N11" s="120">
        <v>76.3</v>
      </c>
      <c r="O11" s="81"/>
      <c r="P11" s="119">
        <v>1165</v>
      </c>
      <c r="Q11" s="289">
        <v>53.3</v>
      </c>
      <c r="R11" s="119">
        <v>1121</v>
      </c>
      <c r="S11" s="289">
        <v>62.7</v>
      </c>
      <c r="T11" s="119">
        <v>1102</v>
      </c>
      <c r="U11" s="120">
        <v>65.900000000000006</v>
      </c>
      <c r="V11" s="119">
        <v>1098</v>
      </c>
      <c r="W11" s="120">
        <v>72.8</v>
      </c>
      <c r="X11" s="353">
        <v>1138</v>
      </c>
      <c r="Y11" s="354">
        <v>70.7</v>
      </c>
      <c r="Z11" s="119">
        <v>1129</v>
      </c>
      <c r="AA11" s="120">
        <v>58.4</v>
      </c>
      <c r="AB11" s="121"/>
      <c r="AC11" s="121"/>
      <c r="AD11" s="121"/>
      <c r="AE11" s="121"/>
    </row>
    <row r="12" spans="1:31" ht="11.25" customHeight="1" x14ac:dyDescent="0.2">
      <c r="A12" s="103" t="s">
        <v>133</v>
      </c>
      <c r="B12" s="136" t="s">
        <v>134</v>
      </c>
      <c r="C12" s="119">
        <v>2132</v>
      </c>
      <c r="D12" s="289">
        <v>64.099999999999994</v>
      </c>
      <c r="E12" s="119">
        <v>2087</v>
      </c>
      <c r="F12" s="289">
        <v>66.2</v>
      </c>
      <c r="G12" s="119">
        <v>2174</v>
      </c>
      <c r="H12" s="120">
        <v>72.2</v>
      </c>
      <c r="I12" s="119">
        <v>2096</v>
      </c>
      <c r="J12" s="120">
        <v>67.7</v>
      </c>
      <c r="K12" s="353">
        <v>2146</v>
      </c>
      <c r="L12" s="354">
        <v>67.099999999999994</v>
      </c>
      <c r="M12" s="119">
        <v>2076</v>
      </c>
      <c r="N12" s="120">
        <v>69.2</v>
      </c>
      <c r="O12" s="81"/>
      <c r="P12" s="119">
        <v>2128</v>
      </c>
      <c r="Q12" s="289">
        <v>52.6</v>
      </c>
      <c r="R12" s="119">
        <v>2092</v>
      </c>
      <c r="S12" s="289">
        <v>57.4</v>
      </c>
      <c r="T12" s="119">
        <v>2173</v>
      </c>
      <c r="U12" s="120">
        <v>61</v>
      </c>
      <c r="V12" s="119">
        <v>2106</v>
      </c>
      <c r="W12" s="120">
        <v>67</v>
      </c>
      <c r="X12" s="353">
        <v>2151</v>
      </c>
      <c r="Y12" s="354">
        <v>66.3</v>
      </c>
      <c r="Z12" s="119">
        <v>2078</v>
      </c>
      <c r="AA12" s="120">
        <v>63.3</v>
      </c>
      <c r="AB12" s="121"/>
      <c r="AC12" s="121"/>
      <c r="AD12" s="121"/>
      <c r="AE12" s="121"/>
    </row>
    <row r="13" spans="1:31" ht="11.25" customHeight="1" x14ac:dyDescent="0.2">
      <c r="A13" s="103" t="s">
        <v>135</v>
      </c>
      <c r="B13" s="136" t="s">
        <v>136</v>
      </c>
      <c r="C13" s="119">
        <v>1232</v>
      </c>
      <c r="D13" s="289">
        <v>57.1</v>
      </c>
      <c r="E13" s="119">
        <v>1239</v>
      </c>
      <c r="F13" s="289">
        <v>55</v>
      </c>
      <c r="G13" s="119">
        <v>1273</v>
      </c>
      <c r="H13" s="120">
        <v>61.7</v>
      </c>
      <c r="I13" s="119">
        <v>1152</v>
      </c>
      <c r="J13" s="120">
        <v>49.7</v>
      </c>
      <c r="K13" s="353">
        <v>1156</v>
      </c>
      <c r="L13" s="354">
        <v>62.5</v>
      </c>
      <c r="M13" s="119">
        <v>1107</v>
      </c>
      <c r="N13" s="120">
        <v>71.5</v>
      </c>
      <c r="O13" s="81"/>
      <c r="P13" s="119">
        <v>1233</v>
      </c>
      <c r="Q13" s="289">
        <v>49.6</v>
      </c>
      <c r="R13" s="119">
        <v>1240</v>
      </c>
      <c r="S13" s="289">
        <v>53.9</v>
      </c>
      <c r="T13" s="119">
        <v>1275</v>
      </c>
      <c r="U13" s="120">
        <v>57.5</v>
      </c>
      <c r="V13" s="119">
        <v>1152</v>
      </c>
      <c r="W13" s="120">
        <v>62.3</v>
      </c>
      <c r="X13" s="353">
        <v>1158</v>
      </c>
      <c r="Y13" s="354">
        <v>62.9</v>
      </c>
      <c r="Z13" s="119">
        <v>1104</v>
      </c>
      <c r="AA13" s="120">
        <v>53.5</v>
      </c>
      <c r="AB13" s="121"/>
      <c r="AC13" s="121"/>
      <c r="AD13" s="121"/>
      <c r="AE13" s="121"/>
    </row>
    <row r="14" spans="1:31" ht="11.25" customHeight="1" x14ac:dyDescent="0.2">
      <c r="A14" s="103" t="s">
        <v>137</v>
      </c>
      <c r="B14" s="136" t="s">
        <v>138</v>
      </c>
      <c r="C14" s="119">
        <v>1704</v>
      </c>
      <c r="D14" s="289">
        <v>50.4</v>
      </c>
      <c r="E14" s="119">
        <v>1658</v>
      </c>
      <c r="F14" s="289">
        <v>56.6</v>
      </c>
      <c r="G14" s="119">
        <v>1572</v>
      </c>
      <c r="H14" s="120">
        <v>55.5</v>
      </c>
      <c r="I14" s="119">
        <v>1462</v>
      </c>
      <c r="J14" s="120">
        <v>53.9</v>
      </c>
      <c r="K14" s="353">
        <v>1484</v>
      </c>
      <c r="L14" s="354">
        <v>60.1</v>
      </c>
      <c r="M14" s="119">
        <v>1410</v>
      </c>
      <c r="N14" s="120">
        <v>74</v>
      </c>
      <c r="O14" s="81"/>
      <c r="P14" s="119">
        <v>1703</v>
      </c>
      <c r="Q14" s="289">
        <v>39.200000000000003</v>
      </c>
      <c r="R14" s="119">
        <v>1660</v>
      </c>
      <c r="S14" s="289">
        <v>49</v>
      </c>
      <c r="T14" s="119">
        <v>1573</v>
      </c>
      <c r="U14" s="120">
        <v>42.3</v>
      </c>
      <c r="V14" s="119">
        <v>1467</v>
      </c>
      <c r="W14" s="120">
        <v>51.7</v>
      </c>
      <c r="X14" s="353">
        <v>1486</v>
      </c>
      <c r="Y14" s="354">
        <v>56.6</v>
      </c>
      <c r="Z14" s="119">
        <v>1424</v>
      </c>
      <c r="AA14" s="120">
        <v>50.7</v>
      </c>
      <c r="AB14" s="121"/>
      <c r="AC14" s="121"/>
      <c r="AD14" s="121"/>
      <c r="AE14" s="121"/>
    </row>
    <row r="15" spans="1:31" ht="11.25" customHeight="1" x14ac:dyDescent="0.2">
      <c r="A15" s="103" t="s">
        <v>139</v>
      </c>
      <c r="B15" s="136" t="s">
        <v>140</v>
      </c>
      <c r="C15" s="119">
        <v>2637</v>
      </c>
      <c r="D15" s="289">
        <v>54.6</v>
      </c>
      <c r="E15" s="119">
        <v>2445</v>
      </c>
      <c r="F15" s="289">
        <v>63.4</v>
      </c>
      <c r="G15" s="119">
        <v>2429</v>
      </c>
      <c r="H15" s="120">
        <v>63.9</v>
      </c>
      <c r="I15" s="119">
        <v>2299</v>
      </c>
      <c r="J15" s="120">
        <v>68.2</v>
      </c>
      <c r="K15" s="353">
        <v>2472</v>
      </c>
      <c r="L15" s="354">
        <v>65.599999999999994</v>
      </c>
      <c r="M15" s="119">
        <v>2250</v>
      </c>
      <c r="N15" s="120">
        <v>71.7</v>
      </c>
      <c r="O15" s="81"/>
      <c r="P15" s="119">
        <v>2654</v>
      </c>
      <c r="Q15" s="289">
        <v>45.4</v>
      </c>
      <c r="R15" s="119">
        <v>2458</v>
      </c>
      <c r="S15" s="289">
        <v>55.9</v>
      </c>
      <c r="T15" s="119">
        <v>2448</v>
      </c>
      <c r="U15" s="120">
        <v>55.8</v>
      </c>
      <c r="V15" s="119">
        <v>2349</v>
      </c>
      <c r="W15" s="120">
        <v>63.3</v>
      </c>
      <c r="X15" s="353">
        <v>2483</v>
      </c>
      <c r="Y15" s="354">
        <v>67.3</v>
      </c>
      <c r="Z15" s="119">
        <v>2268</v>
      </c>
      <c r="AA15" s="120">
        <v>65.599999999999994</v>
      </c>
      <c r="AB15" s="121"/>
      <c r="AC15" s="121"/>
      <c r="AD15" s="121"/>
      <c r="AE15" s="121"/>
    </row>
    <row r="16" spans="1:31" ht="11.25" customHeight="1" x14ac:dyDescent="0.2">
      <c r="A16" s="103" t="s">
        <v>141</v>
      </c>
      <c r="B16" s="136" t="s">
        <v>142</v>
      </c>
      <c r="C16" s="119">
        <v>2269</v>
      </c>
      <c r="D16" s="289">
        <v>68</v>
      </c>
      <c r="E16" s="119">
        <v>2125</v>
      </c>
      <c r="F16" s="289">
        <v>67.900000000000006</v>
      </c>
      <c r="G16" s="119">
        <v>2140</v>
      </c>
      <c r="H16" s="120">
        <v>71.8</v>
      </c>
      <c r="I16" s="119">
        <v>2117</v>
      </c>
      <c r="J16" s="120">
        <v>64.8</v>
      </c>
      <c r="K16" s="353">
        <v>2126</v>
      </c>
      <c r="L16" s="354">
        <v>71.900000000000006</v>
      </c>
      <c r="M16" s="119">
        <v>2175</v>
      </c>
      <c r="N16" s="120">
        <v>69.8</v>
      </c>
      <c r="O16" s="81"/>
      <c r="P16" s="119">
        <v>2269</v>
      </c>
      <c r="Q16" s="289">
        <v>55.4</v>
      </c>
      <c r="R16" s="119">
        <v>2118</v>
      </c>
      <c r="S16" s="289">
        <v>58.7</v>
      </c>
      <c r="T16" s="119">
        <v>2119</v>
      </c>
      <c r="U16" s="120">
        <v>61.2</v>
      </c>
      <c r="V16" s="119">
        <v>2098</v>
      </c>
      <c r="W16" s="120">
        <v>72</v>
      </c>
      <c r="X16" s="353">
        <v>2121</v>
      </c>
      <c r="Y16" s="354">
        <v>72.599999999999994</v>
      </c>
      <c r="Z16" s="119">
        <v>2155</v>
      </c>
      <c r="AA16" s="120">
        <v>64.099999999999994</v>
      </c>
      <c r="AB16" s="121"/>
      <c r="AC16" s="121"/>
      <c r="AD16" s="121"/>
      <c r="AE16" s="121"/>
    </row>
    <row r="17" spans="1:31" ht="11.25" customHeight="1" x14ac:dyDescent="0.2">
      <c r="A17" s="103" t="s">
        <v>143</v>
      </c>
      <c r="B17" s="136" t="s">
        <v>144</v>
      </c>
      <c r="C17" s="119">
        <v>3729</v>
      </c>
      <c r="D17" s="289">
        <v>65.900000000000006</v>
      </c>
      <c r="E17" s="119">
        <v>3542</v>
      </c>
      <c r="F17" s="289">
        <v>70.099999999999994</v>
      </c>
      <c r="G17" s="119">
        <v>3558</v>
      </c>
      <c r="H17" s="120">
        <v>68.900000000000006</v>
      </c>
      <c r="I17" s="119">
        <v>3471</v>
      </c>
      <c r="J17" s="120">
        <v>66.7</v>
      </c>
      <c r="K17" s="353">
        <v>3542</v>
      </c>
      <c r="L17" s="354">
        <v>62.2</v>
      </c>
      <c r="M17" s="119">
        <v>3443</v>
      </c>
      <c r="N17" s="120">
        <v>66</v>
      </c>
      <c r="O17" s="81"/>
      <c r="P17" s="119">
        <v>3741</v>
      </c>
      <c r="Q17" s="289">
        <v>58.8</v>
      </c>
      <c r="R17" s="119">
        <v>3546</v>
      </c>
      <c r="S17" s="289">
        <v>61.1</v>
      </c>
      <c r="T17" s="119">
        <v>3548</v>
      </c>
      <c r="U17" s="120">
        <v>63.2</v>
      </c>
      <c r="V17" s="119">
        <v>3472</v>
      </c>
      <c r="W17" s="120">
        <v>67.599999999999994</v>
      </c>
      <c r="X17" s="353">
        <v>3545</v>
      </c>
      <c r="Y17" s="354">
        <v>67.3</v>
      </c>
      <c r="Z17" s="119">
        <v>3444</v>
      </c>
      <c r="AA17" s="120">
        <v>66.3</v>
      </c>
      <c r="AB17" s="121"/>
      <c r="AC17" s="121"/>
      <c r="AD17" s="121"/>
      <c r="AE17" s="121"/>
    </row>
    <row r="18" spans="1:31" ht="11.25" customHeight="1" x14ac:dyDescent="0.2">
      <c r="A18" s="103" t="s">
        <v>145</v>
      </c>
      <c r="B18" s="136" t="s">
        <v>146</v>
      </c>
      <c r="C18" s="119">
        <v>1896</v>
      </c>
      <c r="D18" s="289">
        <v>61</v>
      </c>
      <c r="E18" s="119">
        <v>1927</v>
      </c>
      <c r="F18" s="289">
        <v>62.1</v>
      </c>
      <c r="G18" s="119">
        <v>1845</v>
      </c>
      <c r="H18" s="120">
        <v>62.4</v>
      </c>
      <c r="I18" s="119">
        <v>1742</v>
      </c>
      <c r="J18" s="120">
        <v>58.7</v>
      </c>
      <c r="K18" s="353">
        <v>1833</v>
      </c>
      <c r="L18" s="354">
        <v>61.9</v>
      </c>
      <c r="M18" s="119">
        <v>1715</v>
      </c>
      <c r="N18" s="120">
        <v>63.2</v>
      </c>
      <c r="O18" s="81"/>
      <c r="P18" s="119">
        <v>1889</v>
      </c>
      <c r="Q18" s="289">
        <v>52.5</v>
      </c>
      <c r="R18" s="119">
        <v>1928</v>
      </c>
      <c r="S18" s="289">
        <v>55.9</v>
      </c>
      <c r="T18" s="119">
        <v>1845</v>
      </c>
      <c r="U18" s="120">
        <v>54.9</v>
      </c>
      <c r="V18" s="119">
        <v>1737</v>
      </c>
      <c r="W18" s="120">
        <v>62.6</v>
      </c>
      <c r="X18" s="353">
        <v>1837</v>
      </c>
      <c r="Y18" s="354">
        <v>59.1</v>
      </c>
      <c r="Z18" s="119">
        <v>1716</v>
      </c>
      <c r="AA18" s="120">
        <v>54</v>
      </c>
      <c r="AB18" s="121"/>
      <c r="AC18" s="121"/>
      <c r="AD18" s="121"/>
      <c r="AE18" s="121"/>
    </row>
    <row r="19" spans="1:31" ht="11.25" customHeight="1" x14ac:dyDescent="0.2">
      <c r="A19" s="103" t="s">
        <v>147</v>
      </c>
      <c r="B19" s="136" t="s">
        <v>148</v>
      </c>
      <c r="C19" s="119">
        <v>1895</v>
      </c>
      <c r="D19" s="289">
        <v>60.7</v>
      </c>
      <c r="E19" s="119">
        <v>1765</v>
      </c>
      <c r="F19" s="289">
        <v>69.7</v>
      </c>
      <c r="G19" s="119">
        <v>1768</v>
      </c>
      <c r="H19" s="120">
        <v>68.599999999999994</v>
      </c>
      <c r="I19" s="119">
        <v>1751</v>
      </c>
      <c r="J19" s="120">
        <v>66.5</v>
      </c>
      <c r="K19" s="353">
        <v>1704</v>
      </c>
      <c r="L19" s="354">
        <v>66.8</v>
      </c>
      <c r="M19" s="119">
        <v>1673</v>
      </c>
      <c r="N19" s="120">
        <v>70.7</v>
      </c>
      <c r="O19" s="81"/>
      <c r="P19" s="119">
        <v>1890</v>
      </c>
      <c r="Q19" s="289">
        <v>47.1</v>
      </c>
      <c r="R19" s="119">
        <v>1758</v>
      </c>
      <c r="S19" s="289">
        <v>52.3</v>
      </c>
      <c r="T19" s="119">
        <v>1766</v>
      </c>
      <c r="U19" s="120">
        <v>56.1</v>
      </c>
      <c r="V19" s="119">
        <v>1758</v>
      </c>
      <c r="W19" s="120">
        <v>64.400000000000006</v>
      </c>
      <c r="X19" s="353">
        <v>1706</v>
      </c>
      <c r="Y19" s="354">
        <v>68.599999999999994</v>
      </c>
      <c r="Z19" s="119">
        <v>1671</v>
      </c>
      <c r="AA19" s="120">
        <v>56.7</v>
      </c>
      <c r="AB19" s="121"/>
      <c r="AC19" s="121"/>
      <c r="AD19" s="121"/>
      <c r="AE19" s="121"/>
    </row>
    <row r="20" spans="1:31" ht="11.25" customHeight="1" x14ac:dyDescent="0.2">
      <c r="A20" s="103" t="s">
        <v>149</v>
      </c>
      <c r="B20" s="136" t="s">
        <v>150</v>
      </c>
      <c r="C20" s="119">
        <v>2403</v>
      </c>
      <c r="D20" s="289">
        <v>59.9</v>
      </c>
      <c r="E20" s="119">
        <v>2284</v>
      </c>
      <c r="F20" s="289">
        <v>61.3</v>
      </c>
      <c r="G20" s="119">
        <v>2219</v>
      </c>
      <c r="H20" s="120">
        <v>68.099999999999994</v>
      </c>
      <c r="I20" s="119">
        <v>2144</v>
      </c>
      <c r="J20" s="120">
        <v>61.4</v>
      </c>
      <c r="K20" s="353">
        <v>2156</v>
      </c>
      <c r="L20" s="354">
        <v>61.9</v>
      </c>
      <c r="M20" s="119">
        <v>2046</v>
      </c>
      <c r="N20" s="120">
        <v>66.8</v>
      </c>
      <c r="O20" s="81"/>
      <c r="P20" s="119">
        <v>2401</v>
      </c>
      <c r="Q20" s="289">
        <v>51.9</v>
      </c>
      <c r="R20" s="119">
        <v>2284</v>
      </c>
      <c r="S20" s="289">
        <v>55.9</v>
      </c>
      <c r="T20" s="119">
        <v>2224</v>
      </c>
      <c r="U20" s="120">
        <v>57.8</v>
      </c>
      <c r="V20" s="119">
        <v>2157</v>
      </c>
      <c r="W20" s="120">
        <v>56.2</v>
      </c>
      <c r="X20" s="353">
        <v>2156</v>
      </c>
      <c r="Y20" s="354">
        <v>62.3</v>
      </c>
      <c r="Z20" s="119">
        <v>2043</v>
      </c>
      <c r="AA20" s="120">
        <v>61.5</v>
      </c>
      <c r="AB20" s="121"/>
      <c r="AC20" s="121"/>
      <c r="AD20" s="121"/>
      <c r="AE20" s="121"/>
    </row>
    <row r="21" spans="1:31" ht="11.25" customHeight="1" x14ac:dyDescent="0.2">
      <c r="A21" s="103" t="s">
        <v>151</v>
      </c>
      <c r="B21" s="136" t="s">
        <v>152</v>
      </c>
      <c r="C21" s="119">
        <v>3465</v>
      </c>
      <c r="D21" s="289">
        <v>57.7</v>
      </c>
      <c r="E21" s="119">
        <v>3409</v>
      </c>
      <c r="F21" s="289">
        <v>61.7</v>
      </c>
      <c r="G21" s="119">
        <v>3220</v>
      </c>
      <c r="H21" s="120">
        <v>68.099999999999994</v>
      </c>
      <c r="I21" s="119">
        <v>3176</v>
      </c>
      <c r="J21" s="120">
        <v>70.099999999999994</v>
      </c>
      <c r="K21" s="353">
        <v>3187</v>
      </c>
      <c r="L21" s="354">
        <v>69.2</v>
      </c>
      <c r="M21" s="119">
        <v>3049</v>
      </c>
      <c r="N21" s="120">
        <v>64</v>
      </c>
      <c r="O21" s="81"/>
      <c r="P21" s="119">
        <v>3460</v>
      </c>
      <c r="Q21" s="289">
        <v>46</v>
      </c>
      <c r="R21" s="119">
        <v>3412</v>
      </c>
      <c r="S21" s="289">
        <v>55</v>
      </c>
      <c r="T21" s="119">
        <v>3241</v>
      </c>
      <c r="U21" s="120">
        <v>60.3</v>
      </c>
      <c r="V21" s="119">
        <v>3178</v>
      </c>
      <c r="W21" s="120">
        <v>68.599999999999994</v>
      </c>
      <c r="X21" s="353">
        <v>3189</v>
      </c>
      <c r="Y21" s="354">
        <v>66</v>
      </c>
      <c r="Z21" s="119">
        <v>3055</v>
      </c>
      <c r="AA21" s="120">
        <v>58.1</v>
      </c>
      <c r="AB21" s="121"/>
      <c r="AC21" s="121"/>
      <c r="AD21" s="121"/>
      <c r="AE21" s="121"/>
    </row>
    <row r="22" spans="1:31" ht="11.25" customHeight="1" x14ac:dyDescent="0.2">
      <c r="A22" s="8"/>
      <c r="B22" s="135"/>
      <c r="C22" s="119"/>
      <c r="D22" s="292"/>
      <c r="E22" s="119"/>
      <c r="F22" s="292"/>
      <c r="G22" s="119"/>
      <c r="H22" s="120"/>
      <c r="K22" s="355"/>
      <c r="L22" s="355"/>
      <c r="O22" s="81"/>
      <c r="P22" s="119"/>
      <c r="Q22" s="289"/>
      <c r="R22" s="119"/>
      <c r="S22" s="289"/>
      <c r="T22" s="119"/>
      <c r="U22" s="120"/>
      <c r="X22" s="355"/>
      <c r="Y22" s="355"/>
      <c r="Z22" s="163"/>
      <c r="AA22" s="163"/>
      <c r="AB22" s="121"/>
      <c r="AC22" s="121"/>
      <c r="AD22" s="121"/>
      <c r="AE22" s="121"/>
    </row>
    <row r="23" spans="1:31" s="83" customFormat="1" ht="11.25" customHeight="1" x14ac:dyDescent="0.2">
      <c r="A23" s="31" t="s">
        <v>563</v>
      </c>
      <c r="B23" s="77" t="s">
        <v>153</v>
      </c>
      <c r="C23" s="78">
        <v>81558</v>
      </c>
      <c r="D23" s="82">
        <v>63.5</v>
      </c>
      <c r="E23" s="78">
        <v>80180</v>
      </c>
      <c r="F23" s="82">
        <v>68.8</v>
      </c>
      <c r="G23" s="78">
        <v>77236</v>
      </c>
      <c r="H23" s="80">
        <v>71.5</v>
      </c>
      <c r="I23" s="78">
        <v>76681</v>
      </c>
      <c r="J23" s="80">
        <v>67.400000000000006</v>
      </c>
      <c r="K23" s="351">
        <v>78430</v>
      </c>
      <c r="L23" s="352">
        <v>68.5</v>
      </c>
      <c r="M23" s="78">
        <v>75410</v>
      </c>
      <c r="N23" s="80">
        <v>69.900000000000006</v>
      </c>
      <c r="O23" s="81"/>
      <c r="P23" s="78">
        <v>81731</v>
      </c>
      <c r="Q23" s="82">
        <v>55</v>
      </c>
      <c r="R23" s="78">
        <v>80306</v>
      </c>
      <c r="S23" s="82">
        <v>60.3</v>
      </c>
      <c r="T23" s="78">
        <v>77441</v>
      </c>
      <c r="U23" s="80">
        <v>62.4</v>
      </c>
      <c r="V23" s="78">
        <v>76824</v>
      </c>
      <c r="W23" s="80">
        <v>66.900000000000006</v>
      </c>
      <c r="X23" s="351">
        <v>78658</v>
      </c>
      <c r="Y23" s="352">
        <v>68.7</v>
      </c>
      <c r="Z23" s="78">
        <v>75644</v>
      </c>
      <c r="AA23" s="80">
        <v>62.3</v>
      </c>
      <c r="AB23" s="121"/>
      <c r="AC23" s="121"/>
      <c r="AD23" s="121"/>
      <c r="AE23" s="121"/>
    </row>
    <row r="24" spans="1:31" ht="11.25" customHeight="1" x14ac:dyDescent="0.2">
      <c r="A24" s="103" t="s">
        <v>154</v>
      </c>
      <c r="B24" s="136" t="s">
        <v>155</v>
      </c>
      <c r="C24" s="119">
        <v>1763</v>
      </c>
      <c r="D24" s="289">
        <v>63.7</v>
      </c>
      <c r="E24" s="119">
        <v>1755</v>
      </c>
      <c r="F24" s="289">
        <v>67.2</v>
      </c>
      <c r="G24" s="119">
        <v>1752</v>
      </c>
      <c r="H24" s="120">
        <v>73.2</v>
      </c>
      <c r="I24" s="119">
        <v>1683</v>
      </c>
      <c r="J24" s="120">
        <v>65.099999999999994</v>
      </c>
      <c r="K24" s="353">
        <v>1746</v>
      </c>
      <c r="L24" s="354">
        <v>69.599999999999994</v>
      </c>
      <c r="M24" s="119">
        <v>1614</v>
      </c>
      <c r="N24" s="120">
        <v>70.400000000000006</v>
      </c>
      <c r="O24" s="81"/>
      <c r="P24" s="119">
        <v>1769</v>
      </c>
      <c r="Q24" s="289">
        <v>53.5</v>
      </c>
      <c r="R24" s="119">
        <v>1757</v>
      </c>
      <c r="S24" s="289">
        <v>58.4</v>
      </c>
      <c r="T24" s="119">
        <v>1757</v>
      </c>
      <c r="U24" s="120">
        <v>65.5</v>
      </c>
      <c r="V24" s="119">
        <v>1705</v>
      </c>
      <c r="W24" s="120">
        <v>73.2</v>
      </c>
      <c r="X24" s="353">
        <v>1745</v>
      </c>
      <c r="Y24" s="354">
        <v>72</v>
      </c>
      <c r="Z24" s="119">
        <v>1616</v>
      </c>
      <c r="AA24" s="120">
        <v>65</v>
      </c>
      <c r="AB24" s="121"/>
      <c r="AC24" s="121"/>
      <c r="AD24" s="121"/>
      <c r="AE24" s="121"/>
    </row>
    <row r="25" spans="1:31" ht="11.25" customHeight="1" x14ac:dyDescent="0.2">
      <c r="A25" s="103" t="s">
        <v>156</v>
      </c>
      <c r="B25" s="136" t="s">
        <v>157</v>
      </c>
      <c r="C25" s="119">
        <v>1603</v>
      </c>
      <c r="D25" s="289">
        <v>61.2</v>
      </c>
      <c r="E25" s="119">
        <v>1571</v>
      </c>
      <c r="F25" s="289">
        <v>70</v>
      </c>
      <c r="G25" s="119">
        <v>1500</v>
      </c>
      <c r="H25" s="120">
        <v>67.900000000000006</v>
      </c>
      <c r="I25" s="119">
        <v>1441</v>
      </c>
      <c r="J25" s="120">
        <v>62.2</v>
      </c>
      <c r="K25" s="353">
        <v>1609</v>
      </c>
      <c r="L25" s="354">
        <v>57.3</v>
      </c>
      <c r="M25" s="119">
        <v>1408</v>
      </c>
      <c r="N25" s="120">
        <v>59.4</v>
      </c>
      <c r="O25" s="81"/>
      <c r="P25" s="119">
        <v>1606</v>
      </c>
      <c r="Q25" s="289">
        <v>39.9</v>
      </c>
      <c r="R25" s="119">
        <v>1572</v>
      </c>
      <c r="S25" s="289">
        <v>47.2</v>
      </c>
      <c r="T25" s="119">
        <v>1510</v>
      </c>
      <c r="U25" s="120">
        <v>45.7</v>
      </c>
      <c r="V25" s="119">
        <v>1435</v>
      </c>
      <c r="W25" s="120">
        <v>49.7</v>
      </c>
      <c r="X25" s="353">
        <v>1613</v>
      </c>
      <c r="Y25" s="354">
        <v>52.4</v>
      </c>
      <c r="Z25" s="119">
        <v>1418</v>
      </c>
      <c r="AA25" s="120">
        <v>48.1</v>
      </c>
      <c r="AB25" s="121"/>
      <c r="AC25" s="121"/>
      <c r="AD25" s="121"/>
      <c r="AE25" s="121"/>
    </row>
    <row r="26" spans="1:31" ht="11.25" customHeight="1" x14ac:dyDescent="0.2">
      <c r="A26" s="103" t="s">
        <v>158</v>
      </c>
      <c r="B26" s="136" t="s">
        <v>159</v>
      </c>
      <c r="C26" s="119">
        <v>3500</v>
      </c>
      <c r="D26" s="289">
        <v>56.6</v>
      </c>
      <c r="E26" s="119">
        <v>3452</v>
      </c>
      <c r="F26" s="289">
        <v>64.099999999999994</v>
      </c>
      <c r="G26" s="119">
        <v>3304</v>
      </c>
      <c r="H26" s="120">
        <v>71.8</v>
      </c>
      <c r="I26" s="119">
        <v>3305</v>
      </c>
      <c r="J26" s="120">
        <v>67.099999999999994</v>
      </c>
      <c r="K26" s="353">
        <v>3418</v>
      </c>
      <c r="L26" s="354">
        <v>67.7</v>
      </c>
      <c r="M26" s="119">
        <v>3300</v>
      </c>
      <c r="N26" s="120">
        <v>70.2</v>
      </c>
      <c r="O26" s="81"/>
      <c r="P26" s="119">
        <v>3512</v>
      </c>
      <c r="Q26" s="289">
        <v>51.6</v>
      </c>
      <c r="R26" s="119">
        <v>3460</v>
      </c>
      <c r="S26" s="289">
        <v>57.7</v>
      </c>
      <c r="T26" s="119">
        <v>3329</v>
      </c>
      <c r="U26" s="120">
        <v>63.7</v>
      </c>
      <c r="V26" s="119">
        <v>3319</v>
      </c>
      <c r="W26" s="120">
        <v>69</v>
      </c>
      <c r="X26" s="353">
        <v>3425</v>
      </c>
      <c r="Y26" s="354">
        <v>71.7</v>
      </c>
      <c r="Z26" s="119">
        <v>3312</v>
      </c>
      <c r="AA26" s="120">
        <v>64.900000000000006</v>
      </c>
      <c r="AB26" s="121"/>
      <c r="AC26" s="121"/>
      <c r="AD26" s="121"/>
      <c r="AE26" s="121"/>
    </row>
    <row r="27" spans="1:31" ht="11.25" customHeight="1" x14ac:dyDescent="0.2">
      <c r="A27" s="103" t="s">
        <v>160</v>
      </c>
      <c r="B27" s="136" t="s">
        <v>161</v>
      </c>
      <c r="C27" s="119">
        <v>2176</v>
      </c>
      <c r="D27" s="289">
        <v>76.400000000000006</v>
      </c>
      <c r="E27" s="119">
        <v>2181</v>
      </c>
      <c r="F27" s="289">
        <v>76.7</v>
      </c>
      <c r="G27" s="119">
        <v>2125</v>
      </c>
      <c r="H27" s="120">
        <v>80.599999999999994</v>
      </c>
      <c r="I27" s="119">
        <v>2149</v>
      </c>
      <c r="J27" s="120">
        <v>75</v>
      </c>
      <c r="K27" s="353">
        <v>2138</v>
      </c>
      <c r="L27" s="354">
        <v>66.599999999999994</v>
      </c>
      <c r="M27" s="119">
        <v>2094</v>
      </c>
      <c r="N27" s="120">
        <v>71.7</v>
      </c>
      <c r="O27" s="81"/>
      <c r="P27" s="119">
        <v>2180</v>
      </c>
      <c r="Q27" s="289">
        <v>64.5</v>
      </c>
      <c r="R27" s="119">
        <v>2181</v>
      </c>
      <c r="S27" s="289">
        <v>68.2</v>
      </c>
      <c r="T27" s="119">
        <v>2133</v>
      </c>
      <c r="U27" s="120">
        <v>65.5</v>
      </c>
      <c r="V27" s="119">
        <v>2148</v>
      </c>
      <c r="W27" s="120">
        <v>68.2</v>
      </c>
      <c r="X27" s="353">
        <v>2141</v>
      </c>
      <c r="Y27" s="354">
        <v>72.2</v>
      </c>
      <c r="Z27" s="119">
        <v>2101</v>
      </c>
      <c r="AA27" s="120">
        <v>62.6</v>
      </c>
      <c r="AB27" s="121"/>
      <c r="AC27" s="121"/>
      <c r="AD27" s="121"/>
      <c r="AE27" s="121"/>
    </row>
    <row r="28" spans="1:31" ht="11.25" customHeight="1" x14ac:dyDescent="0.2">
      <c r="A28" s="103" t="s">
        <v>162</v>
      </c>
      <c r="B28" s="105" t="s">
        <v>163</v>
      </c>
      <c r="C28" s="119">
        <v>3937</v>
      </c>
      <c r="D28" s="289">
        <v>67.8</v>
      </c>
      <c r="E28" s="119">
        <v>3879</v>
      </c>
      <c r="F28" s="289">
        <v>73.3</v>
      </c>
      <c r="G28" s="119">
        <v>3747</v>
      </c>
      <c r="H28" s="120">
        <v>74.5</v>
      </c>
      <c r="I28" s="119">
        <v>3829</v>
      </c>
      <c r="J28" s="120">
        <v>68.5</v>
      </c>
      <c r="K28" s="353">
        <v>4009</v>
      </c>
      <c r="L28" s="354">
        <v>69.099999999999994</v>
      </c>
      <c r="M28" s="119">
        <v>3809</v>
      </c>
      <c r="N28" s="120">
        <v>73.7</v>
      </c>
      <c r="O28" s="81"/>
      <c r="P28" s="119">
        <v>3942</v>
      </c>
      <c r="Q28" s="295">
        <v>64.8</v>
      </c>
      <c r="R28" s="119">
        <v>3891</v>
      </c>
      <c r="S28" s="295">
        <v>65.8</v>
      </c>
      <c r="T28" s="119">
        <v>3742</v>
      </c>
      <c r="U28" s="120">
        <v>68.7</v>
      </c>
      <c r="V28" s="119">
        <v>3841</v>
      </c>
      <c r="W28" s="120">
        <v>68.599999999999994</v>
      </c>
      <c r="X28" s="353">
        <v>4023</v>
      </c>
      <c r="Y28" s="354">
        <v>71</v>
      </c>
      <c r="Z28" s="119">
        <v>3811</v>
      </c>
      <c r="AA28" s="120">
        <v>66.5</v>
      </c>
      <c r="AB28" s="121"/>
      <c r="AC28" s="121"/>
      <c r="AD28" s="121"/>
      <c r="AE28" s="121"/>
    </row>
    <row r="29" spans="1:31" ht="11.25" customHeight="1" x14ac:dyDescent="0.2">
      <c r="A29" s="103" t="s">
        <v>164</v>
      </c>
      <c r="B29" s="105" t="s">
        <v>165</v>
      </c>
      <c r="C29" s="119">
        <v>3889</v>
      </c>
      <c r="D29" s="289">
        <v>63</v>
      </c>
      <c r="E29" s="119">
        <v>3921</v>
      </c>
      <c r="F29" s="289">
        <v>71</v>
      </c>
      <c r="G29" s="119">
        <v>3755</v>
      </c>
      <c r="H29" s="120">
        <v>70.8</v>
      </c>
      <c r="I29" s="119">
        <v>3584</v>
      </c>
      <c r="J29" s="120">
        <v>68.900000000000006</v>
      </c>
      <c r="K29" s="353">
        <v>3748</v>
      </c>
      <c r="L29" s="354">
        <v>73.400000000000006</v>
      </c>
      <c r="M29" s="119">
        <v>3580</v>
      </c>
      <c r="N29" s="120">
        <v>71.3</v>
      </c>
      <c r="O29" s="81"/>
      <c r="P29" s="119">
        <v>3881</v>
      </c>
      <c r="Q29" s="295">
        <v>58.5</v>
      </c>
      <c r="R29" s="119">
        <v>3917</v>
      </c>
      <c r="S29" s="295">
        <v>63.7</v>
      </c>
      <c r="T29" s="119">
        <v>3759</v>
      </c>
      <c r="U29" s="120">
        <v>63.5</v>
      </c>
      <c r="V29" s="119">
        <v>3570</v>
      </c>
      <c r="W29" s="120">
        <v>68</v>
      </c>
      <c r="X29" s="353">
        <v>3758</v>
      </c>
      <c r="Y29" s="354">
        <v>71.2</v>
      </c>
      <c r="Z29" s="119">
        <v>3578</v>
      </c>
      <c r="AA29" s="120">
        <v>65.099999999999994</v>
      </c>
      <c r="AB29" s="121"/>
      <c r="AC29" s="121"/>
      <c r="AD29" s="121"/>
      <c r="AE29" s="121"/>
    </row>
    <row r="30" spans="1:31" ht="11.25" customHeight="1" x14ac:dyDescent="0.2">
      <c r="A30" s="103" t="s">
        <v>166</v>
      </c>
      <c r="B30" s="136" t="s">
        <v>167</v>
      </c>
      <c r="C30" s="119">
        <v>5991</v>
      </c>
      <c r="D30" s="289">
        <v>61.7</v>
      </c>
      <c r="E30" s="119">
        <v>6019</v>
      </c>
      <c r="F30" s="289">
        <v>66.599999999999994</v>
      </c>
      <c r="G30" s="119">
        <v>5554</v>
      </c>
      <c r="H30" s="120">
        <v>68.099999999999994</v>
      </c>
      <c r="I30" s="119">
        <v>5617</v>
      </c>
      <c r="J30" s="120">
        <v>64.599999999999994</v>
      </c>
      <c r="K30" s="353">
        <v>5626</v>
      </c>
      <c r="L30" s="354">
        <v>63.6</v>
      </c>
      <c r="M30" s="119">
        <v>5383</v>
      </c>
      <c r="N30" s="120">
        <v>67.7</v>
      </c>
      <c r="O30" s="81"/>
      <c r="P30" s="119">
        <v>5989</v>
      </c>
      <c r="Q30" s="289">
        <v>55.6</v>
      </c>
      <c r="R30" s="119">
        <v>6018</v>
      </c>
      <c r="S30" s="289">
        <v>61.5</v>
      </c>
      <c r="T30" s="119">
        <v>5558</v>
      </c>
      <c r="U30" s="120">
        <v>60</v>
      </c>
      <c r="V30" s="119">
        <v>5605</v>
      </c>
      <c r="W30" s="120">
        <v>62.3</v>
      </c>
      <c r="X30" s="353">
        <v>5654</v>
      </c>
      <c r="Y30" s="354">
        <v>64.3</v>
      </c>
      <c r="Z30" s="119">
        <v>5398</v>
      </c>
      <c r="AA30" s="120">
        <v>64.599999999999994</v>
      </c>
      <c r="AB30" s="121"/>
      <c r="AC30" s="121"/>
      <c r="AD30" s="121"/>
      <c r="AE30" s="121"/>
    </row>
    <row r="31" spans="1:31" ht="11.25" customHeight="1" x14ac:dyDescent="0.2">
      <c r="A31" s="103" t="s">
        <v>168</v>
      </c>
      <c r="B31" s="136" t="s">
        <v>169</v>
      </c>
      <c r="C31" s="119">
        <v>1524</v>
      </c>
      <c r="D31" s="289">
        <v>54.7</v>
      </c>
      <c r="E31" s="119">
        <v>1524</v>
      </c>
      <c r="F31" s="289">
        <v>63.6</v>
      </c>
      <c r="G31" s="119">
        <v>1406</v>
      </c>
      <c r="H31" s="120">
        <v>68.900000000000006</v>
      </c>
      <c r="I31" s="119">
        <v>1356</v>
      </c>
      <c r="J31" s="120">
        <v>70.2</v>
      </c>
      <c r="K31" s="353">
        <v>1417</v>
      </c>
      <c r="L31" s="354">
        <v>72.5</v>
      </c>
      <c r="M31" s="119">
        <v>1429</v>
      </c>
      <c r="N31" s="120">
        <v>72.400000000000006</v>
      </c>
      <c r="O31" s="81"/>
      <c r="P31" s="119">
        <v>1526</v>
      </c>
      <c r="Q31" s="289">
        <v>53.5</v>
      </c>
      <c r="R31" s="119">
        <v>1523</v>
      </c>
      <c r="S31" s="289">
        <v>60</v>
      </c>
      <c r="T31" s="119">
        <v>1423</v>
      </c>
      <c r="U31" s="120">
        <v>61.8</v>
      </c>
      <c r="V31" s="119">
        <v>1357</v>
      </c>
      <c r="W31" s="120">
        <v>68.099999999999994</v>
      </c>
      <c r="X31" s="353">
        <v>1417</v>
      </c>
      <c r="Y31" s="354">
        <v>66.7</v>
      </c>
      <c r="Z31" s="119">
        <v>1431</v>
      </c>
      <c r="AA31" s="120">
        <v>61.8</v>
      </c>
      <c r="AB31" s="121"/>
      <c r="AC31" s="121"/>
      <c r="AD31" s="121"/>
      <c r="AE31" s="121"/>
    </row>
    <row r="32" spans="1:31" ht="11.25" customHeight="1" x14ac:dyDescent="0.2">
      <c r="A32" s="103" t="s">
        <v>170</v>
      </c>
      <c r="B32" s="136" t="s">
        <v>171</v>
      </c>
      <c r="C32" s="119">
        <v>1636</v>
      </c>
      <c r="D32" s="289">
        <v>42.8</v>
      </c>
      <c r="E32" s="119">
        <v>1635</v>
      </c>
      <c r="F32" s="289">
        <v>44.8</v>
      </c>
      <c r="G32" s="119">
        <v>1535</v>
      </c>
      <c r="H32" s="120">
        <v>57.2</v>
      </c>
      <c r="I32" s="119">
        <v>1435</v>
      </c>
      <c r="J32" s="120">
        <v>48.8</v>
      </c>
      <c r="K32" s="353">
        <v>1378</v>
      </c>
      <c r="L32" s="354">
        <v>53.6</v>
      </c>
      <c r="M32" s="119">
        <v>1250</v>
      </c>
      <c r="N32" s="120">
        <v>51.3</v>
      </c>
      <c r="O32" s="81"/>
      <c r="P32" s="119">
        <v>1629</v>
      </c>
      <c r="Q32" s="289">
        <v>35.5</v>
      </c>
      <c r="R32" s="119">
        <v>1638</v>
      </c>
      <c r="S32" s="289">
        <v>42.6</v>
      </c>
      <c r="T32" s="119">
        <v>1543</v>
      </c>
      <c r="U32" s="120">
        <v>43.6</v>
      </c>
      <c r="V32" s="119">
        <v>1438</v>
      </c>
      <c r="W32" s="120">
        <v>49.4</v>
      </c>
      <c r="X32" s="353">
        <v>1378</v>
      </c>
      <c r="Y32" s="354">
        <v>51.7</v>
      </c>
      <c r="Z32" s="119">
        <v>1250</v>
      </c>
      <c r="AA32" s="120">
        <v>41.8</v>
      </c>
      <c r="AB32" s="121"/>
      <c r="AC32" s="121"/>
      <c r="AD32" s="121"/>
      <c r="AE32" s="121"/>
    </row>
    <row r="33" spans="1:31" ht="11.25" customHeight="1" x14ac:dyDescent="0.2">
      <c r="A33" s="103" t="s">
        <v>172</v>
      </c>
      <c r="B33" s="136" t="s">
        <v>173</v>
      </c>
      <c r="C33" s="119">
        <v>13432</v>
      </c>
      <c r="D33" s="289">
        <v>67.3</v>
      </c>
      <c r="E33" s="119">
        <v>13236</v>
      </c>
      <c r="F33" s="289">
        <v>71</v>
      </c>
      <c r="G33" s="119">
        <v>12534</v>
      </c>
      <c r="H33" s="120">
        <v>74.8</v>
      </c>
      <c r="I33" s="119">
        <v>12713</v>
      </c>
      <c r="J33" s="120">
        <v>69.2</v>
      </c>
      <c r="K33" s="353">
        <v>13006</v>
      </c>
      <c r="L33" s="354">
        <v>69.3</v>
      </c>
      <c r="M33" s="119">
        <v>12507</v>
      </c>
      <c r="N33" s="120">
        <v>71.099999999999994</v>
      </c>
      <c r="O33" s="81"/>
      <c r="P33" s="119">
        <v>13451</v>
      </c>
      <c r="Q33" s="289">
        <v>58.6</v>
      </c>
      <c r="R33" s="119">
        <v>13257</v>
      </c>
      <c r="S33" s="289">
        <v>61.9</v>
      </c>
      <c r="T33" s="119">
        <v>12539</v>
      </c>
      <c r="U33" s="120">
        <v>63.9</v>
      </c>
      <c r="V33" s="119">
        <v>12739</v>
      </c>
      <c r="W33" s="120">
        <v>68.099999999999994</v>
      </c>
      <c r="X33" s="353">
        <v>13039</v>
      </c>
      <c r="Y33" s="354">
        <v>71.7</v>
      </c>
      <c r="Z33" s="119">
        <v>12531</v>
      </c>
      <c r="AA33" s="120">
        <v>64</v>
      </c>
      <c r="AB33" s="121"/>
      <c r="AC33" s="121"/>
      <c r="AD33" s="121"/>
      <c r="AE33" s="121"/>
    </row>
    <row r="34" spans="1:31" ht="11.25" customHeight="1" x14ac:dyDescent="0.2">
      <c r="A34" s="103" t="s">
        <v>174</v>
      </c>
      <c r="B34" s="136" t="s">
        <v>175</v>
      </c>
      <c r="C34" s="119">
        <v>5230</v>
      </c>
      <c r="D34" s="289">
        <v>60.4</v>
      </c>
      <c r="E34" s="119">
        <v>5009</v>
      </c>
      <c r="F34" s="289">
        <v>69.400000000000006</v>
      </c>
      <c r="G34" s="119">
        <v>4974</v>
      </c>
      <c r="H34" s="120">
        <v>69.599999999999994</v>
      </c>
      <c r="I34" s="119">
        <v>4876</v>
      </c>
      <c r="J34" s="120">
        <v>64.900000000000006</v>
      </c>
      <c r="K34" s="353">
        <v>4979</v>
      </c>
      <c r="L34" s="354">
        <v>67.099999999999994</v>
      </c>
      <c r="M34" s="119">
        <v>4641</v>
      </c>
      <c r="N34" s="120">
        <v>66.3</v>
      </c>
      <c r="O34" s="81"/>
      <c r="P34" s="119">
        <v>5248</v>
      </c>
      <c r="Q34" s="289">
        <v>46.3</v>
      </c>
      <c r="R34" s="119">
        <v>5024</v>
      </c>
      <c r="S34" s="289">
        <v>56.7</v>
      </c>
      <c r="T34" s="119">
        <v>4989</v>
      </c>
      <c r="U34" s="120">
        <v>58.4</v>
      </c>
      <c r="V34" s="119">
        <v>4879</v>
      </c>
      <c r="W34" s="120">
        <v>63.8</v>
      </c>
      <c r="X34" s="353">
        <v>4996</v>
      </c>
      <c r="Y34" s="354">
        <v>62.5</v>
      </c>
      <c r="Z34" s="119">
        <v>4662</v>
      </c>
      <c r="AA34" s="120">
        <v>55.9</v>
      </c>
      <c r="AB34" s="121"/>
      <c r="AC34" s="121"/>
      <c r="AD34" s="121"/>
      <c r="AE34" s="121"/>
    </row>
    <row r="35" spans="1:31" ht="11.25" customHeight="1" x14ac:dyDescent="0.2">
      <c r="A35" s="103" t="s">
        <v>176</v>
      </c>
      <c r="B35" s="136" t="s">
        <v>177</v>
      </c>
      <c r="C35" s="119">
        <v>4347</v>
      </c>
      <c r="D35" s="289">
        <v>54.6</v>
      </c>
      <c r="E35" s="119">
        <v>4209</v>
      </c>
      <c r="F35" s="289">
        <v>62.9</v>
      </c>
      <c r="G35" s="119">
        <v>4096</v>
      </c>
      <c r="H35" s="120">
        <v>66.5</v>
      </c>
      <c r="I35" s="119">
        <v>4064</v>
      </c>
      <c r="J35" s="120">
        <v>67</v>
      </c>
      <c r="K35" s="353">
        <v>4226</v>
      </c>
      <c r="L35" s="354">
        <v>67.7</v>
      </c>
      <c r="M35" s="119">
        <v>4206</v>
      </c>
      <c r="N35" s="120">
        <v>70.7</v>
      </c>
      <c r="O35" s="81"/>
      <c r="P35" s="119">
        <v>4419</v>
      </c>
      <c r="Q35" s="289">
        <v>44.4</v>
      </c>
      <c r="R35" s="119">
        <v>4260</v>
      </c>
      <c r="S35" s="289">
        <v>53.4</v>
      </c>
      <c r="T35" s="119">
        <v>4165</v>
      </c>
      <c r="U35" s="120">
        <v>56.7</v>
      </c>
      <c r="V35" s="119">
        <v>4100</v>
      </c>
      <c r="W35" s="120">
        <v>62.4</v>
      </c>
      <c r="X35" s="353">
        <v>4282</v>
      </c>
      <c r="Y35" s="354">
        <v>63.6</v>
      </c>
      <c r="Z35" s="119">
        <v>4279</v>
      </c>
      <c r="AA35" s="120">
        <v>58.9</v>
      </c>
      <c r="AB35" s="121"/>
      <c r="AC35" s="121"/>
      <c r="AD35" s="121"/>
      <c r="AE35" s="121"/>
    </row>
    <row r="36" spans="1:31" ht="11.25" customHeight="1" x14ac:dyDescent="0.2">
      <c r="A36" s="103" t="s">
        <v>178</v>
      </c>
      <c r="B36" s="136" t="s">
        <v>179</v>
      </c>
      <c r="C36" s="119">
        <v>2957</v>
      </c>
      <c r="D36" s="289">
        <v>62</v>
      </c>
      <c r="E36" s="119">
        <v>2943</v>
      </c>
      <c r="F36" s="289">
        <v>67.599999999999994</v>
      </c>
      <c r="G36" s="119">
        <v>2851</v>
      </c>
      <c r="H36" s="120">
        <v>69.400000000000006</v>
      </c>
      <c r="I36" s="119">
        <v>2913</v>
      </c>
      <c r="J36" s="120">
        <v>61.2</v>
      </c>
      <c r="K36" s="353">
        <v>3013</v>
      </c>
      <c r="L36" s="354">
        <v>63.3</v>
      </c>
      <c r="M36" s="119">
        <v>2923</v>
      </c>
      <c r="N36" s="120">
        <v>67.2</v>
      </c>
      <c r="O36" s="81"/>
      <c r="P36" s="119">
        <v>2971</v>
      </c>
      <c r="Q36" s="289">
        <v>52.2</v>
      </c>
      <c r="R36" s="119">
        <v>2945</v>
      </c>
      <c r="S36" s="289">
        <v>57.7</v>
      </c>
      <c r="T36" s="119">
        <v>2844</v>
      </c>
      <c r="U36" s="120">
        <v>63</v>
      </c>
      <c r="V36" s="119">
        <v>2926</v>
      </c>
      <c r="W36" s="120">
        <v>65</v>
      </c>
      <c r="X36" s="353">
        <v>3009</v>
      </c>
      <c r="Y36" s="354">
        <v>66.7</v>
      </c>
      <c r="Z36" s="119">
        <v>2929</v>
      </c>
      <c r="AA36" s="120">
        <v>57.9</v>
      </c>
      <c r="AB36" s="121"/>
      <c r="AC36" s="121"/>
      <c r="AD36" s="121"/>
      <c r="AE36" s="121"/>
    </row>
    <row r="37" spans="1:31" ht="11.25" customHeight="1" x14ac:dyDescent="0.2">
      <c r="A37" s="103" t="s">
        <v>180</v>
      </c>
      <c r="B37" s="136" t="s">
        <v>181</v>
      </c>
      <c r="C37" s="119">
        <v>2534</v>
      </c>
      <c r="D37" s="289">
        <v>63.4</v>
      </c>
      <c r="E37" s="119">
        <v>2486</v>
      </c>
      <c r="F37" s="289">
        <v>65.8</v>
      </c>
      <c r="G37" s="119">
        <v>2345</v>
      </c>
      <c r="H37" s="120">
        <v>66.7</v>
      </c>
      <c r="I37" s="119">
        <v>2350</v>
      </c>
      <c r="J37" s="120">
        <v>62.8</v>
      </c>
      <c r="K37" s="353">
        <v>2358</v>
      </c>
      <c r="L37" s="354">
        <v>66.7</v>
      </c>
      <c r="M37" s="119">
        <v>2361</v>
      </c>
      <c r="N37" s="120">
        <v>68.400000000000006</v>
      </c>
      <c r="O37" s="81"/>
      <c r="P37" s="119">
        <v>2533</v>
      </c>
      <c r="Q37" s="289">
        <v>59.6</v>
      </c>
      <c r="R37" s="119">
        <v>2496</v>
      </c>
      <c r="S37" s="289">
        <v>62.2</v>
      </c>
      <c r="T37" s="119">
        <v>2365</v>
      </c>
      <c r="U37" s="120">
        <v>63.3</v>
      </c>
      <c r="V37" s="119">
        <v>2359</v>
      </c>
      <c r="W37" s="120">
        <v>66</v>
      </c>
      <c r="X37" s="353">
        <v>2368</v>
      </c>
      <c r="Y37" s="354">
        <v>69.099999999999994</v>
      </c>
      <c r="Z37" s="119">
        <v>2370</v>
      </c>
      <c r="AA37" s="120">
        <v>62.8</v>
      </c>
      <c r="AB37" s="121"/>
      <c r="AC37" s="121"/>
      <c r="AD37" s="121"/>
      <c r="AE37" s="121"/>
    </row>
    <row r="38" spans="1:31" ht="11.25" customHeight="1" x14ac:dyDescent="0.2">
      <c r="A38" s="103" t="s">
        <v>182</v>
      </c>
      <c r="B38" s="136" t="s">
        <v>183</v>
      </c>
      <c r="C38" s="119">
        <v>2288</v>
      </c>
      <c r="D38" s="289">
        <v>59.7</v>
      </c>
      <c r="E38" s="119">
        <v>2159</v>
      </c>
      <c r="F38" s="289">
        <v>65.400000000000006</v>
      </c>
      <c r="G38" s="119">
        <v>2099</v>
      </c>
      <c r="H38" s="120">
        <v>66.3</v>
      </c>
      <c r="I38" s="119">
        <v>1997</v>
      </c>
      <c r="J38" s="120">
        <v>59.3</v>
      </c>
      <c r="K38" s="353">
        <v>2160</v>
      </c>
      <c r="L38" s="354">
        <v>64.400000000000006</v>
      </c>
      <c r="M38" s="119">
        <v>2106</v>
      </c>
      <c r="N38" s="120">
        <v>63.9</v>
      </c>
      <c r="O38" s="81"/>
      <c r="P38" s="119">
        <v>2304</v>
      </c>
      <c r="Q38" s="289">
        <v>50.2</v>
      </c>
      <c r="R38" s="119">
        <v>2150</v>
      </c>
      <c r="S38" s="289">
        <v>54.6</v>
      </c>
      <c r="T38" s="119">
        <v>2118</v>
      </c>
      <c r="U38" s="120">
        <v>57</v>
      </c>
      <c r="V38" s="119">
        <v>2008</v>
      </c>
      <c r="W38" s="120">
        <v>58.6</v>
      </c>
      <c r="X38" s="353">
        <v>2175</v>
      </c>
      <c r="Y38" s="354">
        <v>62.3</v>
      </c>
      <c r="Z38" s="119">
        <v>2126</v>
      </c>
      <c r="AA38" s="120">
        <v>56</v>
      </c>
      <c r="AB38" s="121"/>
      <c r="AC38" s="121"/>
      <c r="AD38" s="121"/>
      <c r="AE38" s="121"/>
    </row>
    <row r="39" spans="1:31" ht="11.25" customHeight="1" x14ac:dyDescent="0.2">
      <c r="A39" s="103" t="s">
        <v>184</v>
      </c>
      <c r="B39" s="136" t="s">
        <v>185</v>
      </c>
      <c r="C39" s="119">
        <v>3491</v>
      </c>
      <c r="D39" s="289">
        <v>67.7</v>
      </c>
      <c r="E39" s="119">
        <v>3278</v>
      </c>
      <c r="F39" s="289">
        <v>69.7</v>
      </c>
      <c r="G39" s="119">
        <v>3295</v>
      </c>
      <c r="H39" s="120">
        <v>72.599999999999994</v>
      </c>
      <c r="I39" s="119">
        <v>3309</v>
      </c>
      <c r="J39" s="120">
        <v>65.7</v>
      </c>
      <c r="K39" s="353">
        <v>3403</v>
      </c>
      <c r="L39" s="354">
        <v>70.3</v>
      </c>
      <c r="M39" s="119">
        <v>3263</v>
      </c>
      <c r="N39" s="120">
        <v>69.099999999999994</v>
      </c>
      <c r="O39" s="81"/>
      <c r="P39" s="119">
        <v>3490</v>
      </c>
      <c r="Q39" s="289">
        <v>55</v>
      </c>
      <c r="R39" s="119">
        <v>3280</v>
      </c>
      <c r="S39" s="289">
        <v>59.4</v>
      </c>
      <c r="T39" s="119">
        <v>3306</v>
      </c>
      <c r="U39" s="120">
        <v>62.1</v>
      </c>
      <c r="V39" s="119">
        <v>3320</v>
      </c>
      <c r="W39" s="120">
        <v>64.900000000000006</v>
      </c>
      <c r="X39" s="353">
        <v>3415</v>
      </c>
      <c r="Y39" s="354">
        <v>67.8</v>
      </c>
      <c r="Z39" s="119">
        <v>3270</v>
      </c>
      <c r="AA39" s="120">
        <v>57.2</v>
      </c>
      <c r="AB39" s="121"/>
      <c r="AC39" s="121"/>
      <c r="AD39" s="121"/>
      <c r="AE39" s="121"/>
    </row>
    <row r="40" spans="1:31" ht="11.25" customHeight="1" x14ac:dyDescent="0.2">
      <c r="A40" s="103" t="s">
        <v>186</v>
      </c>
      <c r="B40" s="136" t="s">
        <v>187</v>
      </c>
      <c r="C40" s="119">
        <v>2144</v>
      </c>
      <c r="D40" s="289">
        <v>58</v>
      </c>
      <c r="E40" s="119">
        <v>1995</v>
      </c>
      <c r="F40" s="289">
        <v>65.599999999999994</v>
      </c>
      <c r="G40" s="119">
        <v>1944</v>
      </c>
      <c r="H40" s="120">
        <v>68.7</v>
      </c>
      <c r="I40" s="119">
        <v>1913</v>
      </c>
      <c r="J40" s="120">
        <v>61.9</v>
      </c>
      <c r="K40" s="353">
        <v>1925</v>
      </c>
      <c r="L40" s="354">
        <v>60.6</v>
      </c>
      <c r="M40" s="119">
        <v>1804</v>
      </c>
      <c r="N40" s="120">
        <v>67.099999999999994</v>
      </c>
      <c r="O40" s="81"/>
      <c r="P40" s="119">
        <v>2139</v>
      </c>
      <c r="Q40" s="289">
        <v>49</v>
      </c>
      <c r="R40" s="119">
        <v>1997</v>
      </c>
      <c r="S40" s="289">
        <v>55.3</v>
      </c>
      <c r="T40" s="119">
        <v>1946</v>
      </c>
      <c r="U40" s="120">
        <v>56.5</v>
      </c>
      <c r="V40" s="119">
        <v>1904</v>
      </c>
      <c r="W40" s="120">
        <v>64.099999999999994</v>
      </c>
      <c r="X40" s="353">
        <v>1930</v>
      </c>
      <c r="Y40" s="354">
        <v>65.900000000000006</v>
      </c>
      <c r="Z40" s="119">
        <v>1811</v>
      </c>
      <c r="AA40" s="120">
        <v>59.4</v>
      </c>
      <c r="AB40" s="121"/>
      <c r="AC40" s="121"/>
      <c r="AD40" s="121"/>
      <c r="AE40" s="121"/>
    </row>
    <row r="41" spans="1:31" ht="11.25" customHeight="1" x14ac:dyDescent="0.2">
      <c r="A41" s="103" t="s">
        <v>188</v>
      </c>
      <c r="B41" s="136" t="s">
        <v>189</v>
      </c>
      <c r="C41" s="119">
        <v>2992</v>
      </c>
      <c r="D41" s="289">
        <v>66.7</v>
      </c>
      <c r="E41" s="119">
        <v>2968</v>
      </c>
      <c r="F41" s="289">
        <v>73.099999999999994</v>
      </c>
      <c r="G41" s="119">
        <v>2930</v>
      </c>
      <c r="H41" s="120">
        <v>75.599999999999994</v>
      </c>
      <c r="I41" s="119">
        <v>2766</v>
      </c>
      <c r="J41" s="120">
        <v>72</v>
      </c>
      <c r="K41" s="353">
        <v>2937</v>
      </c>
      <c r="L41" s="354">
        <v>71.3</v>
      </c>
      <c r="M41" s="119">
        <v>2811</v>
      </c>
      <c r="N41" s="120">
        <v>70.099999999999994</v>
      </c>
      <c r="O41" s="81"/>
      <c r="P41" s="119">
        <v>2997</v>
      </c>
      <c r="Q41" s="289">
        <v>61.3</v>
      </c>
      <c r="R41" s="119">
        <v>2971</v>
      </c>
      <c r="S41" s="289">
        <v>67.099999999999994</v>
      </c>
      <c r="T41" s="119">
        <v>2931</v>
      </c>
      <c r="U41" s="120">
        <v>68.900000000000006</v>
      </c>
      <c r="V41" s="119">
        <v>2783</v>
      </c>
      <c r="W41" s="120">
        <v>73.900000000000006</v>
      </c>
      <c r="X41" s="353">
        <v>2950</v>
      </c>
      <c r="Y41" s="354">
        <v>75.599999999999994</v>
      </c>
      <c r="Z41" s="119">
        <v>2818</v>
      </c>
      <c r="AA41" s="120">
        <v>66.5</v>
      </c>
      <c r="AB41" s="121"/>
      <c r="AC41" s="121"/>
      <c r="AD41" s="121"/>
      <c r="AE41" s="121"/>
    </row>
    <row r="42" spans="1:31" ht="11.25" customHeight="1" x14ac:dyDescent="0.2">
      <c r="A42" s="103" t="s">
        <v>190</v>
      </c>
      <c r="B42" s="136" t="s">
        <v>191</v>
      </c>
      <c r="C42" s="119">
        <v>2931</v>
      </c>
      <c r="D42" s="289">
        <v>59.2</v>
      </c>
      <c r="E42" s="119">
        <v>2877</v>
      </c>
      <c r="F42" s="289">
        <v>60.5</v>
      </c>
      <c r="G42" s="119">
        <v>2775</v>
      </c>
      <c r="H42" s="120">
        <v>69.099999999999994</v>
      </c>
      <c r="I42" s="119">
        <v>2790</v>
      </c>
      <c r="J42" s="120">
        <v>65.2</v>
      </c>
      <c r="K42" s="353">
        <v>2664</v>
      </c>
      <c r="L42" s="354">
        <v>69</v>
      </c>
      <c r="M42" s="119">
        <v>2649</v>
      </c>
      <c r="N42" s="120">
        <v>69.099999999999994</v>
      </c>
      <c r="O42" s="81"/>
      <c r="P42" s="119">
        <v>2942</v>
      </c>
      <c r="Q42" s="289">
        <v>50.5</v>
      </c>
      <c r="R42" s="119">
        <v>2886</v>
      </c>
      <c r="S42" s="289">
        <v>55.1</v>
      </c>
      <c r="T42" s="119">
        <v>2780</v>
      </c>
      <c r="U42" s="120">
        <v>57.8</v>
      </c>
      <c r="V42" s="119">
        <v>2788</v>
      </c>
      <c r="W42" s="120">
        <v>65.5</v>
      </c>
      <c r="X42" s="353">
        <v>2671</v>
      </c>
      <c r="Y42" s="354">
        <v>67.099999999999994</v>
      </c>
      <c r="Z42" s="119">
        <v>2651</v>
      </c>
      <c r="AA42" s="120">
        <v>59.9</v>
      </c>
      <c r="AB42" s="121"/>
      <c r="AC42" s="121"/>
      <c r="AD42" s="121"/>
      <c r="AE42" s="121"/>
    </row>
    <row r="43" spans="1:31" ht="11.25" customHeight="1" x14ac:dyDescent="0.2">
      <c r="A43" s="103" t="s">
        <v>192</v>
      </c>
      <c r="B43" s="136" t="s">
        <v>193</v>
      </c>
      <c r="C43" s="119">
        <v>2835</v>
      </c>
      <c r="D43" s="289">
        <v>74.099999999999994</v>
      </c>
      <c r="E43" s="119">
        <v>2818</v>
      </c>
      <c r="F43" s="289">
        <v>78.400000000000006</v>
      </c>
      <c r="G43" s="119">
        <v>2753</v>
      </c>
      <c r="H43" s="120">
        <v>78.5</v>
      </c>
      <c r="I43" s="119">
        <v>2852</v>
      </c>
      <c r="J43" s="120">
        <v>75.900000000000006</v>
      </c>
      <c r="K43" s="353">
        <v>2852</v>
      </c>
      <c r="L43" s="354">
        <v>74.5</v>
      </c>
      <c r="M43" s="119">
        <v>2871</v>
      </c>
      <c r="N43" s="120">
        <v>80.099999999999994</v>
      </c>
      <c r="O43" s="81"/>
      <c r="P43" s="119">
        <v>2834</v>
      </c>
      <c r="Q43" s="289">
        <v>67.400000000000006</v>
      </c>
      <c r="R43" s="119">
        <v>2817</v>
      </c>
      <c r="S43" s="289">
        <v>72.5</v>
      </c>
      <c r="T43" s="119">
        <v>2743</v>
      </c>
      <c r="U43" s="120">
        <v>74.599999999999994</v>
      </c>
      <c r="V43" s="119">
        <v>2853</v>
      </c>
      <c r="W43" s="120">
        <v>79.099999999999994</v>
      </c>
      <c r="X43" s="353">
        <v>2850</v>
      </c>
      <c r="Y43" s="354">
        <v>79.7</v>
      </c>
      <c r="Z43" s="119">
        <v>2876</v>
      </c>
      <c r="AA43" s="120">
        <v>74.7</v>
      </c>
      <c r="AB43" s="121"/>
      <c r="AC43" s="121"/>
      <c r="AD43" s="121"/>
      <c r="AE43" s="121"/>
    </row>
    <row r="44" spans="1:31" ht="11.25" customHeight="1" x14ac:dyDescent="0.2">
      <c r="A44" s="103" t="s">
        <v>194</v>
      </c>
      <c r="B44" s="136" t="s">
        <v>195</v>
      </c>
      <c r="C44" s="119">
        <v>2532</v>
      </c>
      <c r="D44" s="289">
        <v>71.3</v>
      </c>
      <c r="E44" s="119">
        <v>2492</v>
      </c>
      <c r="F44" s="289">
        <v>73.7</v>
      </c>
      <c r="G44" s="119">
        <v>2427</v>
      </c>
      <c r="H44" s="120">
        <v>73.599999999999994</v>
      </c>
      <c r="I44" s="119">
        <v>2369</v>
      </c>
      <c r="J44" s="120">
        <v>71.7</v>
      </c>
      <c r="K44" s="353">
        <v>2412</v>
      </c>
      <c r="L44" s="354">
        <v>76.7</v>
      </c>
      <c r="M44" s="119">
        <v>2364</v>
      </c>
      <c r="N44" s="120">
        <v>71.400000000000006</v>
      </c>
      <c r="O44" s="81"/>
      <c r="P44" s="119">
        <v>2538</v>
      </c>
      <c r="Q44" s="289">
        <v>62.7</v>
      </c>
      <c r="R44" s="119">
        <v>2501</v>
      </c>
      <c r="S44" s="289">
        <v>64.2</v>
      </c>
      <c r="T44" s="119">
        <v>2431</v>
      </c>
      <c r="U44" s="120">
        <v>68.2</v>
      </c>
      <c r="V44" s="119">
        <v>2372</v>
      </c>
      <c r="W44" s="120">
        <v>72.3</v>
      </c>
      <c r="X44" s="353">
        <v>2410</v>
      </c>
      <c r="Y44" s="354">
        <v>71</v>
      </c>
      <c r="Z44" s="119">
        <v>2367</v>
      </c>
      <c r="AA44" s="120">
        <v>64.400000000000006</v>
      </c>
      <c r="AB44" s="121"/>
      <c r="AC44" s="121"/>
      <c r="AD44" s="121"/>
      <c r="AE44" s="121"/>
    </row>
    <row r="45" spans="1:31" ht="11.25" customHeight="1" x14ac:dyDescent="0.2">
      <c r="A45" s="103" t="s">
        <v>196</v>
      </c>
      <c r="B45" s="136" t="s">
        <v>197</v>
      </c>
      <c r="C45" s="119">
        <v>3881</v>
      </c>
      <c r="D45" s="289">
        <v>63.8</v>
      </c>
      <c r="E45" s="119">
        <v>3820</v>
      </c>
      <c r="F45" s="289">
        <v>70.5</v>
      </c>
      <c r="G45" s="119">
        <v>3720</v>
      </c>
      <c r="H45" s="120">
        <v>71.3</v>
      </c>
      <c r="I45" s="119">
        <v>3630</v>
      </c>
      <c r="J45" s="120">
        <v>71.7</v>
      </c>
      <c r="K45" s="353">
        <v>3719</v>
      </c>
      <c r="L45" s="354">
        <v>73.7</v>
      </c>
      <c r="M45" s="119">
        <v>3524</v>
      </c>
      <c r="N45" s="120">
        <v>73.2</v>
      </c>
      <c r="O45" s="81"/>
      <c r="P45" s="119">
        <v>3888</v>
      </c>
      <c r="Q45" s="289">
        <v>52.3</v>
      </c>
      <c r="R45" s="119">
        <v>3813</v>
      </c>
      <c r="S45" s="289">
        <v>59.2</v>
      </c>
      <c r="T45" s="119">
        <v>3717</v>
      </c>
      <c r="U45" s="120">
        <v>60.9</v>
      </c>
      <c r="V45" s="119">
        <v>3633</v>
      </c>
      <c r="W45" s="120">
        <v>70.2</v>
      </c>
      <c r="X45" s="353">
        <v>3722</v>
      </c>
      <c r="Y45" s="354">
        <v>70.900000000000006</v>
      </c>
      <c r="Z45" s="119">
        <v>3523</v>
      </c>
      <c r="AA45" s="120">
        <v>61.2</v>
      </c>
      <c r="AB45" s="121"/>
      <c r="AC45" s="121"/>
      <c r="AD45" s="121"/>
      <c r="AE45" s="121"/>
    </row>
    <row r="46" spans="1:31" ht="11.25" customHeight="1" x14ac:dyDescent="0.2">
      <c r="A46" s="103" t="s">
        <v>198</v>
      </c>
      <c r="B46" s="136" t="s">
        <v>199</v>
      </c>
      <c r="C46" s="119">
        <v>3945</v>
      </c>
      <c r="D46" s="289">
        <v>65.400000000000006</v>
      </c>
      <c r="E46" s="119">
        <v>3953</v>
      </c>
      <c r="F46" s="289">
        <v>72.099999999999994</v>
      </c>
      <c r="G46" s="119">
        <v>3815</v>
      </c>
      <c r="H46" s="120">
        <v>73.5</v>
      </c>
      <c r="I46" s="119">
        <v>3740</v>
      </c>
      <c r="J46" s="120">
        <v>72</v>
      </c>
      <c r="K46" s="353">
        <v>3687</v>
      </c>
      <c r="L46" s="354">
        <v>72.900000000000006</v>
      </c>
      <c r="M46" s="119">
        <v>3513</v>
      </c>
      <c r="N46" s="120">
        <v>72.099999999999994</v>
      </c>
      <c r="O46" s="81"/>
      <c r="P46" s="119">
        <v>3943</v>
      </c>
      <c r="Q46" s="289">
        <v>58.4</v>
      </c>
      <c r="R46" s="119">
        <v>3952</v>
      </c>
      <c r="S46" s="289">
        <v>63.5</v>
      </c>
      <c r="T46" s="119">
        <v>3813</v>
      </c>
      <c r="U46" s="120">
        <v>67.3</v>
      </c>
      <c r="V46" s="119">
        <v>3742</v>
      </c>
      <c r="W46" s="120">
        <v>73.7</v>
      </c>
      <c r="X46" s="353">
        <v>3687</v>
      </c>
      <c r="Y46" s="354">
        <v>73.7</v>
      </c>
      <c r="Z46" s="119">
        <v>3516</v>
      </c>
      <c r="AA46" s="120">
        <v>68.3</v>
      </c>
      <c r="AB46" s="121"/>
      <c r="AC46" s="121"/>
      <c r="AD46" s="121"/>
      <c r="AE46" s="121"/>
    </row>
    <row r="47" spans="1:31" ht="11.25" customHeight="1" x14ac:dyDescent="0.2">
      <c r="A47" s="8"/>
      <c r="B47" s="136"/>
      <c r="C47" s="119"/>
      <c r="D47" s="292"/>
      <c r="E47" s="119"/>
      <c r="F47" s="292"/>
      <c r="G47" s="119"/>
      <c r="H47" s="120"/>
      <c r="K47" s="355"/>
      <c r="L47" s="355"/>
      <c r="O47" s="81"/>
      <c r="P47" s="119"/>
      <c r="Q47" s="289"/>
      <c r="R47" s="119"/>
      <c r="S47" s="289"/>
      <c r="T47" s="119"/>
      <c r="U47" s="120"/>
      <c r="X47" s="355"/>
      <c r="Y47" s="355"/>
      <c r="Z47" s="163"/>
      <c r="AA47" s="163"/>
      <c r="AB47" s="121"/>
      <c r="AC47" s="121"/>
      <c r="AD47" s="121"/>
      <c r="AE47" s="121"/>
    </row>
    <row r="48" spans="1:31" s="83" customFormat="1" ht="11.25" customHeight="1" x14ac:dyDescent="0.2">
      <c r="A48" s="31" t="s">
        <v>564</v>
      </c>
      <c r="B48" s="77" t="s">
        <v>200</v>
      </c>
      <c r="C48" s="78">
        <v>59496</v>
      </c>
      <c r="D48" s="82">
        <v>61.4</v>
      </c>
      <c r="E48" s="78">
        <v>58914</v>
      </c>
      <c r="F48" s="82">
        <v>65.8</v>
      </c>
      <c r="G48" s="78">
        <v>56846</v>
      </c>
      <c r="H48" s="80">
        <v>68.599999999999994</v>
      </c>
      <c r="I48" s="78">
        <v>56748</v>
      </c>
      <c r="J48" s="80">
        <v>66.099999999999994</v>
      </c>
      <c r="K48" s="351">
        <v>56962</v>
      </c>
      <c r="L48" s="352">
        <v>68.900000000000006</v>
      </c>
      <c r="M48" s="78">
        <v>55949</v>
      </c>
      <c r="N48" s="80">
        <v>68.400000000000006</v>
      </c>
      <c r="O48" s="81"/>
      <c r="P48" s="78">
        <v>59603</v>
      </c>
      <c r="Q48" s="82">
        <v>52.2</v>
      </c>
      <c r="R48" s="78">
        <v>59027</v>
      </c>
      <c r="S48" s="82">
        <v>57</v>
      </c>
      <c r="T48" s="78">
        <v>57016</v>
      </c>
      <c r="U48" s="80">
        <v>59</v>
      </c>
      <c r="V48" s="78">
        <v>56814</v>
      </c>
      <c r="W48" s="80">
        <v>65.3</v>
      </c>
      <c r="X48" s="351">
        <v>57090</v>
      </c>
      <c r="Y48" s="352">
        <v>67.900000000000006</v>
      </c>
      <c r="Z48" s="78">
        <v>56097</v>
      </c>
      <c r="AA48" s="80">
        <v>62.4</v>
      </c>
      <c r="AB48" s="121"/>
      <c r="AC48" s="121"/>
      <c r="AD48" s="121"/>
      <c r="AE48" s="121"/>
    </row>
    <row r="49" spans="1:31" ht="11.25" customHeight="1" x14ac:dyDescent="0.2">
      <c r="A49" s="103" t="s">
        <v>201</v>
      </c>
      <c r="B49" s="136" t="s">
        <v>202</v>
      </c>
      <c r="C49" s="119">
        <v>2615</v>
      </c>
      <c r="D49" s="289">
        <v>59.5</v>
      </c>
      <c r="E49" s="119">
        <v>2540</v>
      </c>
      <c r="F49" s="289">
        <v>58.8</v>
      </c>
      <c r="G49" s="119">
        <v>2507</v>
      </c>
      <c r="H49" s="120">
        <v>60.5</v>
      </c>
      <c r="I49" s="119">
        <v>2530</v>
      </c>
      <c r="J49" s="120">
        <v>56</v>
      </c>
      <c r="K49" s="353">
        <v>2513</v>
      </c>
      <c r="L49" s="354">
        <v>59.1</v>
      </c>
      <c r="M49" s="119">
        <v>2350</v>
      </c>
      <c r="N49" s="120">
        <v>63.2</v>
      </c>
      <c r="O49" s="81"/>
      <c r="P49" s="119">
        <v>2613</v>
      </c>
      <c r="Q49" s="289">
        <v>39</v>
      </c>
      <c r="R49" s="119">
        <v>2544</v>
      </c>
      <c r="S49" s="289">
        <v>42.5</v>
      </c>
      <c r="T49" s="119">
        <v>2525</v>
      </c>
      <c r="U49" s="120">
        <v>43.6</v>
      </c>
      <c r="V49" s="119">
        <v>2539</v>
      </c>
      <c r="W49" s="120">
        <v>50.2</v>
      </c>
      <c r="X49" s="353">
        <v>2516</v>
      </c>
      <c r="Y49" s="354">
        <v>53.6</v>
      </c>
      <c r="Z49" s="119">
        <v>2351</v>
      </c>
      <c r="AA49" s="120">
        <v>50.6</v>
      </c>
      <c r="AB49" s="121"/>
      <c r="AC49" s="121"/>
      <c r="AD49" s="121"/>
      <c r="AE49" s="121"/>
    </row>
    <row r="50" spans="1:31" ht="11.25" customHeight="1" x14ac:dyDescent="0.2">
      <c r="A50" s="103" t="s">
        <v>203</v>
      </c>
      <c r="B50" s="136" t="s">
        <v>204</v>
      </c>
      <c r="C50" s="119">
        <v>5705</v>
      </c>
      <c r="D50" s="289">
        <v>58.1</v>
      </c>
      <c r="E50" s="119">
        <v>5650</v>
      </c>
      <c r="F50" s="289">
        <v>62</v>
      </c>
      <c r="G50" s="119">
        <v>5361</v>
      </c>
      <c r="H50" s="120">
        <v>66.2</v>
      </c>
      <c r="I50" s="119">
        <v>5353</v>
      </c>
      <c r="J50" s="120">
        <v>66.099999999999994</v>
      </c>
      <c r="K50" s="353">
        <v>5420</v>
      </c>
      <c r="L50" s="354">
        <v>66.5</v>
      </c>
      <c r="M50" s="119">
        <v>5597</v>
      </c>
      <c r="N50" s="120">
        <v>63</v>
      </c>
      <c r="O50" s="81"/>
      <c r="P50" s="119">
        <v>5710</v>
      </c>
      <c r="Q50" s="289">
        <v>48.9</v>
      </c>
      <c r="R50" s="119">
        <v>5661</v>
      </c>
      <c r="S50" s="289">
        <v>53</v>
      </c>
      <c r="T50" s="119">
        <v>5379</v>
      </c>
      <c r="U50" s="120">
        <v>55.9</v>
      </c>
      <c r="V50" s="119">
        <v>5374</v>
      </c>
      <c r="W50" s="120">
        <v>61.7</v>
      </c>
      <c r="X50" s="353">
        <v>5460</v>
      </c>
      <c r="Y50" s="354">
        <v>64.400000000000006</v>
      </c>
      <c r="Z50" s="119">
        <v>5635</v>
      </c>
      <c r="AA50" s="120">
        <v>53.4</v>
      </c>
      <c r="AB50" s="121"/>
      <c r="AC50" s="121"/>
      <c r="AD50" s="121"/>
      <c r="AE50" s="121"/>
    </row>
    <row r="51" spans="1:31" ht="11.25" customHeight="1" x14ac:dyDescent="0.2">
      <c r="A51" s="103" t="s">
        <v>205</v>
      </c>
      <c r="B51" s="136" t="s">
        <v>206</v>
      </c>
      <c r="C51" s="119">
        <v>2594</v>
      </c>
      <c r="D51" s="289">
        <v>63.3</v>
      </c>
      <c r="E51" s="119">
        <v>2581</v>
      </c>
      <c r="F51" s="289">
        <v>69</v>
      </c>
      <c r="G51" s="119">
        <v>2543</v>
      </c>
      <c r="H51" s="120">
        <v>70.8</v>
      </c>
      <c r="I51" s="119">
        <v>2578</v>
      </c>
      <c r="J51" s="120">
        <v>68.099999999999994</v>
      </c>
      <c r="K51" s="353">
        <v>2565</v>
      </c>
      <c r="L51" s="354">
        <v>72.599999999999994</v>
      </c>
      <c r="M51" s="119">
        <v>2544</v>
      </c>
      <c r="N51" s="120">
        <v>72.599999999999994</v>
      </c>
      <c r="O51" s="81"/>
      <c r="P51" s="119">
        <v>2592</v>
      </c>
      <c r="Q51" s="289">
        <v>54.7</v>
      </c>
      <c r="R51" s="119">
        <v>2585</v>
      </c>
      <c r="S51" s="289">
        <v>58.5</v>
      </c>
      <c r="T51" s="119">
        <v>2552</v>
      </c>
      <c r="U51" s="120">
        <v>61.1</v>
      </c>
      <c r="V51" s="119">
        <v>2575</v>
      </c>
      <c r="W51" s="120">
        <v>67.099999999999994</v>
      </c>
      <c r="X51" s="353">
        <v>2565</v>
      </c>
      <c r="Y51" s="354">
        <v>71.3</v>
      </c>
      <c r="Z51" s="119">
        <v>2557</v>
      </c>
      <c r="AA51" s="120">
        <v>66.900000000000006</v>
      </c>
      <c r="AB51" s="121"/>
      <c r="AC51" s="121"/>
      <c r="AD51" s="121"/>
      <c r="AE51" s="121"/>
    </row>
    <row r="52" spans="1:31" ht="11.25" customHeight="1" x14ac:dyDescent="0.2">
      <c r="A52" s="103" t="s">
        <v>207</v>
      </c>
      <c r="B52" s="136" t="s">
        <v>208</v>
      </c>
      <c r="C52" s="119">
        <v>3623</v>
      </c>
      <c r="D52" s="289">
        <v>54.1</v>
      </c>
      <c r="E52" s="119">
        <v>3510</v>
      </c>
      <c r="F52" s="289">
        <v>61.9</v>
      </c>
      <c r="G52" s="119">
        <v>3446</v>
      </c>
      <c r="H52" s="120">
        <v>65.099999999999994</v>
      </c>
      <c r="I52" s="119">
        <v>3353</v>
      </c>
      <c r="J52" s="120">
        <v>60.2</v>
      </c>
      <c r="K52" s="353">
        <v>3379</v>
      </c>
      <c r="L52" s="354">
        <v>65.8</v>
      </c>
      <c r="M52" s="119">
        <v>3300</v>
      </c>
      <c r="N52" s="120">
        <v>62.8</v>
      </c>
      <c r="O52" s="81"/>
      <c r="P52" s="119">
        <v>3623</v>
      </c>
      <c r="Q52" s="289">
        <v>43.8</v>
      </c>
      <c r="R52" s="119">
        <v>3515</v>
      </c>
      <c r="S52" s="289">
        <v>52.5</v>
      </c>
      <c r="T52" s="119">
        <v>3456</v>
      </c>
      <c r="U52" s="120">
        <v>54.3</v>
      </c>
      <c r="V52" s="119">
        <v>3352</v>
      </c>
      <c r="W52" s="120">
        <v>61.3</v>
      </c>
      <c r="X52" s="353">
        <v>3386</v>
      </c>
      <c r="Y52" s="354">
        <v>62.4</v>
      </c>
      <c r="Z52" s="119">
        <v>3299</v>
      </c>
      <c r="AA52" s="120">
        <v>58</v>
      </c>
      <c r="AB52" s="121"/>
      <c r="AC52" s="121"/>
      <c r="AD52" s="121"/>
      <c r="AE52" s="121"/>
    </row>
    <row r="53" spans="1:31" ht="11.25" customHeight="1" x14ac:dyDescent="0.2">
      <c r="A53" s="103" t="s">
        <v>209</v>
      </c>
      <c r="B53" s="136" t="s">
        <v>210</v>
      </c>
      <c r="C53" s="119">
        <v>3971</v>
      </c>
      <c r="D53" s="289">
        <v>67</v>
      </c>
      <c r="E53" s="119">
        <v>3915</v>
      </c>
      <c r="F53" s="289">
        <v>71.3</v>
      </c>
      <c r="G53" s="119">
        <v>3867</v>
      </c>
      <c r="H53" s="120">
        <v>69.3</v>
      </c>
      <c r="I53" s="119">
        <v>3710</v>
      </c>
      <c r="J53" s="120">
        <v>63.4</v>
      </c>
      <c r="K53" s="353">
        <v>3832</v>
      </c>
      <c r="L53" s="354">
        <v>68.8</v>
      </c>
      <c r="M53" s="119">
        <v>3707</v>
      </c>
      <c r="N53" s="120">
        <v>71.5</v>
      </c>
      <c r="O53" s="81"/>
      <c r="P53" s="119">
        <v>3972</v>
      </c>
      <c r="Q53" s="289">
        <v>58.2</v>
      </c>
      <c r="R53" s="119">
        <v>3922</v>
      </c>
      <c r="S53" s="289">
        <v>63.3</v>
      </c>
      <c r="T53" s="119">
        <v>3867</v>
      </c>
      <c r="U53" s="120">
        <v>62.5</v>
      </c>
      <c r="V53" s="119">
        <v>3716</v>
      </c>
      <c r="W53" s="120">
        <v>66</v>
      </c>
      <c r="X53" s="353">
        <v>3836</v>
      </c>
      <c r="Y53" s="354">
        <v>70.3</v>
      </c>
      <c r="Z53" s="119">
        <v>3706</v>
      </c>
      <c r="AA53" s="120">
        <v>68.2</v>
      </c>
      <c r="AB53" s="121"/>
      <c r="AC53" s="121"/>
      <c r="AD53" s="121"/>
      <c r="AE53" s="121"/>
    </row>
    <row r="54" spans="1:31" ht="11.25" customHeight="1" x14ac:dyDescent="0.2">
      <c r="A54" s="103" t="s">
        <v>211</v>
      </c>
      <c r="B54" s="136" t="s">
        <v>212</v>
      </c>
      <c r="C54" s="119">
        <v>2839</v>
      </c>
      <c r="D54" s="289">
        <v>50.1</v>
      </c>
      <c r="E54" s="119">
        <v>2735</v>
      </c>
      <c r="F54" s="289">
        <v>58.9</v>
      </c>
      <c r="G54" s="119">
        <v>2450</v>
      </c>
      <c r="H54" s="120">
        <v>60.8</v>
      </c>
      <c r="I54" s="119">
        <v>2487</v>
      </c>
      <c r="J54" s="120">
        <v>57.5</v>
      </c>
      <c r="K54" s="353">
        <v>2381</v>
      </c>
      <c r="L54" s="354">
        <v>62.5</v>
      </c>
      <c r="M54" s="119">
        <v>2497</v>
      </c>
      <c r="N54" s="120">
        <v>61.6</v>
      </c>
      <c r="O54" s="81"/>
      <c r="P54" s="119">
        <v>2853</v>
      </c>
      <c r="Q54" s="289">
        <v>36.9</v>
      </c>
      <c r="R54" s="119">
        <v>2743</v>
      </c>
      <c r="S54" s="289">
        <v>42.8</v>
      </c>
      <c r="T54" s="119">
        <v>2478</v>
      </c>
      <c r="U54" s="120">
        <v>46.8</v>
      </c>
      <c r="V54" s="119">
        <v>2496</v>
      </c>
      <c r="W54" s="120">
        <v>53.8</v>
      </c>
      <c r="X54" s="353">
        <v>2389</v>
      </c>
      <c r="Y54" s="354">
        <v>58.3</v>
      </c>
      <c r="Z54" s="119">
        <v>2492</v>
      </c>
      <c r="AA54" s="120">
        <v>51.5</v>
      </c>
      <c r="AB54" s="121"/>
      <c r="AC54" s="121"/>
      <c r="AD54" s="121"/>
      <c r="AE54" s="121"/>
    </row>
    <row r="55" spans="1:31" ht="11.25" customHeight="1" x14ac:dyDescent="0.2">
      <c r="A55" s="103" t="s">
        <v>213</v>
      </c>
      <c r="B55" s="136" t="s">
        <v>214</v>
      </c>
      <c r="C55" s="119">
        <v>4597</v>
      </c>
      <c r="D55" s="289">
        <v>64.3</v>
      </c>
      <c r="E55" s="119">
        <v>4509</v>
      </c>
      <c r="F55" s="289">
        <v>66.900000000000006</v>
      </c>
      <c r="G55" s="119">
        <v>4455</v>
      </c>
      <c r="H55" s="120">
        <v>74.3</v>
      </c>
      <c r="I55" s="119">
        <v>4547</v>
      </c>
      <c r="J55" s="120">
        <v>73.2</v>
      </c>
      <c r="K55" s="353">
        <v>4548</v>
      </c>
      <c r="L55" s="354">
        <v>72.400000000000006</v>
      </c>
      <c r="M55" s="119">
        <v>4589</v>
      </c>
      <c r="N55" s="120">
        <v>69.8</v>
      </c>
      <c r="O55" s="81"/>
      <c r="P55" s="119">
        <v>4602</v>
      </c>
      <c r="Q55" s="289">
        <v>53.7</v>
      </c>
      <c r="R55" s="119">
        <v>4518</v>
      </c>
      <c r="S55" s="289">
        <v>60.4</v>
      </c>
      <c r="T55" s="119">
        <v>4472</v>
      </c>
      <c r="U55" s="120">
        <v>62.3</v>
      </c>
      <c r="V55" s="119">
        <v>4563</v>
      </c>
      <c r="W55" s="120">
        <v>69.5</v>
      </c>
      <c r="X55" s="353">
        <v>4559</v>
      </c>
      <c r="Y55" s="354">
        <v>70.8</v>
      </c>
      <c r="Z55" s="119">
        <v>4608</v>
      </c>
      <c r="AA55" s="120">
        <v>65.599999999999994</v>
      </c>
      <c r="AB55" s="121"/>
      <c r="AC55" s="121"/>
      <c r="AD55" s="121"/>
      <c r="AE55" s="121"/>
    </row>
    <row r="56" spans="1:31" ht="11.25" customHeight="1" x14ac:dyDescent="0.2">
      <c r="A56" s="103" t="s">
        <v>215</v>
      </c>
      <c r="B56" s="136" t="s">
        <v>216</v>
      </c>
      <c r="C56" s="119">
        <v>8008</v>
      </c>
      <c r="D56" s="289">
        <v>57.8</v>
      </c>
      <c r="E56" s="119">
        <v>7943</v>
      </c>
      <c r="F56" s="289">
        <v>62.2</v>
      </c>
      <c r="G56" s="119">
        <v>7468</v>
      </c>
      <c r="H56" s="120">
        <v>65.7</v>
      </c>
      <c r="I56" s="119">
        <v>7500</v>
      </c>
      <c r="J56" s="120">
        <v>62.4</v>
      </c>
      <c r="K56" s="353">
        <v>7611</v>
      </c>
      <c r="L56" s="354">
        <v>64.400000000000006</v>
      </c>
      <c r="M56" s="119">
        <v>7494</v>
      </c>
      <c r="N56" s="120">
        <v>64.3</v>
      </c>
      <c r="O56" s="81"/>
      <c r="P56" s="119">
        <v>8022</v>
      </c>
      <c r="Q56" s="289">
        <v>50.9</v>
      </c>
      <c r="R56" s="119">
        <v>7971</v>
      </c>
      <c r="S56" s="289">
        <v>56</v>
      </c>
      <c r="T56" s="119">
        <v>7493</v>
      </c>
      <c r="U56" s="120">
        <v>59.4</v>
      </c>
      <c r="V56" s="119">
        <v>7498</v>
      </c>
      <c r="W56" s="120">
        <v>66.3</v>
      </c>
      <c r="X56" s="353">
        <v>7634</v>
      </c>
      <c r="Y56" s="354">
        <v>66.900000000000006</v>
      </c>
      <c r="Z56" s="119">
        <v>7524</v>
      </c>
      <c r="AA56" s="120">
        <v>61.5</v>
      </c>
      <c r="AB56" s="121"/>
      <c r="AC56" s="121"/>
      <c r="AD56" s="121"/>
      <c r="AE56" s="121"/>
    </row>
    <row r="57" spans="1:31" ht="11.25" customHeight="1" x14ac:dyDescent="0.2">
      <c r="A57" s="103" t="s">
        <v>217</v>
      </c>
      <c r="B57" s="136" t="s">
        <v>218</v>
      </c>
      <c r="C57" s="119">
        <v>1925</v>
      </c>
      <c r="D57" s="289">
        <v>59.2</v>
      </c>
      <c r="E57" s="119">
        <v>1963</v>
      </c>
      <c r="F57" s="289">
        <v>66.099999999999994</v>
      </c>
      <c r="G57" s="119">
        <v>1814</v>
      </c>
      <c r="H57" s="120">
        <v>66.900000000000006</v>
      </c>
      <c r="I57" s="119">
        <v>1835</v>
      </c>
      <c r="J57" s="120">
        <v>64.900000000000006</v>
      </c>
      <c r="K57" s="353">
        <v>1824</v>
      </c>
      <c r="L57" s="354">
        <v>64.599999999999994</v>
      </c>
      <c r="M57" s="119">
        <v>1722</v>
      </c>
      <c r="N57" s="120">
        <v>71.099999999999994</v>
      </c>
      <c r="O57" s="81"/>
      <c r="P57" s="119">
        <v>1930</v>
      </c>
      <c r="Q57" s="289">
        <v>51.8</v>
      </c>
      <c r="R57" s="119">
        <v>1970</v>
      </c>
      <c r="S57" s="289">
        <v>56.3</v>
      </c>
      <c r="T57" s="119">
        <v>1825</v>
      </c>
      <c r="U57" s="120">
        <v>59.5</v>
      </c>
      <c r="V57" s="119">
        <v>1825</v>
      </c>
      <c r="W57" s="120">
        <v>64.900000000000006</v>
      </c>
      <c r="X57" s="353">
        <v>1825</v>
      </c>
      <c r="Y57" s="354">
        <v>66.2</v>
      </c>
      <c r="Z57" s="119">
        <v>1730</v>
      </c>
      <c r="AA57" s="120">
        <v>67</v>
      </c>
      <c r="AB57" s="121"/>
      <c r="AC57" s="121"/>
      <c r="AD57" s="121"/>
      <c r="AE57" s="121"/>
    </row>
    <row r="58" spans="1:31" ht="11.25" customHeight="1" x14ac:dyDescent="0.2">
      <c r="A58" s="103" t="s">
        <v>219</v>
      </c>
      <c r="B58" s="136" t="s">
        <v>220</v>
      </c>
      <c r="C58" s="119">
        <v>1986</v>
      </c>
      <c r="D58" s="289">
        <v>59</v>
      </c>
      <c r="E58" s="119">
        <v>1986</v>
      </c>
      <c r="F58" s="289">
        <v>62.5</v>
      </c>
      <c r="G58" s="119">
        <v>1973</v>
      </c>
      <c r="H58" s="120">
        <v>65.400000000000006</v>
      </c>
      <c r="I58" s="119">
        <v>1911</v>
      </c>
      <c r="J58" s="120">
        <v>62.3</v>
      </c>
      <c r="K58" s="353">
        <v>1879</v>
      </c>
      <c r="L58" s="354">
        <v>64.8</v>
      </c>
      <c r="M58" s="119">
        <v>1828</v>
      </c>
      <c r="N58" s="120">
        <v>70.5</v>
      </c>
      <c r="O58" s="81"/>
      <c r="P58" s="119">
        <v>1986</v>
      </c>
      <c r="Q58" s="289">
        <v>51.2</v>
      </c>
      <c r="R58" s="119">
        <v>1984</v>
      </c>
      <c r="S58" s="289">
        <v>56.4</v>
      </c>
      <c r="T58" s="119">
        <v>1978</v>
      </c>
      <c r="U58" s="120">
        <v>55.9</v>
      </c>
      <c r="V58" s="119">
        <v>1913</v>
      </c>
      <c r="W58" s="120">
        <v>66.099999999999994</v>
      </c>
      <c r="X58" s="353">
        <v>1883</v>
      </c>
      <c r="Y58" s="354">
        <v>70.900000000000006</v>
      </c>
      <c r="Z58" s="119">
        <v>1834</v>
      </c>
      <c r="AA58" s="120">
        <v>64.599999999999994</v>
      </c>
      <c r="AB58" s="121"/>
      <c r="AC58" s="121"/>
      <c r="AD58" s="121"/>
      <c r="AE58" s="121"/>
    </row>
    <row r="59" spans="1:31" ht="11.25" customHeight="1" x14ac:dyDescent="0.2">
      <c r="A59" s="103" t="s">
        <v>221</v>
      </c>
      <c r="B59" s="136" t="s">
        <v>222</v>
      </c>
      <c r="C59" s="119">
        <v>6851</v>
      </c>
      <c r="D59" s="289">
        <v>70.599999999999994</v>
      </c>
      <c r="E59" s="119">
        <v>6818</v>
      </c>
      <c r="F59" s="289">
        <v>72.400000000000006</v>
      </c>
      <c r="G59" s="119">
        <v>6592</v>
      </c>
      <c r="H59" s="120">
        <v>74.900000000000006</v>
      </c>
      <c r="I59" s="119">
        <v>6659</v>
      </c>
      <c r="J59" s="120">
        <v>70.099999999999994</v>
      </c>
      <c r="K59" s="353">
        <v>6643</v>
      </c>
      <c r="L59" s="354">
        <v>71</v>
      </c>
      <c r="M59" s="119">
        <v>6440</v>
      </c>
      <c r="N59" s="120">
        <v>69.8</v>
      </c>
      <c r="O59" s="81"/>
      <c r="P59" s="119">
        <v>6858</v>
      </c>
      <c r="Q59" s="289">
        <v>64.3</v>
      </c>
      <c r="R59" s="119">
        <v>6828</v>
      </c>
      <c r="S59" s="289">
        <v>67.400000000000006</v>
      </c>
      <c r="T59" s="119">
        <v>6585</v>
      </c>
      <c r="U59" s="120">
        <v>69.2</v>
      </c>
      <c r="V59" s="119">
        <v>6668</v>
      </c>
      <c r="W59" s="120">
        <v>73.400000000000006</v>
      </c>
      <c r="X59" s="353">
        <v>6625</v>
      </c>
      <c r="Y59" s="354">
        <v>75.400000000000006</v>
      </c>
      <c r="Z59" s="119">
        <v>6445</v>
      </c>
      <c r="AA59" s="120">
        <v>68.3</v>
      </c>
      <c r="AB59" s="121"/>
      <c r="AC59" s="121"/>
      <c r="AD59" s="121"/>
      <c r="AE59" s="121"/>
    </row>
    <row r="60" spans="1:31" ht="11.25" customHeight="1" x14ac:dyDescent="0.2">
      <c r="A60" s="103" t="s">
        <v>223</v>
      </c>
      <c r="B60" s="136" t="s">
        <v>224</v>
      </c>
      <c r="C60" s="119">
        <v>3625</v>
      </c>
      <c r="D60" s="289">
        <v>62.3</v>
      </c>
      <c r="E60" s="119">
        <v>3593</v>
      </c>
      <c r="F60" s="289">
        <v>65.8</v>
      </c>
      <c r="G60" s="119">
        <v>3441</v>
      </c>
      <c r="H60" s="120">
        <v>71.900000000000006</v>
      </c>
      <c r="I60" s="119">
        <v>3452</v>
      </c>
      <c r="J60" s="120">
        <v>71.8</v>
      </c>
      <c r="K60" s="353">
        <v>3441</v>
      </c>
      <c r="L60" s="354">
        <v>75.5</v>
      </c>
      <c r="M60" s="119">
        <v>3320</v>
      </c>
      <c r="N60" s="120">
        <v>76.8</v>
      </c>
      <c r="O60" s="81"/>
      <c r="P60" s="119">
        <v>3633</v>
      </c>
      <c r="Q60" s="289">
        <v>51.6</v>
      </c>
      <c r="R60" s="119">
        <v>3590</v>
      </c>
      <c r="S60" s="289">
        <v>55.1</v>
      </c>
      <c r="T60" s="119">
        <v>3447</v>
      </c>
      <c r="U60" s="120">
        <v>60</v>
      </c>
      <c r="V60" s="119">
        <v>3454</v>
      </c>
      <c r="W60" s="120">
        <v>65.8</v>
      </c>
      <c r="X60" s="353">
        <v>3439</v>
      </c>
      <c r="Y60" s="354">
        <v>70.400000000000006</v>
      </c>
      <c r="Z60" s="119">
        <v>3323</v>
      </c>
      <c r="AA60" s="120">
        <v>64.400000000000006</v>
      </c>
      <c r="AB60" s="121"/>
      <c r="AC60" s="121"/>
      <c r="AD60" s="121"/>
      <c r="AE60" s="121"/>
    </row>
    <row r="61" spans="1:31" ht="11.25" customHeight="1" x14ac:dyDescent="0.2">
      <c r="A61" s="103" t="s">
        <v>225</v>
      </c>
      <c r="B61" s="136" t="s">
        <v>226</v>
      </c>
      <c r="C61" s="119">
        <v>5598</v>
      </c>
      <c r="D61" s="289">
        <v>59.2</v>
      </c>
      <c r="E61" s="119">
        <v>5494</v>
      </c>
      <c r="F61" s="289">
        <v>64.599999999999994</v>
      </c>
      <c r="G61" s="119">
        <v>5321</v>
      </c>
      <c r="H61" s="120">
        <v>65</v>
      </c>
      <c r="I61" s="119">
        <v>5270</v>
      </c>
      <c r="J61" s="120">
        <v>67.2</v>
      </c>
      <c r="K61" s="353">
        <v>5395</v>
      </c>
      <c r="L61" s="354">
        <v>70.7</v>
      </c>
      <c r="M61" s="119">
        <v>5294</v>
      </c>
      <c r="N61" s="120">
        <v>69.8</v>
      </c>
      <c r="O61" s="81"/>
      <c r="P61" s="119">
        <v>5623</v>
      </c>
      <c r="Q61" s="289">
        <v>52.5</v>
      </c>
      <c r="R61" s="119">
        <v>5515</v>
      </c>
      <c r="S61" s="289">
        <v>58.6</v>
      </c>
      <c r="T61" s="119">
        <v>5336</v>
      </c>
      <c r="U61" s="120">
        <v>57.6</v>
      </c>
      <c r="V61" s="119">
        <v>5279</v>
      </c>
      <c r="W61" s="120">
        <v>65</v>
      </c>
      <c r="X61" s="353">
        <v>5426</v>
      </c>
      <c r="Y61" s="354">
        <v>66.599999999999994</v>
      </c>
      <c r="Z61" s="119">
        <v>5328</v>
      </c>
      <c r="AA61" s="120">
        <v>62.7</v>
      </c>
      <c r="AB61" s="121"/>
      <c r="AC61" s="121"/>
      <c r="AD61" s="121"/>
      <c r="AE61" s="121"/>
    </row>
    <row r="62" spans="1:31" ht="11.25" customHeight="1" x14ac:dyDescent="0.2">
      <c r="A62" s="103" t="s">
        <v>227</v>
      </c>
      <c r="B62" s="136" t="s">
        <v>228</v>
      </c>
      <c r="C62" s="119">
        <v>3870</v>
      </c>
      <c r="D62" s="289">
        <v>64.900000000000006</v>
      </c>
      <c r="E62" s="119">
        <v>3946</v>
      </c>
      <c r="F62" s="289">
        <v>71.599999999999994</v>
      </c>
      <c r="G62" s="119">
        <v>3887</v>
      </c>
      <c r="H62" s="120">
        <v>73</v>
      </c>
      <c r="I62" s="119">
        <v>3892</v>
      </c>
      <c r="J62" s="120">
        <v>70.400000000000006</v>
      </c>
      <c r="K62" s="353">
        <v>3832</v>
      </c>
      <c r="L62" s="354">
        <v>76.900000000000006</v>
      </c>
      <c r="M62" s="119">
        <v>3613</v>
      </c>
      <c r="N62" s="120">
        <v>73.8</v>
      </c>
      <c r="O62" s="81"/>
      <c r="P62" s="119">
        <v>3902</v>
      </c>
      <c r="Q62" s="289">
        <v>52.2</v>
      </c>
      <c r="R62" s="119">
        <v>3950</v>
      </c>
      <c r="S62" s="289">
        <v>55.4</v>
      </c>
      <c r="T62" s="119">
        <v>3898</v>
      </c>
      <c r="U62" s="120">
        <v>57.7</v>
      </c>
      <c r="V62" s="119">
        <v>3886</v>
      </c>
      <c r="W62" s="120">
        <v>64.5</v>
      </c>
      <c r="X62" s="353">
        <v>3849</v>
      </c>
      <c r="Y62" s="354">
        <v>70.2</v>
      </c>
      <c r="Z62" s="119">
        <v>3616</v>
      </c>
      <c r="AA62" s="120">
        <v>65.599999999999994</v>
      </c>
      <c r="AB62" s="121"/>
      <c r="AC62" s="121"/>
      <c r="AD62" s="121"/>
      <c r="AE62" s="121"/>
    </row>
    <row r="63" spans="1:31" ht="11.25" customHeight="1" x14ac:dyDescent="0.2">
      <c r="A63" s="103" t="s">
        <v>229</v>
      </c>
      <c r="B63" s="136" t="s">
        <v>230</v>
      </c>
      <c r="C63" s="119">
        <v>1689</v>
      </c>
      <c r="D63" s="289">
        <v>69.8</v>
      </c>
      <c r="E63" s="119">
        <v>1731</v>
      </c>
      <c r="F63" s="289">
        <v>70.2</v>
      </c>
      <c r="G63" s="119">
        <v>1721</v>
      </c>
      <c r="H63" s="120">
        <v>75.7</v>
      </c>
      <c r="I63" s="119">
        <v>1671</v>
      </c>
      <c r="J63" s="120">
        <v>71</v>
      </c>
      <c r="K63" s="353">
        <v>1699</v>
      </c>
      <c r="L63" s="354">
        <v>76</v>
      </c>
      <c r="M63" s="119">
        <v>1654</v>
      </c>
      <c r="N63" s="120">
        <v>74.599999999999994</v>
      </c>
      <c r="O63" s="81"/>
      <c r="P63" s="119">
        <v>1684</v>
      </c>
      <c r="Q63" s="289">
        <v>63.7</v>
      </c>
      <c r="R63" s="119">
        <v>1731</v>
      </c>
      <c r="S63" s="289">
        <v>64.900000000000006</v>
      </c>
      <c r="T63" s="119">
        <v>1725</v>
      </c>
      <c r="U63" s="120">
        <v>67.400000000000006</v>
      </c>
      <c r="V63" s="119">
        <v>1676</v>
      </c>
      <c r="W63" s="120">
        <v>73.599999999999994</v>
      </c>
      <c r="X63" s="353">
        <v>1698</v>
      </c>
      <c r="Y63" s="354">
        <v>73.5</v>
      </c>
      <c r="Z63" s="119">
        <v>1649</v>
      </c>
      <c r="AA63" s="120">
        <v>67.7</v>
      </c>
      <c r="AB63" s="121"/>
      <c r="AC63" s="121"/>
      <c r="AD63" s="121"/>
      <c r="AE63" s="121"/>
    </row>
    <row r="64" spans="1:31" ht="11.25" customHeight="1" x14ac:dyDescent="0.2">
      <c r="A64" s="8"/>
      <c r="B64" s="136"/>
      <c r="C64" s="119"/>
      <c r="D64" s="289"/>
      <c r="E64" s="119"/>
      <c r="F64" s="289"/>
      <c r="G64" s="119"/>
      <c r="H64" s="120"/>
      <c r="K64" s="355"/>
      <c r="L64" s="355"/>
      <c r="O64" s="81"/>
      <c r="P64" s="119"/>
      <c r="R64" s="119"/>
      <c r="T64" s="119"/>
      <c r="U64" s="120"/>
      <c r="X64" s="355"/>
      <c r="Y64" s="355"/>
      <c r="Z64" s="163"/>
      <c r="AA64" s="163"/>
      <c r="AB64" s="121"/>
      <c r="AC64" s="121"/>
      <c r="AD64" s="121"/>
      <c r="AE64" s="121"/>
    </row>
    <row r="65" spans="1:31" s="83" customFormat="1" ht="11.25" customHeight="1" x14ac:dyDescent="0.2">
      <c r="A65" s="31" t="s">
        <v>565</v>
      </c>
      <c r="B65" s="77" t="s">
        <v>231</v>
      </c>
      <c r="C65" s="78">
        <v>50322</v>
      </c>
      <c r="D65" s="82">
        <v>64.599999999999994</v>
      </c>
      <c r="E65" s="78">
        <v>50641</v>
      </c>
      <c r="F65" s="82">
        <v>68.8</v>
      </c>
      <c r="G65" s="78">
        <v>48935</v>
      </c>
      <c r="H65" s="80">
        <v>71.5</v>
      </c>
      <c r="I65" s="78">
        <v>47740</v>
      </c>
      <c r="J65" s="80">
        <v>67.599999999999994</v>
      </c>
      <c r="K65" s="351">
        <v>48873</v>
      </c>
      <c r="L65" s="352">
        <v>68.5</v>
      </c>
      <c r="M65" s="78">
        <v>48223</v>
      </c>
      <c r="N65" s="80">
        <v>66.900000000000006</v>
      </c>
      <c r="O65" s="81"/>
      <c r="P65" s="78">
        <v>50496</v>
      </c>
      <c r="Q65" s="82">
        <v>56.1</v>
      </c>
      <c r="R65" s="78">
        <v>50718</v>
      </c>
      <c r="S65" s="82">
        <v>59.9</v>
      </c>
      <c r="T65" s="78">
        <v>49031</v>
      </c>
      <c r="U65" s="80">
        <v>62.5</v>
      </c>
      <c r="V65" s="78">
        <v>47809</v>
      </c>
      <c r="W65" s="80">
        <v>65.7</v>
      </c>
      <c r="X65" s="351">
        <v>49032</v>
      </c>
      <c r="Y65" s="352">
        <v>68.900000000000006</v>
      </c>
      <c r="Z65" s="78">
        <v>48322</v>
      </c>
      <c r="AA65" s="80">
        <v>63.8</v>
      </c>
      <c r="AB65" s="121"/>
      <c r="AC65" s="121"/>
      <c r="AD65" s="121"/>
      <c r="AE65" s="121"/>
    </row>
    <row r="66" spans="1:31" ht="11.25" customHeight="1" x14ac:dyDescent="0.2">
      <c r="A66" s="103" t="s">
        <v>232</v>
      </c>
      <c r="B66" s="136" t="s">
        <v>233</v>
      </c>
      <c r="C66" s="119">
        <v>2767</v>
      </c>
      <c r="D66" s="289">
        <v>62.4</v>
      </c>
      <c r="E66" s="119">
        <v>2810</v>
      </c>
      <c r="F66" s="289">
        <v>69.400000000000006</v>
      </c>
      <c r="G66" s="119">
        <v>2738</v>
      </c>
      <c r="H66" s="120">
        <v>71.8</v>
      </c>
      <c r="I66" s="119">
        <v>2600</v>
      </c>
      <c r="J66" s="120">
        <v>67.900000000000006</v>
      </c>
      <c r="K66" s="353">
        <v>2834</v>
      </c>
      <c r="L66" s="354">
        <v>66.8</v>
      </c>
      <c r="M66" s="119">
        <v>2781</v>
      </c>
      <c r="N66" s="120">
        <v>64.900000000000006</v>
      </c>
      <c r="O66" s="81"/>
      <c r="P66" s="119">
        <v>2773</v>
      </c>
      <c r="Q66" s="289">
        <v>53.9</v>
      </c>
      <c r="R66" s="119">
        <v>2817</v>
      </c>
      <c r="S66" s="289">
        <v>63.2</v>
      </c>
      <c r="T66" s="119">
        <v>2732</v>
      </c>
      <c r="U66" s="120">
        <v>64</v>
      </c>
      <c r="V66" s="119">
        <v>2610</v>
      </c>
      <c r="W66" s="120">
        <v>65.8</v>
      </c>
      <c r="X66" s="353">
        <v>2852</v>
      </c>
      <c r="Y66" s="354">
        <v>68.099999999999994</v>
      </c>
      <c r="Z66" s="119">
        <v>2793</v>
      </c>
      <c r="AA66" s="120">
        <v>63.9</v>
      </c>
      <c r="AB66" s="121"/>
      <c r="AC66" s="121"/>
      <c r="AD66" s="121"/>
      <c r="AE66" s="121"/>
    </row>
    <row r="67" spans="1:31" ht="11.25" customHeight="1" x14ac:dyDescent="0.2">
      <c r="A67" s="103" t="s">
        <v>234</v>
      </c>
      <c r="B67" s="136" t="s">
        <v>235</v>
      </c>
      <c r="C67" s="119">
        <v>8762</v>
      </c>
      <c r="D67" s="289">
        <v>63.8</v>
      </c>
      <c r="E67" s="119">
        <v>8697</v>
      </c>
      <c r="F67" s="289">
        <v>66.7</v>
      </c>
      <c r="G67" s="119">
        <v>8614</v>
      </c>
      <c r="H67" s="120">
        <v>68.900000000000006</v>
      </c>
      <c r="I67" s="119">
        <v>8203</v>
      </c>
      <c r="J67" s="120">
        <v>63.8</v>
      </c>
      <c r="K67" s="353">
        <v>8305</v>
      </c>
      <c r="L67" s="354">
        <v>65</v>
      </c>
      <c r="M67" s="119">
        <v>8214</v>
      </c>
      <c r="N67" s="120">
        <v>64.099999999999994</v>
      </c>
      <c r="O67" s="81"/>
      <c r="P67" s="119">
        <v>8794</v>
      </c>
      <c r="Q67" s="289">
        <v>56.6</v>
      </c>
      <c r="R67" s="119">
        <v>8690</v>
      </c>
      <c r="S67" s="289">
        <v>59.5</v>
      </c>
      <c r="T67" s="119">
        <v>8621</v>
      </c>
      <c r="U67" s="120">
        <v>61.4</v>
      </c>
      <c r="V67" s="119">
        <v>8200</v>
      </c>
      <c r="W67" s="120">
        <v>65.5</v>
      </c>
      <c r="X67" s="353">
        <v>8300</v>
      </c>
      <c r="Y67" s="354">
        <v>70</v>
      </c>
      <c r="Z67" s="119">
        <v>8212</v>
      </c>
      <c r="AA67" s="120">
        <v>63.7</v>
      </c>
      <c r="AB67" s="121"/>
      <c r="AC67" s="121"/>
      <c r="AD67" s="121"/>
      <c r="AE67" s="121"/>
    </row>
    <row r="68" spans="1:31" ht="11.25" customHeight="1" x14ac:dyDescent="0.2">
      <c r="A68" s="103" t="s">
        <v>236</v>
      </c>
      <c r="B68" s="136" t="s">
        <v>237</v>
      </c>
      <c r="C68" s="119">
        <v>3271</v>
      </c>
      <c r="D68" s="289">
        <v>64.400000000000006</v>
      </c>
      <c r="E68" s="119">
        <v>3355</v>
      </c>
      <c r="F68" s="289">
        <v>69.900000000000006</v>
      </c>
      <c r="G68" s="119">
        <v>3143</v>
      </c>
      <c r="H68" s="120">
        <v>74.7</v>
      </c>
      <c r="I68" s="119">
        <v>3142</v>
      </c>
      <c r="J68" s="120">
        <v>71.3</v>
      </c>
      <c r="K68" s="353">
        <v>3265</v>
      </c>
      <c r="L68" s="354">
        <v>70.400000000000006</v>
      </c>
      <c r="M68" s="119">
        <v>3183</v>
      </c>
      <c r="N68" s="120">
        <v>69.2</v>
      </c>
      <c r="O68" s="81"/>
      <c r="P68" s="119">
        <v>3313</v>
      </c>
      <c r="Q68" s="289">
        <v>54.4</v>
      </c>
      <c r="R68" s="119">
        <v>3380</v>
      </c>
      <c r="S68" s="289">
        <v>59.6</v>
      </c>
      <c r="T68" s="119">
        <v>3156</v>
      </c>
      <c r="U68" s="120">
        <v>61.5</v>
      </c>
      <c r="V68" s="119">
        <v>3193</v>
      </c>
      <c r="W68" s="120">
        <v>62.1</v>
      </c>
      <c r="X68" s="353">
        <v>3297</v>
      </c>
      <c r="Y68" s="354">
        <v>65.7</v>
      </c>
      <c r="Z68" s="119">
        <v>3214</v>
      </c>
      <c r="AA68" s="120">
        <v>61.9</v>
      </c>
      <c r="AB68" s="121"/>
      <c r="AC68" s="121"/>
      <c r="AD68" s="121"/>
      <c r="AE68" s="121"/>
    </row>
    <row r="69" spans="1:31" ht="11.25" customHeight="1" x14ac:dyDescent="0.2">
      <c r="A69" s="103" t="s">
        <v>238</v>
      </c>
      <c r="B69" s="136" t="s">
        <v>239</v>
      </c>
      <c r="C69" s="119">
        <v>7266</v>
      </c>
      <c r="D69" s="289">
        <v>69.900000000000006</v>
      </c>
      <c r="E69" s="119">
        <v>7350</v>
      </c>
      <c r="F69" s="289">
        <v>72.400000000000006</v>
      </c>
      <c r="G69" s="119">
        <v>7297</v>
      </c>
      <c r="H69" s="120">
        <v>73.900000000000006</v>
      </c>
      <c r="I69" s="119">
        <v>7080</v>
      </c>
      <c r="J69" s="120">
        <v>70.099999999999994</v>
      </c>
      <c r="K69" s="353">
        <v>7163</v>
      </c>
      <c r="L69" s="354">
        <v>70</v>
      </c>
      <c r="M69" s="119">
        <v>7150</v>
      </c>
      <c r="N69" s="120">
        <v>68.099999999999994</v>
      </c>
      <c r="O69" s="81"/>
      <c r="P69" s="119">
        <v>7282</v>
      </c>
      <c r="Q69" s="289">
        <v>58.8</v>
      </c>
      <c r="R69" s="119">
        <v>7352</v>
      </c>
      <c r="S69" s="289">
        <v>61.7</v>
      </c>
      <c r="T69" s="119">
        <v>7291</v>
      </c>
      <c r="U69" s="120">
        <v>61.7</v>
      </c>
      <c r="V69" s="119">
        <v>7083</v>
      </c>
      <c r="W69" s="120">
        <v>62.5</v>
      </c>
      <c r="X69" s="353">
        <v>7182</v>
      </c>
      <c r="Y69" s="354">
        <v>68.099999999999994</v>
      </c>
      <c r="Z69" s="119">
        <v>7157</v>
      </c>
      <c r="AA69" s="120">
        <v>65.3</v>
      </c>
      <c r="AB69" s="121"/>
      <c r="AC69" s="121"/>
      <c r="AD69" s="121"/>
      <c r="AE69" s="121"/>
    </row>
    <row r="70" spans="1:31" ht="11.25" customHeight="1" x14ac:dyDescent="0.2">
      <c r="A70" s="103" t="s">
        <v>240</v>
      </c>
      <c r="B70" s="136" t="s">
        <v>241</v>
      </c>
      <c r="C70" s="119">
        <v>8249</v>
      </c>
      <c r="D70" s="289">
        <v>69.099999999999994</v>
      </c>
      <c r="E70" s="119">
        <v>8425</v>
      </c>
      <c r="F70" s="289">
        <v>74</v>
      </c>
      <c r="G70" s="119">
        <v>8086</v>
      </c>
      <c r="H70" s="120">
        <v>74.099999999999994</v>
      </c>
      <c r="I70" s="119">
        <v>7848</v>
      </c>
      <c r="J70" s="120">
        <v>69.5</v>
      </c>
      <c r="K70" s="353">
        <v>7945</v>
      </c>
      <c r="L70" s="354">
        <v>69</v>
      </c>
      <c r="M70" s="119">
        <v>7999</v>
      </c>
      <c r="N70" s="120">
        <v>66.5</v>
      </c>
      <c r="O70" s="81"/>
      <c r="P70" s="119">
        <v>8251</v>
      </c>
      <c r="Q70" s="289">
        <v>62.6</v>
      </c>
      <c r="R70" s="119">
        <v>8425</v>
      </c>
      <c r="S70" s="289">
        <v>65.3</v>
      </c>
      <c r="T70" s="119">
        <v>8083</v>
      </c>
      <c r="U70" s="120">
        <v>68.900000000000006</v>
      </c>
      <c r="V70" s="119">
        <v>7820</v>
      </c>
      <c r="W70" s="120">
        <v>71.099999999999994</v>
      </c>
      <c r="X70" s="353">
        <v>8016</v>
      </c>
      <c r="Y70" s="354">
        <v>72</v>
      </c>
      <c r="Z70" s="119">
        <v>8034</v>
      </c>
      <c r="AA70" s="120">
        <v>66</v>
      </c>
      <c r="AB70" s="121"/>
      <c r="AC70" s="121"/>
      <c r="AD70" s="121"/>
      <c r="AE70" s="121"/>
    </row>
    <row r="71" spans="1:31" ht="11.25" customHeight="1" x14ac:dyDescent="0.2">
      <c r="A71" s="103" t="s">
        <v>242</v>
      </c>
      <c r="B71" s="136" t="s">
        <v>243</v>
      </c>
      <c r="C71" s="119">
        <v>7835</v>
      </c>
      <c r="D71" s="289">
        <v>66.099999999999994</v>
      </c>
      <c r="E71" s="119">
        <v>7771</v>
      </c>
      <c r="F71" s="289">
        <v>69.5</v>
      </c>
      <c r="G71" s="119">
        <v>7591</v>
      </c>
      <c r="H71" s="120">
        <v>72</v>
      </c>
      <c r="I71" s="119">
        <v>7420</v>
      </c>
      <c r="J71" s="120">
        <v>67.7</v>
      </c>
      <c r="K71" s="353">
        <v>7756</v>
      </c>
      <c r="L71" s="354">
        <v>70.3</v>
      </c>
      <c r="M71" s="119">
        <v>7591</v>
      </c>
      <c r="N71" s="120">
        <v>65.8</v>
      </c>
      <c r="O71" s="81"/>
      <c r="P71" s="119">
        <v>7832</v>
      </c>
      <c r="Q71" s="289">
        <v>55</v>
      </c>
      <c r="R71" s="119">
        <v>7793</v>
      </c>
      <c r="S71" s="289">
        <v>58.4</v>
      </c>
      <c r="T71" s="119">
        <v>7617</v>
      </c>
      <c r="U71" s="120">
        <v>61.9</v>
      </c>
      <c r="V71" s="119">
        <v>7426</v>
      </c>
      <c r="W71" s="120">
        <v>66.5</v>
      </c>
      <c r="X71" s="353">
        <v>7765</v>
      </c>
      <c r="Y71" s="354">
        <v>69.3</v>
      </c>
      <c r="Z71" s="119">
        <v>7608</v>
      </c>
      <c r="AA71" s="120">
        <v>62</v>
      </c>
      <c r="AB71" s="121"/>
      <c r="AC71" s="121"/>
      <c r="AD71" s="121"/>
      <c r="AE71" s="121"/>
    </row>
    <row r="72" spans="1:31" ht="11.25" customHeight="1" x14ac:dyDescent="0.2">
      <c r="A72" s="103" t="s">
        <v>244</v>
      </c>
      <c r="B72" s="136" t="s">
        <v>245</v>
      </c>
      <c r="C72" s="119">
        <v>2657</v>
      </c>
      <c r="D72" s="289">
        <v>53.7</v>
      </c>
      <c r="E72" s="119">
        <v>2664</v>
      </c>
      <c r="F72" s="289">
        <v>60.9</v>
      </c>
      <c r="G72" s="119">
        <v>2436</v>
      </c>
      <c r="H72" s="120">
        <v>63</v>
      </c>
      <c r="I72" s="119">
        <v>2428</v>
      </c>
      <c r="J72" s="120">
        <v>57.6</v>
      </c>
      <c r="K72" s="353">
        <v>2600</v>
      </c>
      <c r="L72" s="354">
        <v>62.1</v>
      </c>
      <c r="M72" s="119">
        <v>2585</v>
      </c>
      <c r="N72" s="120">
        <v>64</v>
      </c>
      <c r="O72" s="81"/>
      <c r="P72" s="119">
        <v>2704</v>
      </c>
      <c r="Q72" s="289">
        <v>48.7</v>
      </c>
      <c r="R72" s="119">
        <v>2671</v>
      </c>
      <c r="S72" s="289">
        <v>52.8</v>
      </c>
      <c r="T72" s="119">
        <v>2466</v>
      </c>
      <c r="U72" s="120">
        <v>51.9</v>
      </c>
      <c r="V72" s="119">
        <v>2437</v>
      </c>
      <c r="W72" s="120">
        <v>60.4</v>
      </c>
      <c r="X72" s="353">
        <v>2622</v>
      </c>
      <c r="Y72" s="354">
        <v>59.5</v>
      </c>
      <c r="Z72" s="119">
        <v>2604</v>
      </c>
      <c r="AA72" s="120">
        <v>55.3</v>
      </c>
      <c r="AB72" s="121"/>
      <c r="AC72" s="121"/>
      <c r="AD72" s="121"/>
      <c r="AE72" s="121"/>
    </row>
    <row r="73" spans="1:31" ht="11.25" customHeight="1" x14ac:dyDescent="0.2">
      <c r="A73" s="103" t="s">
        <v>246</v>
      </c>
      <c r="B73" s="136" t="s">
        <v>247</v>
      </c>
      <c r="C73" s="119">
        <v>9052</v>
      </c>
      <c r="D73" s="289">
        <v>59.3</v>
      </c>
      <c r="E73" s="119">
        <v>9083</v>
      </c>
      <c r="F73" s="289">
        <v>63.7</v>
      </c>
      <c r="G73" s="119">
        <v>8589</v>
      </c>
      <c r="H73" s="120">
        <v>69.5</v>
      </c>
      <c r="I73" s="119">
        <v>8552</v>
      </c>
      <c r="J73" s="120">
        <v>69.3</v>
      </c>
      <c r="K73" s="353">
        <v>8542</v>
      </c>
      <c r="L73" s="354">
        <v>70.2</v>
      </c>
      <c r="M73" s="119">
        <v>8266</v>
      </c>
      <c r="N73" s="120">
        <v>70.3</v>
      </c>
      <c r="O73" s="81"/>
      <c r="P73" s="119">
        <v>9083</v>
      </c>
      <c r="Q73" s="289">
        <v>51.5</v>
      </c>
      <c r="R73" s="119">
        <v>9102</v>
      </c>
      <c r="S73" s="289">
        <v>55.5</v>
      </c>
      <c r="T73" s="119">
        <v>8624</v>
      </c>
      <c r="U73" s="120">
        <v>61.1</v>
      </c>
      <c r="V73" s="119">
        <v>8567</v>
      </c>
      <c r="W73" s="120">
        <v>65.400000000000006</v>
      </c>
      <c r="X73" s="353">
        <v>8536</v>
      </c>
      <c r="Y73" s="354">
        <v>69.099999999999994</v>
      </c>
      <c r="Z73" s="119">
        <v>8247</v>
      </c>
      <c r="AA73" s="120">
        <v>64.7</v>
      </c>
      <c r="AB73" s="121"/>
      <c r="AC73" s="121"/>
      <c r="AD73" s="121"/>
      <c r="AE73" s="121"/>
    </row>
    <row r="74" spans="1:31" ht="11.25" customHeight="1" x14ac:dyDescent="0.2">
      <c r="A74" s="103" t="s">
        <v>248</v>
      </c>
      <c r="B74" s="136" t="s">
        <v>249</v>
      </c>
      <c r="C74" s="119">
        <v>463</v>
      </c>
      <c r="D74" s="289">
        <v>71.7</v>
      </c>
      <c r="E74" s="119">
        <v>486</v>
      </c>
      <c r="F74" s="289">
        <v>72.8</v>
      </c>
      <c r="G74" s="119">
        <v>441</v>
      </c>
      <c r="H74" s="120">
        <v>83.2</v>
      </c>
      <c r="I74" s="119">
        <v>467</v>
      </c>
      <c r="J74" s="120">
        <v>59.7</v>
      </c>
      <c r="K74" s="353">
        <v>463</v>
      </c>
      <c r="L74" s="354">
        <v>69.099999999999994</v>
      </c>
      <c r="M74" s="119">
        <v>454</v>
      </c>
      <c r="N74" s="120">
        <v>70.5</v>
      </c>
      <c r="O74" s="81"/>
      <c r="P74" s="119">
        <v>464</v>
      </c>
      <c r="Q74" s="289">
        <v>64.400000000000006</v>
      </c>
      <c r="R74" s="119">
        <v>488</v>
      </c>
      <c r="S74" s="289">
        <v>68.2</v>
      </c>
      <c r="T74" s="119">
        <v>441</v>
      </c>
      <c r="U74" s="120">
        <v>68</v>
      </c>
      <c r="V74" s="119">
        <v>473</v>
      </c>
      <c r="W74" s="120">
        <v>66.8</v>
      </c>
      <c r="X74" s="353">
        <v>462</v>
      </c>
      <c r="Y74" s="354">
        <v>81.8</v>
      </c>
      <c r="Z74" s="119">
        <v>453</v>
      </c>
      <c r="AA74" s="120">
        <v>74.400000000000006</v>
      </c>
      <c r="AB74" s="121"/>
      <c r="AC74" s="121"/>
      <c r="AD74" s="121"/>
      <c r="AE74" s="121"/>
    </row>
    <row r="75" spans="1:31" ht="11.25" customHeight="1" x14ac:dyDescent="0.2">
      <c r="A75" s="8"/>
      <c r="B75" s="136"/>
      <c r="C75" s="119"/>
      <c r="D75" s="292"/>
      <c r="E75" s="119"/>
      <c r="F75" s="292"/>
      <c r="G75" s="119"/>
      <c r="H75" s="120"/>
      <c r="K75" s="355"/>
      <c r="L75" s="355"/>
      <c r="O75" s="81"/>
      <c r="P75" s="119"/>
      <c r="Q75" s="289"/>
      <c r="R75" s="119"/>
      <c r="S75" s="289"/>
      <c r="T75" s="119"/>
      <c r="U75" s="120"/>
      <c r="X75" s="355"/>
      <c r="Y75" s="355"/>
      <c r="Z75" s="163"/>
      <c r="AA75" s="163"/>
      <c r="AB75" s="121"/>
      <c r="AC75" s="121"/>
      <c r="AD75" s="121"/>
      <c r="AE75" s="121"/>
    </row>
    <row r="76" spans="1:31" s="83" customFormat="1" ht="11.25" customHeight="1" x14ac:dyDescent="0.2">
      <c r="A76" s="32" t="s">
        <v>566</v>
      </c>
      <c r="B76" s="77" t="s">
        <v>250</v>
      </c>
      <c r="C76" s="78">
        <v>63176</v>
      </c>
      <c r="D76" s="82">
        <v>63.6</v>
      </c>
      <c r="E76" s="78">
        <v>63181</v>
      </c>
      <c r="F76" s="82">
        <v>69.599999999999994</v>
      </c>
      <c r="G76" s="78">
        <v>61074</v>
      </c>
      <c r="H76" s="80">
        <v>71.3</v>
      </c>
      <c r="I76" s="78">
        <v>61589</v>
      </c>
      <c r="J76" s="80">
        <v>68.400000000000006</v>
      </c>
      <c r="K76" s="351">
        <v>62854</v>
      </c>
      <c r="L76" s="352">
        <v>70</v>
      </c>
      <c r="M76" s="78">
        <v>60963</v>
      </c>
      <c r="N76" s="80">
        <v>70.5</v>
      </c>
      <c r="O76" s="81"/>
      <c r="P76" s="78">
        <v>63229</v>
      </c>
      <c r="Q76" s="82">
        <v>55.8</v>
      </c>
      <c r="R76" s="78">
        <v>63377</v>
      </c>
      <c r="S76" s="82">
        <v>60.2</v>
      </c>
      <c r="T76" s="78">
        <v>61145</v>
      </c>
      <c r="U76" s="80">
        <v>63.3</v>
      </c>
      <c r="V76" s="78">
        <v>61776</v>
      </c>
      <c r="W76" s="80">
        <v>67.5</v>
      </c>
      <c r="X76" s="351">
        <v>63047</v>
      </c>
      <c r="Y76" s="352">
        <v>68.900000000000006</v>
      </c>
      <c r="Z76" s="78">
        <v>61146</v>
      </c>
      <c r="AA76" s="80">
        <v>63.6</v>
      </c>
      <c r="AB76" s="121"/>
      <c r="AC76" s="121"/>
      <c r="AD76" s="121"/>
      <c r="AE76" s="121"/>
    </row>
    <row r="77" spans="1:31" ht="11.25" customHeight="1" x14ac:dyDescent="0.2">
      <c r="A77" s="103" t="s">
        <v>251</v>
      </c>
      <c r="B77" s="136" t="s">
        <v>252</v>
      </c>
      <c r="C77" s="119">
        <v>11810</v>
      </c>
      <c r="D77" s="289">
        <v>63.6</v>
      </c>
      <c r="E77" s="119">
        <v>11840</v>
      </c>
      <c r="F77" s="289">
        <v>70.900000000000006</v>
      </c>
      <c r="G77" s="119">
        <v>11597</v>
      </c>
      <c r="H77" s="120">
        <v>73</v>
      </c>
      <c r="I77" s="119">
        <v>11898</v>
      </c>
      <c r="J77" s="120">
        <v>71.3</v>
      </c>
      <c r="K77" s="353">
        <v>12045</v>
      </c>
      <c r="L77" s="354">
        <v>72</v>
      </c>
      <c r="M77" s="119">
        <v>11750</v>
      </c>
      <c r="N77" s="120">
        <v>73.599999999999994</v>
      </c>
      <c r="O77" s="81"/>
      <c r="P77" s="119">
        <v>11857</v>
      </c>
      <c r="Q77" s="289">
        <v>55.7</v>
      </c>
      <c r="R77" s="119">
        <v>11888</v>
      </c>
      <c r="S77" s="289">
        <v>61.8</v>
      </c>
      <c r="T77" s="119">
        <v>11612</v>
      </c>
      <c r="U77" s="120">
        <v>65.7</v>
      </c>
      <c r="V77" s="119">
        <v>11928</v>
      </c>
      <c r="W77" s="120">
        <v>69.5</v>
      </c>
      <c r="X77" s="353">
        <v>12119</v>
      </c>
      <c r="Y77" s="354">
        <v>71</v>
      </c>
      <c r="Z77" s="119">
        <v>11845</v>
      </c>
      <c r="AA77" s="120">
        <v>65.7</v>
      </c>
      <c r="AB77" s="121"/>
      <c r="AC77" s="121"/>
      <c r="AD77" s="121"/>
      <c r="AE77" s="121"/>
    </row>
    <row r="78" spans="1:31" ht="11.25" customHeight="1" x14ac:dyDescent="0.2">
      <c r="A78" s="103" t="s">
        <v>253</v>
      </c>
      <c r="B78" s="136" t="s">
        <v>254</v>
      </c>
      <c r="C78" s="119">
        <v>3403</v>
      </c>
      <c r="D78" s="289">
        <v>62.1</v>
      </c>
      <c r="E78" s="119">
        <v>3490</v>
      </c>
      <c r="F78" s="289">
        <v>68.099999999999994</v>
      </c>
      <c r="G78" s="119">
        <v>3279</v>
      </c>
      <c r="H78" s="120">
        <v>69</v>
      </c>
      <c r="I78" s="119">
        <v>3422</v>
      </c>
      <c r="J78" s="120">
        <v>68.8</v>
      </c>
      <c r="K78" s="353">
        <v>3459</v>
      </c>
      <c r="L78" s="354">
        <v>69.599999999999994</v>
      </c>
      <c r="M78" s="119">
        <v>3287</v>
      </c>
      <c r="N78" s="120">
        <v>74</v>
      </c>
      <c r="O78" s="81"/>
      <c r="P78" s="119">
        <v>3394</v>
      </c>
      <c r="Q78" s="289">
        <v>54.5</v>
      </c>
      <c r="R78" s="119">
        <v>3514</v>
      </c>
      <c r="S78" s="289">
        <v>58.7</v>
      </c>
      <c r="T78" s="119">
        <v>3294</v>
      </c>
      <c r="U78" s="120">
        <v>62.8</v>
      </c>
      <c r="V78" s="119">
        <v>3451</v>
      </c>
      <c r="W78" s="120">
        <v>69.5</v>
      </c>
      <c r="X78" s="353">
        <v>3482</v>
      </c>
      <c r="Y78" s="354">
        <v>68.400000000000006</v>
      </c>
      <c r="Z78" s="119">
        <v>3312</v>
      </c>
      <c r="AA78" s="120">
        <v>59.2</v>
      </c>
      <c r="AB78" s="121"/>
      <c r="AC78" s="121"/>
      <c r="AD78" s="121"/>
      <c r="AE78" s="121"/>
    </row>
    <row r="79" spans="1:31" ht="11.25" customHeight="1" x14ac:dyDescent="0.2">
      <c r="A79" s="103" t="s">
        <v>255</v>
      </c>
      <c r="B79" s="136" t="s">
        <v>256</v>
      </c>
      <c r="C79" s="119">
        <v>3919</v>
      </c>
      <c r="D79" s="289">
        <v>66.599999999999994</v>
      </c>
      <c r="E79" s="119">
        <v>3899</v>
      </c>
      <c r="F79" s="289">
        <v>71.900000000000006</v>
      </c>
      <c r="G79" s="119">
        <v>3737</v>
      </c>
      <c r="H79" s="120">
        <v>72.400000000000006</v>
      </c>
      <c r="I79" s="119">
        <v>3799</v>
      </c>
      <c r="J79" s="120">
        <v>66.900000000000006</v>
      </c>
      <c r="K79" s="353">
        <v>3872</v>
      </c>
      <c r="L79" s="354">
        <v>68.2</v>
      </c>
      <c r="M79" s="119">
        <v>3685</v>
      </c>
      <c r="N79" s="120">
        <v>69</v>
      </c>
      <c r="O79" s="81"/>
      <c r="P79" s="119">
        <v>3922</v>
      </c>
      <c r="Q79" s="289">
        <v>54.8</v>
      </c>
      <c r="R79" s="119">
        <v>3912</v>
      </c>
      <c r="S79" s="289">
        <v>60.4</v>
      </c>
      <c r="T79" s="119">
        <v>3742</v>
      </c>
      <c r="U79" s="120">
        <v>62.8</v>
      </c>
      <c r="V79" s="119">
        <v>3818</v>
      </c>
      <c r="W79" s="120">
        <v>63.4</v>
      </c>
      <c r="X79" s="353">
        <v>3885</v>
      </c>
      <c r="Y79" s="354">
        <v>66.2</v>
      </c>
      <c r="Z79" s="119">
        <v>3704</v>
      </c>
      <c r="AA79" s="120">
        <v>63.3</v>
      </c>
      <c r="AB79" s="121"/>
      <c r="AC79" s="121"/>
      <c r="AD79" s="121"/>
      <c r="AE79" s="121"/>
    </row>
    <row r="80" spans="1:31" ht="11.25" customHeight="1" x14ac:dyDescent="0.2">
      <c r="A80" s="103" t="s">
        <v>468</v>
      </c>
      <c r="B80" s="136" t="s">
        <v>257</v>
      </c>
      <c r="C80" s="119">
        <v>1854</v>
      </c>
      <c r="D80" s="289">
        <v>66.2</v>
      </c>
      <c r="E80" s="119">
        <v>1867</v>
      </c>
      <c r="F80" s="289">
        <v>71.8</v>
      </c>
      <c r="G80" s="119">
        <v>1786</v>
      </c>
      <c r="H80" s="120">
        <v>75.099999999999994</v>
      </c>
      <c r="I80" s="119">
        <v>1785</v>
      </c>
      <c r="J80" s="120">
        <v>64.099999999999994</v>
      </c>
      <c r="K80" s="353">
        <v>1758</v>
      </c>
      <c r="L80" s="354">
        <v>65</v>
      </c>
      <c r="M80" s="119">
        <v>1770</v>
      </c>
      <c r="N80" s="120">
        <v>72.3</v>
      </c>
      <c r="O80" s="81"/>
      <c r="P80" s="119">
        <v>1854</v>
      </c>
      <c r="Q80" s="289">
        <v>62.2</v>
      </c>
      <c r="R80" s="119">
        <v>1858</v>
      </c>
      <c r="S80" s="289">
        <v>64.5</v>
      </c>
      <c r="T80" s="119">
        <v>1788</v>
      </c>
      <c r="U80" s="120">
        <v>64.8</v>
      </c>
      <c r="V80" s="119">
        <v>1778</v>
      </c>
      <c r="W80" s="120">
        <v>70.5</v>
      </c>
      <c r="X80" s="353">
        <v>1753</v>
      </c>
      <c r="Y80" s="354">
        <v>68</v>
      </c>
      <c r="Z80" s="119">
        <v>1756</v>
      </c>
      <c r="AA80" s="120">
        <v>70</v>
      </c>
      <c r="AB80" s="121"/>
      <c r="AC80" s="121"/>
      <c r="AD80" s="121"/>
      <c r="AE80" s="121"/>
    </row>
    <row r="81" spans="1:31" ht="11.25" customHeight="1" x14ac:dyDescent="0.2">
      <c r="A81" s="103" t="s">
        <v>258</v>
      </c>
      <c r="B81" s="136" t="s">
        <v>259</v>
      </c>
      <c r="C81" s="119">
        <v>3479</v>
      </c>
      <c r="D81" s="289">
        <v>54.4</v>
      </c>
      <c r="E81" s="119">
        <v>3436</v>
      </c>
      <c r="F81" s="289">
        <v>62</v>
      </c>
      <c r="G81" s="119">
        <v>3419</v>
      </c>
      <c r="H81" s="120">
        <v>67.8</v>
      </c>
      <c r="I81" s="119">
        <v>3535</v>
      </c>
      <c r="J81" s="120">
        <v>64.900000000000006</v>
      </c>
      <c r="K81" s="353">
        <v>3568</v>
      </c>
      <c r="L81" s="354">
        <v>68.7</v>
      </c>
      <c r="M81" s="119">
        <v>3483</v>
      </c>
      <c r="N81" s="120">
        <v>71.8</v>
      </c>
      <c r="O81" s="81"/>
      <c r="P81" s="119">
        <v>3484</v>
      </c>
      <c r="Q81" s="289">
        <v>46.4</v>
      </c>
      <c r="R81" s="119">
        <v>3453</v>
      </c>
      <c r="S81" s="289">
        <v>50</v>
      </c>
      <c r="T81" s="119">
        <v>3440</v>
      </c>
      <c r="U81" s="120">
        <v>56.3</v>
      </c>
      <c r="V81" s="119">
        <v>3564</v>
      </c>
      <c r="W81" s="120">
        <v>64.900000000000006</v>
      </c>
      <c r="X81" s="353">
        <v>3599</v>
      </c>
      <c r="Y81" s="354">
        <v>63.3</v>
      </c>
      <c r="Z81" s="119">
        <v>3497</v>
      </c>
      <c r="AA81" s="120">
        <v>58.7</v>
      </c>
      <c r="AB81" s="121"/>
      <c r="AC81" s="121"/>
      <c r="AD81" s="121"/>
      <c r="AE81" s="121"/>
    </row>
    <row r="82" spans="1:31" ht="11.25" customHeight="1" x14ac:dyDescent="0.2">
      <c r="A82" s="103" t="s">
        <v>260</v>
      </c>
      <c r="B82" s="136" t="s">
        <v>261</v>
      </c>
      <c r="C82" s="119">
        <v>3110</v>
      </c>
      <c r="D82" s="289">
        <v>68.599999999999994</v>
      </c>
      <c r="E82" s="119">
        <v>3191</v>
      </c>
      <c r="F82" s="289">
        <v>69.099999999999994</v>
      </c>
      <c r="G82" s="119">
        <v>3089</v>
      </c>
      <c r="H82" s="120">
        <v>70</v>
      </c>
      <c r="I82" s="119">
        <v>3021</v>
      </c>
      <c r="J82" s="120">
        <v>65.5</v>
      </c>
      <c r="K82" s="353">
        <v>3169</v>
      </c>
      <c r="L82" s="354">
        <v>67.3</v>
      </c>
      <c r="M82" s="119">
        <v>2999</v>
      </c>
      <c r="N82" s="120">
        <v>69.400000000000006</v>
      </c>
      <c r="O82" s="81"/>
      <c r="P82" s="119">
        <v>3139</v>
      </c>
      <c r="Q82" s="289">
        <v>65.3</v>
      </c>
      <c r="R82" s="119">
        <v>3201</v>
      </c>
      <c r="S82" s="289">
        <v>67.5</v>
      </c>
      <c r="T82" s="119">
        <v>3079</v>
      </c>
      <c r="U82" s="120">
        <v>66.8</v>
      </c>
      <c r="V82" s="119">
        <v>3017</v>
      </c>
      <c r="W82" s="120">
        <v>69.3</v>
      </c>
      <c r="X82" s="353">
        <v>3174</v>
      </c>
      <c r="Y82" s="354">
        <v>70.8</v>
      </c>
      <c r="Z82" s="119">
        <v>2995</v>
      </c>
      <c r="AA82" s="120">
        <v>64.400000000000006</v>
      </c>
      <c r="AB82" s="121"/>
      <c r="AC82" s="121"/>
      <c r="AD82" s="121"/>
      <c r="AE82" s="121"/>
    </row>
    <row r="83" spans="1:31" ht="11.25" customHeight="1" x14ac:dyDescent="0.2">
      <c r="A83" s="103" t="s">
        <v>262</v>
      </c>
      <c r="B83" s="136" t="s">
        <v>263</v>
      </c>
      <c r="C83" s="119">
        <v>3046</v>
      </c>
      <c r="D83" s="289">
        <v>68.400000000000006</v>
      </c>
      <c r="E83" s="119">
        <v>3056</v>
      </c>
      <c r="F83" s="289">
        <v>74.099999999999994</v>
      </c>
      <c r="G83" s="119">
        <v>2983</v>
      </c>
      <c r="H83" s="120">
        <v>74.5</v>
      </c>
      <c r="I83" s="119">
        <v>3019</v>
      </c>
      <c r="J83" s="120">
        <v>70.8</v>
      </c>
      <c r="K83" s="353">
        <v>2998</v>
      </c>
      <c r="L83" s="354">
        <v>74.5</v>
      </c>
      <c r="M83" s="119">
        <v>2963</v>
      </c>
      <c r="N83" s="120">
        <v>71.900000000000006</v>
      </c>
      <c r="O83" s="81"/>
      <c r="P83" s="119">
        <v>3050</v>
      </c>
      <c r="Q83" s="289">
        <v>56.5</v>
      </c>
      <c r="R83" s="119">
        <v>3059</v>
      </c>
      <c r="S83" s="289">
        <v>60.7</v>
      </c>
      <c r="T83" s="119">
        <v>2982</v>
      </c>
      <c r="U83" s="120">
        <v>62.7</v>
      </c>
      <c r="V83" s="119">
        <v>3025</v>
      </c>
      <c r="W83" s="120">
        <v>67.8</v>
      </c>
      <c r="X83" s="353">
        <v>3007</v>
      </c>
      <c r="Y83" s="354">
        <v>71.3</v>
      </c>
      <c r="Z83" s="119">
        <v>2960</v>
      </c>
      <c r="AA83" s="120">
        <v>65.8</v>
      </c>
      <c r="AB83" s="121"/>
      <c r="AC83" s="121"/>
      <c r="AD83" s="121"/>
      <c r="AE83" s="121"/>
    </row>
    <row r="84" spans="1:31" ht="11.25" customHeight="1" x14ac:dyDescent="0.2">
      <c r="A84" s="103" t="s">
        <v>264</v>
      </c>
      <c r="B84" s="136" t="s">
        <v>265</v>
      </c>
      <c r="C84" s="119">
        <v>9626</v>
      </c>
      <c r="D84" s="289">
        <v>66</v>
      </c>
      <c r="E84" s="119">
        <v>9642</v>
      </c>
      <c r="F84" s="289">
        <v>71.400000000000006</v>
      </c>
      <c r="G84" s="119">
        <v>9213</v>
      </c>
      <c r="H84" s="120">
        <v>70.8</v>
      </c>
      <c r="I84" s="119">
        <v>9374</v>
      </c>
      <c r="J84" s="120">
        <v>68</v>
      </c>
      <c r="K84" s="353">
        <v>9552</v>
      </c>
      <c r="L84" s="354">
        <v>68.5</v>
      </c>
      <c r="M84" s="119">
        <v>9187</v>
      </c>
      <c r="N84" s="120">
        <v>68.900000000000006</v>
      </c>
      <c r="O84" s="81"/>
      <c r="P84" s="119">
        <v>9585</v>
      </c>
      <c r="Q84" s="289">
        <v>59.2</v>
      </c>
      <c r="R84" s="119">
        <v>9658</v>
      </c>
      <c r="S84" s="289">
        <v>59.9</v>
      </c>
      <c r="T84" s="119">
        <v>9208</v>
      </c>
      <c r="U84" s="120">
        <v>61.9</v>
      </c>
      <c r="V84" s="119">
        <v>9399</v>
      </c>
      <c r="W84" s="120">
        <v>66.7</v>
      </c>
      <c r="X84" s="353">
        <v>9550</v>
      </c>
      <c r="Y84" s="354">
        <v>67.900000000000006</v>
      </c>
      <c r="Z84" s="119">
        <v>9190</v>
      </c>
      <c r="AA84" s="120">
        <v>62</v>
      </c>
      <c r="AB84" s="121"/>
      <c r="AC84" s="121"/>
      <c r="AD84" s="121"/>
      <c r="AE84" s="121"/>
    </row>
    <row r="85" spans="1:31" ht="11.25" customHeight="1" x14ac:dyDescent="0.2">
      <c r="A85" s="103" t="s">
        <v>266</v>
      </c>
      <c r="B85" s="136" t="s">
        <v>267</v>
      </c>
      <c r="C85" s="119">
        <v>2637</v>
      </c>
      <c r="D85" s="289">
        <v>59.1</v>
      </c>
      <c r="E85" s="119">
        <v>2552</v>
      </c>
      <c r="F85" s="289">
        <v>66.5</v>
      </c>
      <c r="G85" s="119">
        <v>2517</v>
      </c>
      <c r="H85" s="120">
        <v>64.900000000000006</v>
      </c>
      <c r="I85" s="119">
        <v>2346</v>
      </c>
      <c r="J85" s="120">
        <v>65.8</v>
      </c>
      <c r="K85" s="353">
        <v>2555</v>
      </c>
      <c r="L85" s="354">
        <v>63.2</v>
      </c>
      <c r="M85" s="119">
        <v>2377</v>
      </c>
      <c r="N85" s="120">
        <v>65.400000000000006</v>
      </c>
      <c r="O85" s="81"/>
      <c r="P85" s="119">
        <v>2640</v>
      </c>
      <c r="Q85" s="289">
        <v>43.8</v>
      </c>
      <c r="R85" s="119">
        <v>2553</v>
      </c>
      <c r="S85" s="289">
        <v>50.6</v>
      </c>
      <c r="T85" s="119">
        <v>2507</v>
      </c>
      <c r="U85" s="120">
        <v>52.5</v>
      </c>
      <c r="V85" s="119">
        <v>2355</v>
      </c>
      <c r="W85" s="120">
        <v>55.2</v>
      </c>
      <c r="X85" s="353">
        <v>2559</v>
      </c>
      <c r="Y85" s="354">
        <v>57.8</v>
      </c>
      <c r="Z85" s="119">
        <v>2388</v>
      </c>
      <c r="AA85" s="120">
        <v>57.3</v>
      </c>
      <c r="AB85" s="121"/>
      <c r="AC85" s="121"/>
      <c r="AD85" s="121"/>
      <c r="AE85" s="121"/>
    </row>
    <row r="86" spans="1:31" ht="11.25" customHeight="1" x14ac:dyDescent="0.2">
      <c r="A86" s="103" t="s">
        <v>268</v>
      </c>
      <c r="B86" s="136" t="s">
        <v>269</v>
      </c>
      <c r="C86" s="119">
        <v>2086</v>
      </c>
      <c r="D86" s="289">
        <v>58.4</v>
      </c>
      <c r="E86" s="119">
        <v>2101</v>
      </c>
      <c r="F86" s="289">
        <v>66.099999999999994</v>
      </c>
      <c r="G86" s="119">
        <v>1989</v>
      </c>
      <c r="H86" s="120">
        <v>66</v>
      </c>
      <c r="I86" s="119">
        <v>1943</v>
      </c>
      <c r="J86" s="120">
        <v>65.8</v>
      </c>
      <c r="K86" s="353">
        <v>2058</v>
      </c>
      <c r="L86" s="354">
        <v>67.8</v>
      </c>
      <c r="M86" s="119">
        <v>2023</v>
      </c>
      <c r="N86" s="120">
        <v>67.2</v>
      </c>
      <c r="O86" s="81"/>
      <c r="P86" s="119">
        <v>2091</v>
      </c>
      <c r="Q86" s="289">
        <v>54.8</v>
      </c>
      <c r="R86" s="119">
        <v>2102</v>
      </c>
      <c r="S86" s="289">
        <v>61.2</v>
      </c>
      <c r="T86" s="119">
        <v>1994</v>
      </c>
      <c r="U86" s="120">
        <v>62.7</v>
      </c>
      <c r="V86" s="119">
        <v>1951</v>
      </c>
      <c r="W86" s="120">
        <v>69</v>
      </c>
      <c r="X86" s="353">
        <v>2057</v>
      </c>
      <c r="Y86" s="354">
        <v>66.3</v>
      </c>
      <c r="Z86" s="119">
        <v>2026</v>
      </c>
      <c r="AA86" s="120">
        <v>57.4</v>
      </c>
      <c r="AB86" s="121"/>
      <c r="AC86" s="121"/>
      <c r="AD86" s="121"/>
      <c r="AE86" s="121"/>
    </row>
    <row r="87" spans="1:31" ht="11.25" customHeight="1" x14ac:dyDescent="0.2">
      <c r="A87" s="103" t="s">
        <v>270</v>
      </c>
      <c r="B87" s="136" t="s">
        <v>271</v>
      </c>
      <c r="C87" s="119">
        <v>3627</v>
      </c>
      <c r="D87" s="289">
        <v>57.4</v>
      </c>
      <c r="E87" s="119">
        <v>3521</v>
      </c>
      <c r="F87" s="289">
        <v>63.6</v>
      </c>
      <c r="G87" s="119">
        <v>3363</v>
      </c>
      <c r="H87" s="120">
        <v>68.099999999999994</v>
      </c>
      <c r="I87" s="119">
        <v>3293</v>
      </c>
      <c r="J87" s="120">
        <v>61.6</v>
      </c>
      <c r="K87" s="353">
        <v>3391</v>
      </c>
      <c r="L87" s="354">
        <v>65.900000000000006</v>
      </c>
      <c r="M87" s="119">
        <v>3348</v>
      </c>
      <c r="N87" s="120">
        <v>62.9</v>
      </c>
      <c r="O87" s="81"/>
      <c r="P87" s="119">
        <v>3622</v>
      </c>
      <c r="Q87" s="289">
        <v>49.7</v>
      </c>
      <c r="R87" s="119">
        <v>3531</v>
      </c>
      <c r="S87" s="289">
        <v>54</v>
      </c>
      <c r="T87" s="119">
        <v>3373</v>
      </c>
      <c r="U87" s="120">
        <v>60.2</v>
      </c>
      <c r="V87" s="119">
        <v>3308</v>
      </c>
      <c r="W87" s="120">
        <v>66</v>
      </c>
      <c r="X87" s="353">
        <v>3401</v>
      </c>
      <c r="Y87" s="354">
        <v>66.400000000000006</v>
      </c>
      <c r="Z87" s="119">
        <v>3359</v>
      </c>
      <c r="AA87" s="120">
        <v>56.1</v>
      </c>
      <c r="AB87" s="121"/>
      <c r="AC87" s="121"/>
      <c r="AD87" s="121"/>
      <c r="AE87" s="121"/>
    </row>
    <row r="88" spans="1:31" ht="11.25" customHeight="1" x14ac:dyDescent="0.2">
      <c r="A88" s="103" t="s">
        <v>272</v>
      </c>
      <c r="B88" s="136" t="s">
        <v>273</v>
      </c>
      <c r="C88" s="119">
        <v>5844</v>
      </c>
      <c r="D88" s="289">
        <v>67.2</v>
      </c>
      <c r="E88" s="119">
        <v>6006</v>
      </c>
      <c r="F88" s="289">
        <v>73.599999999999994</v>
      </c>
      <c r="G88" s="119">
        <v>5821</v>
      </c>
      <c r="H88" s="120">
        <v>74.599999999999994</v>
      </c>
      <c r="I88" s="119">
        <v>5745</v>
      </c>
      <c r="J88" s="120">
        <v>71.099999999999994</v>
      </c>
      <c r="K88" s="353">
        <v>5934</v>
      </c>
      <c r="L88" s="354">
        <v>74.099999999999994</v>
      </c>
      <c r="M88" s="119">
        <v>5756</v>
      </c>
      <c r="N88" s="120">
        <v>73.400000000000006</v>
      </c>
      <c r="O88" s="81"/>
      <c r="P88" s="119">
        <v>5855</v>
      </c>
      <c r="Q88" s="289">
        <v>60.9</v>
      </c>
      <c r="R88" s="119">
        <v>6025</v>
      </c>
      <c r="S88" s="289">
        <v>64.7</v>
      </c>
      <c r="T88" s="119">
        <v>5842</v>
      </c>
      <c r="U88" s="120">
        <v>65.900000000000006</v>
      </c>
      <c r="V88" s="119">
        <v>5758</v>
      </c>
      <c r="W88" s="120">
        <v>68.7</v>
      </c>
      <c r="X88" s="353">
        <v>5947</v>
      </c>
      <c r="Y88" s="354">
        <v>71.900000000000006</v>
      </c>
      <c r="Z88" s="119">
        <v>5762</v>
      </c>
      <c r="AA88" s="120">
        <v>68.8</v>
      </c>
      <c r="AB88" s="121"/>
      <c r="AC88" s="121"/>
      <c r="AD88" s="121"/>
      <c r="AE88" s="121"/>
    </row>
    <row r="89" spans="1:31" ht="11.25" customHeight="1" x14ac:dyDescent="0.2">
      <c r="A89" s="103" t="s">
        <v>274</v>
      </c>
      <c r="B89" s="136" t="s">
        <v>275</v>
      </c>
      <c r="C89" s="119">
        <v>2659</v>
      </c>
      <c r="D89" s="289">
        <v>60.3</v>
      </c>
      <c r="E89" s="119">
        <v>2626</v>
      </c>
      <c r="F89" s="289">
        <v>65.400000000000006</v>
      </c>
      <c r="G89" s="119">
        <v>2432</v>
      </c>
      <c r="H89" s="120">
        <v>72.3</v>
      </c>
      <c r="I89" s="119">
        <v>2518</v>
      </c>
      <c r="J89" s="120">
        <v>69.8</v>
      </c>
      <c r="K89" s="353">
        <v>2549</v>
      </c>
      <c r="L89" s="354">
        <v>71</v>
      </c>
      <c r="M89" s="119">
        <v>2529</v>
      </c>
      <c r="N89" s="120">
        <v>63.7</v>
      </c>
      <c r="O89" s="81"/>
      <c r="P89" s="119">
        <v>2666</v>
      </c>
      <c r="Q89" s="289">
        <v>52.6</v>
      </c>
      <c r="R89" s="119">
        <v>2656</v>
      </c>
      <c r="S89" s="289">
        <v>60.1</v>
      </c>
      <c r="T89" s="119">
        <v>2425</v>
      </c>
      <c r="U89" s="120">
        <v>64.8</v>
      </c>
      <c r="V89" s="119">
        <v>2514</v>
      </c>
      <c r="W89" s="120">
        <v>65.2</v>
      </c>
      <c r="X89" s="353">
        <v>2559</v>
      </c>
      <c r="Y89" s="354">
        <v>71.599999999999994</v>
      </c>
      <c r="Z89" s="119">
        <v>2540</v>
      </c>
      <c r="AA89" s="120">
        <v>60.8</v>
      </c>
      <c r="AB89" s="121"/>
      <c r="AC89" s="121"/>
      <c r="AD89" s="121"/>
      <c r="AE89" s="121"/>
    </row>
    <row r="90" spans="1:31" ht="11.25" customHeight="1" x14ac:dyDescent="0.2">
      <c r="A90" s="103" t="s">
        <v>276</v>
      </c>
      <c r="B90" s="136" t="s">
        <v>277</v>
      </c>
      <c r="C90" s="119">
        <v>6076</v>
      </c>
      <c r="D90" s="289">
        <v>63.3</v>
      </c>
      <c r="E90" s="119">
        <v>5954</v>
      </c>
      <c r="F90" s="289">
        <v>69</v>
      </c>
      <c r="G90" s="119">
        <v>5849</v>
      </c>
      <c r="H90" s="120">
        <v>72.099999999999994</v>
      </c>
      <c r="I90" s="119">
        <v>5891</v>
      </c>
      <c r="J90" s="120">
        <v>69.900000000000006</v>
      </c>
      <c r="K90" s="353">
        <v>5946</v>
      </c>
      <c r="L90" s="354">
        <v>73.3</v>
      </c>
      <c r="M90" s="119">
        <v>5806</v>
      </c>
      <c r="N90" s="120">
        <v>71.5</v>
      </c>
      <c r="O90" s="81"/>
      <c r="P90" s="119">
        <v>6070</v>
      </c>
      <c r="Q90" s="289">
        <v>56</v>
      </c>
      <c r="R90" s="119">
        <v>5967</v>
      </c>
      <c r="S90" s="289">
        <v>61.6</v>
      </c>
      <c r="T90" s="119">
        <v>5859</v>
      </c>
      <c r="U90" s="120">
        <v>66.8</v>
      </c>
      <c r="V90" s="119">
        <v>5910</v>
      </c>
      <c r="W90" s="120">
        <v>71.3</v>
      </c>
      <c r="X90" s="353">
        <v>5955</v>
      </c>
      <c r="Y90" s="354">
        <v>73</v>
      </c>
      <c r="Z90" s="119">
        <v>5812</v>
      </c>
      <c r="AA90" s="120">
        <v>68.7</v>
      </c>
      <c r="AB90" s="121"/>
      <c r="AC90" s="121"/>
      <c r="AD90" s="121"/>
      <c r="AE90" s="121"/>
    </row>
    <row r="91" spans="1:31" ht="11.25" customHeight="1" x14ac:dyDescent="0.2">
      <c r="A91" s="8"/>
      <c r="B91" s="136"/>
      <c r="C91" s="119"/>
      <c r="D91" s="292"/>
      <c r="E91" s="119"/>
      <c r="F91" s="292"/>
      <c r="G91" s="119"/>
      <c r="H91" s="120"/>
      <c r="K91" s="355"/>
      <c r="L91" s="355"/>
      <c r="O91" s="81"/>
      <c r="P91" s="119"/>
      <c r="Q91" s="289"/>
      <c r="R91" s="119"/>
      <c r="S91" s="289"/>
      <c r="T91" s="119"/>
      <c r="U91" s="120"/>
      <c r="X91" s="355"/>
      <c r="Y91" s="355"/>
      <c r="Z91" s="163"/>
      <c r="AA91" s="163"/>
      <c r="AB91" s="121"/>
      <c r="AC91" s="121"/>
      <c r="AD91" s="121"/>
      <c r="AE91" s="121"/>
    </row>
    <row r="92" spans="1:31" s="83" customFormat="1" ht="11.25" customHeight="1" x14ac:dyDescent="0.2">
      <c r="A92" s="32" t="s">
        <v>567</v>
      </c>
      <c r="B92" s="77" t="s">
        <v>278</v>
      </c>
      <c r="C92" s="78">
        <v>63607</v>
      </c>
      <c r="D92" s="79">
        <v>65.8</v>
      </c>
      <c r="E92" s="78">
        <v>64219</v>
      </c>
      <c r="F92" s="82">
        <v>70.2</v>
      </c>
      <c r="G92" s="78">
        <v>62297</v>
      </c>
      <c r="H92" s="80">
        <v>71.8</v>
      </c>
      <c r="I92" s="78">
        <v>61788</v>
      </c>
      <c r="J92" s="80">
        <v>66.5</v>
      </c>
      <c r="K92" s="351">
        <v>63261</v>
      </c>
      <c r="L92" s="352">
        <v>68.900000000000006</v>
      </c>
      <c r="M92" s="78">
        <v>62199</v>
      </c>
      <c r="N92" s="80">
        <v>72.599999999999994</v>
      </c>
      <c r="O92" s="81"/>
      <c r="P92" s="78">
        <v>63620</v>
      </c>
      <c r="Q92" s="82">
        <v>61.4</v>
      </c>
      <c r="R92" s="78">
        <v>64294</v>
      </c>
      <c r="S92" s="82">
        <v>64.599999999999994</v>
      </c>
      <c r="T92" s="78">
        <v>62317</v>
      </c>
      <c r="U92" s="80">
        <v>67.5</v>
      </c>
      <c r="V92" s="78">
        <v>61956</v>
      </c>
      <c r="W92" s="80">
        <v>69.8</v>
      </c>
      <c r="X92" s="351">
        <v>63431</v>
      </c>
      <c r="Y92" s="352">
        <v>71.5</v>
      </c>
      <c r="Z92" s="78">
        <v>62329</v>
      </c>
      <c r="AA92" s="80">
        <v>66.900000000000006</v>
      </c>
      <c r="AB92" s="121"/>
      <c r="AC92" s="121"/>
      <c r="AD92" s="121"/>
      <c r="AE92" s="121"/>
    </row>
    <row r="93" spans="1:31" ht="11.25" customHeight="1" x14ac:dyDescent="0.2">
      <c r="A93" s="103" t="s">
        <v>279</v>
      </c>
      <c r="B93" s="105" t="s">
        <v>280</v>
      </c>
      <c r="C93" s="119">
        <v>1784</v>
      </c>
      <c r="D93" s="289">
        <v>65.3</v>
      </c>
      <c r="E93" s="119">
        <v>1777</v>
      </c>
      <c r="F93" s="289">
        <v>69</v>
      </c>
      <c r="G93" s="119">
        <v>1714</v>
      </c>
      <c r="H93" s="120">
        <v>75.3</v>
      </c>
      <c r="I93" s="119">
        <v>1767</v>
      </c>
      <c r="J93" s="120">
        <v>65.8</v>
      </c>
      <c r="K93" s="353">
        <v>1809</v>
      </c>
      <c r="L93" s="354">
        <v>70.400000000000006</v>
      </c>
      <c r="M93" s="119">
        <v>1805</v>
      </c>
      <c r="N93" s="120">
        <v>68.099999999999994</v>
      </c>
      <c r="O93" s="81"/>
      <c r="P93" s="119">
        <v>1775</v>
      </c>
      <c r="Q93" s="295">
        <v>61.1</v>
      </c>
      <c r="R93" s="119">
        <v>1764</v>
      </c>
      <c r="S93" s="295">
        <v>62.4</v>
      </c>
      <c r="T93" s="119">
        <v>1725</v>
      </c>
      <c r="U93" s="120">
        <v>65.3</v>
      </c>
      <c r="V93" s="119">
        <v>1778</v>
      </c>
      <c r="W93" s="120">
        <v>69.599999999999994</v>
      </c>
      <c r="X93" s="353">
        <v>1815</v>
      </c>
      <c r="Y93" s="354">
        <v>71.599999999999994</v>
      </c>
      <c r="Z93" s="119">
        <v>1810</v>
      </c>
      <c r="AA93" s="120">
        <v>65.400000000000006</v>
      </c>
      <c r="AB93" s="121"/>
      <c r="AC93" s="121"/>
      <c r="AD93" s="121"/>
      <c r="AE93" s="121"/>
    </row>
    <row r="94" spans="1:31" ht="11.25" customHeight="1" x14ac:dyDescent="0.2">
      <c r="A94" s="103" t="s">
        <v>281</v>
      </c>
      <c r="B94" s="136" t="s">
        <v>282</v>
      </c>
      <c r="C94" s="119">
        <v>5703</v>
      </c>
      <c r="D94" s="289">
        <v>69</v>
      </c>
      <c r="E94" s="119">
        <v>5931</v>
      </c>
      <c r="F94" s="289">
        <v>71.400000000000006</v>
      </c>
      <c r="G94" s="119">
        <v>5774</v>
      </c>
      <c r="H94" s="120">
        <v>72.400000000000006</v>
      </c>
      <c r="I94" s="119">
        <v>5719</v>
      </c>
      <c r="J94" s="120">
        <v>68</v>
      </c>
      <c r="K94" s="353">
        <v>5910</v>
      </c>
      <c r="L94" s="354">
        <v>70.5</v>
      </c>
      <c r="M94" s="119">
        <v>5753</v>
      </c>
      <c r="N94" s="120">
        <v>72</v>
      </c>
      <c r="O94" s="81"/>
      <c r="P94" s="119">
        <v>5704</v>
      </c>
      <c r="Q94" s="289">
        <v>64.7</v>
      </c>
      <c r="R94" s="119">
        <v>5942</v>
      </c>
      <c r="S94" s="289">
        <v>68.7</v>
      </c>
      <c r="T94" s="119">
        <v>5784</v>
      </c>
      <c r="U94" s="120">
        <v>66.8</v>
      </c>
      <c r="V94" s="119">
        <v>5735</v>
      </c>
      <c r="W94" s="120">
        <v>66</v>
      </c>
      <c r="X94" s="353">
        <v>5921</v>
      </c>
      <c r="Y94" s="354">
        <v>72.900000000000006</v>
      </c>
      <c r="Z94" s="119">
        <v>5766</v>
      </c>
      <c r="AA94" s="120">
        <v>63.8</v>
      </c>
      <c r="AB94" s="121"/>
      <c r="AC94" s="121"/>
      <c r="AD94" s="121"/>
      <c r="AE94" s="121"/>
    </row>
    <row r="95" spans="1:31" ht="11.25" customHeight="1" x14ac:dyDescent="0.2">
      <c r="A95" s="103" t="s">
        <v>283</v>
      </c>
      <c r="B95" s="105" t="s">
        <v>284</v>
      </c>
      <c r="C95" s="119">
        <v>2821</v>
      </c>
      <c r="D95" s="289">
        <v>63.6</v>
      </c>
      <c r="E95" s="119">
        <v>2944</v>
      </c>
      <c r="F95" s="289">
        <v>67.5</v>
      </c>
      <c r="G95" s="119">
        <v>2780</v>
      </c>
      <c r="H95" s="120">
        <v>71.099999999999994</v>
      </c>
      <c r="I95" s="119">
        <v>2861</v>
      </c>
      <c r="J95" s="120">
        <v>63.9</v>
      </c>
      <c r="K95" s="353">
        <v>2793</v>
      </c>
      <c r="L95" s="354">
        <v>64.2</v>
      </c>
      <c r="M95" s="119">
        <v>2669</v>
      </c>
      <c r="N95" s="120">
        <v>70.099999999999994</v>
      </c>
      <c r="O95" s="81"/>
      <c r="P95" s="119">
        <v>2825</v>
      </c>
      <c r="Q95" s="295">
        <v>58.8</v>
      </c>
      <c r="R95" s="119">
        <v>2952</v>
      </c>
      <c r="S95" s="295">
        <v>62.6</v>
      </c>
      <c r="T95" s="119">
        <v>2777</v>
      </c>
      <c r="U95" s="120">
        <v>65.599999999999994</v>
      </c>
      <c r="V95" s="119">
        <v>2857</v>
      </c>
      <c r="W95" s="120">
        <v>69.2</v>
      </c>
      <c r="X95" s="353">
        <v>2792</v>
      </c>
      <c r="Y95" s="354">
        <v>70.599999999999994</v>
      </c>
      <c r="Z95" s="119">
        <v>2672</v>
      </c>
      <c r="AA95" s="120">
        <v>66.2</v>
      </c>
      <c r="AB95" s="121"/>
      <c r="AC95" s="121"/>
      <c r="AD95" s="121"/>
      <c r="AE95" s="121"/>
    </row>
    <row r="96" spans="1:31" ht="11.25" customHeight="1" x14ac:dyDescent="0.2">
      <c r="A96" s="103" t="s">
        <v>285</v>
      </c>
      <c r="B96" s="136" t="s">
        <v>286</v>
      </c>
      <c r="C96" s="119">
        <v>15833</v>
      </c>
      <c r="D96" s="289">
        <v>63.3</v>
      </c>
      <c r="E96" s="119">
        <v>15921</v>
      </c>
      <c r="F96" s="289">
        <v>68.599999999999994</v>
      </c>
      <c r="G96" s="119">
        <v>15281</v>
      </c>
      <c r="H96" s="120">
        <v>71.599999999999994</v>
      </c>
      <c r="I96" s="119">
        <v>15143</v>
      </c>
      <c r="J96" s="120">
        <v>66.5</v>
      </c>
      <c r="K96" s="353">
        <v>15315</v>
      </c>
      <c r="L96" s="354">
        <v>69.2</v>
      </c>
      <c r="M96" s="119">
        <v>15156</v>
      </c>
      <c r="N96" s="120">
        <v>72.8</v>
      </c>
      <c r="O96" s="81"/>
      <c r="P96" s="119">
        <v>15797</v>
      </c>
      <c r="Q96" s="289">
        <v>58.6</v>
      </c>
      <c r="R96" s="119">
        <v>15945</v>
      </c>
      <c r="S96" s="289">
        <v>61.9</v>
      </c>
      <c r="T96" s="119">
        <v>15261</v>
      </c>
      <c r="U96" s="120">
        <v>66.400000000000006</v>
      </c>
      <c r="V96" s="119">
        <v>15168</v>
      </c>
      <c r="W96" s="120">
        <v>71</v>
      </c>
      <c r="X96" s="353">
        <v>15338</v>
      </c>
      <c r="Y96" s="354">
        <v>71.7</v>
      </c>
      <c r="Z96" s="119">
        <v>15155</v>
      </c>
      <c r="AA96" s="120">
        <v>65.5</v>
      </c>
      <c r="AB96" s="121"/>
      <c r="AC96" s="121"/>
      <c r="AD96" s="121"/>
      <c r="AE96" s="121"/>
    </row>
    <row r="97" spans="1:31" ht="11.25" customHeight="1" x14ac:dyDescent="0.2">
      <c r="A97" s="103" t="s">
        <v>287</v>
      </c>
      <c r="B97" s="136" t="s">
        <v>288</v>
      </c>
      <c r="C97" s="119">
        <v>12715</v>
      </c>
      <c r="D97" s="289">
        <v>70.5</v>
      </c>
      <c r="E97" s="119">
        <v>12800</v>
      </c>
      <c r="F97" s="289">
        <v>75.5</v>
      </c>
      <c r="G97" s="119">
        <v>12568</v>
      </c>
      <c r="H97" s="120">
        <v>76</v>
      </c>
      <c r="I97" s="119">
        <v>12331</v>
      </c>
      <c r="J97" s="120">
        <v>70</v>
      </c>
      <c r="K97" s="353">
        <v>12693</v>
      </c>
      <c r="L97" s="354">
        <v>72.099999999999994</v>
      </c>
      <c r="M97" s="119">
        <v>12761</v>
      </c>
      <c r="N97" s="120">
        <v>77</v>
      </c>
      <c r="O97" s="81"/>
      <c r="P97" s="119">
        <v>12736</v>
      </c>
      <c r="Q97" s="289">
        <v>66.8</v>
      </c>
      <c r="R97" s="119">
        <v>12823</v>
      </c>
      <c r="S97" s="289">
        <v>70.7</v>
      </c>
      <c r="T97" s="119">
        <v>12598</v>
      </c>
      <c r="U97" s="120">
        <v>73.5</v>
      </c>
      <c r="V97" s="119">
        <v>12375</v>
      </c>
      <c r="W97" s="120">
        <v>75.7</v>
      </c>
      <c r="X97" s="353">
        <v>12761</v>
      </c>
      <c r="Y97" s="354">
        <v>75.900000000000006</v>
      </c>
      <c r="Z97" s="119">
        <v>12790</v>
      </c>
      <c r="AA97" s="120">
        <v>74.7</v>
      </c>
      <c r="AB97" s="121"/>
      <c r="AC97" s="121"/>
      <c r="AD97" s="121"/>
      <c r="AE97" s="121"/>
    </row>
    <row r="98" spans="1:31" ht="11.25" customHeight="1" x14ac:dyDescent="0.2">
      <c r="A98" s="103" t="s">
        <v>289</v>
      </c>
      <c r="B98" s="136" t="s">
        <v>290</v>
      </c>
      <c r="C98" s="119">
        <v>2258</v>
      </c>
      <c r="D98" s="289">
        <v>63</v>
      </c>
      <c r="E98" s="119">
        <v>2251</v>
      </c>
      <c r="F98" s="289">
        <v>70.900000000000006</v>
      </c>
      <c r="G98" s="119">
        <v>2230</v>
      </c>
      <c r="H98" s="120">
        <v>68.8</v>
      </c>
      <c r="I98" s="119">
        <v>2307</v>
      </c>
      <c r="J98" s="120">
        <v>69.2</v>
      </c>
      <c r="K98" s="353">
        <v>2314</v>
      </c>
      <c r="L98" s="354">
        <v>72.900000000000006</v>
      </c>
      <c r="M98" s="119">
        <v>2365</v>
      </c>
      <c r="N98" s="120">
        <v>74.8</v>
      </c>
      <c r="O98" s="81"/>
      <c r="P98" s="119">
        <v>2290</v>
      </c>
      <c r="Q98" s="289">
        <v>65.7</v>
      </c>
      <c r="R98" s="119">
        <v>2278</v>
      </c>
      <c r="S98" s="289">
        <v>67.400000000000006</v>
      </c>
      <c r="T98" s="119">
        <v>2238</v>
      </c>
      <c r="U98" s="120">
        <v>71</v>
      </c>
      <c r="V98" s="119">
        <v>2327</v>
      </c>
      <c r="W98" s="120">
        <v>74.8</v>
      </c>
      <c r="X98" s="353">
        <v>2331</v>
      </c>
      <c r="Y98" s="354">
        <v>75.8</v>
      </c>
      <c r="Z98" s="119">
        <v>2389</v>
      </c>
      <c r="AA98" s="120">
        <v>69.599999999999994</v>
      </c>
      <c r="AB98" s="121"/>
      <c r="AC98" s="121"/>
      <c r="AD98" s="121"/>
      <c r="AE98" s="121"/>
    </row>
    <row r="99" spans="1:31" ht="11.25" customHeight="1" x14ac:dyDescent="0.2">
      <c r="A99" s="103" t="s">
        <v>291</v>
      </c>
      <c r="B99" s="136" t="s">
        <v>292</v>
      </c>
      <c r="C99" s="119">
        <v>8692</v>
      </c>
      <c r="D99" s="289">
        <v>64.400000000000006</v>
      </c>
      <c r="E99" s="119">
        <v>8896</v>
      </c>
      <c r="F99" s="289">
        <v>66.599999999999994</v>
      </c>
      <c r="G99" s="119">
        <v>8636</v>
      </c>
      <c r="H99" s="120">
        <v>69.2</v>
      </c>
      <c r="I99" s="119">
        <v>8390</v>
      </c>
      <c r="J99" s="120">
        <v>66.7</v>
      </c>
      <c r="K99" s="353">
        <v>8722</v>
      </c>
      <c r="L99" s="354">
        <v>66.099999999999994</v>
      </c>
      <c r="M99" s="119">
        <v>8461</v>
      </c>
      <c r="N99" s="120">
        <v>70.400000000000006</v>
      </c>
      <c r="O99" s="81"/>
      <c r="P99" s="119">
        <v>8704</v>
      </c>
      <c r="Q99" s="289">
        <v>61.3</v>
      </c>
      <c r="R99" s="119">
        <v>8898</v>
      </c>
      <c r="S99" s="289">
        <v>63.2</v>
      </c>
      <c r="T99" s="119">
        <v>8644</v>
      </c>
      <c r="U99" s="120">
        <v>65.7</v>
      </c>
      <c r="V99" s="119">
        <v>8399</v>
      </c>
      <c r="W99" s="120">
        <v>67.7</v>
      </c>
      <c r="X99" s="353">
        <v>8748</v>
      </c>
      <c r="Y99" s="354">
        <v>66.900000000000006</v>
      </c>
      <c r="Z99" s="119">
        <v>8494</v>
      </c>
      <c r="AA99" s="120">
        <v>64.8</v>
      </c>
      <c r="AB99" s="121"/>
      <c r="AC99" s="121"/>
      <c r="AD99" s="121"/>
      <c r="AE99" s="121"/>
    </row>
    <row r="100" spans="1:31" ht="11.25" customHeight="1" x14ac:dyDescent="0.2">
      <c r="A100" s="103" t="s">
        <v>293</v>
      </c>
      <c r="B100" s="136" t="s">
        <v>294</v>
      </c>
      <c r="C100" s="119">
        <v>2193</v>
      </c>
      <c r="D100" s="289">
        <v>54.7</v>
      </c>
      <c r="E100" s="119">
        <v>2158</v>
      </c>
      <c r="F100" s="289">
        <v>62.8</v>
      </c>
      <c r="G100" s="119">
        <v>2113</v>
      </c>
      <c r="H100" s="120">
        <v>63.1</v>
      </c>
      <c r="I100" s="119">
        <v>2099</v>
      </c>
      <c r="J100" s="120">
        <v>60.6</v>
      </c>
      <c r="K100" s="353">
        <v>2130</v>
      </c>
      <c r="L100" s="354">
        <v>67.3</v>
      </c>
      <c r="M100" s="119">
        <v>2098</v>
      </c>
      <c r="N100" s="120">
        <v>74</v>
      </c>
      <c r="O100" s="81"/>
      <c r="P100" s="119">
        <v>2191</v>
      </c>
      <c r="Q100" s="289">
        <v>47.5</v>
      </c>
      <c r="R100" s="119">
        <v>2150</v>
      </c>
      <c r="S100" s="289">
        <v>52.7</v>
      </c>
      <c r="T100" s="119">
        <v>2127</v>
      </c>
      <c r="U100" s="120">
        <v>56.4</v>
      </c>
      <c r="V100" s="119">
        <v>2116</v>
      </c>
      <c r="W100" s="120">
        <v>59.5</v>
      </c>
      <c r="X100" s="353">
        <v>2148</v>
      </c>
      <c r="Y100" s="354">
        <v>65.8</v>
      </c>
      <c r="Z100" s="119">
        <v>2132</v>
      </c>
      <c r="AA100" s="120">
        <v>54.9</v>
      </c>
      <c r="AB100" s="121"/>
      <c r="AC100" s="121"/>
      <c r="AD100" s="121"/>
      <c r="AE100" s="121"/>
    </row>
    <row r="101" spans="1:31" ht="11.25" customHeight="1" x14ac:dyDescent="0.2">
      <c r="A101" s="103" t="s">
        <v>295</v>
      </c>
      <c r="B101" s="136" t="s">
        <v>296</v>
      </c>
      <c r="C101" s="119">
        <v>2152</v>
      </c>
      <c r="D101" s="289">
        <v>72.900000000000006</v>
      </c>
      <c r="E101" s="119">
        <v>2180</v>
      </c>
      <c r="F101" s="289">
        <v>75.7</v>
      </c>
      <c r="G101" s="119">
        <v>1999</v>
      </c>
      <c r="H101" s="120">
        <v>75.900000000000006</v>
      </c>
      <c r="I101" s="119">
        <v>2122</v>
      </c>
      <c r="J101" s="120">
        <v>68.5</v>
      </c>
      <c r="K101" s="353">
        <v>2166</v>
      </c>
      <c r="L101" s="354">
        <v>67.599999999999994</v>
      </c>
      <c r="M101" s="119">
        <v>2136</v>
      </c>
      <c r="N101" s="120">
        <v>73.2</v>
      </c>
      <c r="O101" s="81"/>
      <c r="P101" s="119">
        <v>2151</v>
      </c>
      <c r="Q101" s="289">
        <v>66</v>
      </c>
      <c r="R101" s="119">
        <v>2183</v>
      </c>
      <c r="S101" s="289">
        <v>68.900000000000006</v>
      </c>
      <c r="T101" s="119">
        <v>2004</v>
      </c>
      <c r="U101" s="120">
        <v>70.5</v>
      </c>
      <c r="V101" s="119">
        <v>2123</v>
      </c>
      <c r="W101" s="120">
        <v>70.400000000000006</v>
      </c>
      <c r="X101" s="353">
        <v>2172</v>
      </c>
      <c r="Y101" s="354">
        <v>71.900000000000006</v>
      </c>
      <c r="Z101" s="119">
        <v>2132</v>
      </c>
      <c r="AA101" s="120">
        <v>69.900000000000006</v>
      </c>
      <c r="AB101" s="121"/>
      <c r="AC101" s="121"/>
      <c r="AD101" s="121"/>
      <c r="AE101" s="121"/>
    </row>
    <row r="102" spans="1:31" ht="11.25" customHeight="1" x14ac:dyDescent="0.2">
      <c r="A102" s="103" t="s">
        <v>297</v>
      </c>
      <c r="B102" s="136" t="s">
        <v>298</v>
      </c>
      <c r="C102" s="119">
        <v>7623</v>
      </c>
      <c r="D102" s="289">
        <v>65.7</v>
      </c>
      <c r="E102" s="119">
        <v>7611</v>
      </c>
      <c r="F102" s="289">
        <v>69.3</v>
      </c>
      <c r="G102" s="119">
        <v>7488</v>
      </c>
      <c r="H102" s="120">
        <v>69.7</v>
      </c>
      <c r="I102" s="119">
        <v>7373</v>
      </c>
      <c r="J102" s="120">
        <v>61.1</v>
      </c>
      <c r="K102" s="353">
        <v>7613</v>
      </c>
      <c r="L102" s="354">
        <v>65.400000000000006</v>
      </c>
      <c r="M102" s="119">
        <v>7290</v>
      </c>
      <c r="N102" s="120">
        <v>68.900000000000006</v>
      </c>
      <c r="O102" s="81"/>
      <c r="P102" s="119">
        <v>7611</v>
      </c>
      <c r="Q102" s="289">
        <v>59.1</v>
      </c>
      <c r="R102" s="119">
        <v>7604</v>
      </c>
      <c r="S102" s="289">
        <v>60.2</v>
      </c>
      <c r="T102" s="119">
        <v>7448</v>
      </c>
      <c r="U102" s="120">
        <v>63.5</v>
      </c>
      <c r="V102" s="119">
        <v>7384</v>
      </c>
      <c r="W102" s="120">
        <v>63.5</v>
      </c>
      <c r="X102" s="353">
        <v>7612</v>
      </c>
      <c r="Y102" s="354">
        <v>68.2</v>
      </c>
      <c r="Z102" s="119">
        <v>7274</v>
      </c>
      <c r="AA102" s="120">
        <v>62.2</v>
      </c>
      <c r="AB102" s="121"/>
      <c r="AC102" s="121"/>
      <c r="AD102" s="121"/>
      <c r="AE102" s="121"/>
    </row>
    <row r="103" spans="1:31" ht="11.25" customHeight="1" x14ac:dyDescent="0.2">
      <c r="A103" s="103" t="s">
        <v>299</v>
      </c>
      <c r="B103" s="136" t="s">
        <v>300</v>
      </c>
      <c r="C103" s="119">
        <v>1833</v>
      </c>
      <c r="D103" s="289">
        <v>63.3</v>
      </c>
      <c r="E103" s="119">
        <v>1750</v>
      </c>
      <c r="F103" s="289">
        <v>71.3</v>
      </c>
      <c r="G103" s="119">
        <v>1714</v>
      </c>
      <c r="H103" s="120">
        <v>71.8</v>
      </c>
      <c r="I103" s="119">
        <v>1676</v>
      </c>
      <c r="J103" s="120">
        <v>67.099999999999994</v>
      </c>
      <c r="K103" s="353">
        <v>1796</v>
      </c>
      <c r="L103" s="354">
        <v>72.3</v>
      </c>
      <c r="M103" s="119">
        <v>1705</v>
      </c>
      <c r="N103" s="120">
        <v>71.2</v>
      </c>
      <c r="O103" s="81"/>
      <c r="P103" s="119">
        <v>1836</v>
      </c>
      <c r="Q103" s="289">
        <v>57.6</v>
      </c>
      <c r="R103" s="119">
        <v>1755</v>
      </c>
      <c r="S103" s="289">
        <v>67</v>
      </c>
      <c r="T103" s="119">
        <v>1711</v>
      </c>
      <c r="U103" s="120">
        <v>73.3</v>
      </c>
      <c r="V103" s="119">
        <v>1694</v>
      </c>
      <c r="W103" s="120">
        <v>74.7</v>
      </c>
      <c r="X103" s="353">
        <v>1793</v>
      </c>
      <c r="Y103" s="354">
        <v>73.8</v>
      </c>
      <c r="Z103" s="119">
        <v>1715</v>
      </c>
      <c r="AA103" s="120">
        <v>72.900000000000006</v>
      </c>
      <c r="AB103" s="121"/>
      <c r="AC103" s="121"/>
      <c r="AD103" s="121"/>
      <c r="AE103" s="121"/>
    </row>
    <row r="104" spans="1:31" ht="11.25" customHeight="1" x14ac:dyDescent="0.2">
      <c r="A104" s="8"/>
      <c r="B104" s="136"/>
      <c r="C104" s="119"/>
      <c r="D104" s="292"/>
      <c r="E104" s="119"/>
      <c r="F104" s="292"/>
      <c r="G104" s="119"/>
      <c r="H104" s="120"/>
      <c r="K104" s="355"/>
      <c r="L104" s="355"/>
      <c r="O104" s="81"/>
      <c r="P104" s="119"/>
      <c r="Q104" s="289"/>
      <c r="R104" s="119"/>
      <c r="S104" s="289"/>
      <c r="T104" s="119"/>
      <c r="U104" s="120"/>
      <c r="X104" s="355"/>
      <c r="Y104" s="355"/>
      <c r="Z104" s="163"/>
      <c r="AA104" s="163"/>
      <c r="AB104" s="121"/>
      <c r="AC104" s="121"/>
      <c r="AD104" s="121"/>
      <c r="AE104" s="121"/>
    </row>
    <row r="105" spans="1:31" s="83" customFormat="1" ht="11.25" customHeight="1" x14ac:dyDescent="0.2">
      <c r="A105" s="32" t="s">
        <v>476</v>
      </c>
      <c r="B105" s="77" t="s">
        <v>301</v>
      </c>
      <c r="C105" s="78">
        <v>68991</v>
      </c>
      <c r="D105" s="82">
        <v>70.599999999999994</v>
      </c>
      <c r="E105" s="78">
        <v>69901</v>
      </c>
      <c r="F105" s="82">
        <v>74.599999999999994</v>
      </c>
      <c r="G105" s="78">
        <v>69227</v>
      </c>
      <c r="H105" s="80">
        <v>77.099999999999994</v>
      </c>
      <c r="I105" s="78">
        <v>70028</v>
      </c>
      <c r="J105" s="80">
        <v>73.8</v>
      </c>
      <c r="K105" s="351">
        <v>72176</v>
      </c>
      <c r="L105" s="352">
        <v>77</v>
      </c>
      <c r="M105" s="78">
        <v>71848</v>
      </c>
      <c r="N105" s="80">
        <v>78.2</v>
      </c>
      <c r="O105" s="81"/>
      <c r="P105" s="78">
        <v>69893</v>
      </c>
      <c r="Q105" s="82">
        <v>66</v>
      </c>
      <c r="R105" s="78">
        <v>70754</v>
      </c>
      <c r="S105" s="82">
        <v>69.2</v>
      </c>
      <c r="T105" s="78">
        <v>69998</v>
      </c>
      <c r="U105" s="80">
        <v>72.5</v>
      </c>
      <c r="V105" s="78">
        <v>70787</v>
      </c>
      <c r="W105" s="80">
        <v>75.3</v>
      </c>
      <c r="X105" s="351">
        <v>72983</v>
      </c>
      <c r="Y105" s="352">
        <v>77.400000000000006</v>
      </c>
      <c r="Z105" s="78">
        <v>72612</v>
      </c>
      <c r="AA105" s="80">
        <v>72</v>
      </c>
      <c r="AB105" s="121"/>
      <c r="AC105" s="121"/>
      <c r="AD105" s="121"/>
      <c r="AE105" s="121"/>
    </row>
    <row r="106" spans="1:31" s="83" customFormat="1" ht="11.25" customHeight="1" x14ac:dyDescent="0.2">
      <c r="A106" s="31" t="s">
        <v>302</v>
      </c>
      <c r="B106" s="77" t="s">
        <v>303</v>
      </c>
      <c r="C106" s="78">
        <v>21201</v>
      </c>
      <c r="D106" s="82">
        <v>68.599999999999994</v>
      </c>
      <c r="E106" s="78">
        <v>21402</v>
      </c>
      <c r="F106" s="82">
        <v>72.3</v>
      </c>
      <c r="G106" s="78">
        <v>21423</v>
      </c>
      <c r="H106" s="80">
        <v>76.2</v>
      </c>
      <c r="I106" s="78">
        <v>22207</v>
      </c>
      <c r="J106" s="80">
        <v>74</v>
      </c>
      <c r="K106" s="351">
        <v>22913</v>
      </c>
      <c r="L106" s="352">
        <v>76.900000000000006</v>
      </c>
      <c r="M106" s="78">
        <v>22736</v>
      </c>
      <c r="N106" s="80">
        <v>77.400000000000006</v>
      </c>
      <c r="O106" s="81"/>
      <c r="P106" s="78">
        <v>21488</v>
      </c>
      <c r="Q106" s="82">
        <v>63.6</v>
      </c>
      <c r="R106" s="78">
        <v>21721</v>
      </c>
      <c r="S106" s="82">
        <v>67.7</v>
      </c>
      <c r="T106" s="78">
        <v>21738</v>
      </c>
      <c r="U106" s="80">
        <v>72.5</v>
      </c>
      <c r="V106" s="78">
        <v>22466</v>
      </c>
      <c r="W106" s="80">
        <v>75.2</v>
      </c>
      <c r="X106" s="351">
        <v>23191</v>
      </c>
      <c r="Y106" s="352">
        <v>77</v>
      </c>
      <c r="Z106" s="78">
        <v>22997</v>
      </c>
      <c r="AA106" s="80">
        <v>71.400000000000006</v>
      </c>
      <c r="AB106" s="121"/>
      <c r="AC106" s="121"/>
      <c r="AD106" s="121"/>
      <c r="AE106" s="121"/>
    </row>
    <row r="107" spans="1:31" ht="11.25" customHeight="1" x14ac:dyDescent="0.2">
      <c r="A107" s="103" t="s">
        <v>304</v>
      </c>
      <c r="B107" s="136" t="s">
        <v>305</v>
      </c>
      <c r="C107" s="119">
        <v>1382</v>
      </c>
      <c r="D107" s="289">
        <v>71.599999999999994</v>
      </c>
      <c r="E107" s="119">
        <v>1450</v>
      </c>
      <c r="F107" s="289">
        <v>72.8</v>
      </c>
      <c r="G107" s="119">
        <v>1420</v>
      </c>
      <c r="H107" s="120">
        <v>77</v>
      </c>
      <c r="I107" s="119">
        <v>1431</v>
      </c>
      <c r="J107" s="120">
        <v>73.599999999999994</v>
      </c>
      <c r="K107" s="353">
        <v>1462</v>
      </c>
      <c r="L107" s="354">
        <v>73.900000000000006</v>
      </c>
      <c r="M107" s="119">
        <v>1368</v>
      </c>
      <c r="N107" s="120">
        <v>74.7</v>
      </c>
      <c r="O107" s="81"/>
      <c r="P107" s="119">
        <v>1385</v>
      </c>
      <c r="Q107" s="289">
        <v>59.2</v>
      </c>
      <c r="R107" s="119">
        <v>1454</v>
      </c>
      <c r="S107" s="289">
        <v>65.400000000000006</v>
      </c>
      <c r="T107" s="119">
        <v>1427</v>
      </c>
      <c r="U107" s="120">
        <v>71.5</v>
      </c>
      <c r="V107" s="119">
        <v>1437</v>
      </c>
      <c r="W107" s="120">
        <v>71.3</v>
      </c>
      <c r="X107" s="353">
        <v>1461</v>
      </c>
      <c r="Y107" s="354">
        <v>72.099999999999994</v>
      </c>
      <c r="Z107" s="119">
        <v>1364</v>
      </c>
      <c r="AA107" s="120">
        <v>69</v>
      </c>
      <c r="AB107" s="121"/>
      <c r="AC107" s="121"/>
      <c r="AD107" s="121"/>
      <c r="AE107" s="121"/>
    </row>
    <row r="108" spans="1:31" ht="11.25" customHeight="1" x14ac:dyDescent="0.2">
      <c r="A108" s="103" t="s">
        <v>306</v>
      </c>
      <c r="B108" s="136" t="s">
        <v>307</v>
      </c>
      <c r="C108" s="119" t="s">
        <v>308</v>
      </c>
      <c r="D108" s="119" t="s">
        <v>308</v>
      </c>
      <c r="E108" s="119" t="s">
        <v>308</v>
      </c>
      <c r="F108" s="119" t="s">
        <v>308</v>
      </c>
      <c r="G108" s="119" t="s">
        <v>308</v>
      </c>
      <c r="H108" s="119" t="s">
        <v>308</v>
      </c>
      <c r="I108" s="119" t="s">
        <v>308</v>
      </c>
      <c r="J108" s="119" t="s">
        <v>308</v>
      </c>
      <c r="K108" s="353" t="s">
        <v>308</v>
      </c>
      <c r="L108" s="354" t="s">
        <v>308</v>
      </c>
      <c r="M108" s="119" t="s">
        <v>308</v>
      </c>
      <c r="N108" s="120" t="s">
        <v>308</v>
      </c>
      <c r="O108" s="81"/>
      <c r="P108" s="119" t="s">
        <v>308</v>
      </c>
      <c r="Q108" s="119" t="s">
        <v>308</v>
      </c>
      <c r="R108" s="119" t="s">
        <v>308</v>
      </c>
      <c r="S108" s="119" t="s">
        <v>308</v>
      </c>
      <c r="T108" s="119" t="s">
        <v>308</v>
      </c>
      <c r="U108" s="119" t="s">
        <v>308</v>
      </c>
      <c r="V108" s="119" t="s">
        <v>308</v>
      </c>
      <c r="W108" s="119" t="s">
        <v>308</v>
      </c>
      <c r="X108" s="353" t="s">
        <v>308</v>
      </c>
      <c r="Y108" s="354" t="s">
        <v>308</v>
      </c>
      <c r="Z108" s="119" t="s">
        <v>308</v>
      </c>
      <c r="AA108" s="120" t="s">
        <v>308</v>
      </c>
      <c r="AB108" s="121"/>
      <c r="AC108" s="121"/>
      <c r="AD108" s="121"/>
      <c r="AE108" s="121"/>
    </row>
    <row r="109" spans="1:31" ht="11.25" customHeight="1" x14ac:dyDescent="0.2">
      <c r="A109" s="103" t="s">
        <v>309</v>
      </c>
      <c r="B109" s="136" t="s">
        <v>310</v>
      </c>
      <c r="C109" s="119">
        <v>1268</v>
      </c>
      <c r="D109" s="289">
        <v>69.7</v>
      </c>
      <c r="E109" s="119">
        <v>1254</v>
      </c>
      <c r="F109" s="289">
        <v>77.400000000000006</v>
      </c>
      <c r="G109" s="119">
        <v>1388</v>
      </c>
      <c r="H109" s="120">
        <v>77.099999999999994</v>
      </c>
      <c r="I109" s="119">
        <v>1488</v>
      </c>
      <c r="J109" s="120">
        <v>76.900000000000006</v>
      </c>
      <c r="K109" s="353">
        <v>1569</v>
      </c>
      <c r="L109" s="354">
        <v>76.400000000000006</v>
      </c>
      <c r="M109" s="119">
        <v>1760</v>
      </c>
      <c r="N109" s="120">
        <v>76.400000000000006</v>
      </c>
      <c r="O109" s="81"/>
      <c r="P109" s="119">
        <v>1280</v>
      </c>
      <c r="Q109" s="289">
        <v>68.7</v>
      </c>
      <c r="R109" s="119">
        <v>1267</v>
      </c>
      <c r="S109" s="289">
        <v>68.5</v>
      </c>
      <c r="T109" s="119">
        <v>1403</v>
      </c>
      <c r="U109" s="120">
        <v>71</v>
      </c>
      <c r="V109" s="119">
        <v>1504</v>
      </c>
      <c r="W109" s="120">
        <v>77.3</v>
      </c>
      <c r="X109" s="353">
        <v>1583</v>
      </c>
      <c r="Y109" s="354">
        <v>78.5</v>
      </c>
      <c r="Z109" s="119">
        <v>1758</v>
      </c>
      <c r="AA109" s="120">
        <v>75.099999999999994</v>
      </c>
      <c r="AB109" s="121"/>
      <c r="AC109" s="121"/>
      <c r="AD109" s="121"/>
      <c r="AE109" s="121"/>
    </row>
    <row r="110" spans="1:31" ht="11.25" customHeight="1" x14ac:dyDescent="0.2">
      <c r="A110" s="103" t="s">
        <v>311</v>
      </c>
      <c r="B110" s="136" t="s">
        <v>312</v>
      </c>
      <c r="C110" s="119">
        <v>974</v>
      </c>
      <c r="D110" s="289">
        <v>76.400000000000006</v>
      </c>
      <c r="E110" s="119">
        <v>956</v>
      </c>
      <c r="F110" s="289">
        <v>85</v>
      </c>
      <c r="G110" s="119">
        <v>979</v>
      </c>
      <c r="H110" s="120">
        <v>81.7</v>
      </c>
      <c r="I110" s="119">
        <v>1035</v>
      </c>
      <c r="J110" s="120">
        <v>74.599999999999994</v>
      </c>
      <c r="K110" s="353">
        <v>1089</v>
      </c>
      <c r="L110" s="354">
        <v>71.599999999999994</v>
      </c>
      <c r="M110" s="119">
        <v>1048</v>
      </c>
      <c r="N110" s="120">
        <v>77.5</v>
      </c>
      <c r="O110" s="81"/>
      <c r="P110" s="119">
        <v>992</v>
      </c>
      <c r="Q110" s="289">
        <v>76.5</v>
      </c>
      <c r="R110" s="119">
        <v>975</v>
      </c>
      <c r="S110" s="289">
        <v>79.7</v>
      </c>
      <c r="T110" s="119">
        <v>1001</v>
      </c>
      <c r="U110" s="120">
        <v>82.6</v>
      </c>
      <c r="V110" s="119">
        <v>1052</v>
      </c>
      <c r="W110" s="120">
        <v>79.3</v>
      </c>
      <c r="X110" s="353">
        <v>1119</v>
      </c>
      <c r="Y110" s="354">
        <v>80.599999999999994</v>
      </c>
      <c r="Z110" s="119">
        <v>1073</v>
      </c>
      <c r="AA110" s="120">
        <v>74.599999999999994</v>
      </c>
      <c r="AB110" s="121"/>
      <c r="AC110" s="121"/>
      <c r="AD110" s="121"/>
      <c r="AE110" s="121"/>
    </row>
    <row r="111" spans="1:31" ht="11.25" customHeight="1" x14ac:dyDescent="0.2">
      <c r="A111" s="103" t="s">
        <v>313</v>
      </c>
      <c r="B111" s="136" t="s">
        <v>314</v>
      </c>
      <c r="C111" s="119">
        <v>1977</v>
      </c>
      <c r="D111" s="289">
        <v>66.900000000000006</v>
      </c>
      <c r="E111" s="119">
        <v>1971</v>
      </c>
      <c r="F111" s="289">
        <v>69.3</v>
      </c>
      <c r="G111" s="119">
        <v>1865</v>
      </c>
      <c r="H111" s="120">
        <v>77.5</v>
      </c>
      <c r="I111" s="119">
        <v>1960</v>
      </c>
      <c r="J111" s="120">
        <v>73.8</v>
      </c>
      <c r="K111" s="353">
        <v>2029</v>
      </c>
      <c r="L111" s="354">
        <v>77.599999999999994</v>
      </c>
      <c r="M111" s="119">
        <v>1945</v>
      </c>
      <c r="N111" s="120">
        <v>78.8</v>
      </c>
      <c r="O111" s="81"/>
      <c r="P111" s="119">
        <v>1998</v>
      </c>
      <c r="Q111" s="289">
        <v>66</v>
      </c>
      <c r="R111" s="119">
        <v>2000</v>
      </c>
      <c r="S111" s="289">
        <v>66.7</v>
      </c>
      <c r="T111" s="119">
        <v>1924</v>
      </c>
      <c r="U111" s="120">
        <v>72.7</v>
      </c>
      <c r="V111" s="119">
        <v>1977</v>
      </c>
      <c r="W111" s="120">
        <v>76.5</v>
      </c>
      <c r="X111" s="353">
        <v>2057</v>
      </c>
      <c r="Y111" s="354">
        <v>79.8</v>
      </c>
      <c r="Z111" s="119">
        <v>1982</v>
      </c>
      <c r="AA111" s="120">
        <v>74.2</v>
      </c>
      <c r="AB111" s="121"/>
      <c r="AC111" s="121"/>
      <c r="AD111" s="121"/>
      <c r="AE111" s="121"/>
    </row>
    <row r="112" spans="1:31" ht="11.25" customHeight="1" x14ac:dyDescent="0.2">
      <c r="A112" s="103" t="s">
        <v>315</v>
      </c>
      <c r="B112" s="136" t="s">
        <v>316</v>
      </c>
      <c r="C112" s="119">
        <v>1308</v>
      </c>
      <c r="D112" s="289">
        <v>69.3</v>
      </c>
      <c r="E112" s="119">
        <v>1310</v>
      </c>
      <c r="F112" s="289">
        <v>69.400000000000006</v>
      </c>
      <c r="G112" s="119">
        <v>1242</v>
      </c>
      <c r="H112" s="120">
        <v>67.2</v>
      </c>
      <c r="I112" s="119">
        <v>1374</v>
      </c>
      <c r="J112" s="120">
        <v>68.599999999999994</v>
      </c>
      <c r="K112" s="353">
        <v>1356</v>
      </c>
      <c r="L112" s="354">
        <v>78.2</v>
      </c>
      <c r="M112" s="119">
        <v>1348</v>
      </c>
      <c r="N112" s="120">
        <v>81.900000000000006</v>
      </c>
      <c r="O112" s="81"/>
      <c r="P112" s="119">
        <v>1319</v>
      </c>
      <c r="Q112" s="289">
        <v>62.3</v>
      </c>
      <c r="R112" s="119">
        <v>1330</v>
      </c>
      <c r="S112" s="289">
        <v>66.5</v>
      </c>
      <c r="T112" s="119">
        <v>1262</v>
      </c>
      <c r="U112" s="120">
        <v>68.099999999999994</v>
      </c>
      <c r="V112" s="119">
        <v>1394</v>
      </c>
      <c r="W112" s="120">
        <v>71.2</v>
      </c>
      <c r="X112" s="353">
        <v>1374</v>
      </c>
      <c r="Y112" s="354">
        <v>79.5</v>
      </c>
      <c r="Z112" s="119">
        <v>1359</v>
      </c>
      <c r="AA112" s="120">
        <v>72.099999999999994</v>
      </c>
      <c r="AB112" s="121"/>
      <c r="AC112" s="121"/>
      <c r="AD112" s="121"/>
      <c r="AE112" s="121"/>
    </row>
    <row r="113" spans="1:31" ht="11.25" customHeight="1" x14ac:dyDescent="0.2">
      <c r="A113" s="103" t="s">
        <v>317</v>
      </c>
      <c r="B113" s="136" t="s">
        <v>318</v>
      </c>
      <c r="C113" s="119">
        <v>555</v>
      </c>
      <c r="D113" s="289">
        <v>74.2</v>
      </c>
      <c r="E113" s="119">
        <v>536</v>
      </c>
      <c r="F113" s="289">
        <v>79.900000000000006</v>
      </c>
      <c r="G113" s="119">
        <v>565</v>
      </c>
      <c r="H113" s="120">
        <v>84.2</v>
      </c>
      <c r="I113" s="119">
        <v>591</v>
      </c>
      <c r="J113" s="120">
        <v>84.6</v>
      </c>
      <c r="K113" s="353">
        <v>598</v>
      </c>
      <c r="L113" s="354">
        <v>86</v>
      </c>
      <c r="M113" s="119">
        <v>732</v>
      </c>
      <c r="N113" s="120">
        <v>81.8</v>
      </c>
      <c r="O113" s="81"/>
      <c r="P113" s="119">
        <v>557</v>
      </c>
      <c r="Q113" s="289">
        <v>69.7</v>
      </c>
      <c r="R113" s="119">
        <v>537</v>
      </c>
      <c r="S113" s="289">
        <v>78.2</v>
      </c>
      <c r="T113" s="119">
        <v>570</v>
      </c>
      <c r="U113" s="120">
        <v>78.599999999999994</v>
      </c>
      <c r="V113" s="119">
        <v>593</v>
      </c>
      <c r="W113" s="120">
        <v>81.599999999999994</v>
      </c>
      <c r="X113" s="353">
        <v>595</v>
      </c>
      <c r="Y113" s="354">
        <v>82.9</v>
      </c>
      <c r="Z113" s="119">
        <v>734</v>
      </c>
      <c r="AA113" s="120">
        <v>80.8</v>
      </c>
      <c r="AB113" s="121"/>
      <c r="AC113" s="121"/>
      <c r="AD113" s="121"/>
      <c r="AE113" s="121"/>
    </row>
    <row r="114" spans="1:31" ht="11.25" customHeight="1" x14ac:dyDescent="0.2">
      <c r="A114" s="103" t="s">
        <v>319</v>
      </c>
      <c r="B114" s="136" t="s">
        <v>320</v>
      </c>
      <c r="C114" s="119">
        <v>1437</v>
      </c>
      <c r="D114" s="289">
        <v>68.900000000000006</v>
      </c>
      <c r="E114" s="119">
        <v>1514</v>
      </c>
      <c r="F114" s="289">
        <v>68.3</v>
      </c>
      <c r="G114" s="119">
        <v>1508</v>
      </c>
      <c r="H114" s="120">
        <v>73</v>
      </c>
      <c r="I114" s="119">
        <v>1679</v>
      </c>
      <c r="J114" s="120">
        <v>74.3</v>
      </c>
      <c r="K114" s="353">
        <v>1777</v>
      </c>
      <c r="L114" s="354">
        <v>76.599999999999994</v>
      </c>
      <c r="M114" s="119">
        <v>1765</v>
      </c>
      <c r="N114" s="120">
        <v>77.5</v>
      </c>
      <c r="O114" s="81"/>
      <c r="P114" s="119">
        <v>1474</v>
      </c>
      <c r="Q114" s="289">
        <v>63.4</v>
      </c>
      <c r="R114" s="119">
        <v>1539</v>
      </c>
      <c r="S114" s="289">
        <v>66.400000000000006</v>
      </c>
      <c r="T114" s="119">
        <v>1534</v>
      </c>
      <c r="U114" s="120">
        <v>71.599999999999994</v>
      </c>
      <c r="V114" s="119">
        <v>1685</v>
      </c>
      <c r="W114" s="120">
        <v>75.5</v>
      </c>
      <c r="X114" s="353">
        <v>1800</v>
      </c>
      <c r="Y114" s="354">
        <v>78.8</v>
      </c>
      <c r="Z114" s="119">
        <v>1775</v>
      </c>
      <c r="AA114" s="120">
        <v>68.599999999999994</v>
      </c>
      <c r="AB114" s="121"/>
      <c r="AC114" s="121"/>
      <c r="AD114" s="121"/>
      <c r="AE114" s="121"/>
    </row>
    <row r="115" spans="1:31" ht="11.25" customHeight="1" x14ac:dyDescent="0.2">
      <c r="A115" s="103" t="s">
        <v>321</v>
      </c>
      <c r="B115" s="136" t="s">
        <v>322</v>
      </c>
      <c r="C115" s="119">
        <v>1977</v>
      </c>
      <c r="D115" s="289">
        <v>67.900000000000006</v>
      </c>
      <c r="E115" s="119">
        <v>2026</v>
      </c>
      <c r="F115" s="289">
        <v>67</v>
      </c>
      <c r="G115" s="119">
        <v>2012</v>
      </c>
      <c r="H115" s="120">
        <v>73.2</v>
      </c>
      <c r="I115" s="119">
        <v>2094</v>
      </c>
      <c r="J115" s="120">
        <v>69.599999999999994</v>
      </c>
      <c r="K115" s="353">
        <v>2197</v>
      </c>
      <c r="L115" s="354">
        <v>72</v>
      </c>
      <c r="M115" s="119">
        <v>2062</v>
      </c>
      <c r="N115" s="120">
        <v>76</v>
      </c>
      <c r="O115" s="81"/>
      <c r="P115" s="119">
        <v>1998</v>
      </c>
      <c r="Q115" s="289">
        <v>59.9</v>
      </c>
      <c r="R115" s="119">
        <v>2062</v>
      </c>
      <c r="S115" s="289">
        <v>58.1</v>
      </c>
      <c r="T115" s="119">
        <v>2036</v>
      </c>
      <c r="U115" s="120">
        <v>68.400000000000006</v>
      </c>
      <c r="V115" s="119">
        <v>2109</v>
      </c>
      <c r="W115" s="120">
        <v>68.400000000000006</v>
      </c>
      <c r="X115" s="353">
        <v>2210</v>
      </c>
      <c r="Y115" s="354">
        <v>70.5</v>
      </c>
      <c r="Z115" s="119">
        <v>2099</v>
      </c>
      <c r="AA115" s="120">
        <v>62.4</v>
      </c>
      <c r="AB115" s="121"/>
      <c r="AC115" s="121"/>
      <c r="AD115" s="121"/>
      <c r="AE115" s="121"/>
    </row>
    <row r="116" spans="1:31" ht="11.25" customHeight="1" x14ac:dyDescent="0.2">
      <c r="A116" s="103" t="s">
        <v>323</v>
      </c>
      <c r="B116" s="136" t="s">
        <v>324</v>
      </c>
      <c r="C116" s="119">
        <v>3080</v>
      </c>
      <c r="D116" s="289">
        <v>68.5</v>
      </c>
      <c r="E116" s="119">
        <v>3020</v>
      </c>
      <c r="F116" s="289">
        <v>69.3</v>
      </c>
      <c r="G116" s="119">
        <v>2960</v>
      </c>
      <c r="H116" s="120">
        <v>75.3</v>
      </c>
      <c r="I116" s="119">
        <v>3182</v>
      </c>
      <c r="J116" s="120">
        <v>76.099999999999994</v>
      </c>
      <c r="K116" s="353">
        <v>3201</v>
      </c>
      <c r="L116" s="354">
        <v>77.400000000000006</v>
      </c>
      <c r="M116" s="119">
        <v>3142</v>
      </c>
      <c r="N116" s="120">
        <v>74.8</v>
      </c>
      <c r="O116" s="81"/>
      <c r="P116" s="119">
        <v>3136</v>
      </c>
      <c r="Q116" s="289">
        <v>63.8</v>
      </c>
      <c r="R116" s="119">
        <v>3081</v>
      </c>
      <c r="S116" s="289">
        <v>69</v>
      </c>
      <c r="T116" s="119">
        <v>3009</v>
      </c>
      <c r="U116" s="120">
        <v>75.099999999999994</v>
      </c>
      <c r="V116" s="119">
        <v>3220</v>
      </c>
      <c r="W116" s="120">
        <v>77.8</v>
      </c>
      <c r="X116" s="353">
        <v>3273</v>
      </c>
      <c r="Y116" s="354">
        <v>77</v>
      </c>
      <c r="Z116" s="119">
        <v>3199</v>
      </c>
      <c r="AA116" s="120">
        <v>70.5</v>
      </c>
      <c r="AB116" s="121"/>
      <c r="AC116" s="121"/>
      <c r="AD116" s="121"/>
      <c r="AE116" s="121"/>
    </row>
    <row r="117" spans="1:31" ht="11.25" customHeight="1" x14ac:dyDescent="0.2">
      <c r="A117" s="103" t="s">
        <v>325</v>
      </c>
      <c r="B117" s="136" t="s">
        <v>326</v>
      </c>
      <c r="C117" s="119">
        <v>2155</v>
      </c>
      <c r="D117" s="289">
        <v>65.3</v>
      </c>
      <c r="E117" s="119">
        <v>2130</v>
      </c>
      <c r="F117" s="289">
        <v>73.8</v>
      </c>
      <c r="G117" s="119">
        <v>2115</v>
      </c>
      <c r="H117" s="120">
        <v>74.8</v>
      </c>
      <c r="I117" s="119">
        <v>2102</v>
      </c>
      <c r="J117" s="120">
        <v>75</v>
      </c>
      <c r="K117" s="353">
        <v>2161</v>
      </c>
      <c r="L117" s="354">
        <v>80.099999999999994</v>
      </c>
      <c r="M117" s="119">
        <v>2152</v>
      </c>
      <c r="N117" s="120">
        <v>79.099999999999994</v>
      </c>
      <c r="O117" s="81"/>
      <c r="P117" s="119">
        <v>2178</v>
      </c>
      <c r="Q117" s="289">
        <v>61.8</v>
      </c>
      <c r="R117" s="119">
        <v>2170</v>
      </c>
      <c r="S117" s="289">
        <v>69.400000000000006</v>
      </c>
      <c r="T117" s="119">
        <v>2155</v>
      </c>
      <c r="U117" s="120">
        <v>71.599999999999994</v>
      </c>
      <c r="V117" s="119">
        <v>2134</v>
      </c>
      <c r="W117" s="120">
        <v>75.099999999999994</v>
      </c>
      <c r="X117" s="353">
        <v>2190</v>
      </c>
      <c r="Y117" s="354">
        <v>78.3</v>
      </c>
      <c r="Z117" s="119">
        <v>2177</v>
      </c>
      <c r="AA117" s="120">
        <v>74</v>
      </c>
      <c r="AB117" s="121"/>
      <c r="AC117" s="121"/>
      <c r="AD117" s="121"/>
      <c r="AE117" s="121"/>
    </row>
    <row r="118" spans="1:31" ht="11.25" customHeight="1" x14ac:dyDescent="0.2">
      <c r="A118" s="103" t="s">
        <v>327</v>
      </c>
      <c r="B118" s="136" t="s">
        <v>328</v>
      </c>
      <c r="C118" s="119">
        <v>2188</v>
      </c>
      <c r="D118" s="289">
        <v>62.8</v>
      </c>
      <c r="E118" s="119">
        <v>2255</v>
      </c>
      <c r="F118" s="289">
        <v>68.599999999999994</v>
      </c>
      <c r="G118" s="119">
        <v>2379</v>
      </c>
      <c r="H118" s="120">
        <v>75.5</v>
      </c>
      <c r="I118" s="119">
        <v>2275</v>
      </c>
      <c r="J118" s="120">
        <v>72.400000000000006</v>
      </c>
      <c r="K118" s="353">
        <v>2412</v>
      </c>
      <c r="L118" s="354">
        <v>77.5</v>
      </c>
      <c r="M118" s="119">
        <v>2361</v>
      </c>
      <c r="N118" s="120">
        <v>75.7</v>
      </c>
      <c r="O118" s="81"/>
      <c r="P118" s="119">
        <v>2212</v>
      </c>
      <c r="Q118" s="289">
        <v>57.5</v>
      </c>
      <c r="R118" s="119">
        <v>2280</v>
      </c>
      <c r="S118" s="289">
        <v>64</v>
      </c>
      <c r="T118" s="119">
        <v>2397</v>
      </c>
      <c r="U118" s="120">
        <v>70.400000000000006</v>
      </c>
      <c r="V118" s="119">
        <v>2305</v>
      </c>
      <c r="W118" s="120">
        <v>73.7</v>
      </c>
      <c r="X118" s="353">
        <v>2422</v>
      </c>
      <c r="Y118" s="354">
        <v>74.3</v>
      </c>
      <c r="Z118" s="119">
        <v>2401</v>
      </c>
      <c r="AA118" s="120">
        <v>68.3</v>
      </c>
      <c r="AB118" s="121"/>
      <c r="AC118" s="121"/>
      <c r="AD118" s="121"/>
      <c r="AE118" s="121"/>
    </row>
    <row r="119" spans="1:31" ht="11.25" customHeight="1" x14ac:dyDescent="0.2">
      <c r="A119" s="103" t="s">
        <v>329</v>
      </c>
      <c r="B119" s="136" t="s">
        <v>330</v>
      </c>
      <c r="C119" s="119">
        <v>1706</v>
      </c>
      <c r="D119" s="289">
        <v>70.8</v>
      </c>
      <c r="E119" s="119">
        <v>1706</v>
      </c>
      <c r="F119" s="289">
        <v>75.3</v>
      </c>
      <c r="G119" s="119">
        <v>1715</v>
      </c>
      <c r="H119" s="120">
        <v>77.400000000000006</v>
      </c>
      <c r="I119" s="119">
        <v>1703</v>
      </c>
      <c r="J119" s="120">
        <v>69.599999999999994</v>
      </c>
      <c r="K119" s="353">
        <v>1724</v>
      </c>
      <c r="L119" s="354">
        <v>72.900000000000006</v>
      </c>
      <c r="M119" s="119">
        <v>1651</v>
      </c>
      <c r="N119" s="120">
        <v>74.900000000000006</v>
      </c>
      <c r="O119" s="81"/>
      <c r="P119" s="119">
        <v>1733</v>
      </c>
      <c r="Q119" s="289">
        <v>65</v>
      </c>
      <c r="R119" s="119">
        <v>1734</v>
      </c>
      <c r="S119" s="289">
        <v>69</v>
      </c>
      <c r="T119" s="119">
        <v>1740</v>
      </c>
      <c r="U119" s="120">
        <v>72.5</v>
      </c>
      <c r="V119" s="119">
        <v>1727</v>
      </c>
      <c r="W119" s="120">
        <v>72.2</v>
      </c>
      <c r="X119" s="353">
        <v>1748</v>
      </c>
      <c r="Y119" s="354">
        <v>76</v>
      </c>
      <c r="Z119" s="119">
        <v>1666</v>
      </c>
      <c r="AA119" s="120">
        <v>70.2</v>
      </c>
      <c r="AB119" s="121"/>
      <c r="AC119" s="121"/>
      <c r="AD119" s="121"/>
      <c r="AE119" s="121"/>
    </row>
    <row r="120" spans="1:31" ht="11.25" customHeight="1" x14ac:dyDescent="0.2">
      <c r="A120" s="103" t="s">
        <v>331</v>
      </c>
      <c r="B120" s="136" t="s">
        <v>332</v>
      </c>
      <c r="C120" s="119">
        <v>1194</v>
      </c>
      <c r="D120" s="289">
        <v>70.900000000000006</v>
      </c>
      <c r="E120" s="119">
        <v>1274</v>
      </c>
      <c r="F120" s="289">
        <v>81.3</v>
      </c>
      <c r="G120" s="119">
        <v>1275</v>
      </c>
      <c r="H120" s="120">
        <v>84.9</v>
      </c>
      <c r="I120" s="119">
        <v>1293</v>
      </c>
      <c r="J120" s="120">
        <v>81.099999999999994</v>
      </c>
      <c r="K120" s="353">
        <v>1338</v>
      </c>
      <c r="L120" s="354">
        <v>84.8</v>
      </c>
      <c r="M120" s="119">
        <v>1402</v>
      </c>
      <c r="N120" s="120">
        <v>83</v>
      </c>
      <c r="O120" s="81"/>
      <c r="P120" s="119">
        <v>1226</v>
      </c>
      <c r="Q120" s="289">
        <v>66.2</v>
      </c>
      <c r="R120" s="119">
        <v>1292</v>
      </c>
      <c r="S120" s="289">
        <v>74.5</v>
      </c>
      <c r="T120" s="119">
        <v>1280</v>
      </c>
      <c r="U120" s="120">
        <v>75.2</v>
      </c>
      <c r="V120" s="119">
        <v>1329</v>
      </c>
      <c r="W120" s="120">
        <v>84.3</v>
      </c>
      <c r="X120" s="353">
        <v>1359</v>
      </c>
      <c r="Y120" s="354">
        <v>81.2</v>
      </c>
      <c r="Z120" s="119">
        <v>1410</v>
      </c>
      <c r="AA120" s="120">
        <v>78.8</v>
      </c>
      <c r="AB120" s="121"/>
      <c r="AC120" s="121"/>
      <c r="AD120" s="121"/>
      <c r="AE120" s="121"/>
    </row>
    <row r="121" spans="1:31" ht="11.25" customHeight="1" x14ac:dyDescent="0.2">
      <c r="A121" s="8"/>
      <c r="B121" s="136"/>
      <c r="C121" s="119"/>
      <c r="D121" s="289"/>
      <c r="E121" s="119"/>
      <c r="F121" s="289"/>
      <c r="G121" s="119"/>
      <c r="H121" s="120"/>
      <c r="K121" s="355"/>
      <c r="L121" s="355"/>
      <c r="O121" s="81"/>
      <c r="P121" s="119"/>
      <c r="R121" s="119"/>
      <c r="T121" s="119"/>
      <c r="U121" s="120"/>
      <c r="X121" s="355"/>
      <c r="Y121" s="355"/>
      <c r="Z121" s="163"/>
      <c r="AA121" s="163"/>
      <c r="AB121" s="121"/>
      <c r="AC121" s="121"/>
      <c r="AD121" s="121"/>
      <c r="AE121" s="121"/>
    </row>
    <row r="122" spans="1:31" s="83" customFormat="1" ht="11.25" customHeight="1" x14ac:dyDescent="0.2">
      <c r="A122" s="32" t="s">
        <v>333</v>
      </c>
      <c r="B122" s="77" t="s">
        <v>334</v>
      </c>
      <c r="C122" s="78">
        <v>47790</v>
      </c>
      <c r="D122" s="82">
        <v>71.5</v>
      </c>
      <c r="E122" s="78">
        <v>48499</v>
      </c>
      <c r="F122" s="79">
        <v>75.599999999999994</v>
      </c>
      <c r="G122" s="78">
        <v>47804</v>
      </c>
      <c r="H122" s="80">
        <v>77.5</v>
      </c>
      <c r="I122" s="78">
        <v>47821</v>
      </c>
      <c r="J122" s="80">
        <v>73.7</v>
      </c>
      <c r="K122" s="351">
        <v>49263</v>
      </c>
      <c r="L122" s="352">
        <v>77</v>
      </c>
      <c r="M122" s="78">
        <v>49112</v>
      </c>
      <c r="N122" s="80">
        <v>78.599999999999994</v>
      </c>
      <c r="O122" s="81"/>
      <c r="P122" s="78">
        <v>48405</v>
      </c>
      <c r="Q122" s="82">
        <v>67</v>
      </c>
      <c r="R122" s="78">
        <v>49033</v>
      </c>
      <c r="S122" s="82">
        <v>69.900000000000006</v>
      </c>
      <c r="T122" s="78">
        <v>48260</v>
      </c>
      <c r="U122" s="80">
        <v>72.5</v>
      </c>
      <c r="V122" s="78">
        <v>48321</v>
      </c>
      <c r="W122" s="80">
        <v>75.400000000000006</v>
      </c>
      <c r="X122" s="351">
        <v>49792</v>
      </c>
      <c r="Y122" s="352">
        <v>77.599999999999994</v>
      </c>
      <c r="Z122" s="78">
        <v>49615</v>
      </c>
      <c r="AA122" s="80">
        <v>72.2</v>
      </c>
      <c r="AB122" s="121"/>
      <c r="AC122" s="121"/>
      <c r="AD122" s="121"/>
      <c r="AE122" s="121"/>
    </row>
    <row r="123" spans="1:31" ht="11.25" customHeight="1" x14ac:dyDescent="0.2">
      <c r="A123" s="103" t="s">
        <v>335</v>
      </c>
      <c r="B123" s="136" t="s">
        <v>336</v>
      </c>
      <c r="C123" s="119">
        <v>1924</v>
      </c>
      <c r="D123" s="289">
        <v>63.5</v>
      </c>
      <c r="E123" s="119">
        <v>2013</v>
      </c>
      <c r="F123" s="289">
        <v>69.7</v>
      </c>
      <c r="G123" s="119">
        <v>1941</v>
      </c>
      <c r="H123" s="120">
        <v>73.2</v>
      </c>
      <c r="I123" s="119">
        <v>1990</v>
      </c>
      <c r="J123" s="120">
        <v>70.8</v>
      </c>
      <c r="K123" s="353">
        <v>2106</v>
      </c>
      <c r="L123" s="354">
        <v>78.5</v>
      </c>
      <c r="M123" s="119">
        <v>2033</v>
      </c>
      <c r="N123" s="120">
        <v>80.8</v>
      </c>
      <c r="O123" s="81"/>
      <c r="P123" s="119">
        <v>1945</v>
      </c>
      <c r="Q123" s="289">
        <v>55.2</v>
      </c>
      <c r="R123" s="119">
        <v>2036</v>
      </c>
      <c r="S123" s="289">
        <v>60.5</v>
      </c>
      <c r="T123" s="119">
        <v>1961</v>
      </c>
      <c r="U123" s="120">
        <v>64.099999999999994</v>
      </c>
      <c r="V123" s="119">
        <v>1987</v>
      </c>
      <c r="W123" s="120">
        <v>68.900000000000006</v>
      </c>
      <c r="X123" s="353">
        <v>2120</v>
      </c>
      <c r="Y123" s="354">
        <v>66.7</v>
      </c>
      <c r="Z123" s="119">
        <v>2040</v>
      </c>
      <c r="AA123" s="120">
        <v>65.2</v>
      </c>
      <c r="AB123" s="121"/>
      <c r="AC123" s="121"/>
      <c r="AD123" s="121"/>
      <c r="AE123" s="121"/>
    </row>
    <row r="124" spans="1:31" ht="11.25" customHeight="1" x14ac:dyDescent="0.2">
      <c r="A124" s="103" t="s">
        <v>337</v>
      </c>
      <c r="B124" s="136" t="s">
        <v>338</v>
      </c>
      <c r="C124" s="119">
        <v>3044</v>
      </c>
      <c r="D124" s="289">
        <v>78.5</v>
      </c>
      <c r="E124" s="119">
        <v>3193</v>
      </c>
      <c r="F124" s="289">
        <v>82.2</v>
      </c>
      <c r="G124" s="119">
        <v>3162</v>
      </c>
      <c r="H124" s="120">
        <v>82.8</v>
      </c>
      <c r="I124" s="119">
        <v>3084</v>
      </c>
      <c r="J124" s="120">
        <v>81.5</v>
      </c>
      <c r="K124" s="353">
        <v>3288</v>
      </c>
      <c r="L124" s="354">
        <v>81.8</v>
      </c>
      <c r="M124" s="119">
        <v>3230</v>
      </c>
      <c r="N124" s="120">
        <v>83</v>
      </c>
      <c r="O124" s="81"/>
      <c r="P124" s="119">
        <v>3071</v>
      </c>
      <c r="Q124" s="289">
        <v>69.3</v>
      </c>
      <c r="R124" s="119">
        <v>3234</v>
      </c>
      <c r="S124" s="289">
        <v>75.2</v>
      </c>
      <c r="T124" s="119">
        <v>3195</v>
      </c>
      <c r="U124" s="120">
        <v>77.5</v>
      </c>
      <c r="V124" s="119">
        <v>3118</v>
      </c>
      <c r="W124" s="120">
        <v>79.599999999999994</v>
      </c>
      <c r="X124" s="353">
        <v>3317</v>
      </c>
      <c r="Y124" s="354">
        <v>82.4</v>
      </c>
      <c r="Z124" s="119">
        <v>3274</v>
      </c>
      <c r="AA124" s="120">
        <v>77.099999999999994</v>
      </c>
      <c r="AB124" s="121"/>
      <c r="AC124" s="121"/>
      <c r="AD124" s="121"/>
      <c r="AE124" s="121"/>
    </row>
    <row r="125" spans="1:31" ht="11.25" customHeight="1" x14ac:dyDescent="0.2">
      <c r="A125" s="103" t="s">
        <v>339</v>
      </c>
      <c r="B125" s="136" t="s">
        <v>340</v>
      </c>
      <c r="C125" s="119">
        <v>3103</v>
      </c>
      <c r="D125" s="289">
        <v>68.900000000000006</v>
      </c>
      <c r="E125" s="119">
        <v>3185</v>
      </c>
      <c r="F125" s="289">
        <v>71.3</v>
      </c>
      <c r="G125" s="119">
        <v>3177</v>
      </c>
      <c r="H125" s="120">
        <v>74.400000000000006</v>
      </c>
      <c r="I125" s="119">
        <v>3211</v>
      </c>
      <c r="J125" s="120">
        <v>68.599999999999994</v>
      </c>
      <c r="K125" s="353">
        <v>3119</v>
      </c>
      <c r="L125" s="354">
        <v>69.900000000000006</v>
      </c>
      <c r="M125" s="119">
        <v>3114</v>
      </c>
      <c r="N125" s="120">
        <v>72</v>
      </c>
      <c r="O125" s="81"/>
      <c r="P125" s="119">
        <v>3130</v>
      </c>
      <c r="Q125" s="289">
        <v>64.8</v>
      </c>
      <c r="R125" s="119">
        <v>3198</v>
      </c>
      <c r="S125" s="289">
        <v>65.599999999999994</v>
      </c>
      <c r="T125" s="119">
        <v>3178</v>
      </c>
      <c r="U125" s="120">
        <v>69.099999999999994</v>
      </c>
      <c r="V125" s="119">
        <v>3217</v>
      </c>
      <c r="W125" s="120">
        <v>75.599999999999994</v>
      </c>
      <c r="X125" s="353">
        <v>3140</v>
      </c>
      <c r="Y125" s="354">
        <v>77</v>
      </c>
      <c r="Z125" s="119">
        <v>3128</v>
      </c>
      <c r="AA125" s="120">
        <v>69.8</v>
      </c>
      <c r="AB125" s="121"/>
      <c r="AC125" s="121"/>
      <c r="AD125" s="121"/>
      <c r="AE125" s="121"/>
    </row>
    <row r="126" spans="1:31" ht="11.25" customHeight="1" x14ac:dyDescent="0.2">
      <c r="A126" s="103" t="s">
        <v>341</v>
      </c>
      <c r="B126" s="136" t="s">
        <v>342</v>
      </c>
      <c r="C126" s="119">
        <v>2474</v>
      </c>
      <c r="D126" s="289">
        <v>75.900000000000006</v>
      </c>
      <c r="E126" s="119">
        <v>2581</v>
      </c>
      <c r="F126" s="289">
        <v>78.5</v>
      </c>
      <c r="G126" s="119">
        <v>2496</v>
      </c>
      <c r="H126" s="120">
        <v>80.599999999999994</v>
      </c>
      <c r="I126" s="119">
        <v>2554</v>
      </c>
      <c r="J126" s="120">
        <v>73.8</v>
      </c>
      <c r="K126" s="353">
        <v>2603</v>
      </c>
      <c r="L126" s="354">
        <v>77.900000000000006</v>
      </c>
      <c r="M126" s="119">
        <v>2643</v>
      </c>
      <c r="N126" s="120">
        <v>79.5</v>
      </c>
      <c r="O126" s="81"/>
      <c r="P126" s="119">
        <v>2560</v>
      </c>
      <c r="Q126" s="289">
        <v>75.400000000000006</v>
      </c>
      <c r="R126" s="119">
        <v>2634</v>
      </c>
      <c r="S126" s="289">
        <v>76.3</v>
      </c>
      <c r="T126" s="119">
        <v>2571</v>
      </c>
      <c r="U126" s="120">
        <v>78.5</v>
      </c>
      <c r="V126" s="119">
        <v>2603</v>
      </c>
      <c r="W126" s="120">
        <v>77.599999999999994</v>
      </c>
      <c r="X126" s="353">
        <v>2672</v>
      </c>
      <c r="Y126" s="354">
        <v>78.7</v>
      </c>
      <c r="Z126" s="119">
        <v>2702</v>
      </c>
      <c r="AA126" s="120">
        <v>72.900000000000006</v>
      </c>
      <c r="AB126" s="121"/>
      <c r="AC126" s="121"/>
      <c r="AD126" s="121"/>
      <c r="AE126" s="121"/>
    </row>
    <row r="127" spans="1:31" ht="11.25" customHeight="1" x14ac:dyDescent="0.2">
      <c r="A127" s="103" t="s">
        <v>343</v>
      </c>
      <c r="B127" s="136" t="s">
        <v>344</v>
      </c>
      <c r="C127" s="119">
        <v>3436</v>
      </c>
      <c r="D127" s="289">
        <v>74.900000000000006</v>
      </c>
      <c r="E127" s="119">
        <v>3347</v>
      </c>
      <c r="F127" s="289">
        <v>77.400000000000006</v>
      </c>
      <c r="G127" s="119">
        <v>3352</v>
      </c>
      <c r="H127" s="120">
        <v>79.8</v>
      </c>
      <c r="I127" s="119">
        <v>3267</v>
      </c>
      <c r="J127" s="120">
        <v>76.400000000000006</v>
      </c>
      <c r="K127" s="353">
        <v>3343</v>
      </c>
      <c r="L127" s="354">
        <v>81.5</v>
      </c>
      <c r="M127" s="119">
        <v>3268</v>
      </c>
      <c r="N127" s="120">
        <v>77.599999999999994</v>
      </c>
      <c r="O127" s="81"/>
      <c r="P127" s="119">
        <v>3440</v>
      </c>
      <c r="Q127" s="289">
        <v>69.3</v>
      </c>
      <c r="R127" s="119">
        <v>3350</v>
      </c>
      <c r="S127" s="289">
        <v>71.900000000000006</v>
      </c>
      <c r="T127" s="119">
        <v>3359</v>
      </c>
      <c r="U127" s="120">
        <v>72.5</v>
      </c>
      <c r="V127" s="119">
        <v>3268</v>
      </c>
      <c r="W127" s="120">
        <v>76.900000000000006</v>
      </c>
      <c r="X127" s="353">
        <v>3354</v>
      </c>
      <c r="Y127" s="354">
        <v>81.2</v>
      </c>
      <c r="Z127" s="119">
        <v>3282</v>
      </c>
      <c r="AA127" s="120">
        <v>75.5</v>
      </c>
      <c r="AB127" s="121"/>
      <c r="AC127" s="121"/>
      <c r="AD127" s="121"/>
      <c r="AE127" s="121"/>
    </row>
    <row r="128" spans="1:31" ht="11.25" customHeight="1" x14ac:dyDescent="0.2">
      <c r="A128" s="103" t="s">
        <v>345</v>
      </c>
      <c r="B128" s="136" t="s">
        <v>346</v>
      </c>
      <c r="C128" s="119">
        <v>3462</v>
      </c>
      <c r="D128" s="289">
        <v>66.8</v>
      </c>
      <c r="E128" s="119">
        <v>3493</v>
      </c>
      <c r="F128" s="289">
        <v>70.7</v>
      </c>
      <c r="G128" s="119">
        <v>3512</v>
      </c>
      <c r="H128" s="120">
        <v>73.7</v>
      </c>
      <c r="I128" s="119">
        <v>3404</v>
      </c>
      <c r="J128" s="120">
        <v>73.099999999999994</v>
      </c>
      <c r="K128" s="353">
        <v>3561</v>
      </c>
      <c r="L128" s="354">
        <v>75.900000000000006</v>
      </c>
      <c r="M128" s="119">
        <v>3531</v>
      </c>
      <c r="N128" s="120">
        <v>73.099999999999994</v>
      </c>
      <c r="O128" s="81"/>
      <c r="P128" s="119">
        <v>3475</v>
      </c>
      <c r="Q128" s="289">
        <v>63.2</v>
      </c>
      <c r="R128" s="119">
        <v>3525</v>
      </c>
      <c r="S128" s="289">
        <v>66.8</v>
      </c>
      <c r="T128" s="119">
        <v>3541</v>
      </c>
      <c r="U128" s="120">
        <v>71.599999999999994</v>
      </c>
      <c r="V128" s="119">
        <v>3444</v>
      </c>
      <c r="W128" s="120">
        <v>73.400000000000006</v>
      </c>
      <c r="X128" s="353">
        <v>3586</v>
      </c>
      <c r="Y128" s="354">
        <v>75</v>
      </c>
      <c r="Z128" s="119">
        <v>3550</v>
      </c>
      <c r="AA128" s="120">
        <v>69.900000000000006</v>
      </c>
      <c r="AB128" s="121"/>
      <c r="AC128" s="121"/>
      <c r="AD128" s="121"/>
      <c r="AE128" s="121"/>
    </row>
    <row r="129" spans="1:31" ht="11.25" customHeight="1" x14ac:dyDescent="0.2">
      <c r="A129" s="103" t="s">
        <v>347</v>
      </c>
      <c r="B129" s="136" t="s">
        <v>348</v>
      </c>
      <c r="C129" s="119">
        <v>2546</v>
      </c>
      <c r="D129" s="289">
        <v>74.5</v>
      </c>
      <c r="E129" s="119">
        <v>2635</v>
      </c>
      <c r="F129" s="289">
        <v>79</v>
      </c>
      <c r="G129" s="119">
        <v>2492</v>
      </c>
      <c r="H129" s="120">
        <v>77.7</v>
      </c>
      <c r="I129" s="119">
        <v>2583</v>
      </c>
      <c r="J129" s="120">
        <v>76.2</v>
      </c>
      <c r="K129" s="353">
        <v>2649</v>
      </c>
      <c r="L129" s="354">
        <v>77.5</v>
      </c>
      <c r="M129" s="119">
        <v>2687</v>
      </c>
      <c r="N129" s="120">
        <v>81.2</v>
      </c>
      <c r="O129" s="81"/>
      <c r="P129" s="119">
        <v>2582</v>
      </c>
      <c r="Q129" s="289">
        <v>67.599999999999994</v>
      </c>
      <c r="R129" s="119">
        <v>2672</v>
      </c>
      <c r="S129" s="289">
        <v>71.2</v>
      </c>
      <c r="T129" s="119">
        <v>2527</v>
      </c>
      <c r="U129" s="120">
        <v>73.900000000000006</v>
      </c>
      <c r="V129" s="119">
        <v>2631</v>
      </c>
      <c r="W129" s="120">
        <v>74</v>
      </c>
      <c r="X129" s="353">
        <v>2699</v>
      </c>
      <c r="Y129" s="354">
        <v>75.099999999999994</v>
      </c>
      <c r="Z129" s="119">
        <v>2752</v>
      </c>
      <c r="AA129" s="120">
        <v>73</v>
      </c>
      <c r="AB129" s="121"/>
      <c r="AC129" s="121"/>
      <c r="AD129" s="121"/>
      <c r="AE129" s="121"/>
    </row>
    <row r="130" spans="1:31" ht="11.25" customHeight="1" x14ac:dyDescent="0.2">
      <c r="A130" s="103" t="s">
        <v>349</v>
      </c>
      <c r="B130" s="136" t="s">
        <v>350</v>
      </c>
      <c r="C130" s="119">
        <v>3434</v>
      </c>
      <c r="D130" s="289">
        <v>68.5</v>
      </c>
      <c r="E130" s="119">
        <v>3449</v>
      </c>
      <c r="F130" s="289">
        <v>75.3</v>
      </c>
      <c r="G130" s="119">
        <v>3334</v>
      </c>
      <c r="H130" s="120">
        <v>75.099999999999994</v>
      </c>
      <c r="I130" s="119">
        <v>3541</v>
      </c>
      <c r="J130" s="120">
        <v>70.400000000000006</v>
      </c>
      <c r="K130" s="353">
        <v>3609</v>
      </c>
      <c r="L130" s="354">
        <v>75.400000000000006</v>
      </c>
      <c r="M130" s="119">
        <v>3556</v>
      </c>
      <c r="N130" s="120">
        <v>80</v>
      </c>
      <c r="O130" s="81"/>
      <c r="P130" s="119">
        <v>3467</v>
      </c>
      <c r="Q130" s="289">
        <v>63.3</v>
      </c>
      <c r="R130" s="119">
        <v>3490</v>
      </c>
      <c r="S130" s="289">
        <v>66.5</v>
      </c>
      <c r="T130" s="119">
        <v>3332</v>
      </c>
      <c r="U130" s="120">
        <v>70.900000000000006</v>
      </c>
      <c r="V130" s="119">
        <v>3561</v>
      </c>
      <c r="W130" s="120">
        <v>67.3</v>
      </c>
      <c r="X130" s="353">
        <v>3636</v>
      </c>
      <c r="Y130" s="354">
        <v>74.900000000000006</v>
      </c>
      <c r="Z130" s="119">
        <v>3584</v>
      </c>
      <c r="AA130" s="120">
        <v>69</v>
      </c>
      <c r="AB130" s="121"/>
      <c r="AC130" s="121"/>
      <c r="AD130" s="121"/>
      <c r="AE130" s="121"/>
    </row>
    <row r="131" spans="1:31" ht="11.25" customHeight="1" x14ac:dyDescent="0.2">
      <c r="A131" s="103" t="s">
        <v>351</v>
      </c>
      <c r="B131" s="136" t="s">
        <v>352</v>
      </c>
      <c r="C131" s="119">
        <v>2207</v>
      </c>
      <c r="D131" s="289">
        <v>63.8</v>
      </c>
      <c r="E131" s="119">
        <v>2130</v>
      </c>
      <c r="F131" s="289">
        <v>72.3</v>
      </c>
      <c r="G131" s="119">
        <v>2076</v>
      </c>
      <c r="H131" s="120">
        <v>73.599999999999994</v>
      </c>
      <c r="I131" s="119">
        <v>2004</v>
      </c>
      <c r="J131" s="120">
        <v>75.599999999999994</v>
      </c>
      <c r="K131" s="353">
        <v>1990</v>
      </c>
      <c r="L131" s="354">
        <v>79.400000000000006</v>
      </c>
      <c r="M131" s="119">
        <v>2041</v>
      </c>
      <c r="N131" s="120">
        <v>80.3</v>
      </c>
      <c r="O131" s="81"/>
      <c r="P131" s="119">
        <v>2243</v>
      </c>
      <c r="Q131" s="289">
        <v>54.3</v>
      </c>
      <c r="R131" s="119">
        <v>2170</v>
      </c>
      <c r="S131" s="289">
        <v>60</v>
      </c>
      <c r="T131" s="119">
        <v>2104</v>
      </c>
      <c r="U131" s="120">
        <v>63.4</v>
      </c>
      <c r="V131" s="119">
        <v>2042</v>
      </c>
      <c r="W131" s="120">
        <v>75.900000000000006</v>
      </c>
      <c r="X131" s="353">
        <v>2027</v>
      </c>
      <c r="Y131" s="354">
        <v>79.099999999999994</v>
      </c>
      <c r="Z131" s="119">
        <v>2061</v>
      </c>
      <c r="AA131" s="120">
        <v>66.599999999999994</v>
      </c>
      <c r="AB131" s="121"/>
      <c r="AC131" s="121"/>
      <c r="AD131" s="121"/>
      <c r="AE131" s="121"/>
    </row>
    <row r="132" spans="1:31" ht="11.25" customHeight="1" x14ac:dyDescent="0.2">
      <c r="A132" s="103" t="s">
        <v>353</v>
      </c>
      <c r="B132" s="136" t="s">
        <v>354</v>
      </c>
      <c r="C132" s="119">
        <v>1930</v>
      </c>
      <c r="D132" s="289">
        <v>77.400000000000006</v>
      </c>
      <c r="E132" s="119">
        <v>1992</v>
      </c>
      <c r="F132" s="289">
        <v>79</v>
      </c>
      <c r="G132" s="119">
        <v>1954</v>
      </c>
      <c r="H132" s="120">
        <v>79.3</v>
      </c>
      <c r="I132" s="119">
        <v>1933</v>
      </c>
      <c r="J132" s="120">
        <v>81.2</v>
      </c>
      <c r="K132" s="353">
        <v>1992</v>
      </c>
      <c r="L132" s="354">
        <v>78.3</v>
      </c>
      <c r="M132" s="119">
        <v>1956</v>
      </c>
      <c r="N132" s="120">
        <v>81.5</v>
      </c>
      <c r="O132" s="81"/>
      <c r="P132" s="119">
        <v>1979</v>
      </c>
      <c r="Q132" s="289">
        <v>75.2</v>
      </c>
      <c r="R132" s="119">
        <v>2036</v>
      </c>
      <c r="S132" s="289">
        <v>77</v>
      </c>
      <c r="T132" s="119">
        <v>1993</v>
      </c>
      <c r="U132" s="120">
        <v>78.5</v>
      </c>
      <c r="V132" s="119">
        <v>1985</v>
      </c>
      <c r="W132" s="120">
        <v>79.400000000000006</v>
      </c>
      <c r="X132" s="353">
        <v>2035</v>
      </c>
      <c r="Y132" s="354">
        <v>81.8</v>
      </c>
      <c r="Z132" s="119">
        <v>2009</v>
      </c>
      <c r="AA132" s="120">
        <v>74.099999999999994</v>
      </c>
      <c r="AB132" s="121"/>
      <c r="AC132" s="121"/>
      <c r="AD132" s="121"/>
      <c r="AE132" s="121"/>
    </row>
    <row r="133" spans="1:31" ht="11.25" customHeight="1" x14ac:dyDescent="0.2">
      <c r="A133" s="103" t="s">
        <v>355</v>
      </c>
      <c r="B133" s="136" t="s">
        <v>356</v>
      </c>
      <c r="C133" s="119">
        <v>2973</v>
      </c>
      <c r="D133" s="289">
        <v>68.5</v>
      </c>
      <c r="E133" s="119">
        <v>3030</v>
      </c>
      <c r="F133" s="289">
        <v>70.3</v>
      </c>
      <c r="G133" s="119">
        <v>3004</v>
      </c>
      <c r="H133" s="120">
        <v>74.7</v>
      </c>
      <c r="I133" s="119">
        <v>2954</v>
      </c>
      <c r="J133" s="120">
        <v>64.400000000000006</v>
      </c>
      <c r="K133" s="353">
        <v>2983</v>
      </c>
      <c r="L133" s="354">
        <v>71.900000000000006</v>
      </c>
      <c r="M133" s="119">
        <v>2985</v>
      </c>
      <c r="N133" s="120">
        <v>73.8</v>
      </c>
      <c r="O133" s="81"/>
      <c r="P133" s="119">
        <v>2977</v>
      </c>
      <c r="Q133" s="289">
        <v>66.2</v>
      </c>
      <c r="R133" s="119">
        <v>3039</v>
      </c>
      <c r="S133" s="289">
        <v>68.900000000000006</v>
      </c>
      <c r="T133" s="119">
        <v>3002</v>
      </c>
      <c r="U133" s="120">
        <v>71.2</v>
      </c>
      <c r="V133" s="119">
        <v>2969</v>
      </c>
      <c r="W133" s="120">
        <v>73</v>
      </c>
      <c r="X133" s="353">
        <v>2997</v>
      </c>
      <c r="Y133" s="354">
        <v>73.7</v>
      </c>
      <c r="Z133" s="119">
        <v>2989</v>
      </c>
      <c r="AA133" s="120">
        <v>68.099999999999994</v>
      </c>
      <c r="AB133" s="121"/>
      <c r="AC133" s="121"/>
      <c r="AD133" s="121"/>
      <c r="AE133" s="121"/>
    </row>
    <row r="134" spans="1:31" ht="11.25" customHeight="1" x14ac:dyDescent="0.2">
      <c r="A134" s="103" t="s">
        <v>357</v>
      </c>
      <c r="B134" s="136" t="s">
        <v>358</v>
      </c>
      <c r="C134" s="119">
        <v>2724</v>
      </c>
      <c r="D134" s="289">
        <v>65.7</v>
      </c>
      <c r="E134" s="119">
        <v>2859</v>
      </c>
      <c r="F134" s="289">
        <v>72.3</v>
      </c>
      <c r="G134" s="119">
        <v>2812</v>
      </c>
      <c r="H134" s="120">
        <v>74.3</v>
      </c>
      <c r="I134" s="119">
        <v>2804</v>
      </c>
      <c r="J134" s="120">
        <v>69.7</v>
      </c>
      <c r="K134" s="353">
        <v>2893</v>
      </c>
      <c r="L134" s="354">
        <v>72.599999999999994</v>
      </c>
      <c r="M134" s="119">
        <v>3001</v>
      </c>
      <c r="N134" s="120">
        <v>73</v>
      </c>
      <c r="O134" s="81"/>
      <c r="P134" s="119">
        <v>2795</v>
      </c>
      <c r="Q134" s="289">
        <v>60.9</v>
      </c>
      <c r="R134" s="119">
        <v>2912</v>
      </c>
      <c r="S134" s="289">
        <v>64.099999999999994</v>
      </c>
      <c r="T134" s="119">
        <v>2834</v>
      </c>
      <c r="U134" s="120">
        <v>67.900000000000006</v>
      </c>
      <c r="V134" s="119">
        <v>2822</v>
      </c>
      <c r="W134" s="120">
        <v>73.599999999999994</v>
      </c>
      <c r="X134" s="353">
        <v>2924</v>
      </c>
      <c r="Y134" s="354">
        <v>73.3</v>
      </c>
      <c r="Z134" s="119">
        <v>3023</v>
      </c>
      <c r="AA134" s="120">
        <v>68.599999999999994</v>
      </c>
      <c r="AB134" s="121"/>
      <c r="AC134" s="121"/>
      <c r="AD134" s="121"/>
      <c r="AE134" s="121"/>
    </row>
    <row r="135" spans="1:31" ht="11.25" customHeight="1" x14ac:dyDescent="0.2">
      <c r="A135" s="103" t="s">
        <v>359</v>
      </c>
      <c r="B135" s="136" t="s">
        <v>360</v>
      </c>
      <c r="C135" s="119">
        <v>2343</v>
      </c>
      <c r="D135" s="289">
        <v>72.8</v>
      </c>
      <c r="E135" s="119">
        <v>2406</v>
      </c>
      <c r="F135" s="289">
        <v>78.099999999999994</v>
      </c>
      <c r="G135" s="119">
        <v>2370</v>
      </c>
      <c r="H135" s="120">
        <v>80.7</v>
      </c>
      <c r="I135" s="119">
        <v>2316</v>
      </c>
      <c r="J135" s="120">
        <v>74.8</v>
      </c>
      <c r="K135" s="353">
        <v>2518</v>
      </c>
      <c r="L135" s="354">
        <v>78.2</v>
      </c>
      <c r="M135" s="119">
        <v>2518</v>
      </c>
      <c r="N135" s="120">
        <v>81.5</v>
      </c>
      <c r="O135" s="81"/>
      <c r="P135" s="119">
        <v>2386</v>
      </c>
      <c r="Q135" s="289">
        <v>67.8</v>
      </c>
      <c r="R135" s="119">
        <v>2440</v>
      </c>
      <c r="S135" s="289">
        <v>69</v>
      </c>
      <c r="T135" s="119">
        <v>2418</v>
      </c>
      <c r="U135" s="120">
        <v>72.2</v>
      </c>
      <c r="V135" s="119">
        <v>2365</v>
      </c>
      <c r="W135" s="120">
        <v>75.599999999999994</v>
      </c>
      <c r="X135" s="353">
        <v>2548</v>
      </c>
      <c r="Y135" s="354">
        <v>79.5</v>
      </c>
      <c r="Z135" s="119">
        <v>2532</v>
      </c>
      <c r="AA135" s="120">
        <v>77.7</v>
      </c>
      <c r="AB135" s="121"/>
      <c r="AC135" s="121"/>
      <c r="AD135" s="121"/>
      <c r="AE135" s="121"/>
    </row>
    <row r="136" spans="1:31" ht="11.25" customHeight="1" x14ac:dyDescent="0.2">
      <c r="A136" s="103" t="s">
        <v>361</v>
      </c>
      <c r="B136" s="136" t="s">
        <v>362</v>
      </c>
      <c r="C136" s="119">
        <v>1426</v>
      </c>
      <c r="D136" s="289">
        <v>79.3</v>
      </c>
      <c r="E136" s="119">
        <v>1388</v>
      </c>
      <c r="F136" s="289">
        <v>80.900000000000006</v>
      </c>
      <c r="G136" s="119">
        <v>1451</v>
      </c>
      <c r="H136" s="120">
        <v>82.1</v>
      </c>
      <c r="I136" s="119">
        <v>1456</v>
      </c>
      <c r="J136" s="120">
        <v>77.900000000000006</v>
      </c>
      <c r="K136" s="353">
        <v>1525</v>
      </c>
      <c r="L136" s="354">
        <v>79.900000000000006</v>
      </c>
      <c r="M136" s="119">
        <v>1525</v>
      </c>
      <c r="N136" s="120">
        <v>81.400000000000006</v>
      </c>
      <c r="O136" s="81"/>
      <c r="P136" s="119">
        <v>1441</v>
      </c>
      <c r="Q136" s="289">
        <v>73.5</v>
      </c>
      <c r="R136" s="119">
        <v>1403</v>
      </c>
      <c r="S136" s="289">
        <v>75.5</v>
      </c>
      <c r="T136" s="119">
        <v>1471</v>
      </c>
      <c r="U136" s="120">
        <v>77.3</v>
      </c>
      <c r="V136" s="119">
        <v>1479</v>
      </c>
      <c r="W136" s="120">
        <v>80.7</v>
      </c>
      <c r="X136" s="353">
        <v>1544</v>
      </c>
      <c r="Y136" s="354">
        <v>78.599999999999994</v>
      </c>
      <c r="Z136" s="119">
        <v>1548</v>
      </c>
      <c r="AA136" s="120">
        <v>77.099999999999994</v>
      </c>
      <c r="AB136" s="121"/>
      <c r="AC136" s="121"/>
      <c r="AD136" s="121"/>
      <c r="AE136" s="121"/>
    </row>
    <row r="137" spans="1:31" ht="11.25" customHeight="1" x14ac:dyDescent="0.2">
      <c r="A137" s="103" t="s">
        <v>363</v>
      </c>
      <c r="B137" s="136" t="s">
        <v>364</v>
      </c>
      <c r="C137" s="119">
        <v>1420</v>
      </c>
      <c r="D137" s="289">
        <v>69.3</v>
      </c>
      <c r="E137" s="119">
        <v>1444</v>
      </c>
      <c r="F137" s="289">
        <v>67.8</v>
      </c>
      <c r="G137" s="119">
        <v>1371</v>
      </c>
      <c r="H137" s="120">
        <v>74.7</v>
      </c>
      <c r="I137" s="119">
        <v>1430</v>
      </c>
      <c r="J137" s="120">
        <v>70.900000000000006</v>
      </c>
      <c r="K137" s="353">
        <v>1481</v>
      </c>
      <c r="L137" s="354">
        <v>75.3</v>
      </c>
      <c r="M137" s="119">
        <v>1480</v>
      </c>
      <c r="N137" s="120">
        <v>81.2</v>
      </c>
      <c r="O137" s="81"/>
      <c r="P137" s="119">
        <v>1447</v>
      </c>
      <c r="Q137" s="289">
        <v>61</v>
      </c>
      <c r="R137" s="119">
        <v>1473</v>
      </c>
      <c r="S137" s="289">
        <v>64.2</v>
      </c>
      <c r="T137" s="119">
        <v>1405</v>
      </c>
      <c r="U137" s="120">
        <v>74</v>
      </c>
      <c r="V137" s="119">
        <v>1459</v>
      </c>
      <c r="W137" s="120">
        <v>78.2</v>
      </c>
      <c r="X137" s="353">
        <v>1509</v>
      </c>
      <c r="Y137" s="354">
        <v>77.900000000000006</v>
      </c>
      <c r="Z137" s="119">
        <v>1498</v>
      </c>
      <c r="AA137" s="120">
        <v>76.099999999999994</v>
      </c>
      <c r="AB137" s="121"/>
      <c r="AC137" s="121"/>
      <c r="AD137" s="121"/>
      <c r="AE137" s="121"/>
    </row>
    <row r="138" spans="1:31" ht="11.25" customHeight="1" x14ac:dyDescent="0.2">
      <c r="A138" s="103" t="s">
        <v>365</v>
      </c>
      <c r="B138" s="136" t="s">
        <v>366</v>
      </c>
      <c r="C138" s="119">
        <v>3044</v>
      </c>
      <c r="D138" s="289">
        <v>79.5</v>
      </c>
      <c r="E138" s="119">
        <v>3032</v>
      </c>
      <c r="F138" s="289">
        <v>83.7</v>
      </c>
      <c r="G138" s="119">
        <v>3118</v>
      </c>
      <c r="H138" s="120">
        <v>82.8</v>
      </c>
      <c r="I138" s="119">
        <v>3166</v>
      </c>
      <c r="J138" s="120">
        <v>79.2</v>
      </c>
      <c r="K138" s="353">
        <v>3290</v>
      </c>
      <c r="L138" s="354">
        <v>80.400000000000006</v>
      </c>
      <c r="M138" s="119">
        <v>3170</v>
      </c>
      <c r="N138" s="120">
        <v>79.5</v>
      </c>
      <c r="O138" s="81"/>
      <c r="P138" s="119">
        <v>3111</v>
      </c>
      <c r="Q138" s="289">
        <v>78.2</v>
      </c>
      <c r="R138" s="119">
        <v>3062</v>
      </c>
      <c r="S138" s="289">
        <v>81.099999999999994</v>
      </c>
      <c r="T138" s="119">
        <v>3136</v>
      </c>
      <c r="U138" s="120">
        <v>78.3</v>
      </c>
      <c r="V138" s="119">
        <v>3191</v>
      </c>
      <c r="W138" s="120">
        <v>83.9</v>
      </c>
      <c r="X138" s="353">
        <v>3309</v>
      </c>
      <c r="Y138" s="354">
        <v>82</v>
      </c>
      <c r="Z138" s="119">
        <v>3209</v>
      </c>
      <c r="AA138" s="120">
        <v>77.599999999999994</v>
      </c>
      <c r="AB138" s="121"/>
      <c r="AC138" s="121"/>
      <c r="AD138" s="121"/>
      <c r="AE138" s="121"/>
    </row>
    <row r="139" spans="1:31" ht="11.25" customHeight="1" x14ac:dyDescent="0.2">
      <c r="A139" s="103" t="s">
        <v>367</v>
      </c>
      <c r="B139" s="136" t="s">
        <v>368</v>
      </c>
      <c r="C139" s="119">
        <v>1349</v>
      </c>
      <c r="D139" s="289">
        <v>69.8</v>
      </c>
      <c r="E139" s="119">
        <v>1276</v>
      </c>
      <c r="F139" s="289">
        <v>73</v>
      </c>
      <c r="G139" s="119">
        <v>1320</v>
      </c>
      <c r="H139" s="120">
        <v>75.599999999999994</v>
      </c>
      <c r="I139" s="119">
        <v>1223</v>
      </c>
      <c r="J139" s="120">
        <v>68.400000000000006</v>
      </c>
      <c r="K139" s="353">
        <v>1271</v>
      </c>
      <c r="L139" s="354">
        <v>74.7</v>
      </c>
      <c r="M139" s="119">
        <v>1338</v>
      </c>
      <c r="N139" s="120">
        <v>76.7</v>
      </c>
      <c r="O139" s="81"/>
      <c r="P139" s="119">
        <v>1364</v>
      </c>
      <c r="Q139" s="289">
        <v>62.8</v>
      </c>
      <c r="R139" s="119">
        <v>1281</v>
      </c>
      <c r="S139" s="289">
        <v>66.099999999999994</v>
      </c>
      <c r="T139" s="119">
        <v>1331</v>
      </c>
      <c r="U139" s="120">
        <v>68.400000000000006</v>
      </c>
      <c r="V139" s="119">
        <v>1236</v>
      </c>
      <c r="W139" s="120">
        <v>72.3</v>
      </c>
      <c r="X139" s="353">
        <v>1278</v>
      </c>
      <c r="Y139" s="354">
        <v>79</v>
      </c>
      <c r="Z139" s="119">
        <v>1341</v>
      </c>
      <c r="AA139" s="120">
        <v>69.900000000000006</v>
      </c>
      <c r="AB139" s="121"/>
      <c r="AC139" s="121"/>
      <c r="AD139" s="121"/>
      <c r="AE139" s="121"/>
    </row>
    <row r="140" spans="1:31" ht="11.25" customHeight="1" x14ac:dyDescent="0.2">
      <c r="A140" s="103" t="s">
        <v>369</v>
      </c>
      <c r="B140" s="136" t="s">
        <v>370</v>
      </c>
      <c r="C140" s="119">
        <v>2543</v>
      </c>
      <c r="D140" s="289">
        <v>75.400000000000006</v>
      </c>
      <c r="E140" s="119">
        <v>2594</v>
      </c>
      <c r="F140" s="289">
        <v>79.3</v>
      </c>
      <c r="G140" s="119">
        <v>2559</v>
      </c>
      <c r="H140" s="120">
        <v>82.3</v>
      </c>
      <c r="I140" s="119">
        <v>2578</v>
      </c>
      <c r="J140" s="120">
        <v>78.7</v>
      </c>
      <c r="K140" s="353">
        <v>2648</v>
      </c>
      <c r="L140" s="354">
        <v>83.2</v>
      </c>
      <c r="M140" s="119">
        <v>2677</v>
      </c>
      <c r="N140" s="120">
        <v>84.8</v>
      </c>
      <c r="O140" s="81"/>
      <c r="P140" s="119">
        <v>2553</v>
      </c>
      <c r="Q140" s="289">
        <v>77.3</v>
      </c>
      <c r="R140" s="119">
        <v>2601</v>
      </c>
      <c r="S140" s="289">
        <v>78.099999999999994</v>
      </c>
      <c r="T140" s="119">
        <v>2577</v>
      </c>
      <c r="U140" s="120">
        <v>79.400000000000006</v>
      </c>
      <c r="V140" s="119">
        <v>2584</v>
      </c>
      <c r="W140" s="120">
        <v>81.5</v>
      </c>
      <c r="X140" s="353">
        <v>2659</v>
      </c>
      <c r="Y140" s="354">
        <v>83.8</v>
      </c>
      <c r="Z140" s="119">
        <v>2686</v>
      </c>
      <c r="AA140" s="120">
        <v>77.2</v>
      </c>
      <c r="AB140" s="121"/>
      <c r="AC140" s="121"/>
      <c r="AD140" s="121"/>
      <c r="AE140" s="121"/>
    </row>
    <row r="141" spans="1:31" ht="11.25" customHeight="1" x14ac:dyDescent="0.2">
      <c r="A141" s="103" t="s">
        <v>371</v>
      </c>
      <c r="B141" s="136" t="s">
        <v>372</v>
      </c>
      <c r="C141" s="119">
        <v>2408</v>
      </c>
      <c r="D141" s="289">
        <v>66.099999999999994</v>
      </c>
      <c r="E141" s="119">
        <v>2452</v>
      </c>
      <c r="F141" s="289">
        <v>73.400000000000006</v>
      </c>
      <c r="G141" s="119">
        <v>2303</v>
      </c>
      <c r="H141" s="120">
        <v>74.2</v>
      </c>
      <c r="I141" s="119">
        <v>2323</v>
      </c>
      <c r="J141" s="120">
        <v>68.2</v>
      </c>
      <c r="K141" s="353">
        <v>2394</v>
      </c>
      <c r="L141" s="354">
        <v>71.3</v>
      </c>
      <c r="M141" s="119">
        <v>2359</v>
      </c>
      <c r="N141" s="120">
        <v>77.7</v>
      </c>
      <c r="O141" s="81"/>
      <c r="P141" s="119">
        <v>2439</v>
      </c>
      <c r="Q141" s="289">
        <v>63.9</v>
      </c>
      <c r="R141" s="119">
        <v>2477</v>
      </c>
      <c r="S141" s="289">
        <v>66.400000000000006</v>
      </c>
      <c r="T141" s="119">
        <v>2325</v>
      </c>
      <c r="U141" s="120">
        <v>67.7</v>
      </c>
      <c r="V141" s="119">
        <v>2360</v>
      </c>
      <c r="W141" s="120">
        <v>66.900000000000006</v>
      </c>
      <c r="X141" s="353">
        <v>2438</v>
      </c>
      <c r="Y141" s="354">
        <v>73.7</v>
      </c>
      <c r="Z141" s="119">
        <v>2407</v>
      </c>
      <c r="AA141" s="120">
        <v>67.2</v>
      </c>
      <c r="AB141" s="121"/>
      <c r="AC141" s="121"/>
      <c r="AD141" s="121"/>
      <c r="AE141" s="121"/>
    </row>
    <row r="142" spans="1:31" ht="11.25" customHeight="1" x14ac:dyDescent="0.2">
      <c r="A142" s="8"/>
      <c r="B142" s="136"/>
      <c r="C142" s="119"/>
      <c r="D142" s="292"/>
      <c r="E142" s="119"/>
      <c r="F142" s="292"/>
      <c r="G142" s="119"/>
      <c r="H142" s="120"/>
      <c r="K142" s="355"/>
      <c r="L142" s="355"/>
      <c r="O142" s="81"/>
      <c r="P142" s="119"/>
      <c r="Q142" s="289"/>
      <c r="R142" s="119"/>
      <c r="S142" s="289"/>
      <c r="T142" s="119"/>
      <c r="U142" s="120"/>
      <c r="X142" s="355"/>
      <c r="Y142" s="355"/>
      <c r="Z142" s="163"/>
      <c r="AA142" s="163"/>
      <c r="AB142" s="121"/>
      <c r="AC142" s="121"/>
      <c r="AD142" s="121"/>
      <c r="AE142" s="121"/>
    </row>
    <row r="143" spans="1:31" s="83" customFormat="1" ht="11.25" customHeight="1" x14ac:dyDescent="0.2">
      <c r="A143" s="31" t="s">
        <v>568</v>
      </c>
      <c r="B143" s="77" t="s">
        <v>373</v>
      </c>
      <c r="C143" s="78">
        <v>86857</v>
      </c>
      <c r="D143" s="82">
        <v>67.5</v>
      </c>
      <c r="E143" s="78">
        <v>88474</v>
      </c>
      <c r="F143" s="82">
        <v>71.7</v>
      </c>
      <c r="G143" s="78">
        <v>85534</v>
      </c>
      <c r="H143" s="80">
        <v>72.2</v>
      </c>
      <c r="I143" s="78">
        <v>85179</v>
      </c>
      <c r="J143" s="80">
        <v>68.400000000000006</v>
      </c>
      <c r="K143" s="351">
        <v>87045</v>
      </c>
      <c r="L143" s="352">
        <v>72.3</v>
      </c>
      <c r="M143" s="78">
        <v>86249</v>
      </c>
      <c r="N143" s="80">
        <v>73.900000000000006</v>
      </c>
      <c r="O143" s="81"/>
      <c r="P143" s="78">
        <v>87089</v>
      </c>
      <c r="Q143" s="82">
        <v>62.5</v>
      </c>
      <c r="R143" s="78">
        <v>88723</v>
      </c>
      <c r="S143" s="82">
        <v>66</v>
      </c>
      <c r="T143" s="78">
        <v>85777</v>
      </c>
      <c r="U143" s="80">
        <v>67.8</v>
      </c>
      <c r="V143" s="78">
        <v>85465</v>
      </c>
      <c r="W143" s="80">
        <v>70.8</v>
      </c>
      <c r="X143" s="351">
        <v>87445</v>
      </c>
      <c r="Y143" s="352">
        <v>72.7</v>
      </c>
      <c r="Z143" s="78">
        <v>86541</v>
      </c>
      <c r="AA143" s="80">
        <v>68.099999999999994</v>
      </c>
      <c r="AB143" s="121"/>
      <c r="AC143" s="121"/>
      <c r="AD143" s="121"/>
      <c r="AE143" s="121"/>
    </row>
    <row r="144" spans="1:31" ht="11.25" customHeight="1" x14ac:dyDescent="0.2">
      <c r="A144" s="103" t="s">
        <v>374</v>
      </c>
      <c r="B144" s="136" t="s">
        <v>375</v>
      </c>
      <c r="C144" s="119">
        <v>1071</v>
      </c>
      <c r="D144" s="289">
        <v>60.1</v>
      </c>
      <c r="E144" s="119">
        <v>1057</v>
      </c>
      <c r="F144" s="289">
        <v>71.2</v>
      </c>
      <c r="G144" s="119">
        <v>1048</v>
      </c>
      <c r="H144" s="120">
        <v>73.3</v>
      </c>
      <c r="I144" s="119">
        <v>1061</v>
      </c>
      <c r="J144" s="120">
        <v>71.099999999999994</v>
      </c>
      <c r="K144" s="353">
        <v>1049</v>
      </c>
      <c r="L144" s="354">
        <v>70.400000000000006</v>
      </c>
      <c r="M144" s="119">
        <v>1159</v>
      </c>
      <c r="N144" s="120">
        <v>75.900000000000006</v>
      </c>
      <c r="O144" s="81"/>
      <c r="P144" s="119">
        <v>1082</v>
      </c>
      <c r="Q144" s="289">
        <v>60.7</v>
      </c>
      <c r="R144" s="119">
        <v>1065</v>
      </c>
      <c r="S144" s="289">
        <v>64.599999999999994</v>
      </c>
      <c r="T144" s="119">
        <v>1061</v>
      </c>
      <c r="U144" s="120">
        <v>67.8</v>
      </c>
      <c r="V144" s="119">
        <v>1067</v>
      </c>
      <c r="W144" s="120">
        <v>70.5</v>
      </c>
      <c r="X144" s="353">
        <v>1052</v>
      </c>
      <c r="Y144" s="354">
        <v>63.6</v>
      </c>
      <c r="Z144" s="119">
        <v>1145</v>
      </c>
      <c r="AA144" s="120">
        <v>63.3</v>
      </c>
      <c r="AB144" s="121"/>
      <c r="AC144" s="121"/>
      <c r="AD144" s="121"/>
      <c r="AE144" s="121"/>
    </row>
    <row r="145" spans="1:31" ht="11.25" customHeight="1" x14ac:dyDescent="0.2">
      <c r="A145" s="103" t="s">
        <v>376</v>
      </c>
      <c r="B145" s="136" t="s">
        <v>377</v>
      </c>
      <c r="C145" s="119">
        <v>2209</v>
      </c>
      <c r="D145" s="289">
        <v>61.5</v>
      </c>
      <c r="E145" s="119">
        <v>2283</v>
      </c>
      <c r="F145" s="289">
        <v>66.5</v>
      </c>
      <c r="G145" s="119">
        <v>2219</v>
      </c>
      <c r="H145" s="120">
        <v>64.099999999999994</v>
      </c>
      <c r="I145" s="119">
        <v>2124</v>
      </c>
      <c r="J145" s="120">
        <v>70.400000000000006</v>
      </c>
      <c r="K145" s="353">
        <v>2204</v>
      </c>
      <c r="L145" s="354">
        <v>73.2</v>
      </c>
      <c r="M145" s="119">
        <v>2209</v>
      </c>
      <c r="N145" s="120">
        <v>71.099999999999994</v>
      </c>
      <c r="O145" s="81"/>
      <c r="P145" s="119">
        <v>2209</v>
      </c>
      <c r="Q145" s="289">
        <v>51.6</v>
      </c>
      <c r="R145" s="119">
        <v>2296</v>
      </c>
      <c r="S145" s="289">
        <v>56.1</v>
      </c>
      <c r="T145" s="119">
        <v>2232</v>
      </c>
      <c r="U145" s="120">
        <v>59.4</v>
      </c>
      <c r="V145" s="119">
        <v>2117</v>
      </c>
      <c r="W145" s="120">
        <v>58.6</v>
      </c>
      <c r="X145" s="353">
        <v>2209</v>
      </c>
      <c r="Y145" s="354">
        <v>66.8</v>
      </c>
      <c r="Z145" s="119">
        <v>2227</v>
      </c>
      <c r="AA145" s="120">
        <v>61.5</v>
      </c>
      <c r="AB145" s="121"/>
      <c r="AC145" s="121"/>
      <c r="AD145" s="121"/>
      <c r="AE145" s="121"/>
    </row>
    <row r="146" spans="1:31" ht="11.25" customHeight="1" x14ac:dyDescent="0.2">
      <c r="A146" s="103" t="s">
        <v>378</v>
      </c>
      <c r="B146" s="136" t="s">
        <v>379</v>
      </c>
      <c r="C146" s="119">
        <v>5479</v>
      </c>
      <c r="D146" s="289">
        <v>75.5</v>
      </c>
      <c r="E146" s="119">
        <v>5627</v>
      </c>
      <c r="F146" s="289">
        <v>76.400000000000006</v>
      </c>
      <c r="G146" s="119">
        <v>5373</v>
      </c>
      <c r="H146" s="120">
        <v>77.400000000000006</v>
      </c>
      <c r="I146" s="119">
        <v>5353</v>
      </c>
      <c r="J146" s="120">
        <v>74.599999999999994</v>
      </c>
      <c r="K146" s="353">
        <v>5432</v>
      </c>
      <c r="L146" s="354">
        <v>78.099999999999994</v>
      </c>
      <c r="M146" s="119">
        <v>5545</v>
      </c>
      <c r="N146" s="120">
        <v>78.7</v>
      </c>
      <c r="O146" s="81"/>
      <c r="P146" s="119">
        <v>5484</v>
      </c>
      <c r="Q146" s="289">
        <v>74.2</v>
      </c>
      <c r="R146" s="119">
        <v>5635</v>
      </c>
      <c r="S146" s="289">
        <v>74.8</v>
      </c>
      <c r="T146" s="119">
        <v>5396</v>
      </c>
      <c r="U146" s="120">
        <v>77.2</v>
      </c>
      <c r="V146" s="119">
        <v>5378</v>
      </c>
      <c r="W146" s="120">
        <v>79.599999999999994</v>
      </c>
      <c r="X146" s="353">
        <v>5452</v>
      </c>
      <c r="Y146" s="354">
        <v>81</v>
      </c>
      <c r="Z146" s="119">
        <v>5583</v>
      </c>
      <c r="AA146" s="120">
        <v>76.900000000000006</v>
      </c>
      <c r="AB146" s="121"/>
      <c r="AC146" s="121"/>
      <c r="AD146" s="121"/>
      <c r="AE146" s="121"/>
    </row>
    <row r="147" spans="1:31" ht="11.25" customHeight="1" x14ac:dyDescent="0.2">
      <c r="A147" s="103" t="s">
        <v>380</v>
      </c>
      <c r="B147" s="136" t="s">
        <v>381</v>
      </c>
      <c r="C147" s="119">
        <v>5069</v>
      </c>
      <c r="D147" s="289">
        <v>63</v>
      </c>
      <c r="E147" s="119">
        <v>5254</v>
      </c>
      <c r="F147" s="289">
        <v>68.2</v>
      </c>
      <c r="G147" s="119">
        <v>5046</v>
      </c>
      <c r="H147" s="120">
        <v>70</v>
      </c>
      <c r="I147" s="119">
        <v>4922</v>
      </c>
      <c r="J147" s="120">
        <v>65.900000000000006</v>
      </c>
      <c r="K147" s="353">
        <v>5206</v>
      </c>
      <c r="L147" s="354">
        <v>72.400000000000006</v>
      </c>
      <c r="M147" s="119">
        <v>5103</v>
      </c>
      <c r="N147" s="120">
        <v>70.400000000000006</v>
      </c>
      <c r="O147" s="81"/>
      <c r="P147" s="119">
        <v>5078</v>
      </c>
      <c r="Q147" s="289">
        <v>60.8</v>
      </c>
      <c r="R147" s="119">
        <v>5270</v>
      </c>
      <c r="S147" s="289">
        <v>65</v>
      </c>
      <c r="T147" s="119">
        <v>5055</v>
      </c>
      <c r="U147" s="120">
        <v>66.3</v>
      </c>
      <c r="V147" s="119">
        <v>4939</v>
      </c>
      <c r="W147" s="120">
        <v>70.099999999999994</v>
      </c>
      <c r="X147" s="353">
        <v>5228</v>
      </c>
      <c r="Y147" s="354">
        <v>70.099999999999994</v>
      </c>
      <c r="Z147" s="119">
        <v>5126</v>
      </c>
      <c r="AA147" s="120">
        <v>62.4</v>
      </c>
      <c r="AB147" s="121"/>
      <c r="AC147" s="121"/>
      <c r="AD147" s="121"/>
      <c r="AE147" s="121"/>
    </row>
    <row r="148" spans="1:31" ht="11.25" customHeight="1" x14ac:dyDescent="0.2">
      <c r="A148" s="103" t="s">
        <v>382</v>
      </c>
      <c r="B148" s="136" t="s">
        <v>383</v>
      </c>
      <c r="C148" s="119">
        <v>13744</v>
      </c>
      <c r="D148" s="289">
        <v>69.8</v>
      </c>
      <c r="E148" s="119">
        <v>13828</v>
      </c>
      <c r="F148" s="289">
        <v>72.5</v>
      </c>
      <c r="G148" s="119">
        <v>13453</v>
      </c>
      <c r="H148" s="120">
        <v>73.2</v>
      </c>
      <c r="I148" s="119">
        <v>13489</v>
      </c>
      <c r="J148" s="120">
        <v>66.099999999999994</v>
      </c>
      <c r="K148" s="353">
        <v>13625</v>
      </c>
      <c r="L148" s="354">
        <v>69.3</v>
      </c>
      <c r="M148" s="119">
        <v>13357</v>
      </c>
      <c r="N148" s="120">
        <v>72.599999999999994</v>
      </c>
      <c r="O148" s="81"/>
      <c r="P148" s="119">
        <v>13779</v>
      </c>
      <c r="Q148" s="289">
        <v>64.2</v>
      </c>
      <c r="R148" s="119">
        <v>13886</v>
      </c>
      <c r="S148" s="289">
        <v>67.099999999999994</v>
      </c>
      <c r="T148" s="119">
        <v>13481</v>
      </c>
      <c r="U148" s="120">
        <v>68.8</v>
      </c>
      <c r="V148" s="119">
        <v>13540</v>
      </c>
      <c r="W148" s="120">
        <v>70.5</v>
      </c>
      <c r="X148" s="353">
        <v>13675</v>
      </c>
      <c r="Y148" s="354">
        <v>71.900000000000006</v>
      </c>
      <c r="Z148" s="119">
        <v>13364</v>
      </c>
      <c r="AA148" s="120">
        <v>67.8</v>
      </c>
      <c r="AB148" s="121"/>
      <c r="AC148" s="121"/>
      <c r="AD148" s="121"/>
      <c r="AE148" s="121"/>
    </row>
    <row r="149" spans="1:31" ht="11.25" customHeight="1" x14ac:dyDescent="0.2">
      <c r="A149" s="103" t="s">
        <v>384</v>
      </c>
      <c r="B149" s="136" t="s">
        <v>385</v>
      </c>
      <c r="C149" s="119">
        <v>1497</v>
      </c>
      <c r="D149" s="289">
        <v>58.3</v>
      </c>
      <c r="E149" s="119">
        <v>1506</v>
      </c>
      <c r="F149" s="289">
        <v>64.2</v>
      </c>
      <c r="G149" s="119">
        <v>1434</v>
      </c>
      <c r="H149" s="120">
        <v>63.4</v>
      </c>
      <c r="I149" s="119">
        <v>1532</v>
      </c>
      <c r="J149" s="120">
        <v>52.3</v>
      </c>
      <c r="K149" s="353">
        <v>1443</v>
      </c>
      <c r="L149" s="354">
        <v>61</v>
      </c>
      <c r="M149" s="119">
        <v>1397</v>
      </c>
      <c r="N149" s="120">
        <v>66.2</v>
      </c>
      <c r="O149" s="81"/>
      <c r="P149" s="119">
        <v>1494</v>
      </c>
      <c r="Q149" s="289">
        <v>50.3</v>
      </c>
      <c r="R149" s="119">
        <v>1508</v>
      </c>
      <c r="S149" s="289">
        <v>58</v>
      </c>
      <c r="T149" s="119">
        <v>1426</v>
      </c>
      <c r="U149" s="120">
        <v>58.5</v>
      </c>
      <c r="V149" s="119">
        <v>1533</v>
      </c>
      <c r="W149" s="120">
        <v>59.8</v>
      </c>
      <c r="X149" s="353">
        <v>1437</v>
      </c>
      <c r="Y149" s="354">
        <v>64.099999999999994</v>
      </c>
      <c r="Z149" s="119">
        <v>1399</v>
      </c>
      <c r="AA149" s="120">
        <v>57</v>
      </c>
      <c r="AB149" s="121"/>
      <c r="AC149" s="121"/>
      <c r="AD149" s="121"/>
      <c r="AE149" s="121"/>
    </row>
    <row r="150" spans="1:31" ht="11.25" customHeight="1" x14ac:dyDescent="0.2">
      <c r="A150" s="103" t="s">
        <v>386</v>
      </c>
      <c r="B150" s="136" t="s">
        <v>387</v>
      </c>
      <c r="C150" s="119">
        <v>16272</v>
      </c>
      <c r="D150" s="289">
        <v>64.7</v>
      </c>
      <c r="E150" s="119">
        <v>16434</v>
      </c>
      <c r="F150" s="289">
        <v>70.400000000000006</v>
      </c>
      <c r="G150" s="119">
        <v>15735</v>
      </c>
      <c r="H150" s="120">
        <v>71.2</v>
      </c>
      <c r="I150" s="119">
        <v>15876</v>
      </c>
      <c r="J150" s="120">
        <v>69</v>
      </c>
      <c r="K150" s="353">
        <v>16213</v>
      </c>
      <c r="L150" s="354">
        <v>73</v>
      </c>
      <c r="M150" s="119">
        <v>15950</v>
      </c>
      <c r="N150" s="120">
        <v>74.3</v>
      </c>
      <c r="O150" s="81"/>
      <c r="P150" s="119">
        <v>16275</v>
      </c>
      <c r="Q150" s="289">
        <v>61.3</v>
      </c>
      <c r="R150" s="119">
        <v>16496</v>
      </c>
      <c r="S150" s="289">
        <v>64.3</v>
      </c>
      <c r="T150" s="119">
        <v>15783</v>
      </c>
      <c r="U150" s="120">
        <v>67.2</v>
      </c>
      <c r="V150" s="119">
        <v>15924</v>
      </c>
      <c r="W150" s="120">
        <v>70.8</v>
      </c>
      <c r="X150" s="353">
        <v>16305</v>
      </c>
      <c r="Y150" s="354">
        <v>71.7</v>
      </c>
      <c r="Z150" s="119">
        <v>16006</v>
      </c>
      <c r="AA150" s="120">
        <v>66.8</v>
      </c>
      <c r="AB150" s="121"/>
      <c r="AC150" s="121"/>
      <c r="AD150" s="121"/>
      <c r="AE150" s="121"/>
    </row>
    <row r="151" spans="1:31" ht="11.25" customHeight="1" x14ac:dyDescent="0.2">
      <c r="A151" s="103" t="s">
        <v>388</v>
      </c>
      <c r="B151" s="136" t="s">
        <v>389</v>
      </c>
      <c r="C151" s="119">
        <v>3313</v>
      </c>
      <c r="D151" s="289">
        <v>69.3</v>
      </c>
      <c r="E151" s="119">
        <v>3355</v>
      </c>
      <c r="F151" s="289">
        <v>68.099999999999994</v>
      </c>
      <c r="G151" s="119">
        <v>3144</v>
      </c>
      <c r="H151" s="120">
        <v>67.7</v>
      </c>
      <c r="I151" s="119">
        <v>3084</v>
      </c>
      <c r="J151" s="120">
        <v>72.8</v>
      </c>
      <c r="K151" s="353">
        <v>3168</v>
      </c>
      <c r="L151" s="354">
        <v>71.7</v>
      </c>
      <c r="M151" s="119">
        <v>3000</v>
      </c>
      <c r="N151" s="120">
        <v>76.5</v>
      </c>
      <c r="O151" s="81"/>
      <c r="P151" s="119">
        <v>3310</v>
      </c>
      <c r="Q151" s="289">
        <v>59.8</v>
      </c>
      <c r="R151" s="119">
        <v>3347</v>
      </c>
      <c r="S151" s="289">
        <v>62.9</v>
      </c>
      <c r="T151" s="119">
        <v>3158</v>
      </c>
      <c r="U151" s="120">
        <v>64.099999999999994</v>
      </c>
      <c r="V151" s="119">
        <v>3092</v>
      </c>
      <c r="W151" s="120">
        <v>70.599999999999994</v>
      </c>
      <c r="X151" s="353">
        <v>3179</v>
      </c>
      <c r="Y151" s="354">
        <v>69.2</v>
      </c>
      <c r="Z151" s="119">
        <v>3005</v>
      </c>
      <c r="AA151" s="120">
        <v>67.900000000000006</v>
      </c>
      <c r="AB151" s="121"/>
      <c r="AC151" s="121"/>
      <c r="AD151" s="121"/>
      <c r="AE151" s="121"/>
    </row>
    <row r="152" spans="1:31" ht="11.25" customHeight="1" x14ac:dyDescent="0.2">
      <c r="A152" s="103" t="s">
        <v>390</v>
      </c>
      <c r="B152" s="136" t="s">
        <v>391</v>
      </c>
      <c r="C152" s="119">
        <v>2497</v>
      </c>
      <c r="D152" s="289">
        <v>66.900000000000006</v>
      </c>
      <c r="E152" s="119">
        <v>2659</v>
      </c>
      <c r="F152" s="289">
        <v>70.3</v>
      </c>
      <c r="G152" s="119">
        <v>2523</v>
      </c>
      <c r="H152" s="120">
        <v>69.5</v>
      </c>
      <c r="I152" s="119">
        <v>2615</v>
      </c>
      <c r="J152" s="120">
        <v>75.3</v>
      </c>
      <c r="K152" s="353">
        <v>2657</v>
      </c>
      <c r="L152" s="354">
        <v>73</v>
      </c>
      <c r="M152" s="119">
        <v>2713</v>
      </c>
      <c r="N152" s="120">
        <v>62.9</v>
      </c>
      <c r="O152" s="81"/>
      <c r="P152" s="119">
        <v>2514</v>
      </c>
      <c r="Q152" s="289">
        <v>58.1</v>
      </c>
      <c r="R152" s="119">
        <v>2666</v>
      </c>
      <c r="S152" s="289">
        <v>60.7</v>
      </c>
      <c r="T152" s="119">
        <v>2551</v>
      </c>
      <c r="U152" s="120">
        <v>61.9</v>
      </c>
      <c r="V152" s="119">
        <v>2624</v>
      </c>
      <c r="W152" s="120">
        <v>67.8</v>
      </c>
      <c r="X152" s="353">
        <v>2684</v>
      </c>
      <c r="Y152" s="354">
        <v>71.599999999999994</v>
      </c>
      <c r="Z152" s="119">
        <v>2730</v>
      </c>
      <c r="AA152" s="120">
        <v>62.1</v>
      </c>
      <c r="AB152" s="121"/>
      <c r="AC152" s="121"/>
      <c r="AD152" s="121"/>
      <c r="AE152" s="121"/>
    </row>
    <row r="153" spans="1:31" ht="11.25" customHeight="1" x14ac:dyDescent="0.2">
      <c r="A153" s="103" t="s">
        <v>392</v>
      </c>
      <c r="B153" s="136" t="s">
        <v>393</v>
      </c>
      <c r="C153" s="119">
        <v>6038</v>
      </c>
      <c r="D153" s="289">
        <v>67</v>
      </c>
      <c r="E153" s="119">
        <v>6193</v>
      </c>
      <c r="F153" s="289">
        <v>70.7</v>
      </c>
      <c r="G153" s="119">
        <v>5952</v>
      </c>
      <c r="H153" s="120">
        <v>69.8</v>
      </c>
      <c r="I153" s="119">
        <v>5846</v>
      </c>
      <c r="J153" s="120">
        <v>65.2</v>
      </c>
      <c r="K153" s="353">
        <v>6090</v>
      </c>
      <c r="L153" s="354">
        <v>70.400000000000006</v>
      </c>
      <c r="M153" s="119">
        <v>5985</v>
      </c>
      <c r="N153" s="120">
        <v>74</v>
      </c>
      <c r="O153" s="81"/>
      <c r="P153" s="119">
        <v>6083</v>
      </c>
      <c r="Q153" s="289">
        <v>62.7</v>
      </c>
      <c r="R153" s="119">
        <v>6201</v>
      </c>
      <c r="S153" s="289">
        <v>67.599999999999994</v>
      </c>
      <c r="T153" s="119">
        <v>5970</v>
      </c>
      <c r="U153" s="120">
        <v>67.3</v>
      </c>
      <c r="V153" s="119">
        <v>5873</v>
      </c>
      <c r="W153" s="120">
        <v>70.8</v>
      </c>
      <c r="X153" s="353">
        <v>6108</v>
      </c>
      <c r="Y153" s="354">
        <v>71.099999999999994</v>
      </c>
      <c r="Z153" s="119">
        <v>6002</v>
      </c>
      <c r="AA153" s="120">
        <v>70.2</v>
      </c>
      <c r="AB153" s="121"/>
      <c r="AC153" s="121"/>
      <c r="AD153" s="121"/>
      <c r="AE153" s="121"/>
    </row>
    <row r="154" spans="1:31" ht="11.25" customHeight="1" x14ac:dyDescent="0.2">
      <c r="A154" s="103" t="s">
        <v>394</v>
      </c>
      <c r="B154" s="136" t="s">
        <v>395</v>
      </c>
      <c r="C154" s="119">
        <v>1927</v>
      </c>
      <c r="D154" s="289">
        <v>56.1</v>
      </c>
      <c r="E154" s="119">
        <v>1865</v>
      </c>
      <c r="F154" s="289">
        <v>62.2</v>
      </c>
      <c r="G154" s="119">
        <v>1872</v>
      </c>
      <c r="H154" s="120">
        <v>63.7</v>
      </c>
      <c r="I154" s="119">
        <v>1763</v>
      </c>
      <c r="J154" s="120">
        <v>62.8</v>
      </c>
      <c r="K154" s="353">
        <v>1816</v>
      </c>
      <c r="L154" s="354">
        <v>57.3</v>
      </c>
      <c r="M154" s="119">
        <v>1756</v>
      </c>
      <c r="N154" s="120">
        <v>65.3</v>
      </c>
      <c r="O154" s="81"/>
      <c r="P154" s="119">
        <v>1925</v>
      </c>
      <c r="Q154" s="289">
        <v>44.2</v>
      </c>
      <c r="R154" s="119">
        <v>1857</v>
      </c>
      <c r="S154" s="289">
        <v>52.1</v>
      </c>
      <c r="T154" s="119">
        <v>1881</v>
      </c>
      <c r="U154" s="120">
        <v>51</v>
      </c>
      <c r="V154" s="119">
        <v>1767</v>
      </c>
      <c r="W154" s="120">
        <v>61.7</v>
      </c>
      <c r="X154" s="353">
        <v>1823</v>
      </c>
      <c r="Y154" s="354">
        <v>60.9</v>
      </c>
      <c r="Z154" s="119">
        <v>1755</v>
      </c>
      <c r="AA154" s="120">
        <v>59.6</v>
      </c>
      <c r="AB154" s="121"/>
      <c r="AC154" s="121"/>
      <c r="AD154" s="121"/>
      <c r="AE154" s="121"/>
    </row>
    <row r="155" spans="1:31" ht="11.25" customHeight="1" x14ac:dyDescent="0.2">
      <c r="A155" s="103" t="s">
        <v>396</v>
      </c>
      <c r="B155" s="136" t="s">
        <v>397</v>
      </c>
      <c r="C155" s="119">
        <v>881</v>
      </c>
      <c r="D155" s="289">
        <v>66.599999999999994</v>
      </c>
      <c r="E155" s="119">
        <v>912</v>
      </c>
      <c r="F155" s="289">
        <v>72</v>
      </c>
      <c r="G155" s="119">
        <v>923</v>
      </c>
      <c r="H155" s="120">
        <v>66.5</v>
      </c>
      <c r="I155" s="119">
        <v>953</v>
      </c>
      <c r="J155" s="120">
        <v>69.900000000000006</v>
      </c>
      <c r="K155" s="353">
        <v>1023</v>
      </c>
      <c r="L155" s="354">
        <v>72.8</v>
      </c>
      <c r="M155" s="119">
        <v>1022</v>
      </c>
      <c r="N155" s="120">
        <v>78.599999999999994</v>
      </c>
      <c r="O155" s="81"/>
      <c r="P155" s="119">
        <v>901</v>
      </c>
      <c r="Q155" s="289">
        <v>63.8</v>
      </c>
      <c r="R155" s="119">
        <v>921</v>
      </c>
      <c r="S155" s="289">
        <v>64.900000000000006</v>
      </c>
      <c r="T155" s="119">
        <v>923</v>
      </c>
      <c r="U155" s="120">
        <v>66.8</v>
      </c>
      <c r="V155" s="119">
        <v>975</v>
      </c>
      <c r="W155" s="120">
        <v>72.400000000000006</v>
      </c>
      <c r="X155" s="353">
        <v>1036</v>
      </c>
      <c r="Y155" s="354">
        <v>74.400000000000006</v>
      </c>
      <c r="Z155" s="119">
        <v>1035</v>
      </c>
      <c r="AA155" s="120">
        <v>66.5</v>
      </c>
      <c r="AB155" s="121"/>
      <c r="AC155" s="121"/>
      <c r="AD155" s="121"/>
      <c r="AE155" s="121"/>
    </row>
    <row r="156" spans="1:31" ht="11.25" customHeight="1" x14ac:dyDescent="0.2">
      <c r="A156" s="103" t="s">
        <v>398</v>
      </c>
      <c r="B156" s="136" t="s">
        <v>399</v>
      </c>
      <c r="C156" s="119">
        <v>1380</v>
      </c>
      <c r="D156" s="289">
        <v>75.8</v>
      </c>
      <c r="E156" s="119">
        <v>1474</v>
      </c>
      <c r="F156" s="289">
        <v>80.099999999999994</v>
      </c>
      <c r="G156" s="119">
        <v>1458</v>
      </c>
      <c r="H156" s="120">
        <v>79.599999999999994</v>
      </c>
      <c r="I156" s="119">
        <v>1492</v>
      </c>
      <c r="J156" s="120">
        <v>75.3</v>
      </c>
      <c r="K156" s="353">
        <v>1603</v>
      </c>
      <c r="L156" s="354">
        <v>83.5</v>
      </c>
      <c r="M156" s="119">
        <v>1557</v>
      </c>
      <c r="N156" s="120">
        <v>85.2</v>
      </c>
      <c r="O156" s="81"/>
      <c r="P156" s="119">
        <v>1402</v>
      </c>
      <c r="Q156" s="289">
        <v>71.7</v>
      </c>
      <c r="R156" s="119">
        <v>1487</v>
      </c>
      <c r="S156" s="289">
        <v>74.900000000000006</v>
      </c>
      <c r="T156" s="119">
        <v>1469</v>
      </c>
      <c r="U156" s="120">
        <v>79.400000000000006</v>
      </c>
      <c r="V156" s="119">
        <v>1503</v>
      </c>
      <c r="W156" s="120">
        <v>78.7</v>
      </c>
      <c r="X156" s="353">
        <v>1609</v>
      </c>
      <c r="Y156" s="354">
        <v>83.3</v>
      </c>
      <c r="Z156" s="119">
        <v>1572</v>
      </c>
      <c r="AA156" s="120">
        <v>76.8</v>
      </c>
      <c r="AB156" s="121"/>
      <c r="AC156" s="121"/>
      <c r="AD156" s="121"/>
      <c r="AE156" s="121"/>
    </row>
    <row r="157" spans="1:31" ht="11.25" customHeight="1" x14ac:dyDescent="0.2">
      <c r="A157" s="103" t="s">
        <v>400</v>
      </c>
      <c r="B157" s="136" t="s">
        <v>401</v>
      </c>
      <c r="C157" s="119">
        <v>2165</v>
      </c>
      <c r="D157" s="289">
        <v>62.1</v>
      </c>
      <c r="E157" s="119">
        <v>2022</v>
      </c>
      <c r="F157" s="289">
        <v>62.6</v>
      </c>
      <c r="G157" s="119">
        <v>1940</v>
      </c>
      <c r="H157" s="120">
        <v>67.2</v>
      </c>
      <c r="I157" s="119">
        <v>1821</v>
      </c>
      <c r="J157" s="120">
        <v>67.5</v>
      </c>
      <c r="K157" s="353">
        <v>1991</v>
      </c>
      <c r="L157" s="354">
        <v>71.599999999999994</v>
      </c>
      <c r="M157" s="119">
        <v>1863</v>
      </c>
      <c r="N157" s="120">
        <v>74.900000000000006</v>
      </c>
      <c r="O157" s="81"/>
      <c r="P157" s="119">
        <v>2173</v>
      </c>
      <c r="Q157" s="289">
        <v>50.9</v>
      </c>
      <c r="R157" s="119">
        <v>2034</v>
      </c>
      <c r="S157" s="289">
        <v>55.9</v>
      </c>
      <c r="T157" s="119">
        <v>1957</v>
      </c>
      <c r="U157" s="120">
        <v>58.6</v>
      </c>
      <c r="V157" s="119">
        <v>1840</v>
      </c>
      <c r="W157" s="120">
        <v>66</v>
      </c>
      <c r="X157" s="353">
        <v>2013</v>
      </c>
      <c r="Y157" s="354">
        <v>69.3</v>
      </c>
      <c r="Z157" s="119">
        <v>1880</v>
      </c>
      <c r="AA157" s="120">
        <v>62.2</v>
      </c>
      <c r="AB157" s="121"/>
      <c r="AC157" s="121"/>
      <c r="AD157" s="121"/>
      <c r="AE157" s="121"/>
    </row>
    <row r="158" spans="1:31" ht="11.25" customHeight="1" x14ac:dyDescent="0.2">
      <c r="A158" s="103" t="s">
        <v>402</v>
      </c>
      <c r="B158" s="136" t="s">
        <v>403</v>
      </c>
      <c r="C158" s="119">
        <v>10233</v>
      </c>
      <c r="D158" s="289">
        <v>70</v>
      </c>
      <c r="E158" s="119">
        <v>10491</v>
      </c>
      <c r="F158" s="289">
        <v>74.599999999999994</v>
      </c>
      <c r="G158" s="119">
        <v>10434</v>
      </c>
      <c r="H158" s="120">
        <v>75.2</v>
      </c>
      <c r="I158" s="119">
        <v>10320</v>
      </c>
      <c r="J158" s="120">
        <v>70.900000000000006</v>
      </c>
      <c r="K158" s="353">
        <v>10370</v>
      </c>
      <c r="L158" s="354">
        <v>76.400000000000006</v>
      </c>
      <c r="M158" s="119">
        <v>10481</v>
      </c>
      <c r="N158" s="120">
        <v>75.8</v>
      </c>
      <c r="O158" s="81"/>
      <c r="P158" s="119">
        <v>10271</v>
      </c>
      <c r="Q158" s="289">
        <v>66.5</v>
      </c>
      <c r="R158" s="119">
        <v>10510</v>
      </c>
      <c r="S158" s="289">
        <v>69.400000000000006</v>
      </c>
      <c r="T158" s="119">
        <v>10438</v>
      </c>
      <c r="U158" s="120">
        <v>71</v>
      </c>
      <c r="V158" s="119">
        <v>10354</v>
      </c>
      <c r="W158" s="120">
        <v>74</v>
      </c>
      <c r="X158" s="353">
        <v>10413</v>
      </c>
      <c r="Y158" s="354">
        <v>77</v>
      </c>
      <c r="Z158" s="119">
        <v>10526</v>
      </c>
      <c r="AA158" s="120">
        <v>73.400000000000006</v>
      </c>
      <c r="AB158" s="121"/>
      <c r="AC158" s="121"/>
      <c r="AD158" s="121"/>
      <c r="AE158" s="121"/>
    </row>
    <row r="159" spans="1:31" ht="11.25" customHeight="1" x14ac:dyDescent="0.2">
      <c r="A159" s="103" t="s">
        <v>404</v>
      </c>
      <c r="B159" s="136" t="s">
        <v>405</v>
      </c>
      <c r="C159" s="119">
        <v>1952</v>
      </c>
      <c r="D159" s="289">
        <v>67.400000000000006</v>
      </c>
      <c r="E159" s="119">
        <v>1956</v>
      </c>
      <c r="F159" s="289">
        <v>76.3</v>
      </c>
      <c r="G159" s="119">
        <v>1927</v>
      </c>
      <c r="H159" s="120">
        <v>76.3</v>
      </c>
      <c r="I159" s="119">
        <v>1857</v>
      </c>
      <c r="J159" s="120">
        <v>62.5</v>
      </c>
      <c r="K159" s="353">
        <v>1923</v>
      </c>
      <c r="L159" s="354">
        <v>70.8</v>
      </c>
      <c r="M159" s="119">
        <v>1872</v>
      </c>
      <c r="N159" s="120">
        <v>72.2</v>
      </c>
      <c r="O159" s="81"/>
      <c r="P159" s="119">
        <v>1956</v>
      </c>
      <c r="Q159" s="289">
        <v>66.8</v>
      </c>
      <c r="R159" s="119">
        <v>1952</v>
      </c>
      <c r="S159" s="289">
        <v>68.3</v>
      </c>
      <c r="T159" s="119">
        <v>1926</v>
      </c>
      <c r="U159" s="120">
        <v>68.599999999999994</v>
      </c>
      <c r="V159" s="119">
        <v>1860</v>
      </c>
      <c r="W159" s="120">
        <v>71.2</v>
      </c>
      <c r="X159" s="353">
        <v>1936</v>
      </c>
      <c r="Y159" s="354">
        <v>74</v>
      </c>
      <c r="Z159" s="119">
        <v>1880</v>
      </c>
      <c r="AA159" s="120">
        <v>70</v>
      </c>
      <c r="AB159" s="121"/>
      <c r="AC159" s="121"/>
      <c r="AD159" s="121"/>
      <c r="AE159" s="121"/>
    </row>
    <row r="160" spans="1:31" ht="11.25" customHeight="1" x14ac:dyDescent="0.2">
      <c r="A160" s="103" t="s">
        <v>406</v>
      </c>
      <c r="B160" s="136" t="s">
        <v>407</v>
      </c>
      <c r="C160" s="119">
        <v>7992</v>
      </c>
      <c r="D160" s="289">
        <v>68.400000000000006</v>
      </c>
      <c r="E160" s="119">
        <v>8288</v>
      </c>
      <c r="F160" s="289">
        <v>73.599999999999994</v>
      </c>
      <c r="G160" s="119">
        <v>7957</v>
      </c>
      <c r="H160" s="120">
        <v>74.599999999999994</v>
      </c>
      <c r="I160" s="119">
        <v>8007</v>
      </c>
      <c r="J160" s="120">
        <v>66.7</v>
      </c>
      <c r="K160" s="353">
        <v>8071</v>
      </c>
      <c r="L160" s="354">
        <v>70.8</v>
      </c>
      <c r="M160" s="119">
        <v>8194</v>
      </c>
      <c r="N160" s="120">
        <v>74</v>
      </c>
      <c r="O160" s="81"/>
      <c r="P160" s="119">
        <v>8001</v>
      </c>
      <c r="Q160" s="289">
        <v>59.4</v>
      </c>
      <c r="R160" s="119">
        <v>8294</v>
      </c>
      <c r="S160" s="289">
        <v>64.2</v>
      </c>
      <c r="T160" s="119">
        <v>7950</v>
      </c>
      <c r="U160" s="120">
        <v>66.599999999999994</v>
      </c>
      <c r="V160" s="119">
        <v>8003</v>
      </c>
      <c r="W160" s="120">
        <v>67.3</v>
      </c>
      <c r="X160" s="353">
        <v>8096</v>
      </c>
      <c r="Y160" s="354">
        <v>71.400000000000006</v>
      </c>
      <c r="Z160" s="119">
        <v>8201</v>
      </c>
      <c r="AA160" s="120">
        <v>66.8</v>
      </c>
      <c r="AB160" s="121"/>
      <c r="AC160" s="121"/>
      <c r="AD160" s="121"/>
      <c r="AE160" s="121"/>
    </row>
    <row r="161" spans="1:31" ht="11.25" customHeight="1" x14ac:dyDescent="0.2">
      <c r="A161" s="103" t="s">
        <v>408</v>
      </c>
      <c r="B161" s="136" t="s">
        <v>409</v>
      </c>
      <c r="C161" s="119">
        <v>1477</v>
      </c>
      <c r="D161" s="289">
        <v>71</v>
      </c>
      <c r="E161" s="119">
        <v>1491</v>
      </c>
      <c r="F161" s="289">
        <v>74.599999999999994</v>
      </c>
      <c r="G161" s="119">
        <v>1444</v>
      </c>
      <c r="H161" s="120">
        <v>75.099999999999994</v>
      </c>
      <c r="I161" s="119">
        <v>1461</v>
      </c>
      <c r="J161" s="120">
        <v>70.2</v>
      </c>
      <c r="K161" s="353">
        <v>1520</v>
      </c>
      <c r="L161" s="354">
        <v>77</v>
      </c>
      <c r="M161" s="119">
        <v>1462</v>
      </c>
      <c r="N161" s="120">
        <v>77.099999999999994</v>
      </c>
      <c r="O161" s="81"/>
      <c r="P161" s="119">
        <v>1484</v>
      </c>
      <c r="Q161" s="289">
        <v>70.599999999999994</v>
      </c>
      <c r="R161" s="119">
        <v>1496</v>
      </c>
      <c r="S161" s="289">
        <v>74.400000000000006</v>
      </c>
      <c r="T161" s="119">
        <v>1455</v>
      </c>
      <c r="U161" s="120">
        <v>75.3</v>
      </c>
      <c r="V161" s="119">
        <v>1467</v>
      </c>
      <c r="W161" s="120">
        <v>77.5</v>
      </c>
      <c r="X161" s="353">
        <v>1533</v>
      </c>
      <c r="Y161" s="354">
        <v>79.3</v>
      </c>
      <c r="Z161" s="119">
        <v>1471</v>
      </c>
      <c r="AA161" s="120">
        <v>72</v>
      </c>
      <c r="AB161" s="121"/>
      <c r="AC161" s="121"/>
      <c r="AD161" s="121"/>
      <c r="AE161" s="121"/>
    </row>
    <row r="162" spans="1:31" ht="11.25" customHeight="1" x14ac:dyDescent="0.2">
      <c r="A162" s="103" t="s">
        <v>410</v>
      </c>
      <c r="B162" s="136" t="s">
        <v>411</v>
      </c>
      <c r="C162" s="119">
        <v>1661</v>
      </c>
      <c r="D162" s="289">
        <v>75.099999999999994</v>
      </c>
      <c r="E162" s="119">
        <v>1779</v>
      </c>
      <c r="F162" s="289">
        <v>79.599999999999994</v>
      </c>
      <c r="G162" s="119">
        <v>1652</v>
      </c>
      <c r="H162" s="120">
        <v>77.599999999999994</v>
      </c>
      <c r="I162" s="119">
        <v>1603</v>
      </c>
      <c r="J162" s="120">
        <v>70.2</v>
      </c>
      <c r="K162" s="353">
        <v>1641</v>
      </c>
      <c r="L162" s="354">
        <v>75.7</v>
      </c>
      <c r="M162" s="119">
        <v>1624</v>
      </c>
      <c r="N162" s="120">
        <v>80.099999999999994</v>
      </c>
      <c r="O162" s="81"/>
      <c r="P162" s="119">
        <v>1668</v>
      </c>
      <c r="Q162" s="289">
        <v>71.8</v>
      </c>
      <c r="R162" s="119">
        <v>1802</v>
      </c>
      <c r="S162" s="289">
        <v>74.400000000000006</v>
      </c>
      <c r="T162" s="119">
        <v>1665</v>
      </c>
      <c r="U162" s="120">
        <v>74</v>
      </c>
      <c r="V162" s="119">
        <v>1609</v>
      </c>
      <c r="W162" s="120">
        <v>75.900000000000006</v>
      </c>
      <c r="X162" s="353">
        <v>1657</v>
      </c>
      <c r="Y162" s="354">
        <v>80.8</v>
      </c>
      <c r="Z162" s="119">
        <v>1634</v>
      </c>
      <c r="AA162" s="120">
        <v>73.099999999999994</v>
      </c>
      <c r="AB162" s="121"/>
      <c r="AC162" s="121"/>
      <c r="AD162" s="121"/>
      <c r="AE162" s="121"/>
    </row>
    <row r="163" spans="1:31" ht="11.25" customHeight="1" x14ac:dyDescent="0.2">
      <c r="A163" s="8"/>
      <c r="B163" s="136"/>
      <c r="C163" s="119"/>
      <c r="D163" s="292"/>
      <c r="E163" s="119"/>
      <c r="F163" s="292"/>
      <c r="G163" s="119"/>
      <c r="H163" s="120"/>
      <c r="K163" s="355"/>
      <c r="L163" s="355"/>
      <c r="O163" s="81"/>
      <c r="P163" s="119"/>
      <c r="Q163" s="289"/>
      <c r="R163" s="119"/>
      <c r="S163" s="289"/>
      <c r="T163" s="119"/>
      <c r="U163" s="120"/>
      <c r="X163" s="355"/>
      <c r="Y163" s="355"/>
      <c r="Z163" s="163"/>
      <c r="AA163" s="163"/>
      <c r="AB163" s="121"/>
      <c r="AC163" s="121"/>
      <c r="AD163" s="121"/>
      <c r="AE163" s="121"/>
    </row>
    <row r="164" spans="1:31" s="83" customFormat="1" ht="11.25" customHeight="1" x14ac:dyDescent="0.2">
      <c r="A164" s="31" t="s">
        <v>569</v>
      </c>
      <c r="B164" s="77" t="s">
        <v>412</v>
      </c>
      <c r="C164" s="78">
        <v>55425</v>
      </c>
      <c r="D164" s="82">
        <v>66.900000000000006</v>
      </c>
      <c r="E164" s="78">
        <v>55678</v>
      </c>
      <c r="F164" s="82">
        <v>70.599999999999994</v>
      </c>
      <c r="G164" s="78">
        <v>53903</v>
      </c>
      <c r="H164" s="80">
        <v>72.400000000000006</v>
      </c>
      <c r="I164" s="78">
        <v>53276</v>
      </c>
      <c r="J164" s="80">
        <v>67</v>
      </c>
      <c r="K164" s="351">
        <v>54909</v>
      </c>
      <c r="L164" s="352">
        <v>69.5</v>
      </c>
      <c r="M164" s="78">
        <v>53691</v>
      </c>
      <c r="N164" s="80">
        <v>71.8</v>
      </c>
      <c r="O164" s="81"/>
      <c r="P164" s="78">
        <v>55430</v>
      </c>
      <c r="Q164" s="82">
        <v>60.1</v>
      </c>
      <c r="R164" s="78">
        <v>55651</v>
      </c>
      <c r="S164" s="82">
        <v>63</v>
      </c>
      <c r="T164" s="78">
        <v>53899</v>
      </c>
      <c r="U164" s="80">
        <v>64.599999999999994</v>
      </c>
      <c r="V164" s="78">
        <v>53232</v>
      </c>
      <c r="W164" s="80">
        <v>67.7</v>
      </c>
      <c r="X164" s="351">
        <v>54999</v>
      </c>
      <c r="Y164" s="352">
        <v>70.3</v>
      </c>
      <c r="Z164" s="78">
        <v>53703</v>
      </c>
      <c r="AA164" s="80">
        <v>65.7</v>
      </c>
      <c r="AB164" s="121"/>
      <c r="AC164" s="121"/>
      <c r="AD164" s="121"/>
      <c r="AE164" s="121"/>
    </row>
    <row r="165" spans="1:31" ht="11.25" customHeight="1" x14ac:dyDescent="0.2">
      <c r="A165" s="103" t="s">
        <v>415</v>
      </c>
      <c r="B165" s="136" t="s">
        <v>416</v>
      </c>
      <c r="C165" s="119">
        <v>2153</v>
      </c>
      <c r="D165" s="289">
        <v>73.2</v>
      </c>
      <c r="E165" s="119">
        <v>2232</v>
      </c>
      <c r="F165" s="289">
        <v>75.099999999999994</v>
      </c>
      <c r="G165" s="119">
        <v>2072</v>
      </c>
      <c r="H165" s="120">
        <v>78.2</v>
      </c>
      <c r="I165" s="119">
        <v>2064</v>
      </c>
      <c r="J165" s="120">
        <v>66.400000000000006</v>
      </c>
      <c r="K165" s="353">
        <v>2169</v>
      </c>
      <c r="L165" s="354">
        <v>70.400000000000006</v>
      </c>
      <c r="M165" s="119">
        <v>2056</v>
      </c>
      <c r="N165" s="120">
        <v>73.2</v>
      </c>
      <c r="O165" s="81"/>
      <c r="P165" s="119">
        <v>2147</v>
      </c>
      <c r="Q165" s="289">
        <v>65.400000000000006</v>
      </c>
      <c r="R165" s="119">
        <v>2228</v>
      </c>
      <c r="S165" s="289">
        <v>66</v>
      </c>
      <c r="T165" s="119">
        <v>2081</v>
      </c>
      <c r="U165" s="120">
        <v>68.400000000000006</v>
      </c>
      <c r="V165" s="119">
        <v>2046</v>
      </c>
      <c r="W165" s="120">
        <v>67.400000000000006</v>
      </c>
      <c r="X165" s="353">
        <v>2177</v>
      </c>
      <c r="Y165" s="354">
        <v>71.8</v>
      </c>
      <c r="Z165" s="119">
        <v>2051</v>
      </c>
      <c r="AA165" s="120">
        <v>67.599999999999994</v>
      </c>
      <c r="AB165" s="121"/>
      <c r="AC165" s="121"/>
      <c r="AD165" s="121"/>
      <c r="AE165" s="121"/>
    </row>
    <row r="166" spans="1:31" ht="11.25" customHeight="1" x14ac:dyDescent="0.2">
      <c r="A166" s="103" t="s">
        <v>417</v>
      </c>
      <c r="B166" s="136" t="s">
        <v>418</v>
      </c>
      <c r="C166" s="119">
        <v>1722</v>
      </c>
      <c r="D166" s="289">
        <v>67.2</v>
      </c>
      <c r="E166" s="119">
        <v>1674</v>
      </c>
      <c r="F166" s="289">
        <v>72.099999999999994</v>
      </c>
      <c r="G166" s="119">
        <v>1638</v>
      </c>
      <c r="H166" s="120">
        <v>68.7</v>
      </c>
      <c r="I166" s="119">
        <v>1612</v>
      </c>
      <c r="J166" s="120">
        <v>71.400000000000006</v>
      </c>
      <c r="K166" s="353">
        <v>1674</v>
      </c>
      <c r="L166" s="354">
        <v>77.2</v>
      </c>
      <c r="M166" s="119">
        <v>1690</v>
      </c>
      <c r="N166" s="120">
        <v>78.7</v>
      </c>
      <c r="O166" s="81"/>
      <c r="P166" s="119">
        <v>1730</v>
      </c>
      <c r="Q166" s="289">
        <v>59</v>
      </c>
      <c r="R166" s="119">
        <v>1668</v>
      </c>
      <c r="S166" s="289">
        <v>65.599999999999994</v>
      </c>
      <c r="T166" s="119">
        <v>1643</v>
      </c>
      <c r="U166" s="120">
        <v>65.3</v>
      </c>
      <c r="V166" s="119">
        <v>1621</v>
      </c>
      <c r="W166" s="120">
        <v>68.8</v>
      </c>
      <c r="X166" s="353">
        <v>1682</v>
      </c>
      <c r="Y166" s="354">
        <v>73.5</v>
      </c>
      <c r="Z166" s="119">
        <v>1695</v>
      </c>
      <c r="AA166" s="120">
        <v>67.400000000000006</v>
      </c>
      <c r="AB166" s="121"/>
      <c r="AC166" s="121"/>
      <c r="AD166" s="121"/>
      <c r="AE166" s="121"/>
    </row>
    <row r="167" spans="1:31" ht="11.25" customHeight="1" x14ac:dyDescent="0.2">
      <c r="A167" s="103" t="s">
        <v>419</v>
      </c>
      <c r="B167" s="136" t="s">
        <v>420</v>
      </c>
      <c r="C167" s="119">
        <v>3023</v>
      </c>
      <c r="D167" s="289">
        <v>61.7</v>
      </c>
      <c r="E167" s="119">
        <v>2876</v>
      </c>
      <c r="F167" s="289">
        <v>68.599999999999994</v>
      </c>
      <c r="G167" s="119">
        <v>2888</v>
      </c>
      <c r="H167" s="120">
        <v>69.099999999999994</v>
      </c>
      <c r="I167" s="119">
        <v>2823</v>
      </c>
      <c r="J167" s="120">
        <v>68</v>
      </c>
      <c r="K167" s="353">
        <v>3140</v>
      </c>
      <c r="L167" s="354">
        <v>64.3</v>
      </c>
      <c r="M167" s="119">
        <v>3039</v>
      </c>
      <c r="N167" s="120">
        <v>73.7</v>
      </c>
      <c r="O167" s="81"/>
      <c r="P167" s="119">
        <v>3005</v>
      </c>
      <c r="Q167" s="289">
        <v>47</v>
      </c>
      <c r="R167" s="119">
        <v>2872</v>
      </c>
      <c r="S167" s="289">
        <v>53.8</v>
      </c>
      <c r="T167" s="119">
        <v>2901</v>
      </c>
      <c r="U167" s="120">
        <v>56</v>
      </c>
      <c r="V167" s="119">
        <v>2826</v>
      </c>
      <c r="W167" s="120">
        <v>61.6</v>
      </c>
      <c r="X167" s="353">
        <v>3149</v>
      </c>
      <c r="Y167" s="354">
        <v>62.8</v>
      </c>
      <c r="Z167" s="119">
        <v>3049</v>
      </c>
      <c r="AA167" s="120">
        <v>66.099999999999994</v>
      </c>
      <c r="AB167" s="121"/>
      <c r="AC167" s="121"/>
      <c r="AD167" s="121"/>
      <c r="AE167" s="121"/>
    </row>
    <row r="168" spans="1:31" ht="11.25" customHeight="1" x14ac:dyDescent="0.2">
      <c r="A168" s="103" t="s">
        <v>421</v>
      </c>
      <c r="B168" s="136" t="s">
        <v>422</v>
      </c>
      <c r="C168" s="119">
        <v>5881</v>
      </c>
      <c r="D168" s="289">
        <v>64.900000000000006</v>
      </c>
      <c r="E168" s="119">
        <v>5801</v>
      </c>
      <c r="F168" s="289">
        <v>69.400000000000006</v>
      </c>
      <c r="G168" s="119">
        <v>5604</v>
      </c>
      <c r="H168" s="120">
        <v>69.5</v>
      </c>
      <c r="I168" s="119">
        <v>5532</v>
      </c>
      <c r="J168" s="120">
        <v>66</v>
      </c>
      <c r="K168" s="353">
        <v>5715</v>
      </c>
      <c r="L168" s="354">
        <v>72.099999999999994</v>
      </c>
      <c r="M168" s="119">
        <v>5607</v>
      </c>
      <c r="N168" s="120">
        <v>71.2</v>
      </c>
      <c r="O168" s="81"/>
      <c r="P168" s="119">
        <v>5887</v>
      </c>
      <c r="Q168" s="289">
        <v>56.4</v>
      </c>
      <c r="R168" s="119">
        <v>5804</v>
      </c>
      <c r="S168" s="289">
        <v>60.4</v>
      </c>
      <c r="T168" s="119">
        <v>5612</v>
      </c>
      <c r="U168" s="120">
        <v>63.3</v>
      </c>
      <c r="V168" s="119">
        <v>5521</v>
      </c>
      <c r="W168" s="120">
        <v>66</v>
      </c>
      <c r="X168" s="353">
        <v>5732</v>
      </c>
      <c r="Y168" s="354">
        <v>70.2</v>
      </c>
      <c r="Z168" s="119">
        <v>5603</v>
      </c>
      <c r="AA168" s="120">
        <v>65.5</v>
      </c>
      <c r="AB168" s="121"/>
      <c r="AC168" s="121"/>
      <c r="AD168" s="121"/>
      <c r="AE168" s="121"/>
    </row>
    <row r="169" spans="1:31" ht="11.25" customHeight="1" x14ac:dyDescent="0.2">
      <c r="A169" s="103" t="s">
        <v>423</v>
      </c>
      <c r="B169" s="136" t="s">
        <v>424</v>
      </c>
      <c r="C169" s="119">
        <v>7567</v>
      </c>
      <c r="D169" s="289">
        <v>67.400000000000006</v>
      </c>
      <c r="E169" s="119">
        <v>7569</v>
      </c>
      <c r="F169" s="289">
        <v>69.7</v>
      </c>
      <c r="G169" s="119">
        <v>7308</v>
      </c>
      <c r="H169" s="120">
        <v>71.900000000000006</v>
      </c>
      <c r="I169" s="119">
        <v>7508</v>
      </c>
      <c r="J169" s="120">
        <v>67</v>
      </c>
      <c r="K169" s="353">
        <v>7545</v>
      </c>
      <c r="L169" s="354">
        <v>69.099999999999994</v>
      </c>
      <c r="M169" s="119">
        <v>7137</v>
      </c>
      <c r="N169" s="120">
        <v>72</v>
      </c>
      <c r="O169" s="81"/>
      <c r="P169" s="119">
        <v>7576</v>
      </c>
      <c r="Q169" s="289">
        <v>61.3</v>
      </c>
      <c r="R169" s="119">
        <v>7549</v>
      </c>
      <c r="S169" s="289">
        <v>63.7</v>
      </c>
      <c r="T169" s="119">
        <v>7296</v>
      </c>
      <c r="U169" s="120">
        <v>65.8</v>
      </c>
      <c r="V169" s="119">
        <v>7512</v>
      </c>
      <c r="W169" s="120">
        <v>71.900000000000006</v>
      </c>
      <c r="X169" s="353">
        <v>7569</v>
      </c>
      <c r="Y169" s="354">
        <v>71.8</v>
      </c>
      <c r="Z169" s="119">
        <v>7139</v>
      </c>
      <c r="AA169" s="120">
        <v>65.8</v>
      </c>
      <c r="AB169" s="121"/>
      <c r="AC169" s="121"/>
      <c r="AD169" s="121"/>
      <c r="AE169" s="121"/>
    </row>
    <row r="170" spans="1:31" ht="11.25" customHeight="1" x14ac:dyDescent="0.2">
      <c r="A170" s="103" t="s">
        <v>425</v>
      </c>
      <c r="B170" s="136" t="s">
        <v>426</v>
      </c>
      <c r="C170" s="119">
        <v>4281</v>
      </c>
      <c r="D170" s="289">
        <v>71</v>
      </c>
      <c r="E170" s="119">
        <v>4316</v>
      </c>
      <c r="F170" s="289">
        <v>74.8</v>
      </c>
      <c r="G170" s="119">
        <v>4134</v>
      </c>
      <c r="H170" s="120">
        <v>76.099999999999994</v>
      </c>
      <c r="I170" s="119">
        <v>4204</v>
      </c>
      <c r="J170" s="120">
        <v>63.1</v>
      </c>
      <c r="K170" s="353">
        <v>4284</v>
      </c>
      <c r="L170" s="354">
        <v>68.900000000000006</v>
      </c>
      <c r="M170" s="119">
        <v>4288</v>
      </c>
      <c r="N170" s="120">
        <v>74</v>
      </c>
      <c r="O170" s="81"/>
      <c r="P170" s="119">
        <v>4278</v>
      </c>
      <c r="Q170" s="289">
        <v>64.099999999999994</v>
      </c>
      <c r="R170" s="119">
        <v>4312</v>
      </c>
      <c r="S170" s="289">
        <v>67.099999999999994</v>
      </c>
      <c r="T170" s="119">
        <v>4107</v>
      </c>
      <c r="U170" s="120">
        <v>67.599999999999994</v>
      </c>
      <c r="V170" s="119">
        <v>4207</v>
      </c>
      <c r="W170" s="120">
        <v>64.3</v>
      </c>
      <c r="X170" s="353">
        <v>4275</v>
      </c>
      <c r="Y170" s="354">
        <v>69</v>
      </c>
      <c r="Z170" s="119">
        <v>4297</v>
      </c>
      <c r="AA170" s="120">
        <v>68.400000000000006</v>
      </c>
      <c r="AB170" s="121"/>
      <c r="AC170" s="121"/>
      <c r="AD170" s="121"/>
      <c r="AE170" s="121"/>
    </row>
    <row r="171" spans="1:31" ht="11.25" customHeight="1" x14ac:dyDescent="0.2">
      <c r="A171" s="103" t="s">
        <v>427</v>
      </c>
      <c r="B171" s="136" t="s">
        <v>428</v>
      </c>
      <c r="C171" s="119">
        <v>6729</v>
      </c>
      <c r="D171" s="289">
        <v>70.2</v>
      </c>
      <c r="E171" s="119">
        <v>6816</v>
      </c>
      <c r="F171" s="289">
        <v>71.7</v>
      </c>
      <c r="G171" s="119">
        <v>6639</v>
      </c>
      <c r="H171" s="120">
        <v>74.099999999999994</v>
      </c>
      <c r="I171" s="119">
        <v>6495</v>
      </c>
      <c r="J171" s="120">
        <v>68.099999999999994</v>
      </c>
      <c r="K171" s="353">
        <v>6569</v>
      </c>
      <c r="L171" s="354">
        <v>68.7</v>
      </c>
      <c r="M171" s="119">
        <v>6404</v>
      </c>
      <c r="N171" s="120">
        <v>73.3</v>
      </c>
      <c r="O171" s="81"/>
      <c r="P171" s="119">
        <v>6736</v>
      </c>
      <c r="Q171" s="289">
        <v>66.8</v>
      </c>
      <c r="R171" s="119">
        <v>6812</v>
      </c>
      <c r="S171" s="289">
        <v>68.8</v>
      </c>
      <c r="T171" s="119">
        <v>6628</v>
      </c>
      <c r="U171" s="120">
        <v>71</v>
      </c>
      <c r="V171" s="119">
        <v>6480</v>
      </c>
      <c r="W171" s="120">
        <v>73.7</v>
      </c>
      <c r="X171" s="353">
        <v>6559</v>
      </c>
      <c r="Y171" s="354">
        <v>73.099999999999994</v>
      </c>
      <c r="Z171" s="119">
        <v>6395</v>
      </c>
      <c r="AA171" s="120">
        <v>69</v>
      </c>
      <c r="AB171" s="121"/>
      <c r="AC171" s="121"/>
      <c r="AD171" s="121"/>
      <c r="AE171" s="121"/>
    </row>
    <row r="172" spans="1:31" ht="11.25" customHeight="1" x14ac:dyDescent="0.2">
      <c r="A172" s="103" t="s">
        <v>413</v>
      </c>
      <c r="B172" s="136" t="s">
        <v>414</v>
      </c>
      <c r="C172" s="119">
        <v>15</v>
      </c>
      <c r="D172" s="289">
        <v>80</v>
      </c>
      <c r="E172" s="119">
        <v>22</v>
      </c>
      <c r="F172" s="289">
        <v>77.3</v>
      </c>
      <c r="G172" s="119">
        <v>19</v>
      </c>
      <c r="H172" s="120">
        <v>73.7</v>
      </c>
      <c r="I172" s="119">
        <v>22</v>
      </c>
      <c r="J172" s="120">
        <v>86.4</v>
      </c>
      <c r="K172" s="353">
        <v>21</v>
      </c>
      <c r="L172" s="354">
        <v>81</v>
      </c>
      <c r="M172" s="119">
        <v>22</v>
      </c>
      <c r="N172" s="120">
        <v>95.5</v>
      </c>
      <c r="O172" s="81"/>
      <c r="P172" s="119">
        <v>14</v>
      </c>
      <c r="Q172" s="289">
        <v>85.7</v>
      </c>
      <c r="R172" s="119">
        <v>22</v>
      </c>
      <c r="S172" s="289">
        <v>100</v>
      </c>
      <c r="T172" s="119">
        <v>17</v>
      </c>
      <c r="U172" s="120">
        <v>100</v>
      </c>
      <c r="V172" s="119">
        <v>22</v>
      </c>
      <c r="W172" s="120">
        <v>100</v>
      </c>
      <c r="X172" s="353">
        <v>21</v>
      </c>
      <c r="Y172" s="354">
        <v>85.7</v>
      </c>
      <c r="Z172" s="119">
        <v>22</v>
      </c>
      <c r="AA172" s="120">
        <v>90.9</v>
      </c>
      <c r="AB172" s="121"/>
      <c r="AC172" s="121"/>
      <c r="AD172" s="121"/>
      <c r="AE172" s="121"/>
    </row>
    <row r="173" spans="1:31" ht="11.25" customHeight="1" x14ac:dyDescent="0.2">
      <c r="A173" s="103" t="s">
        <v>429</v>
      </c>
      <c r="B173" s="136" t="s">
        <v>430</v>
      </c>
      <c r="C173" s="119">
        <v>2217</v>
      </c>
      <c r="D173" s="289">
        <v>67.2</v>
      </c>
      <c r="E173" s="119">
        <v>2230</v>
      </c>
      <c r="F173" s="289">
        <v>72.5</v>
      </c>
      <c r="G173" s="119">
        <v>2244</v>
      </c>
      <c r="H173" s="120">
        <v>73.400000000000006</v>
      </c>
      <c r="I173" s="119">
        <v>2165</v>
      </c>
      <c r="J173" s="120">
        <v>70.099999999999994</v>
      </c>
      <c r="K173" s="353">
        <v>2204</v>
      </c>
      <c r="L173" s="354">
        <v>71</v>
      </c>
      <c r="M173" s="119">
        <v>2165</v>
      </c>
      <c r="N173" s="120">
        <v>71</v>
      </c>
      <c r="O173" s="81"/>
      <c r="P173" s="119">
        <v>2209</v>
      </c>
      <c r="Q173" s="289">
        <v>57.1</v>
      </c>
      <c r="R173" s="119">
        <v>2223</v>
      </c>
      <c r="S173" s="289">
        <v>60.2</v>
      </c>
      <c r="T173" s="119">
        <v>2246</v>
      </c>
      <c r="U173" s="120">
        <v>61.3</v>
      </c>
      <c r="V173" s="119">
        <v>2171</v>
      </c>
      <c r="W173" s="120">
        <v>66.5</v>
      </c>
      <c r="X173" s="353">
        <v>2209</v>
      </c>
      <c r="Y173" s="354">
        <v>68.2</v>
      </c>
      <c r="Z173" s="119">
        <v>2162</v>
      </c>
      <c r="AA173" s="120">
        <v>66</v>
      </c>
      <c r="AB173" s="121"/>
      <c r="AC173" s="121"/>
      <c r="AD173" s="121"/>
      <c r="AE173" s="121"/>
    </row>
    <row r="174" spans="1:31" ht="11.25" customHeight="1" x14ac:dyDescent="0.2">
      <c r="A174" s="103" t="s">
        <v>431</v>
      </c>
      <c r="B174" s="136" t="s">
        <v>432</v>
      </c>
      <c r="C174" s="119">
        <v>2908</v>
      </c>
      <c r="D174" s="289">
        <v>62.1</v>
      </c>
      <c r="E174" s="119">
        <v>2943</v>
      </c>
      <c r="F174" s="289">
        <v>68.7</v>
      </c>
      <c r="G174" s="119">
        <v>2794</v>
      </c>
      <c r="H174" s="120">
        <v>71.8</v>
      </c>
      <c r="I174" s="119">
        <v>2720</v>
      </c>
      <c r="J174" s="120">
        <v>69.7</v>
      </c>
      <c r="K174" s="353">
        <v>2772</v>
      </c>
      <c r="L174" s="354">
        <v>71.8</v>
      </c>
      <c r="M174" s="119">
        <v>2716</v>
      </c>
      <c r="N174" s="120">
        <v>69</v>
      </c>
      <c r="O174" s="81"/>
      <c r="P174" s="119">
        <v>2910</v>
      </c>
      <c r="Q174" s="289">
        <v>53.4</v>
      </c>
      <c r="R174" s="119">
        <v>2953</v>
      </c>
      <c r="S174" s="289">
        <v>55.8</v>
      </c>
      <c r="T174" s="119">
        <v>2818</v>
      </c>
      <c r="U174" s="120">
        <v>59.8</v>
      </c>
      <c r="V174" s="119">
        <v>2743</v>
      </c>
      <c r="W174" s="120">
        <v>64.2</v>
      </c>
      <c r="X174" s="353">
        <v>2772</v>
      </c>
      <c r="Y174" s="354">
        <v>68.5</v>
      </c>
      <c r="Z174" s="119">
        <v>2714</v>
      </c>
      <c r="AA174" s="120">
        <v>62.1</v>
      </c>
      <c r="AB174" s="121"/>
      <c r="AC174" s="121"/>
      <c r="AD174" s="121"/>
      <c r="AE174" s="121"/>
    </row>
    <row r="175" spans="1:31" ht="11.25" customHeight="1" x14ac:dyDescent="0.2">
      <c r="A175" s="103" t="s">
        <v>433</v>
      </c>
      <c r="B175" s="136" t="s">
        <v>434</v>
      </c>
      <c r="C175" s="119">
        <v>1653</v>
      </c>
      <c r="D175" s="289">
        <v>66.599999999999994</v>
      </c>
      <c r="E175" s="119">
        <v>1644</v>
      </c>
      <c r="F175" s="289">
        <v>68.599999999999994</v>
      </c>
      <c r="G175" s="119">
        <v>1561</v>
      </c>
      <c r="H175" s="120">
        <v>71.900000000000006</v>
      </c>
      <c r="I175" s="119">
        <v>1567</v>
      </c>
      <c r="J175" s="120">
        <v>70.599999999999994</v>
      </c>
      <c r="K175" s="353">
        <v>1608</v>
      </c>
      <c r="L175" s="354">
        <v>71.8</v>
      </c>
      <c r="M175" s="119">
        <v>1537</v>
      </c>
      <c r="N175" s="120">
        <v>70.8</v>
      </c>
      <c r="O175" s="81"/>
      <c r="P175" s="119">
        <v>1654</v>
      </c>
      <c r="Q175" s="289">
        <v>65.400000000000006</v>
      </c>
      <c r="R175" s="119">
        <v>1642</v>
      </c>
      <c r="S175" s="289">
        <v>64.900000000000006</v>
      </c>
      <c r="T175" s="119">
        <v>1552</v>
      </c>
      <c r="U175" s="120">
        <v>61.4</v>
      </c>
      <c r="V175" s="119">
        <v>1557</v>
      </c>
      <c r="W175" s="120">
        <v>69.099999999999994</v>
      </c>
      <c r="X175" s="353">
        <v>1612</v>
      </c>
      <c r="Y175" s="354">
        <v>71</v>
      </c>
      <c r="Z175" s="119">
        <v>1545</v>
      </c>
      <c r="AA175" s="120">
        <v>65.400000000000006</v>
      </c>
      <c r="AB175" s="121"/>
      <c r="AC175" s="121"/>
      <c r="AD175" s="121"/>
      <c r="AE175" s="121"/>
    </row>
    <row r="176" spans="1:31" ht="11.25" customHeight="1" x14ac:dyDescent="0.2">
      <c r="A176" s="103" t="s">
        <v>435</v>
      </c>
      <c r="B176" s="136" t="s">
        <v>436</v>
      </c>
      <c r="C176" s="119">
        <v>5566</v>
      </c>
      <c r="D176" s="289">
        <v>64.3</v>
      </c>
      <c r="E176" s="119">
        <v>5633</v>
      </c>
      <c r="F176" s="289">
        <v>69.900000000000006</v>
      </c>
      <c r="G176" s="119">
        <v>5322</v>
      </c>
      <c r="H176" s="120">
        <v>72.8</v>
      </c>
      <c r="I176" s="119">
        <v>5159</v>
      </c>
      <c r="J176" s="120">
        <v>64.5</v>
      </c>
      <c r="K176" s="353">
        <v>5410</v>
      </c>
      <c r="L176" s="354">
        <v>67.7</v>
      </c>
      <c r="M176" s="119">
        <v>5285</v>
      </c>
      <c r="N176" s="120">
        <v>69.900000000000006</v>
      </c>
      <c r="O176" s="81"/>
      <c r="P176" s="119">
        <v>5574</v>
      </c>
      <c r="Q176" s="289">
        <v>59.3</v>
      </c>
      <c r="R176" s="119">
        <v>5627</v>
      </c>
      <c r="S176" s="289">
        <v>61.7</v>
      </c>
      <c r="T176" s="119">
        <v>5315</v>
      </c>
      <c r="U176" s="120">
        <v>61.9</v>
      </c>
      <c r="V176" s="119">
        <v>5161</v>
      </c>
      <c r="W176" s="120">
        <v>65.900000000000006</v>
      </c>
      <c r="X176" s="353">
        <v>5410</v>
      </c>
      <c r="Y176" s="354">
        <v>70.900000000000006</v>
      </c>
      <c r="Z176" s="119">
        <v>5277</v>
      </c>
      <c r="AA176" s="120">
        <v>62.9</v>
      </c>
      <c r="AB176" s="121"/>
      <c r="AC176" s="121"/>
      <c r="AD176" s="121"/>
      <c r="AE176" s="121"/>
    </row>
    <row r="177" spans="1:31" ht="11.25" customHeight="1" x14ac:dyDescent="0.2">
      <c r="A177" s="103" t="s">
        <v>437</v>
      </c>
      <c r="B177" s="136" t="s">
        <v>438</v>
      </c>
      <c r="C177" s="119">
        <v>3056</v>
      </c>
      <c r="D177" s="289">
        <v>62.8</v>
      </c>
      <c r="E177" s="119">
        <v>3155</v>
      </c>
      <c r="F177" s="289">
        <v>67.400000000000006</v>
      </c>
      <c r="G177" s="119">
        <v>3174</v>
      </c>
      <c r="H177" s="120">
        <v>69.7</v>
      </c>
      <c r="I177" s="119">
        <v>3001</v>
      </c>
      <c r="J177" s="120">
        <v>66</v>
      </c>
      <c r="K177" s="353">
        <v>3044</v>
      </c>
      <c r="L177" s="354">
        <v>67.099999999999994</v>
      </c>
      <c r="M177" s="119">
        <v>3022</v>
      </c>
      <c r="N177" s="120">
        <v>66.099999999999994</v>
      </c>
      <c r="O177" s="81"/>
      <c r="P177" s="119">
        <v>3056</v>
      </c>
      <c r="Q177" s="289">
        <v>58.7</v>
      </c>
      <c r="R177" s="119">
        <v>3159</v>
      </c>
      <c r="S177" s="289">
        <v>64.7</v>
      </c>
      <c r="T177" s="119">
        <v>3171</v>
      </c>
      <c r="U177" s="120">
        <v>63.1</v>
      </c>
      <c r="V177" s="119">
        <v>2979</v>
      </c>
      <c r="W177" s="120">
        <v>66.900000000000006</v>
      </c>
      <c r="X177" s="353">
        <v>3050</v>
      </c>
      <c r="Y177" s="354">
        <v>67.5</v>
      </c>
      <c r="Z177" s="119">
        <v>3016</v>
      </c>
      <c r="AA177" s="120">
        <v>63.7</v>
      </c>
      <c r="AB177" s="121"/>
      <c r="AC177" s="121"/>
      <c r="AD177" s="121"/>
      <c r="AE177" s="121"/>
    </row>
    <row r="178" spans="1:31" ht="11.25" customHeight="1" x14ac:dyDescent="0.2">
      <c r="A178" s="103" t="s">
        <v>439</v>
      </c>
      <c r="B178" s="136" t="s">
        <v>440</v>
      </c>
      <c r="C178" s="119">
        <v>2184</v>
      </c>
      <c r="D178" s="289">
        <v>64.8</v>
      </c>
      <c r="E178" s="119">
        <v>2122</v>
      </c>
      <c r="F178" s="289">
        <v>69.8</v>
      </c>
      <c r="G178" s="119">
        <v>2069</v>
      </c>
      <c r="H178" s="120">
        <v>70.900000000000006</v>
      </c>
      <c r="I178" s="119">
        <v>2168</v>
      </c>
      <c r="J178" s="120">
        <v>67.900000000000006</v>
      </c>
      <c r="K178" s="353">
        <v>2178</v>
      </c>
      <c r="L178" s="354">
        <v>67.7</v>
      </c>
      <c r="M178" s="119">
        <v>2220</v>
      </c>
      <c r="N178" s="120">
        <v>70.5</v>
      </c>
      <c r="O178" s="81"/>
      <c r="P178" s="119">
        <v>2186</v>
      </c>
      <c r="Q178" s="289">
        <v>49.5</v>
      </c>
      <c r="R178" s="119">
        <v>2129</v>
      </c>
      <c r="S178" s="289">
        <v>53.1</v>
      </c>
      <c r="T178" s="119">
        <v>2085</v>
      </c>
      <c r="U178" s="120">
        <v>55.9</v>
      </c>
      <c r="V178" s="119">
        <v>2168</v>
      </c>
      <c r="W178" s="120">
        <v>58</v>
      </c>
      <c r="X178" s="353">
        <v>2195</v>
      </c>
      <c r="Y178" s="354">
        <v>65.099999999999994</v>
      </c>
      <c r="Z178" s="119">
        <v>2229</v>
      </c>
      <c r="AA178" s="120">
        <v>60.9</v>
      </c>
      <c r="AB178" s="121"/>
      <c r="AC178" s="121"/>
      <c r="AD178" s="121"/>
      <c r="AE178" s="121"/>
    </row>
    <row r="179" spans="1:31" ht="11.25" customHeight="1" x14ac:dyDescent="0.2">
      <c r="A179" s="103" t="s">
        <v>441</v>
      </c>
      <c r="B179" s="136" t="s">
        <v>442</v>
      </c>
      <c r="C179" s="119">
        <v>1490</v>
      </c>
      <c r="D179" s="289">
        <v>65</v>
      </c>
      <c r="E179" s="119">
        <v>1500</v>
      </c>
      <c r="F179" s="289">
        <v>67.599999999999994</v>
      </c>
      <c r="G179" s="119">
        <v>1445</v>
      </c>
      <c r="H179" s="120">
        <v>73.8</v>
      </c>
      <c r="I179" s="119">
        <v>1389</v>
      </c>
      <c r="J179" s="120">
        <v>69.099999999999994</v>
      </c>
      <c r="K179" s="353">
        <v>1441</v>
      </c>
      <c r="L179" s="354">
        <v>71.900000000000006</v>
      </c>
      <c r="M179" s="119">
        <v>1464</v>
      </c>
      <c r="N179" s="120">
        <v>78.7</v>
      </c>
      <c r="O179" s="81"/>
      <c r="P179" s="119">
        <v>1489</v>
      </c>
      <c r="Q179" s="289">
        <v>61</v>
      </c>
      <c r="R179" s="119">
        <v>1504</v>
      </c>
      <c r="S179" s="289">
        <v>63</v>
      </c>
      <c r="T179" s="119">
        <v>1448</v>
      </c>
      <c r="U179" s="120">
        <v>61.5</v>
      </c>
      <c r="V179" s="119">
        <v>1393</v>
      </c>
      <c r="W179" s="120">
        <v>67</v>
      </c>
      <c r="X179" s="353">
        <v>1444</v>
      </c>
      <c r="Y179" s="354">
        <v>68</v>
      </c>
      <c r="Z179" s="119">
        <v>1460</v>
      </c>
      <c r="AA179" s="120">
        <v>58.9</v>
      </c>
      <c r="AB179" s="121"/>
      <c r="AC179" s="121"/>
      <c r="AD179" s="121"/>
      <c r="AE179" s="121"/>
    </row>
    <row r="180" spans="1:31" ht="11.25" customHeight="1" x14ac:dyDescent="0.2">
      <c r="A180" s="103" t="s">
        <v>443</v>
      </c>
      <c r="B180" s="136" t="s">
        <v>444</v>
      </c>
      <c r="C180" s="119">
        <v>4980</v>
      </c>
      <c r="D180" s="289">
        <v>70.900000000000006</v>
      </c>
      <c r="E180" s="119">
        <v>5145</v>
      </c>
      <c r="F180" s="289">
        <v>71.5</v>
      </c>
      <c r="G180" s="119">
        <v>4992</v>
      </c>
      <c r="H180" s="120">
        <v>73.8</v>
      </c>
      <c r="I180" s="119">
        <v>4847</v>
      </c>
      <c r="J180" s="120">
        <v>66.7</v>
      </c>
      <c r="K180" s="353">
        <v>5135</v>
      </c>
      <c r="L180" s="354">
        <v>69.7</v>
      </c>
      <c r="M180" s="119">
        <v>5039</v>
      </c>
      <c r="N180" s="120">
        <v>70.5</v>
      </c>
      <c r="O180" s="81"/>
      <c r="P180" s="119">
        <v>4979</v>
      </c>
      <c r="Q180" s="289">
        <v>65.5</v>
      </c>
      <c r="R180" s="119">
        <v>5147</v>
      </c>
      <c r="S180" s="289">
        <v>66.599999999999994</v>
      </c>
      <c r="T180" s="119">
        <v>4979</v>
      </c>
      <c r="U180" s="120">
        <v>70.3</v>
      </c>
      <c r="V180" s="119">
        <v>4825</v>
      </c>
      <c r="W180" s="120">
        <v>70.7</v>
      </c>
      <c r="X180" s="353">
        <v>5143</v>
      </c>
      <c r="Y180" s="354">
        <v>74.099999999999994</v>
      </c>
      <c r="Z180" s="119">
        <v>5049</v>
      </c>
      <c r="AA180" s="120">
        <v>67.2</v>
      </c>
      <c r="AB180" s="121"/>
      <c r="AC180" s="121"/>
      <c r="AD180" s="121"/>
      <c r="AE180" s="121"/>
    </row>
    <row r="181" spans="1:31" ht="11.25" customHeight="1" x14ac:dyDescent="0.2">
      <c r="A181" s="40"/>
      <c r="B181" s="136"/>
      <c r="C181" s="119"/>
      <c r="D181" s="289"/>
      <c r="E181" s="119"/>
      <c r="F181" s="289"/>
      <c r="G181" s="119"/>
      <c r="H181" s="120"/>
      <c r="I181" s="84"/>
      <c r="J181" s="84"/>
      <c r="K181" s="356"/>
      <c r="L181" s="356"/>
      <c r="M181" s="84"/>
      <c r="N181" s="84"/>
      <c r="O181" s="81"/>
      <c r="P181" s="119"/>
      <c r="Q181" s="289"/>
      <c r="R181" s="119"/>
      <c r="S181" s="289"/>
      <c r="T181" s="119"/>
      <c r="U181" s="120"/>
      <c r="X181" s="356"/>
      <c r="Y181" s="356"/>
      <c r="AB181" s="121"/>
      <c r="AC181" s="121"/>
      <c r="AD181" s="121"/>
      <c r="AE181" s="121"/>
    </row>
    <row r="182" spans="1:31" ht="22.5" customHeight="1" x14ac:dyDescent="0.2">
      <c r="A182" s="46" t="s">
        <v>590</v>
      </c>
      <c r="B182" s="47"/>
      <c r="C182" s="86">
        <v>559641</v>
      </c>
      <c r="D182" s="219">
        <v>65.3</v>
      </c>
      <c r="E182" s="86">
        <v>560246</v>
      </c>
      <c r="F182" s="219">
        <v>69.900000000000006</v>
      </c>
      <c r="G182" s="86">
        <v>543785</v>
      </c>
      <c r="H182" s="88">
        <v>72</v>
      </c>
      <c r="I182" s="86">
        <v>540934</v>
      </c>
      <c r="J182" s="88">
        <v>68.2</v>
      </c>
      <c r="K182" s="357">
        <v>552867</v>
      </c>
      <c r="L182" s="358">
        <v>70.5</v>
      </c>
      <c r="M182" s="86">
        <v>541830</v>
      </c>
      <c r="N182" s="88">
        <v>71.8</v>
      </c>
      <c r="O182" s="81"/>
      <c r="P182" s="86">
        <v>561320</v>
      </c>
      <c r="Q182" s="219">
        <v>58.4</v>
      </c>
      <c r="R182" s="86">
        <v>561923</v>
      </c>
      <c r="S182" s="219">
        <v>62.5</v>
      </c>
      <c r="T182" s="86">
        <v>545365</v>
      </c>
      <c r="U182" s="88">
        <v>64.900000000000006</v>
      </c>
      <c r="V182" s="86">
        <v>542617</v>
      </c>
      <c r="W182" s="88">
        <v>68.7</v>
      </c>
      <c r="X182" s="357">
        <v>555076</v>
      </c>
      <c r="Y182" s="358">
        <v>70.8</v>
      </c>
      <c r="Z182" s="86">
        <v>543705</v>
      </c>
      <c r="AA182" s="88">
        <v>65.599999999999994</v>
      </c>
      <c r="AB182" s="121"/>
      <c r="AC182" s="121"/>
      <c r="AD182" s="121"/>
      <c r="AE182" s="121"/>
    </row>
    <row r="183" spans="1:31" ht="11.25" customHeight="1" x14ac:dyDescent="0.2">
      <c r="A183" s="93"/>
      <c r="B183" s="136"/>
      <c r="C183" s="86"/>
      <c r="D183" s="219"/>
      <c r="E183" s="86"/>
      <c r="F183" s="219"/>
      <c r="G183" s="86"/>
      <c r="H183" s="88"/>
      <c r="I183" s="293"/>
      <c r="J183" s="293"/>
      <c r="K183" s="359"/>
      <c r="L183" s="359"/>
      <c r="M183" s="86"/>
      <c r="N183" s="88"/>
      <c r="O183" s="81"/>
      <c r="P183" s="86"/>
      <c r="Q183" s="219"/>
      <c r="R183" s="86"/>
      <c r="S183" s="219"/>
      <c r="T183" s="86"/>
      <c r="U183" s="88"/>
      <c r="V183" s="291"/>
      <c r="W183" s="291"/>
      <c r="X183" s="359"/>
      <c r="Y183" s="359"/>
      <c r="Z183" s="86"/>
      <c r="AA183" s="88"/>
      <c r="AB183" s="121"/>
      <c r="AC183" s="121"/>
      <c r="AD183" s="121"/>
      <c r="AE183" s="121"/>
    </row>
    <row r="184" spans="1:31" s="83" customFormat="1" x14ac:dyDescent="0.2">
      <c r="A184" s="32" t="s">
        <v>767</v>
      </c>
      <c r="B184" s="47" t="s">
        <v>445</v>
      </c>
      <c r="C184" s="86">
        <v>566092</v>
      </c>
      <c r="D184" s="219">
        <v>64.7</v>
      </c>
      <c r="E184" s="223">
        <v>565890</v>
      </c>
      <c r="F184" s="88">
        <v>69.3</v>
      </c>
      <c r="G184" s="86">
        <v>544784</v>
      </c>
      <c r="H184" s="88">
        <v>71.8</v>
      </c>
      <c r="I184" s="86">
        <v>541963</v>
      </c>
      <c r="J184" s="88">
        <v>68</v>
      </c>
      <c r="K184" s="357">
        <v>553883</v>
      </c>
      <c r="L184" s="358">
        <v>70.400000000000006</v>
      </c>
      <c r="M184" s="86">
        <v>542909</v>
      </c>
      <c r="N184" s="88">
        <v>71.599999999999994</v>
      </c>
      <c r="O184" s="81"/>
      <c r="P184" s="89">
        <v>567431</v>
      </c>
      <c r="Q184" s="217">
        <v>57.9</v>
      </c>
      <c r="R184" s="221">
        <v>567188</v>
      </c>
      <c r="S184" s="88">
        <v>62</v>
      </c>
      <c r="T184" s="224">
        <v>546155</v>
      </c>
      <c r="U184" s="218">
        <v>64.8</v>
      </c>
      <c r="V184" s="86">
        <v>543368</v>
      </c>
      <c r="W184" s="88">
        <v>68.7</v>
      </c>
      <c r="X184" s="357">
        <v>555973</v>
      </c>
      <c r="Y184" s="358">
        <v>70.7</v>
      </c>
      <c r="Z184" s="86">
        <v>544741</v>
      </c>
      <c r="AA184" s="88">
        <v>65.5</v>
      </c>
      <c r="AB184" s="121"/>
      <c r="AC184" s="121"/>
      <c r="AD184" s="121"/>
      <c r="AE184" s="121"/>
    </row>
    <row r="185" spans="1:31" ht="11.25" customHeight="1" x14ac:dyDescent="0.2">
      <c r="A185" s="90"/>
      <c r="B185" s="90"/>
      <c r="C185" s="294"/>
      <c r="D185" s="286"/>
      <c r="E185" s="294"/>
      <c r="F185" s="286"/>
      <c r="G185" s="91"/>
      <c r="H185" s="92"/>
      <c r="I185" s="92"/>
      <c r="J185" s="92"/>
      <c r="K185" s="92"/>
      <c r="L185" s="92"/>
      <c r="M185" s="91"/>
      <c r="N185" s="122"/>
      <c r="O185" s="216"/>
      <c r="P185" s="294"/>
      <c r="Q185" s="286"/>
      <c r="R185" s="294"/>
      <c r="S185" s="286"/>
      <c r="T185" s="91"/>
      <c r="U185" s="92"/>
      <c r="V185" s="92"/>
      <c r="W185" s="92"/>
      <c r="X185" s="92"/>
      <c r="Y185" s="92"/>
      <c r="Z185" s="216"/>
      <c r="AA185" s="216"/>
    </row>
    <row r="186" spans="1:31" ht="11.25" customHeight="1" x14ac:dyDescent="0.2">
      <c r="G186" s="78"/>
      <c r="T186" s="78"/>
      <c r="AA186" s="128" t="s">
        <v>754</v>
      </c>
    </row>
    <row r="187" spans="1:31" s="146" customFormat="1" ht="21.95" customHeight="1" x14ac:dyDescent="0.2">
      <c r="A187" s="604" t="s">
        <v>541</v>
      </c>
      <c r="B187" s="604"/>
      <c r="C187" s="604"/>
      <c r="D187" s="604"/>
      <c r="E187" s="604"/>
      <c r="F187" s="604"/>
      <c r="G187" s="604"/>
      <c r="H187" s="604"/>
      <c r="I187" s="604"/>
      <c r="J187" s="604"/>
      <c r="K187" s="604"/>
      <c r="L187" s="604"/>
      <c r="M187" s="604"/>
      <c r="N187" s="604"/>
      <c r="O187" s="242"/>
      <c r="P187" s="242"/>
      <c r="Q187" s="242"/>
      <c r="R187" s="242"/>
      <c r="S187" s="242"/>
      <c r="T187" s="242"/>
      <c r="U187" s="242"/>
      <c r="V187" s="242"/>
      <c r="W187" s="242"/>
      <c r="X187" s="300"/>
      <c r="Y187" s="300"/>
      <c r="Z187" s="242"/>
      <c r="AA187" s="242"/>
    </row>
    <row r="188" spans="1:31" ht="11.25" customHeight="1" x14ac:dyDescent="0.2">
      <c r="A188" s="601" t="s">
        <v>469</v>
      </c>
      <c r="B188" s="601"/>
      <c r="C188" s="601"/>
      <c r="D188" s="601"/>
      <c r="E188" s="601"/>
      <c r="F188" s="601"/>
      <c r="G188" s="601"/>
      <c r="H188" s="601"/>
      <c r="I188" s="244"/>
      <c r="J188" s="244"/>
      <c r="K188" s="301"/>
      <c r="L188" s="301"/>
      <c r="M188" s="244"/>
      <c r="N188" s="244"/>
      <c r="O188" s="601"/>
      <c r="P188" s="601"/>
      <c r="Q188" s="601"/>
      <c r="R188" s="601"/>
      <c r="S188" s="601"/>
      <c r="T188" s="601"/>
      <c r="U188" s="601"/>
      <c r="V188" s="244"/>
      <c r="W188" s="244"/>
      <c r="X188" s="301"/>
      <c r="Y188" s="301"/>
    </row>
    <row r="189" spans="1:31" ht="21.95" customHeight="1" x14ac:dyDescent="0.2">
      <c r="A189" s="570" t="s">
        <v>594</v>
      </c>
      <c r="B189" s="570"/>
      <c r="C189" s="570"/>
      <c r="D189" s="570"/>
      <c r="E189" s="570"/>
      <c r="F189" s="570"/>
      <c r="G189" s="570"/>
      <c r="H189" s="570"/>
      <c r="I189" s="570"/>
      <c r="J189" s="570"/>
      <c r="K189" s="570"/>
      <c r="L189" s="570"/>
      <c r="M189" s="570"/>
      <c r="N189" s="570"/>
      <c r="O189" s="238"/>
      <c r="P189" s="238"/>
      <c r="Q189" s="238"/>
      <c r="R189" s="238"/>
      <c r="S189" s="238"/>
      <c r="T189" s="238"/>
      <c r="U189" s="238"/>
      <c r="V189" s="238"/>
      <c r="W189" s="238"/>
      <c r="X189" s="238"/>
      <c r="Y189" s="238"/>
      <c r="Z189" s="238"/>
    </row>
    <row r="190" spans="1:31" s="146" customFormat="1" ht="11.25" customHeight="1" x14ac:dyDescent="0.2">
      <c r="A190" s="601" t="s">
        <v>593</v>
      </c>
      <c r="B190" s="601"/>
      <c r="C190" s="601"/>
      <c r="D190" s="601"/>
      <c r="E190" s="601"/>
      <c r="F190" s="601"/>
      <c r="G190" s="163"/>
      <c r="H190" s="162"/>
      <c r="I190" s="162"/>
      <c r="J190" s="162"/>
      <c r="K190" s="162"/>
      <c r="L190" s="162"/>
      <c r="M190" s="121"/>
      <c r="N190" s="163"/>
      <c r="O190" s="163"/>
      <c r="Q190" s="162"/>
      <c r="R190" s="163"/>
      <c r="S190" s="162"/>
      <c r="T190" s="163"/>
      <c r="U190" s="162"/>
      <c r="V190" s="162"/>
      <c r="W190" s="162"/>
      <c r="X190" s="162"/>
      <c r="Y190" s="162"/>
    </row>
    <row r="191" spans="1:31" ht="11.25" customHeight="1" x14ac:dyDescent="0.2">
      <c r="A191" s="605" t="s">
        <v>768</v>
      </c>
      <c r="B191" s="605"/>
      <c r="C191" s="605"/>
      <c r="D191" s="605"/>
      <c r="E191" s="605"/>
      <c r="F191" s="605"/>
      <c r="G191" s="605"/>
      <c r="H191" s="605"/>
      <c r="I191" s="605"/>
      <c r="J191" s="605"/>
      <c r="K191" s="605"/>
      <c r="L191" s="605"/>
      <c r="M191" s="605"/>
      <c r="N191" s="605"/>
      <c r="O191" s="163"/>
      <c r="P191" s="84"/>
      <c r="Q191" s="162"/>
      <c r="R191" s="163"/>
      <c r="S191" s="162"/>
      <c r="T191" s="163"/>
      <c r="U191" s="162"/>
      <c r="V191" s="162"/>
      <c r="W191" s="162"/>
      <c r="X191" s="162"/>
      <c r="Y191" s="162"/>
      <c r="Z191" s="119"/>
      <c r="AA191" s="119"/>
    </row>
    <row r="192" spans="1:31" ht="11.25" customHeight="1" x14ac:dyDescent="0.2">
      <c r="A192" s="512"/>
      <c r="B192" s="512"/>
      <c r="C192" s="512"/>
      <c r="D192" s="512"/>
      <c r="E192" s="512"/>
      <c r="F192" s="512"/>
      <c r="G192" s="512"/>
      <c r="H192" s="512"/>
      <c r="I192" s="512"/>
      <c r="J192" s="512"/>
      <c r="K192" s="512"/>
      <c r="L192" s="512"/>
      <c r="M192" s="512"/>
      <c r="N192" s="512"/>
      <c r="O192" s="163"/>
      <c r="P192" s="84"/>
      <c r="Q192" s="162"/>
      <c r="R192" s="163"/>
      <c r="S192" s="162"/>
      <c r="T192" s="163"/>
      <c r="U192" s="162"/>
      <c r="V192" s="162"/>
      <c r="W192" s="162"/>
      <c r="X192" s="162"/>
      <c r="Y192" s="162"/>
      <c r="Z192" s="119"/>
      <c r="AA192" s="119"/>
    </row>
    <row r="193" spans="1:25" ht="11.25" customHeight="1" x14ac:dyDescent="0.2">
      <c r="A193" s="8" t="s">
        <v>463</v>
      </c>
      <c r="C193" s="84"/>
      <c r="D193" s="162"/>
      <c r="E193" s="163"/>
      <c r="F193" s="162"/>
      <c r="G193" s="163"/>
      <c r="H193" s="162"/>
      <c r="I193" s="162"/>
      <c r="J193" s="162"/>
      <c r="K193" s="162"/>
      <c r="L193" s="162"/>
      <c r="M193" s="162"/>
      <c r="N193" s="162"/>
      <c r="O193" s="163"/>
      <c r="P193" s="84"/>
      <c r="Q193" s="162"/>
      <c r="R193" s="163"/>
      <c r="S193" s="162"/>
      <c r="T193" s="163"/>
      <c r="U193" s="162"/>
      <c r="V193" s="162"/>
      <c r="W193" s="162"/>
      <c r="X193" s="162"/>
      <c r="Y193" s="162"/>
    </row>
    <row r="199" spans="1:25" ht="12.75" x14ac:dyDescent="0.25">
      <c r="A199" s="84" t="s">
        <v>577</v>
      </c>
      <c r="B199" s="251"/>
      <c r="C199" s="252"/>
    </row>
    <row r="200" spans="1:25" x14ac:dyDescent="0.2">
      <c r="A200" s="84" t="s">
        <v>15</v>
      </c>
      <c r="B200" s="251">
        <v>1</v>
      </c>
      <c r="C200" s="254"/>
    </row>
    <row r="201" spans="1:25" ht="12.75" x14ac:dyDescent="0.25">
      <c r="A201" s="84" t="s">
        <v>16</v>
      </c>
      <c r="B201" s="251">
        <v>2</v>
      </c>
      <c r="C201" s="255"/>
    </row>
  </sheetData>
  <mergeCells count="23">
    <mergeCell ref="Z6:AA6"/>
    <mergeCell ref="A191:N191"/>
    <mergeCell ref="A188:H188"/>
    <mergeCell ref="O188:U188"/>
    <mergeCell ref="A189:N189"/>
    <mergeCell ref="A190:F190"/>
    <mergeCell ref="A187:N187"/>
    <mergeCell ref="A1:AA1"/>
    <mergeCell ref="A5:A7"/>
    <mergeCell ref="B5:B7"/>
    <mergeCell ref="C5:N5"/>
    <mergeCell ref="P5:AA5"/>
    <mergeCell ref="C6:D6"/>
    <mergeCell ref="E6:F6"/>
    <mergeCell ref="G6:H6"/>
    <mergeCell ref="I6:J6"/>
    <mergeCell ref="M6:N6"/>
    <mergeCell ref="K6:L6"/>
    <mergeCell ref="X6:Y6"/>
    <mergeCell ref="P6:Q6"/>
    <mergeCell ref="R6:S6"/>
    <mergeCell ref="T6:U6"/>
    <mergeCell ref="V6:W6"/>
  </mergeCells>
  <conditionalFormatting sqref="A165:A180">
    <cfRule type="cellIs" dxfId="1" priority="1" stopIfTrue="1" operator="equal">
      <formula>"x"</formula>
    </cfRule>
  </conditionalFormatting>
  <pageMargins left="0.74803149606299213" right="0.74803149606299213" top="0.98425196850393704" bottom="0.98425196850393704" header="0.51181102362204722" footer="0.51181102362204722"/>
  <pageSetup paperSize="9" scale="64"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W195"/>
  <sheetViews>
    <sheetView showGridLines="0" zoomScaleNormal="100" workbookViewId="0">
      <selection activeCell="M3" sqref="M3:N3"/>
    </sheetView>
  </sheetViews>
  <sheetFormatPr defaultRowHeight="11.25" x14ac:dyDescent="0.2"/>
  <cols>
    <col min="1" max="1" width="23.42578125" style="84" customWidth="1"/>
    <col min="2" max="2" width="9.7109375" style="84" customWidth="1"/>
    <col min="3" max="3" width="8.140625" style="162" bestFit="1" customWidth="1"/>
    <col min="4" max="4" width="8.85546875" style="163" bestFit="1" customWidth="1"/>
    <col min="5" max="5" width="8.140625" style="162" bestFit="1" customWidth="1"/>
    <col min="6" max="6" width="8.85546875" style="163" bestFit="1" customWidth="1"/>
    <col min="7" max="7" width="8.140625" style="162" bestFit="1" customWidth="1"/>
    <col min="8" max="8" width="8.85546875" style="163" bestFit="1" customWidth="1"/>
    <col min="9" max="10" width="8.85546875" style="163" customWidth="1"/>
    <col min="11" max="11" width="8.85546875" style="314" customWidth="1"/>
    <col min="12" max="12" width="8.85546875" style="163" customWidth="1"/>
    <col min="13" max="13" width="9.140625" style="121"/>
    <col min="14" max="16" width="9.140625" style="84"/>
    <col min="17" max="17" width="0" style="84" hidden="1" customWidth="1"/>
    <col min="18" max="256" width="9.140625" style="84"/>
    <col min="257" max="257" width="23.42578125" style="84" customWidth="1"/>
    <col min="258" max="258" width="8.7109375" style="84" customWidth="1"/>
    <col min="259" max="259" width="8.140625" style="84" bestFit="1" customWidth="1"/>
    <col min="260" max="260" width="8.85546875" style="84" bestFit="1" customWidth="1"/>
    <col min="261" max="261" width="8.140625" style="84" bestFit="1" customWidth="1"/>
    <col min="262" max="262" width="8.85546875" style="84" bestFit="1" customWidth="1"/>
    <col min="263" max="263" width="8.140625" style="84" bestFit="1" customWidth="1"/>
    <col min="264" max="264" width="8.85546875" style="84" bestFit="1" customWidth="1"/>
    <col min="265" max="268" width="8.85546875" style="84" customWidth="1"/>
    <col min="269" max="512" width="9.140625" style="84"/>
    <col min="513" max="513" width="23.42578125" style="84" customWidth="1"/>
    <col min="514" max="514" width="8.7109375" style="84" customWidth="1"/>
    <col min="515" max="515" width="8.140625" style="84" bestFit="1" customWidth="1"/>
    <col min="516" max="516" width="8.85546875" style="84" bestFit="1" customWidth="1"/>
    <col min="517" max="517" width="8.140625" style="84" bestFit="1" customWidth="1"/>
    <col min="518" max="518" width="8.85546875" style="84" bestFit="1" customWidth="1"/>
    <col min="519" max="519" width="8.140625" style="84" bestFit="1" customWidth="1"/>
    <col min="520" max="520" width="8.85546875" style="84" bestFit="1" customWidth="1"/>
    <col min="521" max="524" width="8.85546875" style="84" customWidth="1"/>
    <col min="525" max="768" width="9.140625" style="84"/>
    <col min="769" max="769" width="23.42578125" style="84" customWidth="1"/>
    <col min="770" max="770" width="8.7109375" style="84" customWidth="1"/>
    <col min="771" max="771" width="8.140625" style="84" bestFit="1" customWidth="1"/>
    <col min="772" max="772" width="8.85546875" style="84" bestFit="1" customWidth="1"/>
    <col min="773" max="773" width="8.140625" style="84" bestFit="1" customWidth="1"/>
    <col min="774" max="774" width="8.85546875" style="84" bestFit="1" customWidth="1"/>
    <col min="775" max="775" width="8.140625" style="84" bestFit="1" customWidth="1"/>
    <col min="776" max="776" width="8.85546875" style="84" bestFit="1" customWidth="1"/>
    <col min="777" max="780" width="8.85546875" style="84" customWidth="1"/>
    <col min="781" max="1024" width="9.140625" style="84"/>
    <col min="1025" max="1025" width="23.42578125" style="84" customWidth="1"/>
    <col min="1026" max="1026" width="8.7109375" style="84" customWidth="1"/>
    <col min="1027" max="1027" width="8.140625" style="84" bestFit="1" customWidth="1"/>
    <col min="1028" max="1028" width="8.85546875" style="84" bestFit="1" customWidth="1"/>
    <col min="1029" max="1029" width="8.140625" style="84" bestFit="1" customWidth="1"/>
    <col min="1030" max="1030" width="8.85546875" style="84" bestFit="1" customWidth="1"/>
    <col min="1031" max="1031" width="8.140625" style="84" bestFit="1" customWidth="1"/>
    <col min="1032" max="1032" width="8.85546875" style="84" bestFit="1" customWidth="1"/>
    <col min="1033" max="1036" width="8.85546875" style="84" customWidth="1"/>
    <col min="1037" max="1280" width="9.140625" style="84"/>
    <col min="1281" max="1281" width="23.42578125" style="84" customWidth="1"/>
    <col min="1282" max="1282" width="8.7109375" style="84" customWidth="1"/>
    <col min="1283" max="1283" width="8.140625" style="84" bestFit="1" customWidth="1"/>
    <col min="1284" max="1284" width="8.85546875" style="84" bestFit="1" customWidth="1"/>
    <col min="1285" max="1285" width="8.140625" style="84" bestFit="1" customWidth="1"/>
    <col min="1286" max="1286" width="8.85546875" style="84" bestFit="1" customWidth="1"/>
    <col min="1287" max="1287" width="8.140625" style="84" bestFit="1" customWidth="1"/>
    <col min="1288" max="1288" width="8.85546875" style="84" bestFit="1" customWidth="1"/>
    <col min="1289" max="1292" width="8.85546875" style="84" customWidth="1"/>
    <col min="1293" max="1536" width="9.140625" style="84"/>
    <col min="1537" max="1537" width="23.42578125" style="84" customWidth="1"/>
    <col min="1538" max="1538" width="8.7109375" style="84" customWidth="1"/>
    <col min="1539" max="1539" width="8.140625" style="84" bestFit="1" customWidth="1"/>
    <col min="1540" max="1540" width="8.85546875" style="84" bestFit="1" customWidth="1"/>
    <col min="1541" max="1541" width="8.140625" style="84" bestFit="1" customWidth="1"/>
    <col min="1542" max="1542" width="8.85546875" style="84" bestFit="1" customWidth="1"/>
    <col min="1543" max="1543" width="8.140625" style="84" bestFit="1" customWidth="1"/>
    <col min="1544" max="1544" width="8.85546875" style="84" bestFit="1" customWidth="1"/>
    <col min="1545" max="1548" width="8.85546875" style="84" customWidth="1"/>
    <col min="1549" max="1792" width="9.140625" style="84"/>
    <col min="1793" max="1793" width="23.42578125" style="84" customWidth="1"/>
    <col min="1794" max="1794" width="8.7109375" style="84" customWidth="1"/>
    <col min="1795" max="1795" width="8.140625" style="84" bestFit="1" customWidth="1"/>
    <col min="1796" max="1796" width="8.85546875" style="84" bestFit="1" customWidth="1"/>
    <col min="1797" max="1797" width="8.140625" style="84" bestFit="1" customWidth="1"/>
    <col min="1798" max="1798" width="8.85546875" style="84" bestFit="1" customWidth="1"/>
    <col min="1799" max="1799" width="8.140625" style="84" bestFit="1" customWidth="1"/>
    <col min="1800" max="1800" width="8.85546875" style="84" bestFit="1" customWidth="1"/>
    <col min="1801" max="1804" width="8.85546875" style="84" customWidth="1"/>
    <col min="1805" max="2048" width="9.140625" style="84"/>
    <col min="2049" max="2049" width="23.42578125" style="84" customWidth="1"/>
    <col min="2050" max="2050" width="8.7109375" style="84" customWidth="1"/>
    <col min="2051" max="2051" width="8.140625" style="84" bestFit="1" customWidth="1"/>
    <col min="2052" max="2052" width="8.85546875" style="84" bestFit="1" customWidth="1"/>
    <col min="2053" max="2053" width="8.140625" style="84" bestFit="1" customWidth="1"/>
    <col min="2054" max="2054" width="8.85546875" style="84" bestFit="1" customWidth="1"/>
    <col min="2055" max="2055" width="8.140625" style="84" bestFit="1" customWidth="1"/>
    <col min="2056" max="2056" width="8.85546875" style="84" bestFit="1" customWidth="1"/>
    <col min="2057" max="2060" width="8.85546875" style="84" customWidth="1"/>
    <col min="2061" max="2304" width="9.140625" style="84"/>
    <col min="2305" max="2305" width="23.42578125" style="84" customWidth="1"/>
    <col min="2306" max="2306" width="8.7109375" style="84" customWidth="1"/>
    <col min="2307" max="2307" width="8.140625" style="84" bestFit="1" customWidth="1"/>
    <col min="2308" max="2308" width="8.85546875" style="84" bestFit="1" customWidth="1"/>
    <col min="2309" max="2309" width="8.140625" style="84" bestFit="1" customWidth="1"/>
    <col min="2310" max="2310" width="8.85546875" style="84" bestFit="1" customWidth="1"/>
    <col min="2311" max="2311" width="8.140625" style="84" bestFit="1" customWidth="1"/>
    <col min="2312" max="2312" width="8.85546875" style="84" bestFit="1" customWidth="1"/>
    <col min="2313" max="2316" width="8.85546875" style="84" customWidth="1"/>
    <col min="2317" max="2560" width="9.140625" style="84"/>
    <col min="2561" max="2561" width="23.42578125" style="84" customWidth="1"/>
    <col min="2562" max="2562" width="8.7109375" style="84" customWidth="1"/>
    <col min="2563" max="2563" width="8.140625" style="84" bestFit="1" customWidth="1"/>
    <col min="2564" max="2564" width="8.85546875" style="84" bestFit="1" customWidth="1"/>
    <col min="2565" max="2565" width="8.140625" style="84" bestFit="1" customWidth="1"/>
    <col min="2566" max="2566" width="8.85546875" style="84" bestFit="1" customWidth="1"/>
    <col min="2567" max="2567" width="8.140625" style="84" bestFit="1" customWidth="1"/>
    <col min="2568" max="2568" width="8.85546875" style="84" bestFit="1" customWidth="1"/>
    <col min="2569" max="2572" width="8.85546875" style="84" customWidth="1"/>
    <col min="2573" max="2816" width="9.140625" style="84"/>
    <col min="2817" max="2817" width="23.42578125" style="84" customWidth="1"/>
    <col min="2818" max="2818" width="8.7109375" style="84" customWidth="1"/>
    <col min="2819" max="2819" width="8.140625" style="84" bestFit="1" customWidth="1"/>
    <col min="2820" max="2820" width="8.85546875" style="84" bestFit="1" customWidth="1"/>
    <col min="2821" max="2821" width="8.140625" style="84" bestFit="1" customWidth="1"/>
    <col min="2822" max="2822" width="8.85546875" style="84" bestFit="1" customWidth="1"/>
    <col min="2823" max="2823" width="8.140625" style="84" bestFit="1" customWidth="1"/>
    <col min="2824" max="2824" width="8.85546875" style="84" bestFit="1" customWidth="1"/>
    <col min="2825" max="2828" width="8.85546875" style="84" customWidth="1"/>
    <col min="2829" max="3072" width="9.140625" style="84"/>
    <col min="3073" max="3073" width="23.42578125" style="84" customWidth="1"/>
    <col min="3074" max="3074" width="8.7109375" style="84" customWidth="1"/>
    <col min="3075" max="3075" width="8.140625" style="84" bestFit="1" customWidth="1"/>
    <col min="3076" max="3076" width="8.85546875" style="84" bestFit="1" customWidth="1"/>
    <col min="3077" max="3077" width="8.140625" style="84" bestFit="1" customWidth="1"/>
    <col min="3078" max="3078" width="8.85546875" style="84" bestFit="1" customWidth="1"/>
    <col min="3079" max="3079" width="8.140625" style="84" bestFit="1" customWidth="1"/>
    <col min="3080" max="3080" width="8.85546875" style="84" bestFit="1" customWidth="1"/>
    <col min="3081" max="3084" width="8.85546875" style="84" customWidth="1"/>
    <col min="3085" max="3328" width="9.140625" style="84"/>
    <col min="3329" max="3329" width="23.42578125" style="84" customWidth="1"/>
    <col min="3330" max="3330" width="8.7109375" style="84" customWidth="1"/>
    <col min="3331" max="3331" width="8.140625" style="84" bestFit="1" customWidth="1"/>
    <col min="3332" max="3332" width="8.85546875" style="84" bestFit="1" customWidth="1"/>
    <col min="3333" max="3333" width="8.140625" style="84" bestFit="1" customWidth="1"/>
    <col min="3334" max="3334" width="8.85546875" style="84" bestFit="1" customWidth="1"/>
    <col min="3335" max="3335" width="8.140625" style="84" bestFit="1" customWidth="1"/>
    <col min="3336" max="3336" width="8.85546875" style="84" bestFit="1" customWidth="1"/>
    <col min="3337" max="3340" width="8.85546875" style="84" customWidth="1"/>
    <col min="3341" max="3584" width="9.140625" style="84"/>
    <col min="3585" max="3585" width="23.42578125" style="84" customWidth="1"/>
    <col min="3586" max="3586" width="8.7109375" style="84" customWidth="1"/>
    <col min="3587" max="3587" width="8.140625" style="84" bestFit="1" customWidth="1"/>
    <col min="3588" max="3588" width="8.85546875" style="84" bestFit="1" customWidth="1"/>
    <col min="3589" max="3589" width="8.140625" style="84" bestFit="1" customWidth="1"/>
    <col min="3590" max="3590" width="8.85546875" style="84" bestFit="1" customWidth="1"/>
    <col min="3591" max="3591" width="8.140625" style="84" bestFit="1" customWidth="1"/>
    <col min="3592" max="3592" width="8.85546875" style="84" bestFit="1" customWidth="1"/>
    <col min="3593" max="3596" width="8.85546875" style="84" customWidth="1"/>
    <col min="3597" max="3840" width="9.140625" style="84"/>
    <col min="3841" max="3841" width="23.42578125" style="84" customWidth="1"/>
    <col min="3842" max="3842" width="8.7109375" style="84" customWidth="1"/>
    <col min="3843" max="3843" width="8.140625" style="84" bestFit="1" customWidth="1"/>
    <col min="3844" max="3844" width="8.85546875" style="84" bestFit="1" customWidth="1"/>
    <col min="3845" max="3845" width="8.140625" style="84" bestFit="1" customWidth="1"/>
    <col min="3846" max="3846" width="8.85546875" style="84" bestFit="1" customWidth="1"/>
    <col min="3847" max="3847" width="8.140625" style="84" bestFit="1" customWidth="1"/>
    <col min="3848" max="3848" width="8.85546875" style="84" bestFit="1" customWidth="1"/>
    <col min="3849" max="3852" width="8.85546875" style="84" customWidth="1"/>
    <col min="3853" max="4096" width="9.140625" style="84"/>
    <col min="4097" max="4097" width="23.42578125" style="84" customWidth="1"/>
    <col min="4098" max="4098" width="8.7109375" style="84" customWidth="1"/>
    <col min="4099" max="4099" width="8.140625" style="84" bestFit="1" customWidth="1"/>
    <col min="4100" max="4100" width="8.85546875" style="84" bestFit="1" customWidth="1"/>
    <col min="4101" max="4101" width="8.140625" style="84" bestFit="1" customWidth="1"/>
    <col min="4102" max="4102" width="8.85546875" style="84" bestFit="1" customWidth="1"/>
    <col min="4103" max="4103" width="8.140625" style="84" bestFit="1" customWidth="1"/>
    <col min="4104" max="4104" width="8.85546875" style="84" bestFit="1" customWidth="1"/>
    <col min="4105" max="4108" width="8.85546875" style="84" customWidth="1"/>
    <col min="4109" max="4352" width="9.140625" style="84"/>
    <col min="4353" max="4353" width="23.42578125" style="84" customWidth="1"/>
    <col min="4354" max="4354" width="8.7109375" style="84" customWidth="1"/>
    <col min="4355" max="4355" width="8.140625" style="84" bestFit="1" customWidth="1"/>
    <col min="4356" max="4356" width="8.85546875" style="84" bestFit="1" customWidth="1"/>
    <col min="4357" max="4357" width="8.140625" style="84" bestFit="1" customWidth="1"/>
    <col min="4358" max="4358" width="8.85546875" style="84" bestFit="1" customWidth="1"/>
    <col min="4359" max="4359" width="8.140625" style="84" bestFit="1" customWidth="1"/>
    <col min="4360" max="4360" width="8.85546875" style="84" bestFit="1" customWidth="1"/>
    <col min="4361" max="4364" width="8.85546875" style="84" customWidth="1"/>
    <col min="4365" max="4608" width="9.140625" style="84"/>
    <col min="4609" max="4609" width="23.42578125" style="84" customWidth="1"/>
    <col min="4610" max="4610" width="8.7109375" style="84" customWidth="1"/>
    <col min="4611" max="4611" width="8.140625" style="84" bestFit="1" customWidth="1"/>
    <col min="4612" max="4612" width="8.85546875" style="84" bestFit="1" customWidth="1"/>
    <col min="4613" max="4613" width="8.140625" style="84" bestFit="1" customWidth="1"/>
    <col min="4614" max="4614" width="8.85546875" style="84" bestFit="1" customWidth="1"/>
    <col min="4615" max="4615" width="8.140625" style="84" bestFit="1" customWidth="1"/>
    <col min="4616" max="4616" width="8.85546875" style="84" bestFit="1" customWidth="1"/>
    <col min="4617" max="4620" width="8.85546875" style="84" customWidth="1"/>
    <col min="4621" max="4864" width="9.140625" style="84"/>
    <col min="4865" max="4865" width="23.42578125" style="84" customWidth="1"/>
    <col min="4866" max="4866" width="8.7109375" style="84" customWidth="1"/>
    <col min="4867" max="4867" width="8.140625" style="84" bestFit="1" customWidth="1"/>
    <col min="4868" max="4868" width="8.85546875" style="84" bestFit="1" customWidth="1"/>
    <col min="4869" max="4869" width="8.140625" style="84" bestFit="1" customWidth="1"/>
    <col min="4870" max="4870" width="8.85546875" style="84" bestFit="1" customWidth="1"/>
    <col min="4871" max="4871" width="8.140625" style="84" bestFit="1" customWidth="1"/>
    <col min="4872" max="4872" width="8.85546875" style="84" bestFit="1" customWidth="1"/>
    <col min="4873" max="4876" width="8.85546875" style="84" customWidth="1"/>
    <col min="4877" max="5120" width="9.140625" style="84"/>
    <col min="5121" max="5121" width="23.42578125" style="84" customWidth="1"/>
    <col min="5122" max="5122" width="8.7109375" style="84" customWidth="1"/>
    <col min="5123" max="5123" width="8.140625" style="84" bestFit="1" customWidth="1"/>
    <col min="5124" max="5124" width="8.85546875" style="84" bestFit="1" customWidth="1"/>
    <col min="5125" max="5125" width="8.140625" style="84" bestFit="1" customWidth="1"/>
    <col min="5126" max="5126" width="8.85546875" style="84" bestFit="1" customWidth="1"/>
    <col min="5127" max="5127" width="8.140625" style="84" bestFit="1" customWidth="1"/>
    <col min="5128" max="5128" width="8.85546875" style="84" bestFit="1" customWidth="1"/>
    <col min="5129" max="5132" width="8.85546875" style="84" customWidth="1"/>
    <col min="5133" max="5376" width="9.140625" style="84"/>
    <col min="5377" max="5377" width="23.42578125" style="84" customWidth="1"/>
    <col min="5378" max="5378" width="8.7109375" style="84" customWidth="1"/>
    <col min="5379" max="5379" width="8.140625" style="84" bestFit="1" customWidth="1"/>
    <col min="5380" max="5380" width="8.85546875" style="84" bestFit="1" customWidth="1"/>
    <col min="5381" max="5381" width="8.140625" style="84" bestFit="1" customWidth="1"/>
    <col min="5382" max="5382" width="8.85546875" style="84" bestFit="1" customWidth="1"/>
    <col min="5383" max="5383" width="8.140625" style="84" bestFit="1" customWidth="1"/>
    <col min="5384" max="5384" width="8.85546875" style="84" bestFit="1" customWidth="1"/>
    <col min="5385" max="5388" width="8.85546875" style="84" customWidth="1"/>
    <col min="5389" max="5632" width="9.140625" style="84"/>
    <col min="5633" max="5633" width="23.42578125" style="84" customWidth="1"/>
    <col min="5634" max="5634" width="8.7109375" style="84" customWidth="1"/>
    <col min="5635" max="5635" width="8.140625" style="84" bestFit="1" customWidth="1"/>
    <col min="5636" max="5636" width="8.85546875" style="84" bestFit="1" customWidth="1"/>
    <col min="5637" max="5637" width="8.140625" style="84" bestFit="1" customWidth="1"/>
    <col min="5638" max="5638" width="8.85546875" style="84" bestFit="1" customWidth="1"/>
    <col min="5639" max="5639" width="8.140625" style="84" bestFit="1" customWidth="1"/>
    <col min="5640" max="5640" width="8.85546875" style="84" bestFit="1" customWidth="1"/>
    <col min="5641" max="5644" width="8.85546875" style="84" customWidth="1"/>
    <col min="5645" max="5888" width="9.140625" style="84"/>
    <col min="5889" max="5889" width="23.42578125" style="84" customWidth="1"/>
    <col min="5890" max="5890" width="8.7109375" style="84" customWidth="1"/>
    <col min="5891" max="5891" width="8.140625" style="84" bestFit="1" customWidth="1"/>
    <col min="5892" max="5892" width="8.85546875" style="84" bestFit="1" customWidth="1"/>
    <col min="5893" max="5893" width="8.140625" style="84" bestFit="1" customWidth="1"/>
    <col min="5894" max="5894" width="8.85546875" style="84" bestFit="1" customWidth="1"/>
    <col min="5895" max="5895" width="8.140625" style="84" bestFit="1" customWidth="1"/>
    <col min="5896" max="5896" width="8.85546875" style="84" bestFit="1" customWidth="1"/>
    <col min="5897" max="5900" width="8.85546875" style="84" customWidth="1"/>
    <col min="5901" max="6144" width="9.140625" style="84"/>
    <col min="6145" max="6145" width="23.42578125" style="84" customWidth="1"/>
    <col min="6146" max="6146" width="8.7109375" style="84" customWidth="1"/>
    <col min="6147" max="6147" width="8.140625" style="84" bestFit="1" customWidth="1"/>
    <col min="6148" max="6148" width="8.85546875" style="84" bestFit="1" customWidth="1"/>
    <col min="6149" max="6149" width="8.140625" style="84" bestFit="1" customWidth="1"/>
    <col min="6150" max="6150" width="8.85546875" style="84" bestFit="1" customWidth="1"/>
    <col min="6151" max="6151" width="8.140625" style="84" bestFit="1" customWidth="1"/>
    <col min="6152" max="6152" width="8.85546875" style="84" bestFit="1" customWidth="1"/>
    <col min="6153" max="6156" width="8.85546875" style="84" customWidth="1"/>
    <col min="6157" max="6400" width="9.140625" style="84"/>
    <col min="6401" max="6401" width="23.42578125" style="84" customWidth="1"/>
    <col min="6402" max="6402" width="8.7109375" style="84" customWidth="1"/>
    <col min="6403" max="6403" width="8.140625" style="84" bestFit="1" customWidth="1"/>
    <col min="6404" max="6404" width="8.85546875" style="84" bestFit="1" customWidth="1"/>
    <col min="6405" max="6405" width="8.140625" style="84" bestFit="1" customWidth="1"/>
    <col min="6406" max="6406" width="8.85546875" style="84" bestFit="1" customWidth="1"/>
    <col min="6407" max="6407" width="8.140625" style="84" bestFit="1" customWidth="1"/>
    <col min="6408" max="6408" width="8.85546875" style="84" bestFit="1" customWidth="1"/>
    <col min="6409" max="6412" width="8.85546875" style="84" customWidth="1"/>
    <col min="6413" max="6656" width="9.140625" style="84"/>
    <col min="6657" max="6657" width="23.42578125" style="84" customWidth="1"/>
    <col min="6658" max="6658" width="8.7109375" style="84" customWidth="1"/>
    <col min="6659" max="6659" width="8.140625" style="84" bestFit="1" customWidth="1"/>
    <col min="6660" max="6660" width="8.85546875" style="84" bestFit="1" customWidth="1"/>
    <col min="6661" max="6661" width="8.140625" style="84" bestFit="1" customWidth="1"/>
    <col min="6662" max="6662" width="8.85546875" style="84" bestFit="1" customWidth="1"/>
    <col min="6663" max="6663" width="8.140625" style="84" bestFit="1" customWidth="1"/>
    <col min="6664" max="6664" width="8.85546875" style="84" bestFit="1" customWidth="1"/>
    <col min="6665" max="6668" width="8.85546875" style="84" customWidth="1"/>
    <col min="6669" max="6912" width="9.140625" style="84"/>
    <col min="6913" max="6913" width="23.42578125" style="84" customWidth="1"/>
    <col min="6914" max="6914" width="8.7109375" style="84" customWidth="1"/>
    <col min="6915" max="6915" width="8.140625" style="84" bestFit="1" customWidth="1"/>
    <col min="6916" max="6916" width="8.85546875" style="84" bestFit="1" customWidth="1"/>
    <col min="6917" max="6917" width="8.140625" style="84" bestFit="1" customWidth="1"/>
    <col min="6918" max="6918" width="8.85546875" style="84" bestFit="1" customWidth="1"/>
    <col min="6919" max="6919" width="8.140625" style="84" bestFit="1" customWidth="1"/>
    <col min="6920" max="6920" width="8.85546875" style="84" bestFit="1" customWidth="1"/>
    <col min="6921" max="6924" width="8.85546875" style="84" customWidth="1"/>
    <col min="6925" max="7168" width="9.140625" style="84"/>
    <col min="7169" max="7169" width="23.42578125" style="84" customWidth="1"/>
    <col min="7170" max="7170" width="8.7109375" style="84" customWidth="1"/>
    <col min="7171" max="7171" width="8.140625" style="84" bestFit="1" customWidth="1"/>
    <col min="7172" max="7172" width="8.85546875" style="84" bestFit="1" customWidth="1"/>
    <col min="7173" max="7173" width="8.140625" style="84" bestFit="1" customWidth="1"/>
    <col min="7174" max="7174" width="8.85546875" style="84" bestFit="1" customWidth="1"/>
    <col min="7175" max="7175" width="8.140625" style="84" bestFit="1" customWidth="1"/>
    <col min="7176" max="7176" width="8.85546875" style="84" bestFit="1" customWidth="1"/>
    <col min="7177" max="7180" width="8.85546875" style="84" customWidth="1"/>
    <col min="7181" max="7424" width="9.140625" style="84"/>
    <col min="7425" max="7425" width="23.42578125" style="84" customWidth="1"/>
    <col min="7426" max="7426" width="8.7109375" style="84" customWidth="1"/>
    <col min="7427" max="7427" width="8.140625" style="84" bestFit="1" customWidth="1"/>
    <col min="7428" max="7428" width="8.85546875" style="84" bestFit="1" customWidth="1"/>
    <col min="7429" max="7429" width="8.140625" style="84" bestFit="1" customWidth="1"/>
    <col min="7430" max="7430" width="8.85546875" style="84" bestFit="1" customWidth="1"/>
    <col min="7431" max="7431" width="8.140625" style="84" bestFit="1" customWidth="1"/>
    <col min="7432" max="7432" width="8.85546875" style="84" bestFit="1" customWidth="1"/>
    <col min="7433" max="7436" width="8.85546875" style="84" customWidth="1"/>
    <col min="7437" max="7680" width="9.140625" style="84"/>
    <col min="7681" max="7681" width="23.42578125" style="84" customWidth="1"/>
    <col min="7682" max="7682" width="8.7109375" style="84" customWidth="1"/>
    <col min="7683" max="7683" width="8.140625" style="84" bestFit="1" customWidth="1"/>
    <col min="7684" max="7684" width="8.85546875" style="84" bestFit="1" customWidth="1"/>
    <col min="7685" max="7685" width="8.140625" style="84" bestFit="1" customWidth="1"/>
    <col min="7686" max="7686" width="8.85546875" style="84" bestFit="1" customWidth="1"/>
    <col min="7687" max="7687" width="8.140625" style="84" bestFit="1" customWidth="1"/>
    <col min="7688" max="7688" width="8.85546875" style="84" bestFit="1" customWidth="1"/>
    <col min="7689" max="7692" width="8.85546875" style="84" customWidth="1"/>
    <col min="7693" max="7936" width="9.140625" style="84"/>
    <col min="7937" max="7937" width="23.42578125" style="84" customWidth="1"/>
    <col min="7938" max="7938" width="8.7109375" style="84" customWidth="1"/>
    <col min="7939" max="7939" width="8.140625" style="84" bestFit="1" customWidth="1"/>
    <col min="7940" max="7940" width="8.85546875" style="84" bestFit="1" customWidth="1"/>
    <col min="7941" max="7941" width="8.140625" style="84" bestFit="1" customWidth="1"/>
    <col min="7942" max="7942" width="8.85546875" style="84" bestFit="1" customWidth="1"/>
    <col min="7943" max="7943" width="8.140625" style="84" bestFit="1" customWidth="1"/>
    <col min="7944" max="7944" width="8.85546875" style="84" bestFit="1" customWidth="1"/>
    <col min="7945" max="7948" width="8.85546875" style="84" customWidth="1"/>
    <col min="7949" max="8192" width="9.140625" style="84"/>
    <col min="8193" max="8193" width="23.42578125" style="84" customWidth="1"/>
    <col min="8194" max="8194" width="8.7109375" style="84" customWidth="1"/>
    <col min="8195" max="8195" width="8.140625" style="84" bestFit="1" customWidth="1"/>
    <col min="8196" max="8196" width="8.85546875" style="84" bestFit="1" customWidth="1"/>
    <col min="8197" max="8197" width="8.140625" style="84" bestFit="1" customWidth="1"/>
    <col min="8198" max="8198" width="8.85546875" style="84" bestFit="1" customWidth="1"/>
    <col min="8199" max="8199" width="8.140625" style="84" bestFit="1" customWidth="1"/>
    <col min="8200" max="8200" width="8.85546875" style="84" bestFit="1" customWidth="1"/>
    <col min="8201" max="8204" width="8.85546875" style="84" customWidth="1"/>
    <col min="8205" max="8448" width="9.140625" style="84"/>
    <col min="8449" max="8449" width="23.42578125" style="84" customWidth="1"/>
    <col min="8450" max="8450" width="8.7109375" style="84" customWidth="1"/>
    <col min="8451" max="8451" width="8.140625" style="84" bestFit="1" customWidth="1"/>
    <col min="8452" max="8452" width="8.85546875" style="84" bestFit="1" customWidth="1"/>
    <col min="8453" max="8453" width="8.140625" style="84" bestFit="1" customWidth="1"/>
    <col min="8454" max="8454" width="8.85546875" style="84" bestFit="1" customWidth="1"/>
    <col min="8455" max="8455" width="8.140625" style="84" bestFit="1" customWidth="1"/>
    <col min="8456" max="8456" width="8.85546875" style="84" bestFit="1" customWidth="1"/>
    <col min="8457" max="8460" width="8.85546875" style="84" customWidth="1"/>
    <col min="8461" max="8704" width="9.140625" style="84"/>
    <col min="8705" max="8705" width="23.42578125" style="84" customWidth="1"/>
    <col min="8706" max="8706" width="8.7109375" style="84" customWidth="1"/>
    <col min="8707" max="8707" width="8.140625" style="84" bestFit="1" customWidth="1"/>
    <col min="8708" max="8708" width="8.85546875" style="84" bestFit="1" customWidth="1"/>
    <col min="8709" max="8709" width="8.140625" style="84" bestFit="1" customWidth="1"/>
    <col min="8710" max="8710" width="8.85546875" style="84" bestFit="1" customWidth="1"/>
    <col min="8711" max="8711" width="8.140625" style="84" bestFit="1" customWidth="1"/>
    <col min="8712" max="8712" width="8.85546875" style="84" bestFit="1" customWidth="1"/>
    <col min="8713" max="8716" width="8.85546875" style="84" customWidth="1"/>
    <col min="8717" max="8960" width="9.140625" style="84"/>
    <col min="8961" max="8961" width="23.42578125" style="84" customWidth="1"/>
    <col min="8962" max="8962" width="8.7109375" style="84" customWidth="1"/>
    <col min="8963" max="8963" width="8.140625" style="84" bestFit="1" customWidth="1"/>
    <col min="8964" max="8964" width="8.85546875" style="84" bestFit="1" customWidth="1"/>
    <col min="8965" max="8965" width="8.140625" style="84" bestFit="1" customWidth="1"/>
    <col min="8966" max="8966" width="8.85546875" style="84" bestFit="1" customWidth="1"/>
    <col min="8967" max="8967" width="8.140625" style="84" bestFit="1" customWidth="1"/>
    <col min="8968" max="8968" width="8.85546875" style="84" bestFit="1" customWidth="1"/>
    <col min="8969" max="8972" width="8.85546875" style="84" customWidth="1"/>
    <col min="8973" max="9216" width="9.140625" style="84"/>
    <col min="9217" max="9217" width="23.42578125" style="84" customWidth="1"/>
    <col min="9218" max="9218" width="8.7109375" style="84" customWidth="1"/>
    <col min="9219" max="9219" width="8.140625" style="84" bestFit="1" customWidth="1"/>
    <col min="9220" max="9220" width="8.85546875" style="84" bestFit="1" customWidth="1"/>
    <col min="9221" max="9221" width="8.140625" style="84" bestFit="1" customWidth="1"/>
    <col min="9222" max="9222" width="8.85546875" style="84" bestFit="1" customWidth="1"/>
    <col min="9223" max="9223" width="8.140625" style="84" bestFit="1" customWidth="1"/>
    <col min="9224" max="9224" width="8.85546875" style="84" bestFit="1" customWidth="1"/>
    <col min="9225" max="9228" width="8.85546875" style="84" customWidth="1"/>
    <col min="9229" max="9472" width="9.140625" style="84"/>
    <col min="9473" max="9473" width="23.42578125" style="84" customWidth="1"/>
    <col min="9474" max="9474" width="8.7109375" style="84" customWidth="1"/>
    <col min="9475" max="9475" width="8.140625" style="84" bestFit="1" customWidth="1"/>
    <col min="9476" max="9476" width="8.85546875" style="84" bestFit="1" customWidth="1"/>
    <col min="9477" max="9477" width="8.140625" style="84" bestFit="1" customWidth="1"/>
    <col min="9478" max="9478" width="8.85546875" style="84" bestFit="1" customWidth="1"/>
    <col min="9479" max="9479" width="8.140625" style="84" bestFit="1" customWidth="1"/>
    <col min="9480" max="9480" width="8.85546875" style="84" bestFit="1" customWidth="1"/>
    <col min="9481" max="9484" width="8.85546875" style="84" customWidth="1"/>
    <col min="9485" max="9728" width="9.140625" style="84"/>
    <col min="9729" max="9729" width="23.42578125" style="84" customWidth="1"/>
    <col min="9730" max="9730" width="8.7109375" style="84" customWidth="1"/>
    <col min="9731" max="9731" width="8.140625" style="84" bestFit="1" customWidth="1"/>
    <col min="9732" max="9732" width="8.85546875" style="84" bestFit="1" customWidth="1"/>
    <col min="9733" max="9733" width="8.140625" style="84" bestFit="1" customWidth="1"/>
    <col min="9734" max="9734" width="8.85546875" style="84" bestFit="1" customWidth="1"/>
    <col min="9735" max="9735" width="8.140625" style="84" bestFit="1" customWidth="1"/>
    <col min="9736" max="9736" width="8.85546875" style="84" bestFit="1" customWidth="1"/>
    <col min="9737" max="9740" width="8.85546875" style="84" customWidth="1"/>
    <col min="9741" max="9984" width="9.140625" style="84"/>
    <col min="9985" max="9985" width="23.42578125" style="84" customWidth="1"/>
    <col min="9986" max="9986" width="8.7109375" style="84" customWidth="1"/>
    <col min="9987" max="9987" width="8.140625" style="84" bestFit="1" customWidth="1"/>
    <col min="9988" max="9988" width="8.85546875" style="84" bestFit="1" customWidth="1"/>
    <col min="9989" max="9989" width="8.140625" style="84" bestFit="1" customWidth="1"/>
    <col min="9990" max="9990" width="8.85546875" style="84" bestFit="1" customWidth="1"/>
    <col min="9991" max="9991" width="8.140625" style="84" bestFit="1" customWidth="1"/>
    <col min="9992" max="9992" width="8.85546875" style="84" bestFit="1" customWidth="1"/>
    <col min="9993" max="9996" width="8.85546875" style="84" customWidth="1"/>
    <col min="9997" max="10240" width="9.140625" style="84"/>
    <col min="10241" max="10241" width="23.42578125" style="84" customWidth="1"/>
    <col min="10242" max="10242" width="8.7109375" style="84" customWidth="1"/>
    <col min="10243" max="10243" width="8.140625" style="84" bestFit="1" customWidth="1"/>
    <col min="10244" max="10244" width="8.85546875" style="84" bestFit="1" customWidth="1"/>
    <col min="10245" max="10245" width="8.140625" style="84" bestFit="1" customWidth="1"/>
    <col min="10246" max="10246" width="8.85546875" style="84" bestFit="1" customWidth="1"/>
    <col min="10247" max="10247" width="8.140625" style="84" bestFit="1" customWidth="1"/>
    <col min="10248" max="10248" width="8.85546875" style="84" bestFit="1" customWidth="1"/>
    <col min="10249" max="10252" width="8.85546875" style="84" customWidth="1"/>
    <col min="10253" max="10496" width="9.140625" style="84"/>
    <col min="10497" max="10497" width="23.42578125" style="84" customWidth="1"/>
    <col min="10498" max="10498" width="8.7109375" style="84" customWidth="1"/>
    <col min="10499" max="10499" width="8.140625" style="84" bestFit="1" customWidth="1"/>
    <col min="10500" max="10500" width="8.85546875" style="84" bestFit="1" customWidth="1"/>
    <col min="10501" max="10501" width="8.140625" style="84" bestFit="1" customWidth="1"/>
    <col min="10502" max="10502" width="8.85546875" style="84" bestFit="1" customWidth="1"/>
    <col min="10503" max="10503" width="8.140625" style="84" bestFit="1" customWidth="1"/>
    <col min="10504" max="10504" width="8.85546875" style="84" bestFit="1" customWidth="1"/>
    <col min="10505" max="10508" width="8.85546875" style="84" customWidth="1"/>
    <col min="10509" max="10752" width="9.140625" style="84"/>
    <col min="10753" max="10753" width="23.42578125" style="84" customWidth="1"/>
    <col min="10754" max="10754" width="8.7109375" style="84" customWidth="1"/>
    <col min="10755" max="10755" width="8.140625" style="84" bestFit="1" customWidth="1"/>
    <col min="10756" max="10756" width="8.85546875" style="84" bestFit="1" customWidth="1"/>
    <col min="10757" max="10757" width="8.140625" style="84" bestFit="1" customWidth="1"/>
    <col min="10758" max="10758" width="8.85546875" style="84" bestFit="1" customWidth="1"/>
    <col min="10759" max="10759" width="8.140625" style="84" bestFit="1" customWidth="1"/>
    <col min="10760" max="10760" width="8.85546875" style="84" bestFit="1" customWidth="1"/>
    <col min="10761" max="10764" width="8.85546875" style="84" customWidth="1"/>
    <col min="10765" max="11008" width="9.140625" style="84"/>
    <col min="11009" max="11009" width="23.42578125" style="84" customWidth="1"/>
    <col min="11010" max="11010" width="8.7109375" style="84" customWidth="1"/>
    <col min="11011" max="11011" width="8.140625" style="84" bestFit="1" customWidth="1"/>
    <col min="11012" max="11012" width="8.85546875" style="84" bestFit="1" customWidth="1"/>
    <col min="11013" max="11013" width="8.140625" style="84" bestFit="1" customWidth="1"/>
    <col min="11014" max="11014" width="8.85546875" style="84" bestFit="1" customWidth="1"/>
    <col min="11015" max="11015" width="8.140625" style="84" bestFit="1" customWidth="1"/>
    <col min="11016" max="11016" width="8.85546875" style="84" bestFit="1" customWidth="1"/>
    <col min="11017" max="11020" width="8.85546875" style="84" customWidth="1"/>
    <col min="11021" max="11264" width="9.140625" style="84"/>
    <col min="11265" max="11265" width="23.42578125" style="84" customWidth="1"/>
    <col min="11266" max="11266" width="8.7109375" style="84" customWidth="1"/>
    <col min="11267" max="11267" width="8.140625" style="84" bestFit="1" customWidth="1"/>
    <col min="11268" max="11268" width="8.85546875" style="84" bestFit="1" customWidth="1"/>
    <col min="11269" max="11269" width="8.140625" style="84" bestFit="1" customWidth="1"/>
    <col min="11270" max="11270" width="8.85546875" style="84" bestFit="1" customWidth="1"/>
    <col min="11271" max="11271" width="8.140625" style="84" bestFit="1" customWidth="1"/>
    <col min="11272" max="11272" width="8.85546875" style="84" bestFit="1" customWidth="1"/>
    <col min="11273" max="11276" width="8.85546875" style="84" customWidth="1"/>
    <col min="11277" max="11520" width="9.140625" style="84"/>
    <col min="11521" max="11521" width="23.42578125" style="84" customWidth="1"/>
    <col min="11522" max="11522" width="8.7109375" style="84" customWidth="1"/>
    <col min="11523" max="11523" width="8.140625" style="84" bestFit="1" customWidth="1"/>
    <col min="11524" max="11524" width="8.85546875" style="84" bestFit="1" customWidth="1"/>
    <col min="11525" max="11525" width="8.140625" style="84" bestFit="1" customWidth="1"/>
    <col min="11526" max="11526" width="8.85546875" style="84" bestFit="1" customWidth="1"/>
    <col min="11527" max="11527" width="8.140625" style="84" bestFit="1" customWidth="1"/>
    <col min="11528" max="11528" width="8.85546875" style="84" bestFit="1" customWidth="1"/>
    <col min="11529" max="11532" width="8.85546875" style="84" customWidth="1"/>
    <col min="11533" max="11776" width="9.140625" style="84"/>
    <col min="11777" max="11777" width="23.42578125" style="84" customWidth="1"/>
    <col min="11778" max="11778" width="8.7109375" style="84" customWidth="1"/>
    <col min="11779" max="11779" width="8.140625" style="84" bestFit="1" customWidth="1"/>
    <col min="11780" max="11780" width="8.85546875" style="84" bestFit="1" customWidth="1"/>
    <col min="11781" max="11781" width="8.140625" style="84" bestFit="1" customWidth="1"/>
    <col min="11782" max="11782" width="8.85546875" style="84" bestFit="1" customWidth="1"/>
    <col min="11783" max="11783" width="8.140625" style="84" bestFit="1" customWidth="1"/>
    <col min="11784" max="11784" width="8.85546875" style="84" bestFit="1" customWidth="1"/>
    <col min="11785" max="11788" width="8.85546875" style="84" customWidth="1"/>
    <col min="11789" max="12032" width="9.140625" style="84"/>
    <col min="12033" max="12033" width="23.42578125" style="84" customWidth="1"/>
    <col min="12034" max="12034" width="8.7109375" style="84" customWidth="1"/>
    <col min="12035" max="12035" width="8.140625" style="84" bestFit="1" customWidth="1"/>
    <col min="12036" max="12036" width="8.85546875" style="84" bestFit="1" customWidth="1"/>
    <col min="12037" max="12037" width="8.140625" style="84" bestFit="1" customWidth="1"/>
    <col min="12038" max="12038" width="8.85546875" style="84" bestFit="1" customWidth="1"/>
    <col min="12039" max="12039" width="8.140625" style="84" bestFit="1" customWidth="1"/>
    <col min="12040" max="12040" width="8.85546875" style="84" bestFit="1" customWidth="1"/>
    <col min="12041" max="12044" width="8.85546875" style="84" customWidth="1"/>
    <col min="12045" max="12288" width="9.140625" style="84"/>
    <col min="12289" max="12289" width="23.42578125" style="84" customWidth="1"/>
    <col min="12290" max="12290" width="8.7109375" style="84" customWidth="1"/>
    <col min="12291" max="12291" width="8.140625" style="84" bestFit="1" customWidth="1"/>
    <col min="12292" max="12292" width="8.85546875" style="84" bestFit="1" customWidth="1"/>
    <col min="12293" max="12293" width="8.140625" style="84" bestFit="1" customWidth="1"/>
    <col min="12294" max="12294" width="8.85546875" style="84" bestFit="1" customWidth="1"/>
    <col min="12295" max="12295" width="8.140625" style="84" bestFit="1" customWidth="1"/>
    <col min="12296" max="12296" width="8.85546875" style="84" bestFit="1" customWidth="1"/>
    <col min="12297" max="12300" width="8.85546875" style="84" customWidth="1"/>
    <col min="12301" max="12544" width="9.140625" style="84"/>
    <col min="12545" max="12545" width="23.42578125" style="84" customWidth="1"/>
    <col min="12546" max="12546" width="8.7109375" style="84" customWidth="1"/>
    <col min="12547" max="12547" width="8.140625" style="84" bestFit="1" customWidth="1"/>
    <col min="12548" max="12548" width="8.85546875" style="84" bestFit="1" customWidth="1"/>
    <col min="12549" max="12549" width="8.140625" style="84" bestFit="1" customWidth="1"/>
    <col min="12550" max="12550" width="8.85546875" style="84" bestFit="1" customWidth="1"/>
    <col min="12551" max="12551" width="8.140625" style="84" bestFit="1" customWidth="1"/>
    <col min="12552" max="12552" width="8.85546875" style="84" bestFit="1" customWidth="1"/>
    <col min="12553" max="12556" width="8.85546875" style="84" customWidth="1"/>
    <col min="12557" max="12800" width="9.140625" style="84"/>
    <col min="12801" max="12801" width="23.42578125" style="84" customWidth="1"/>
    <col min="12802" max="12802" width="8.7109375" style="84" customWidth="1"/>
    <col min="12803" max="12803" width="8.140625" style="84" bestFit="1" customWidth="1"/>
    <col min="12804" max="12804" width="8.85546875" style="84" bestFit="1" customWidth="1"/>
    <col min="12805" max="12805" width="8.140625" style="84" bestFit="1" customWidth="1"/>
    <col min="12806" max="12806" width="8.85546875" style="84" bestFit="1" customWidth="1"/>
    <col min="12807" max="12807" width="8.140625" style="84" bestFit="1" customWidth="1"/>
    <col min="12808" max="12808" width="8.85546875" style="84" bestFit="1" customWidth="1"/>
    <col min="12809" max="12812" width="8.85546875" style="84" customWidth="1"/>
    <col min="12813" max="13056" width="9.140625" style="84"/>
    <col min="13057" max="13057" width="23.42578125" style="84" customWidth="1"/>
    <col min="13058" max="13058" width="8.7109375" style="84" customWidth="1"/>
    <col min="13059" max="13059" width="8.140625" style="84" bestFit="1" customWidth="1"/>
    <col min="13060" max="13060" width="8.85546875" style="84" bestFit="1" customWidth="1"/>
    <col min="13061" max="13061" width="8.140625" style="84" bestFit="1" customWidth="1"/>
    <col min="13062" max="13062" width="8.85546875" style="84" bestFit="1" customWidth="1"/>
    <col min="13063" max="13063" width="8.140625" style="84" bestFit="1" customWidth="1"/>
    <col min="13064" max="13064" width="8.85546875" style="84" bestFit="1" customWidth="1"/>
    <col min="13065" max="13068" width="8.85546875" style="84" customWidth="1"/>
    <col min="13069" max="13312" width="9.140625" style="84"/>
    <col min="13313" max="13313" width="23.42578125" style="84" customWidth="1"/>
    <col min="13314" max="13314" width="8.7109375" style="84" customWidth="1"/>
    <col min="13315" max="13315" width="8.140625" style="84" bestFit="1" customWidth="1"/>
    <col min="13316" max="13316" width="8.85546875" style="84" bestFit="1" customWidth="1"/>
    <col min="13317" max="13317" width="8.140625" style="84" bestFit="1" customWidth="1"/>
    <col min="13318" max="13318" width="8.85546875" style="84" bestFit="1" customWidth="1"/>
    <col min="13319" max="13319" width="8.140625" style="84" bestFit="1" customWidth="1"/>
    <col min="13320" max="13320" width="8.85546875" style="84" bestFit="1" customWidth="1"/>
    <col min="13321" max="13324" width="8.85546875" style="84" customWidth="1"/>
    <col min="13325" max="13568" width="9.140625" style="84"/>
    <col min="13569" max="13569" width="23.42578125" style="84" customWidth="1"/>
    <col min="13570" max="13570" width="8.7109375" style="84" customWidth="1"/>
    <col min="13571" max="13571" width="8.140625" style="84" bestFit="1" customWidth="1"/>
    <col min="13572" max="13572" width="8.85546875" style="84" bestFit="1" customWidth="1"/>
    <col min="13573" max="13573" width="8.140625" style="84" bestFit="1" customWidth="1"/>
    <col min="13574" max="13574" width="8.85546875" style="84" bestFit="1" customWidth="1"/>
    <col min="13575" max="13575" width="8.140625" style="84" bestFit="1" customWidth="1"/>
    <col min="13576" max="13576" width="8.85546875" style="84" bestFit="1" customWidth="1"/>
    <col min="13577" max="13580" width="8.85546875" style="84" customWidth="1"/>
    <col min="13581" max="13824" width="9.140625" style="84"/>
    <col min="13825" max="13825" width="23.42578125" style="84" customWidth="1"/>
    <col min="13826" max="13826" width="8.7109375" style="84" customWidth="1"/>
    <col min="13827" max="13827" width="8.140625" style="84" bestFit="1" customWidth="1"/>
    <col min="13828" max="13828" width="8.85546875" style="84" bestFit="1" customWidth="1"/>
    <col min="13829" max="13829" width="8.140625" style="84" bestFit="1" customWidth="1"/>
    <col min="13830" max="13830" width="8.85546875" style="84" bestFit="1" customWidth="1"/>
    <col min="13831" max="13831" width="8.140625" style="84" bestFit="1" customWidth="1"/>
    <col min="13832" max="13832" width="8.85546875" style="84" bestFit="1" customWidth="1"/>
    <col min="13833" max="13836" width="8.85546875" style="84" customWidth="1"/>
    <col min="13837" max="14080" width="9.140625" style="84"/>
    <col min="14081" max="14081" width="23.42578125" style="84" customWidth="1"/>
    <col min="14082" max="14082" width="8.7109375" style="84" customWidth="1"/>
    <col min="14083" max="14083" width="8.140625" style="84" bestFit="1" customWidth="1"/>
    <col min="14084" max="14084" width="8.85546875" style="84" bestFit="1" customWidth="1"/>
    <col min="14085" max="14085" width="8.140625" style="84" bestFit="1" customWidth="1"/>
    <col min="14086" max="14086" width="8.85546875" style="84" bestFit="1" customWidth="1"/>
    <col min="14087" max="14087" width="8.140625" style="84" bestFit="1" customWidth="1"/>
    <col min="14088" max="14088" width="8.85546875" style="84" bestFit="1" customWidth="1"/>
    <col min="14089" max="14092" width="8.85546875" style="84" customWidth="1"/>
    <col min="14093" max="14336" width="9.140625" style="84"/>
    <col min="14337" max="14337" width="23.42578125" style="84" customWidth="1"/>
    <col min="14338" max="14338" width="8.7109375" style="84" customWidth="1"/>
    <col min="14339" max="14339" width="8.140625" style="84" bestFit="1" customWidth="1"/>
    <col min="14340" max="14340" width="8.85546875" style="84" bestFit="1" customWidth="1"/>
    <col min="14341" max="14341" width="8.140625" style="84" bestFit="1" customWidth="1"/>
    <col min="14342" max="14342" width="8.85546875" style="84" bestFit="1" customWidth="1"/>
    <col min="14343" max="14343" width="8.140625" style="84" bestFit="1" customWidth="1"/>
    <col min="14344" max="14344" width="8.85546875" style="84" bestFit="1" customWidth="1"/>
    <col min="14345" max="14348" width="8.85546875" style="84" customWidth="1"/>
    <col min="14349" max="14592" width="9.140625" style="84"/>
    <col min="14593" max="14593" width="23.42578125" style="84" customWidth="1"/>
    <col min="14594" max="14594" width="8.7109375" style="84" customWidth="1"/>
    <col min="14595" max="14595" width="8.140625" style="84" bestFit="1" customWidth="1"/>
    <col min="14596" max="14596" width="8.85546875" style="84" bestFit="1" customWidth="1"/>
    <col min="14597" max="14597" width="8.140625" style="84" bestFit="1" customWidth="1"/>
    <col min="14598" max="14598" width="8.85546875" style="84" bestFit="1" customWidth="1"/>
    <col min="14599" max="14599" width="8.140625" style="84" bestFit="1" customWidth="1"/>
    <col min="14600" max="14600" width="8.85546875" style="84" bestFit="1" customWidth="1"/>
    <col min="14601" max="14604" width="8.85546875" style="84" customWidth="1"/>
    <col min="14605" max="14848" width="9.140625" style="84"/>
    <col min="14849" max="14849" width="23.42578125" style="84" customWidth="1"/>
    <col min="14850" max="14850" width="8.7109375" style="84" customWidth="1"/>
    <col min="14851" max="14851" width="8.140625" style="84" bestFit="1" customWidth="1"/>
    <col min="14852" max="14852" width="8.85546875" style="84" bestFit="1" customWidth="1"/>
    <col min="14853" max="14853" width="8.140625" style="84" bestFit="1" customWidth="1"/>
    <col min="14854" max="14854" width="8.85546875" style="84" bestFit="1" customWidth="1"/>
    <col min="14855" max="14855" width="8.140625" style="84" bestFit="1" customWidth="1"/>
    <col min="14856" max="14856" width="8.85546875" style="84" bestFit="1" customWidth="1"/>
    <col min="14857" max="14860" width="8.85546875" style="84" customWidth="1"/>
    <col min="14861" max="15104" width="9.140625" style="84"/>
    <col min="15105" max="15105" width="23.42578125" style="84" customWidth="1"/>
    <col min="15106" max="15106" width="8.7109375" style="84" customWidth="1"/>
    <col min="15107" max="15107" width="8.140625" style="84" bestFit="1" customWidth="1"/>
    <col min="15108" max="15108" width="8.85546875" style="84" bestFit="1" customWidth="1"/>
    <col min="15109" max="15109" width="8.140625" style="84" bestFit="1" customWidth="1"/>
    <col min="15110" max="15110" width="8.85546875" style="84" bestFit="1" customWidth="1"/>
    <col min="15111" max="15111" width="8.140625" style="84" bestFit="1" customWidth="1"/>
    <col min="15112" max="15112" width="8.85546875" style="84" bestFit="1" customWidth="1"/>
    <col min="15113" max="15116" width="8.85546875" style="84" customWidth="1"/>
    <col min="15117" max="15360" width="9.140625" style="84"/>
    <col min="15361" max="15361" width="23.42578125" style="84" customWidth="1"/>
    <col min="15362" max="15362" width="8.7109375" style="84" customWidth="1"/>
    <col min="15363" max="15363" width="8.140625" style="84" bestFit="1" customWidth="1"/>
    <col min="15364" max="15364" width="8.85546875" style="84" bestFit="1" customWidth="1"/>
    <col min="15365" max="15365" width="8.140625" style="84" bestFit="1" customWidth="1"/>
    <col min="15366" max="15366" width="8.85546875" style="84" bestFit="1" customWidth="1"/>
    <col min="15367" max="15367" width="8.140625" style="84" bestFit="1" customWidth="1"/>
    <col min="15368" max="15368" width="8.85546875" style="84" bestFit="1" customWidth="1"/>
    <col min="15369" max="15372" width="8.85546875" style="84" customWidth="1"/>
    <col min="15373" max="15616" width="9.140625" style="84"/>
    <col min="15617" max="15617" width="23.42578125" style="84" customWidth="1"/>
    <col min="15618" max="15618" width="8.7109375" style="84" customWidth="1"/>
    <col min="15619" max="15619" width="8.140625" style="84" bestFit="1" customWidth="1"/>
    <col min="15620" max="15620" width="8.85546875" style="84" bestFit="1" customWidth="1"/>
    <col min="15621" max="15621" width="8.140625" style="84" bestFit="1" customWidth="1"/>
    <col min="15622" max="15622" width="8.85546875" style="84" bestFit="1" customWidth="1"/>
    <col min="15623" max="15623" width="8.140625" style="84" bestFit="1" customWidth="1"/>
    <col min="15624" max="15624" width="8.85546875" style="84" bestFit="1" customWidth="1"/>
    <col min="15625" max="15628" width="8.85546875" style="84" customWidth="1"/>
    <col min="15629" max="15872" width="9.140625" style="84"/>
    <col min="15873" max="15873" width="23.42578125" style="84" customWidth="1"/>
    <col min="15874" max="15874" width="8.7109375" style="84" customWidth="1"/>
    <col min="15875" max="15875" width="8.140625" style="84" bestFit="1" customWidth="1"/>
    <col min="15876" max="15876" width="8.85546875" style="84" bestFit="1" customWidth="1"/>
    <col min="15877" max="15877" width="8.140625" style="84" bestFit="1" customWidth="1"/>
    <col min="15878" max="15878" width="8.85546875" style="84" bestFit="1" customWidth="1"/>
    <col min="15879" max="15879" width="8.140625" style="84" bestFit="1" customWidth="1"/>
    <col min="15880" max="15880" width="8.85546875" style="84" bestFit="1" customWidth="1"/>
    <col min="15881" max="15884" width="8.85546875" style="84" customWidth="1"/>
    <col min="15885" max="16128" width="9.140625" style="84"/>
    <col min="16129" max="16129" width="23.42578125" style="84" customWidth="1"/>
    <col min="16130" max="16130" width="8.7109375" style="84" customWidth="1"/>
    <col min="16131" max="16131" width="8.140625" style="84" bestFit="1" customWidth="1"/>
    <col min="16132" max="16132" width="8.85546875" style="84" bestFit="1" customWidth="1"/>
    <col min="16133" max="16133" width="8.140625" style="84" bestFit="1" customWidth="1"/>
    <col min="16134" max="16134" width="8.85546875" style="84" bestFit="1" customWidth="1"/>
    <col min="16135" max="16135" width="8.140625" style="84" bestFit="1" customWidth="1"/>
    <col min="16136" max="16136" width="8.85546875" style="84" bestFit="1" customWidth="1"/>
    <col min="16137" max="16140" width="8.85546875" style="84" customWidth="1"/>
    <col min="16141" max="16384" width="9.140625" style="84"/>
  </cols>
  <sheetData>
    <row r="1" spans="1:23" ht="28.5" customHeight="1" x14ac:dyDescent="0.2">
      <c r="A1" s="599" t="s">
        <v>769</v>
      </c>
      <c r="B1" s="599"/>
      <c r="C1" s="599"/>
      <c r="D1" s="599"/>
      <c r="E1" s="599"/>
      <c r="F1" s="599"/>
      <c r="G1" s="599"/>
      <c r="H1" s="599"/>
      <c r="I1" s="599"/>
      <c r="J1" s="599"/>
      <c r="K1" s="599"/>
      <c r="L1" s="599"/>
      <c r="M1" s="599"/>
      <c r="N1" s="599"/>
      <c r="Q1" s="356">
        <f>IF(M3="English",0,13)</f>
        <v>0</v>
      </c>
    </row>
    <row r="2" spans="1:23" s="76" customFormat="1" ht="13.5" customHeight="1" x14ac:dyDescent="0.2">
      <c r="A2" s="73" t="s">
        <v>607</v>
      </c>
      <c r="B2" s="73"/>
      <c r="C2" s="74"/>
      <c r="D2" s="75"/>
      <c r="E2" s="74"/>
      <c r="F2" s="75"/>
      <c r="G2" s="74"/>
      <c r="H2" s="75"/>
      <c r="I2" s="75"/>
      <c r="J2" s="75"/>
      <c r="M2" s="583" t="s">
        <v>580</v>
      </c>
      <c r="N2" s="584"/>
    </row>
    <row r="3" spans="1:23" s="76" customFormat="1" ht="13.5" customHeight="1" x14ac:dyDescent="0.2">
      <c r="A3" s="73" t="s">
        <v>49</v>
      </c>
      <c r="B3" s="73"/>
      <c r="C3" s="74"/>
      <c r="D3" s="75"/>
      <c r="E3" s="74"/>
      <c r="F3" s="75"/>
      <c r="G3" s="74"/>
      <c r="H3" s="75"/>
      <c r="I3" s="75"/>
      <c r="J3" s="75"/>
      <c r="M3" s="585" t="s">
        <v>15</v>
      </c>
      <c r="N3" s="586"/>
    </row>
    <row r="4" spans="1:23" s="76" customFormat="1" ht="13.5" customHeight="1" x14ac:dyDescent="0.2">
      <c r="A4" s="73"/>
      <c r="B4" s="73"/>
      <c r="C4" s="74"/>
      <c r="D4" s="75"/>
      <c r="E4" s="74"/>
      <c r="F4" s="75"/>
      <c r="G4" s="74"/>
      <c r="H4" s="75"/>
      <c r="I4" s="75"/>
      <c r="J4" s="75"/>
      <c r="M4" s="336"/>
      <c r="N4" s="336"/>
    </row>
    <row r="5" spans="1:23" ht="11.25" customHeight="1" x14ac:dyDescent="0.2"/>
    <row r="6" spans="1:23" ht="11.25" customHeight="1" x14ac:dyDescent="0.2">
      <c r="A6" s="587" t="s">
        <v>560</v>
      </c>
      <c r="B6" s="587" t="s">
        <v>561</v>
      </c>
      <c r="C6" s="600" t="str">
        <f>M3</f>
        <v>English</v>
      </c>
      <c r="D6" s="600"/>
      <c r="E6" s="600"/>
      <c r="F6" s="600"/>
      <c r="G6" s="600"/>
      <c r="H6" s="600"/>
      <c r="I6" s="600"/>
      <c r="J6" s="600"/>
      <c r="K6" s="600"/>
      <c r="L6" s="600"/>
      <c r="M6" s="600"/>
      <c r="N6" s="600"/>
    </row>
    <row r="7" spans="1:23" ht="11.25" customHeight="1" x14ac:dyDescent="0.2">
      <c r="A7" s="588"/>
      <c r="B7" s="588"/>
      <c r="C7" s="600" t="s">
        <v>451</v>
      </c>
      <c r="D7" s="600"/>
      <c r="E7" s="600" t="s">
        <v>452</v>
      </c>
      <c r="F7" s="600"/>
      <c r="G7" s="600" t="s">
        <v>453</v>
      </c>
      <c r="H7" s="600"/>
      <c r="I7" s="600" t="s">
        <v>466</v>
      </c>
      <c r="J7" s="600"/>
      <c r="K7" s="600" t="s">
        <v>537</v>
      </c>
      <c r="L7" s="600"/>
      <c r="M7" s="600" t="s">
        <v>606</v>
      </c>
      <c r="N7" s="600"/>
    </row>
    <row r="8" spans="1:23" ht="45" customHeight="1" x14ac:dyDescent="0.2">
      <c r="A8" s="589"/>
      <c r="B8" s="589"/>
      <c r="C8" s="214" t="s">
        <v>461</v>
      </c>
      <c r="D8" s="215" t="s">
        <v>462</v>
      </c>
      <c r="E8" s="214" t="s">
        <v>461</v>
      </c>
      <c r="F8" s="215" t="s">
        <v>462</v>
      </c>
      <c r="G8" s="214" t="s">
        <v>461</v>
      </c>
      <c r="H8" s="215" t="s">
        <v>462</v>
      </c>
      <c r="I8" s="214" t="s">
        <v>461</v>
      </c>
      <c r="J8" s="215" t="s">
        <v>462</v>
      </c>
      <c r="K8" s="315" t="s">
        <v>461</v>
      </c>
      <c r="L8" s="215" t="s">
        <v>462</v>
      </c>
      <c r="M8" s="315" t="s">
        <v>461</v>
      </c>
      <c r="N8" s="215" t="s">
        <v>462</v>
      </c>
    </row>
    <row r="9" spans="1:23" ht="11.25" customHeight="1" x14ac:dyDescent="0.2">
      <c r="A9" s="40"/>
      <c r="B9" s="136"/>
      <c r="C9" s="314"/>
      <c r="D9" s="289"/>
      <c r="E9" s="314"/>
      <c r="F9" s="289"/>
      <c r="G9" s="314"/>
      <c r="H9" s="348"/>
      <c r="I9" s="345"/>
      <c r="J9" s="345"/>
      <c r="L9" s="345"/>
      <c r="M9" s="314"/>
      <c r="N9" s="345"/>
    </row>
    <row r="10" spans="1:23" ht="11.25" customHeight="1" x14ac:dyDescent="0.2">
      <c r="A10" s="32" t="s">
        <v>767</v>
      </c>
      <c r="B10" s="47" t="s">
        <v>445</v>
      </c>
      <c r="C10" s="349">
        <f>VLOOKUP($A10,'Table 19 data'!$A$9:$AA$184,$Q$1+'Table 19 data'!C$4,0)</f>
        <v>566092</v>
      </c>
      <c r="D10" s="350">
        <f>VLOOKUP($A10,'Table 19 data'!$A$9:$AA$184,$Q$1+'Table 19 data'!D$4,0)</f>
        <v>64.7</v>
      </c>
      <c r="E10" s="349">
        <f>VLOOKUP($A10,'Table 19 data'!$A$9:$AA$184,$Q$1+'Table 19 data'!E$4,0)</f>
        <v>565890</v>
      </c>
      <c r="F10" s="350">
        <f>VLOOKUP($A10,'Table 19 data'!$A$9:$AA$184,$Q$1+'Table 19 data'!F$4,0)</f>
        <v>69.3</v>
      </c>
      <c r="G10" s="349">
        <f>VLOOKUP($A10,'Table 19 data'!$A$9:$AA$184,$Q$1+'Table 19 data'!G$4,0)</f>
        <v>544784</v>
      </c>
      <c r="H10" s="350">
        <f>VLOOKUP($A10,'Table 19 data'!$A$9:$AA$184,$Q$1+'Table 19 data'!H$4,0)</f>
        <v>71.8</v>
      </c>
      <c r="I10" s="349">
        <f>VLOOKUP($A10,'Table 19 data'!$A$9:$AA$184,$Q$1+'Table 19 data'!I$4,0)</f>
        <v>541963</v>
      </c>
      <c r="J10" s="350">
        <f>VLOOKUP($A10,'Table 19 data'!$A$9:$AA$184,$Q$1+'Table 19 data'!J$4,0)</f>
        <v>68</v>
      </c>
      <c r="K10" s="349">
        <f>VLOOKUP($A10,'Table 19 data'!$A$9:$AA$184,$Q$1+'Table 19 data'!K$4,0)</f>
        <v>553883</v>
      </c>
      <c r="L10" s="350">
        <f>VLOOKUP($A10,'Table 19 data'!$A$9:$AA$184,$Q$1+'Table 19 data'!L$4,0)</f>
        <v>70.400000000000006</v>
      </c>
      <c r="M10" s="349">
        <f>VLOOKUP($A10,'Table 19 data'!$A$9:$AA$184,$Q$1+'Table 19 data'!M$4,0)</f>
        <v>542909</v>
      </c>
      <c r="N10" s="350">
        <f>VLOOKUP($A10,'Table 19 data'!$A$9:$AA$184,$Q$1+'Table 19 data'!N$4,0)</f>
        <v>71.599999999999994</v>
      </c>
    </row>
    <row r="11" spans="1:23" ht="11.25" customHeight="1" x14ac:dyDescent="0.2"/>
    <row r="12" spans="1:23" s="83" customFormat="1" x14ac:dyDescent="0.2">
      <c r="A12" s="46" t="s">
        <v>590</v>
      </c>
      <c r="B12" s="47"/>
      <c r="C12" s="349">
        <f>VLOOKUP($A12,'Table 19 data'!$A$9:$AA$184,$Q$1+'Table 19 data'!C$4,0)</f>
        <v>559641</v>
      </c>
      <c r="D12" s="350">
        <f>VLOOKUP($A12,'Table 19 data'!$A$9:$AA$184,$Q$1+'Table 19 data'!D$4,0)</f>
        <v>65.3</v>
      </c>
      <c r="E12" s="349">
        <f>VLOOKUP($A12,'Table 19 data'!$A$9:$AA$184,$Q$1+'Table 19 data'!E$4,0)</f>
        <v>560246</v>
      </c>
      <c r="F12" s="350">
        <f>VLOOKUP($A12,'Table 19 data'!$A$9:$AA$184,$Q$1+'Table 19 data'!F$4,0)</f>
        <v>69.900000000000006</v>
      </c>
      <c r="G12" s="349">
        <f>VLOOKUP($A12,'Table 19 data'!$A$9:$AA$184,$Q$1+'Table 19 data'!G$4,0)</f>
        <v>543785</v>
      </c>
      <c r="H12" s="350">
        <f>VLOOKUP($A12,'Table 19 data'!$A$9:$AA$184,$Q$1+'Table 19 data'!H$4,0)</f>
        <v>72</v>
      </c>
      <c r="I12" s="349">
        <f>VLOOKUP($A12,'Table 19 data'!$A$9:$AA$184,$Q$1+'Table 19 data'!I$4,0)</f>
        <v>540934</v>
      </c>
      <c r="J12" s="350">
        <f>VLOOKUP($A12,'Table 19 data'!$A$9:$AA$184,$Q$1+'Table 19 data'!J$4,0)</f>
        <v>68.2</v>
      </c>
      <c r="K12" s="349">
        <f>VLOOKUP($A12,'Table 19 data'!$A$9:$AA$184,$Q$1+'Table 19 data'!K$4,0)</f>
        <v>552867</v>
      </c>
      <c r="L12" s="350">
        <f>VLOOKUP($A12,'Table 19 data'!$A$9:$AA$184,$Q$1+'Table 19 data'!L$4,0)</f>
        <v>70.5</v>
      </c>
      <c r="M12" s="349">
        <f>VLOOKUP($A12,'Table 19 data'!$A$9:$AA$184,$Q$1+'Table 19 data'!M$4,0)</f>
        <v>541830</v>
      </c>
      <c r="N12" s="350">
        <f>VLOOKUP($A12,'Table 19 data'!$A$9:$AA$184,$Q$1+'Table 19 data'!N$4,0)</f>
        <v>71.8</v>
      </c>
      <c r="O12" s="84"/>
      <c r="P12" s="84"/>
      <c r="Q12" s="84"/>
      <c r="R12" s="84"/>
      <c r="S12" s="84"/>
      <c r="T12" s="84"/>
      <c r="U12" s="84"/>
      <c r="V12" s="84"/>
      <c r="W12" s="84"/>
    </row>
    <row r="13" spans="1:23" ht="11.25" customHeight="1" x14ac:dyDescent="0.2">
      <c r="A13" s="272"/>
      <c r="B13" s="272"/>
      <c r="C13" s="273"/>
      <c r="D13" s="274"/>
      <c r="E13" s="273"/>
      <c r="F13" s="274"/>
      <c r="G13" s="273"/>
      <c r="H13" s="274"/>
      <c r="I13" s="274"/>
      <c r="J13" s="274"/>
      <c r="K13" s="316"/>
      <c r="L13" s="274"/>
    </row>
    <row r="14" spans="1:23" s="83" customFormat="1" ht="11.25" customHeight="1" x14ac:dyDescent="0.2">
      <c r="A14" s="31" t="s">
        <v>562</v>
      </c>
      <c r="B14" s="77" t="s">
        <v>129</v>
      </c>
      <c r="C14" s="346">
        <f>VLOOKUP($A14,'Table 19 data'!$A$9:$AA$184,$Q$1+'Table 19 data'!C$4,0)</f>
        <v>30209</v>
      </c>
      <c r="D14" s="347">
        <f>VLOOKUP($A14,'Table 19 data'!$A$9:$AA$184,$Q$1+'Table 19 data'!D$4,0)</f>
        <v>60.9</v>
      </c>
      <c r="E14" s="346">
        <f>VLOOKUP($A14,'Table 19 data'!$A$9:$AA$184,$Q$1+'Table 19 data'!E$4,0)</f>
        <v>29058</v>
      </c>
      <c r="F14" s="347">
        <f>VLOOKUP($A14,'Table 19 data'!$A$9:$AA$184,$Q$1+'Table 19 data'!F$4,0)</f>
        <v>65.2</v>
      </c>
      <c r="G14" s="346">
        <f>VLOOKUP($A14,'Table 19 data'!$A$9:$AA$184,$Q$1+'Table 19 data'!G$4,0)</f>
        <v>28733</v>
      </c>
      <c r="H14" s="347">
        <f>VLOOKUP($A14,'Table 19 data'!$A$9:$AA$184,$Q$1+'Table 19 data'!H$4,0)</f>
        <v>68.3</v>
      </c>
      <c r="I14" s="346">
        <f>VLOOKUP($A14,'Table 19 data'!$A$9:$AA$184,$Q$1+'Table 19 data'!I$4,0)</f>
        <v>27905</v>
      </c>
      <c r="J14" s="347">
        <f>VLOOKUP($A14,'Table 19 data'!$A$9:$AA$184,$Q$1+'Table 19 data'!J$4,0)</f>
        <v>65.8</v>
      </c>
      <c r="K14" s="346">
        <f>VLOOKUP($A14,'Table 19 data'!$A$9:$AA$184,$Q$1+'Table 19 data'!K$4,0)</f>
        <v>28357</v>
      </c>
      <c r="L14" s="347">
        <f>VLOOKUP($A14,'Table 19 data'!$A$9:$AA$184,$Q$1+'Table 19 data'!L$4,0)</f>
        <v>67</v>
      </c>
      <c r="M14" s="346">
        <f>VLOOKUP($A14,'Table 19 data'!$A$9:$AA$184,$Q$1+'Table 19 data'!M$4,0)</f>
        <v>27298</v>
      </c>
      <c r="N14" s="347">
        <f>VLOOKUP($A14,'Table 19 data'!$A$9:$AA$184,$Q$1+'Table 19 data'!N$4,0)</f>
        <v>69.5</v>
      </c>
      <c r="O14" s="84"/>
      <c r="P14" s="84"/>
      <c r="Q14" s="84"/>
      <c r="R14" s="84"/>
      <c r="S14" s="84"/>
      <c r="T14" s="84"/>
      <c r="U14" s="84"/>
      <c r="V14" s="84"/>
      <c r="W14" s="84"/>
    </row>
    <row r="15" spans="1:23" ht="11.25" customHeight="1" x14ac:dyDescent="0.2">
      <c r="A15" s="103" t="s">
        <v>467</v>
      </c>
      <c r="B15" s="136" t="s">
        <v>132</v>
      </c>
      <c r="C15" s="314">
        <f>VLOOKUP($A15,'Table 19 data'!$A$9:$AA$184,$Q$1+'Table 19 data'!C$4,0)</f>
        <v>5682</v>
      </c>
      <c r="D15" s="348">
        <f>VLOOKUP($A15,'Table 19 data'!$A$9:$AA$184,$Q$1+'Table 19 data'!D$4,0)</f>
        <v>63.2</v>
      </c>
      <c r="E15" s="314">
        <f>VLOOKUP($A15,'Table 19 data'!$A$9:$AA$184,$Q$1+'Table 19 data'!E$4,0)</f>
        <v>5462</v>
      </c>
      <c r="F15" s="348">
        <f>VLOOKUP($A15,'Table 19 data'!$A$9:$AA$184,$Q$1+'Table 19 data'!F$4,0)</f>
        <v>69.5</v>
      </c>
      <c r="G15" s="314">
        <f>VLOOKUP($A15,'Table 19 data'!$A$9:$AA$184,$Q$1+'Table 19 data'!G$4,0)</f>
        <v>5440</v>
      </c>
      <c r="H15" s="348">
        <f>VLOOKUP($A15,'Table 19 data'!$A$9:$AA$184,$Q$1+'Table 19 data'!H$4,0)</f>
        <v>73.2</v>
      </c>
      <c r="I15" s="314">
        <f>VLOOKUP($A15,'Table 19 data'!$A$9:$AA$184,$Q$1+'Table 19 data'!I$4,0)</f>
        <v>5384</v>
      </c>
      <c r="J15" s="348">
        <f>VLOOKUP($A15,'Table 19 data'!$A$9:$AA$184,$Q$1+'Table 19 data'!J$4,0)</f>
        <v>71.5</v>
      </c>
      <c r="K15" s="314">
        <f>VLOOKUP($A15,'Table 19 data'!$A$9:$AA$184,$Q$1+'Table 19 data'!K$4,0)</f>
        <v>5415</v>
      </c>
      <c r="L15" s="348">
        <f>VLOOKUP($A15,'Table 19 data'!$A$9:$AA$184,$Q$1+'Table 19 data'!L$4,0)</f>
        <v>72.7</v>
      </c>
      <c r="M15" s="314">
        <f>VLOOKUP($A15,'Table 19 data'!$A$9:$AA$184,$Q$1+'Table 19 data'!M$4,0)</f>
        <v>5221</v>
      </c>
      <c r="N15" s="348">
        <f>VLOOKUP($A15,'Table 19 data'!$A$9:$AA$184,$Q$1+'Table 19 data'!N$4,0)</f>
        <v>73.599999999999994</v>
      </c>
    </row>
    <row r="16" spans="1:23" ht="11.25" customHeight="1" x14ac:dyDescent="0.2">
      <c r="A16" s="103" t="s">
        <v>130</v>
      </c>
      <c r="B16" s="136" t="s">
        <v>131</v>
      </c>
      <c r="C16" s="314">
        <f>VLOOKUP($A16,'Table 19 data'!$A$9:$AA$184,$Q$1+'Table 19 data'!C$4,0)</f>
        <v>1165</v>
      </c>
      <c r="D16" s="348">
        <f>VLOOKUP($A16,'Table 19 data'!$A$9:$AA$184,$Q$1+'Table 19 data'!D$4,0)</f>
        <v>59.2</v>
      </c>
      <c r="E16" s="314">
        <f>VLOOKUP($A16,'Table 19 data'!$A$9:$AA$184,$Q$1+'Table 19 data'!E$4,0)</f>
        <v>1115</v>
      </c>
      <c r="F16" s="348">
        <f>VLOOKUP($A16,'Table 19 data'!$A$9:$AA$184,$Q$1+'Table 19 data'!F$4,0)</f>
        <v>66.5</v>
      </c>
      <c r="G16" s="314">
        <f>VLOOKUP($A16,'Table 19 data'!$A$9:$AA$184,$Q$1+'Table 19 data'!G$4,0)</f>
        <v>1095</v>
      </c>
      <c r="H16" s="348">
        <f>VLOOKUP($A16,'Table 19 data'!$A$9:$AA$184,$Q$1+'Table 19 data'!H$4,0)</f>
        <v>74.400000000000006</v>
      </c>
      <c r="I16" s="314">
        <f>VLOOKUP($A16,'Table 19 data'!$A$9:$AA$184,$Q$1+'Table 19 data'!I$4,0)</f>
        <v>1111</v>
      </c>
      <c r="J16" s="348">
        <f>VLOOKUP($A16,'Table 19 data'!$A$9:$AA$184,$Q$1+'Table 19 data'!J$4,0)</f>
        <v>67.099999999999994</v>
      </c>
      <c r="K16" s="314">
        <f>VLOOKUP($A16,'Table 19 data'!$A$9:$AA$184,$Q$1+'Table 19 data'!K$4,0)</f>
        <v>1136</v>
      </c>
      <c r="L16" s="348">
        <f>VLOOKUP($A16,'Table 19 data'!$A$9:$AA$184,$Q$1+'Table 19 data'!L$4,0)</f>
        <v>74.400000000000006</v>
      </c>
      <c r="M16" s="314">
        <f>VLOOKUP($A16,'Table 19 data'!$A$9:$AA$184,$Q$1+'Table 19 data'!M$4,0)</f>
        <v>1133</v>
      </c>
      <c r="N16" s="348">
        <f>VLOOKUP($A16,'Table 19 data'!$A$9:$AA$184,$Q$1+'Table 19 data'!N$4,0)</f>
        <v>76.3</v>
      </c>
    </row>
    <row r="17" spans="1:23" ht="11.25" customHeight="1" x14ac:dyDescent="0.2">
      <c r="A17" s="103" t="s">
        <v>133</v>
      </c>
      <c r="B17" s="136" t="s">
        <v>134</v>
      </c>
      <c r="C17" s="314">
        <f>VLOOKUP($A17,'Table 19 data'!$A$9:$AA$184,$Q$1+'Table 19 data'!C$4,0)</f>
        <v>2132</v>
      </c>
      <c r="D17" s="348">
        <f>VLOOKUP($A17,'Table 19 data'!$A$9:$AA$184,$Q$1+'Table 19 data'!D$4,0)</f>
        <v>64.099999999999994</v>
      </c>
      <c r="E17" s="314">
        <f>VLOOKUP($A17,'Table 19 data'!$A$9:$AA$184,$Q$1+'Table 19 data'!E$4,0)</f>
        <v>2087</v>
      </c>
      <c r="F17" s="348">
        <f>VLOOKUP($A17,'Table 19 data'!$A$9:$AA$184,$Q$1+'Table 19 data'!F$4,0)</f>
        <v>66.2</v>
      </c>
      <c r="G17" s="314">
        <f>VLOOKUP($A17,'Table 19 data'!$A$9:$AA$184,$Q$1+'Table 19 data'!G$4,0)</f>
        <v>2174</v>
      </c>
      <c r="H17" s="348">
        <f>VLOOKUP($A17,'Table 19 data'!$A$9:$AA$184,$Q$1+'Table 19 data'!H$4,0)</f>
        <v>72.2</v>
      </c>
      <c r="I17" s="314">
        <f>VLOOKUP($A17,'Table 19 data'!$A$9:$AA$184,$Q$1+'Table 19 data'!I$4,0)</f>
        <v>2096</v>
      </c>
      <c r="J17" s="348">
        <f>VLOOKUP($A17,'Table 19 data'!$A$9:$AA$184,$Q$1+'Table 19 data'!J$4,0)</f>
        <v>67.7</v>
      </c>
      <c r="K17" s="314">
        <f>VLOOKUP($A17,'Table 19 data'!$A$9:$AA$184,$Q$1+'Table 19 data'!K$4,0)</f>
        <v>2146</v>
      </c>
      <c r="L17" s="348">
        <f>VLOOKUP($A17,'Table 19 data'!$A$9:$AA$184,$Q$1+'Table 19 data'!L$4,0)</f>
        <v>67.099999999999994</v>
      </c>
      <c r="M17" s="314">
        <f>VLOOKUP($A17,'Table 19 data'!$A$9:$AA$184,$Q$1+'Table 19 data'!M$4,0)</f>
        <v>2076</v>
      </c>
      <c r="N17" s="348">
        <f>VLOOKUP($A17,'Table 19 data'!$A$9:$AA$184,$Q$1+'Table 19 data'!N$4,0)</f>
        <v>69.2</v>
      </c>
    </row>
    <row r="18" spans="1:23" ht="11.25" customHeight="1" x14ac:dyDescent="0.2">
      <c r="A18" s="103" t="s">
        <v>135</v>
      </c>
      <c r="B18" s="136" t="s">
        <v>136</v>
      </c>
      <c r="C18" s="314">
        <f>VLOOKUP($A18,'Table 19 data'!$A$9:$AA$184,$Q$1+'Table 19 data'!C$4,0)</f>
        <v>1232</v>
      </c>
      <c r="D18" s="348">
        <f>VLOOKUP($A18,'Table 19 data'!$A$9:$AA$184,$Q$1+'Table 19 data'!D$4,0)</f>
        <v>57.1</v>
      </c>
      <c r="E18" s="314">
        <f>VLOOKUP($A18,'Table 19 data'!$A$9:$AA$184,$Q$1+'Table 19 data'!E$4,0)</f>
        <v>1239</v>
      </c>
      <c r="F18" s="348">
        <f>VLOOKUP($A18,'Table 19 data'!$A$9:$AA$184,$Q$1+'Table 19 data'!F$4,0)</f>
        <v>55</v>
      </c>
      <c r="G18" s="314">
        <f>VLOOKUP($A18,'Table 19 data'!$A$9:$AA$184,$Q$1+'Table 19 data'!G$4,0)</f>
        <v>1273</v>
      </c>
      <c r="H18" s="348">
        <f>VLOOKUP($A18,'Table 19 data'!$A$9:$AA$184,$Q$1+'Table 19 data'!H$4,0)</f>
        <v>61.7</v>
      </c>
      <c r="I18" s="314">
        <f>VLOOKUP($A18,'Table 19 data'!$A$9:$AA$184,$Q$1+'Table 19 data'!I$4,0)</f>
        <v>1152</v>
      </c>
      <c r="J18" s="348">
        <f>VLOOKUP($A18,'Table 19 data'!$A$9:$AA$184,$Q$1+'Table 19 data'!J$4,0)</f>
        <v>49.7</v>
      </c>
      <c r="K18" s="314">
        <f>VLOOKUP($A18,'Table 19 data'!$A$9:$AA$184,$Q$1+'Table 19 data'!K$4,0)</f>
        <v>1156</v>
      </c>
      <c r="L18" s="348">
        <f>VLOOKUP($A18,'Table 19 data'!$A$9:$AA$184,$Q$1+'Table 19 data'!L$4,0)</f>
        <v>62.5</v>
      </c>
      <c r="M18" s="314">
        <f>VLOOKUP($A18,'Table 19 data'!$A$9:$AA$184,$Q$1+'Table 19 data'!M$4,0)</f>
        <v>1107</v>
      </c>
      <c r="N18" s="348">
        <f>VLOOKUP($A18,'Table 19 data'!$A$9:$AA$184,$Q$1+'Table 19 data'!N$4,0)</f>
        <v>71.5</v>
      </c>
    </row>
    <row r="19" spans="1:23" ht="11.25" customHeight="1" x14ac:dyDescent="0.2">
      <c r="A19" s="103" t="s">
        <v>137</v>
      </c>
      <c r="B19" s="136" t="s">
        <v>138</v>
      </c>
      <c r="C19" s="314">
        <f>VLOOKUP($A19,'Table 19 data'!$A$9:$AA$184,$Q$1+'Table 19 data'!C$4,0)</f>
        <v>1704</v>
      </c>
      <c r="D19" s="348">
        <f>VLOOKUP($A19,'Table 19 data'!$A$9:$AA$184,$Q$1+'Table 19 data'!D$4,0)</f>
        <v>50.4</v>
      </c>
      <c r="E19" s="314">
        <f>VLOOKUP($A19,'Table 19 data'!$A$9:$AA$184,$Q$1+'Table 19 data'!E$4,0)</f>
        <v>1658</v>
      </c>
      <c r="F19" s="348">
        <f>VLOOKUP($A19,'Table 19 data'!$A$9:$AA$184,$Q$1+'Table 19 data'!F$4,0)</f>
        <v>56.6</v>
      </c>
      <c r="G19" s="314">
        <f>VLOOKUP($A19,'Table 19 data'!$A$9:$AA$184,$Q$1+'Table 19 data'!G$4,0)</f>
        <v>1572</v>
      </c>
      <c r="H19" s="348">
        <f>VLOOKUP($A19,'Table 19 data'!$A$9:$AA$184,$Q$1+'Table 19 data'!H$4,0)</f>
        <v>55.5</v>
      </c>
      <c r="I19" s="314">
        <f>VLOOKUP($A19,'Table 19 data'!$A$9:$AA$184,$Q$1+'Table 19 data'!I$4,0)</f>
        <v>1462</v>
      </c>
      <c r="J19" s="348">
        <f>VLOOKUP($A19,'Table 19 data'!$A$9:$AA$184,$Q$1+'Table 19 data'!J$4,0)</f>
        <v>53.9</v>
      </c>
      <c r="K19" s="314">
        <f>VLOOKUP($A19,'Table 19 data'!$A$9:$AA$184,$Q$1+'Table 19 data'!K$4,0)</f>
        <v>1484</v>
      </c>
      <c r="L19" s="348">
        <f>VLOOKUP($A19,'Table 19 data'!$A$9:$AA$184,$Q$1+'Table 19 data'!L$4,0)</f>
        <v>60.1</v>
      </c>
      <c r="M19" s="314">
        <f>VLOOKUP($A19,'Table 19 data'!$A$9:$AA$184,$Q$1+'Table 19 data'!M$4,0)</f>
        <v>1410</v>
      </c>
      <c r="N19" s="348">
        <f>VLOOKUP($A19,'Table 19 data'!$A$9:$AA$184,$Q$1+'Table 19 data'!N$4,0)</f>
        <v>74</v>
      </c>
    </row>
    <row r="20" spans="1:23" ht="11.25" customHeight="1" x14ac:dyDescent="0.2">
      <c r="A20" s="103" t="s">
        <v>139</v>
      </c>
      <c r="B20" s="136" t="s">
        <v>140</v>
      </c>
      <c r="C20" s="314">
        <f>VLOOKUP($A20,'Table 19 data'!$A$9:$AA$184,$Q$1+'Table 19 data'!C$4,0)</f>
        <v>2637</v>
      </c>
      <c r="D20" s="348">
        <f>VLOOKUP($A20,'Table 19 data'!$A$9:$AA$184,$Q$1+'Table 19 data'!D$4,0)</f>
        <v>54.6</v>
      </c>
      <c r="E20" s="314">
        <f>VLOOKUP($A20,'Table 19 data'!$A$9:$AA$184,$Q$1+'Table 19 data'!E$4,0)</f>
        <v>2445</v>
      </c>
      <c r="F20" s="348">
        <f>VLOOKUP($A20,'Table 19 data'!$A$9:$AA$184,$Q$1+'Table 19 data'!F$4,0)</f>
        <v>63.4</v>
      </c>
      <c r="G20" s="314">
        <f>VLOOKUP($A20,'Table 19 data'!$A$9:$AA$184,$Q$1+'Table 19 data'!G$4,0)</f>
        <v>2429</v>
      </c>
      <c r="H20" s="348">
        <f>VLOOKUP($A20,'Table 19 data'!$A$9:$AA$184,$Q$1+'Table 19 data'!H$4,0)</f>
        <v>63.9</v>
      </c>
      <c r="I20" s="314">
        <f>VLOOKUP($A20,'Table 19 data'!$A$9:$AA$184,$Q$1+'Table 19 data'!I$4,0)</f>
        <v>2299</v>
      </c>
      <c r="J20" s="348">
        <f>VLOOKUP($A20,'Table 19 data'!$A$9:$AA$184,$Q$1+'Table 19 data'!J$4,0)</f>
        <v>68.2</v>
      </c>
      <c r="K20" s="314">
        <f>VLOOKUP($A20,'Table 19 data'!$A$9:$AA$184,$Q$1+'Table 19 data'!K$4,0)</f>
        <v>2472</v>
      </c>
      <c r="L20" s="348">
        <f>VLOOKUP($A20,'Table 19 data'!$A$9:$AA$184,$Q$1+'Table 19 data'!L$4,0)</f>
        <v>65.599999999999994</v>
      </c>
      <c r="M20" s="314">
        <f>VLOOKUP($A20,'Table 19 data'!$A$9:$AA$184,$Q$1+'Table 19 data'!M$4,0)</f>
        <v>2250</v>
      </c>
      <c r="N20" s="348">
        <f>VLOOKUP($A20,'Table 19 data'!$A$9:$AA$184,$Q$1+'Table 19 data'!N$4,0)</f>
        <v>71.7</v>
      </c>
    </row>
    <row r="21" spans="1:23" ht="11.25" customHeight="1" x14ac:dyDescent="0.2">
      <c r="A21" s="103" t="s">
        <v>141</v>
      </c>
      <c r="B21" s="136" t="s">
        <v>142</v>
      </c>
      <c r="C21" s="314">
        <f>VLOOKUP($A21,'Table 19 data'!$A$9:$AA$184,$Q$1+'Table 19 data'!C$4,0)</f>
        <v>2269</v>
      </c>
      <c r="D21" s="348">
        <f>VLOOKUP($A21,'Table 19 data'!$A$9:$AA$184,$Q$1+'Table 19 data'!D$4,0)</f>
        <v>68</v>
      </c>
      <c r="E21" s="314">
        <f>VLOOKUP($A21,'Table 19 data'!$A$9:$AA$184,$Q$1+'Table 19 data'!E$4,0)</f>
        <v>2125</v>
      </c>
      <c r="F21" s="348">
        <f>VLOOKUP($A21,'Table 19 data'!$A$9:$AA$184,$Q$1+'Table 19 data'!F$4,0)</f>
        <v>67.900000000000006</v>
      </c>
      <c r="G21" s="314">
        <f>VLOOKUP($A21,'Table 19 data'!$A$9:$AA$184,$Q$1+'Table 19 data'!G$4,0)</f>
        <v>2140</v>
      </c>
      <c r="H21" s="348">
        <f>VLOOKUP($A21,'Table 19 data'!$A$9:$AA$184,$Q$1+'Table 19 data'!H$4,0)</f>
        <v>71.8</v>
      </c>
      <c r="I21" s="314">
        <f>VLOOKUP($A21,'Table 19 data'!$A$9:$AA$184,$Q$1+'Table 19 data'!I$4,0)</f>
        <v>2117</v>
      </c>
      <c r="J21" s="348">
        <f>VLOOKUP($A21,'Table 19 data'!$A$9:$AA$184,$Q$1+'Table 19 data'!J$4,0)</f>
        <v>64.8</v>
      </c>
      <c r="K21" s="314">
        <f>VLOOKUP($A21,'Table 19 data'!$A$9:$AA$184,$Q$1+'Table 19 data'!K$4,0)</f>
        <v>2126</v>
      </c>
      <c r="L21" s="348">
        <f>VLOOKUP($A21,'Table 19 data'!$A$9:$AA$184,$Q$1+'Table 19 data'!L$4,0)</f>
        <v>71.900000000000006</v>
      </c>
      <c r="M21" s="314">
        <f>VLOOKUP($A21,'Table 19 data'!$A$9:$AA$184,$Q$1+'Table 19 data'!M$4,0)</f>
        <v>2175</v>
      </c>
      <c r="N21" s="348">
        <f>VLOOKUP($A21,'Table 19 data'!$A$9:$AA$184,$Q$1+'Table 19 data'!N$4,0)</f>
        <v>69.8</v>
      </c>
    </row>
    <row r="22" spans="1:23" ht="11.25" customHeight="1" x14ac:dyDescent="0.2">
      <c r="A22" s="103" t="s">
        <v>143</v>
      </c>
      <c r="B22" s="136" t="s">
        <v>144</v>
      </c>
      <c r="C22" s="314">
        <f>VLOOKUP($A22,'Table 19 data'!$A$9:$AA$184,$Q$1+'Table 19 data'!C$4,0)</f>
        <v>3729</v>
      </c>
      <c r="D22" s="348">
        <f>VLOOKUP($A22,'Table 19 data'!$A$9:$AA$184,$Q$1+'Table 19 data'!D$4,0)</f>
        <v>65.900000000000006</v>
      </c>
      <c r="E22" s="314">
        <f>VLOOKUP($A22,'Table 19 data'!$A$9:$AA$184,$Q$1+'Table 19 data'!E$4,0)</f>
        <v>3542</v>
      </c>
      <c r="F22" s="348">
        <f>VLOOKUP($A22,'Table 19 data'!$A$9:$AA$184,$Q$1+'Table 19 data'!F$4,0)</f>
        <v>70.099999999999994</v>
      </c>
      <c r="G22" s="314">
        <f>VLOOKUP($A22,'Table 19 data'!$A$9:$AA$184,$Q$1+'Table 19 data'!G$4,0)</f>
        <v>3558</v>
      </c>
      <c r="H22" s="348">
        <f>VLOOKUP($A22,'Table 19 data'!$A$9:$AA$184,$Q$1+'Table 19 data'!H$4,0)</f>
        <v>68.900000000000006</v>
      </c>
      <c r="I22" s="314">
        <f>VLOOKUP($A22,'Table 19 data'!$A$9:$AA$184,$Q$1+'Table 19 data'!I$4,0)</f>
        <v>3471</v>
      </c>
      <c r="J22" s="348">
        <f>VLOOKUP($A22,'Table 19 data'!$A$9:$AA$184,$Q$1+'Table 19 data'!J$4,0)</f>
        <v>66.7</v>
      </c>
      <c r="K22" s="314">
        <f>VLOOKUP($A22,'Table 19 data'!$A$9:$AA$184,$Q$1+'Table 19 data'!K$4,0)</f>
        <v>3542</v>
      </c>
      <c r="L22" s="348">
        <f>VLOOKUP($A22,'Table 19 data'!$A$9:$AA$184,$Q$1+'Table 19 data'!L$4,0)</f>
        <v>62.2</v>
      </c>
      <c r="M22" s="314">
        <f>VLOOKUP($A22,'Table 19 data'!$A$9:$AA$184,$Q$1+'Table 19 data'!M$4,0)</f>
        <v>3443</v>
      </c>
      <c r="N22" s="348">
        <f>VLOOKUP($A22,'Table 19 data'!$A$9:$AA$184,$Q$1+'Table 19 data'!N$4,0)</f>
        <v>66</v>
      </c>
    </row>
    <row r="23" spans="1:23" ht="11.25" customHeight="1" x14ac:dyDescent="0.2">
      <c r="A23" s="103" t="s">
        <v>145</v>
      </c>
      <c r="B23" s="136" t="s">
        <v>146</v>
      </c>
      <c r="C23" s="314">
        <f>VLOOKUP($A23,'Table 19 data'!$A$9:$AA$184,$Q$1+'Table 19 data'!C$4,0)</f>
        <v>1896</v>
      </c>
      <c r="D23" s="348">
        <f>VLOOKUP($A23,'Table 19 data'!$A$9:$AA$184,$Q$1+'Table 19 data'!D$4,0)</f>
        <v>61</v>
      </c>
      <c r="E23" s="314">
        <f>VLOOKUP($A23,'Table 19 data'!$A$9:$AA$184,$Q$1+'Table 19 data'!E$4,0)</f>
        <v>1927</v>
      </c>
      <c r="F23" s="348">
        <f>VLOOKUP($A23,'Table 19 data'!$A$9:$AA$184,$Q$1+'Table 19 data'!F$4,0)</f>
        <v>62.1</v>
      </c>
      <c r="G23" s="314">
        <f>VLOOKUP($A23,'Table 19 data'!$A$9:$AA$184,$Q$1+'Table 19 data'!G$4,0)</f>
        <v>1845</v>
      </c>
      <c r="H23" s="348">
        <f>VLOOKUP($A23,'Table 19 data'!$A$9:$AA$184,$Q$1+'Table 19 data'!H$4,0)</f>
        <v>62.4</v>
      </c>
      <c r="I23" s="314">
        <f>VLOOKUP($A23,'Table 19 data'!$A$9:$AA$184,$Q$1+'Table 19 data'!I$4,0)</f>
        <v>1742</v>
      </c>
      <c r="J23" s="348">
        <f>VLOOKUP($A23,'Table 19 data'!$A$9:$AA$184,$Q$1+'Table 19 data'!J$4,0)</f>
        <v>58.7</v>
      </c>
      <c r="K23" s="314">
        <f>VLOOKUP($A23,'Table 19 data'!$A$9:$AA$184,$Q$1+'Table 19 data'!K$4,0)</f>
        <v>1833</v>
      </c>
      <c r="L23" s="348">
        <f>VLOOKUP($A23,'Table 19 data'!$A$9:$AA$184,$Q$1+'Table 19 data'!L$4,0)</f>
        <v>61.9</v>
      </c>
      <c r="M23" s="314">
        <f>VLOOKUP($A23,'Table 19 data'!$A$9:$AA$184,$Q$1+'Table 19 data'!M$4,0)</f>
        <v>1715</v>
      </c>
      <c r="N23" s="348">
        <f>VLOOKUP($A23,'Table 19 data'!$A$9:$AA$184,$Q$1+'Table 19 data'!N$4,0)</f>
        <v>63.2</v>
      </c>
    </row>
    <row r="24" spans="1:23" ht="11.25" customHeight="1" x14ac:dyDescent="0.2">
      <c r="A24" s="103" t="s">
        <v>147</v>
      </c>
      <c r="B24" s="136" t="s">
        <v>148</v>
      </c>
      <c r="C24" s="314">
        <f>VLOOKUP($A24,'Table 19 data'!$A$9:$AA$184,$Q$1+'Table 19 data'!C$4,0)</f>
        <v>1895</v>
      </c>
      <c r="D24" s="348">
        <f>VLOOKUP($A24,'Table 19 data'!$A$9:$AA$184,$Q$1+'Table 19 data'!D$4,0)</f>
        <v>60.7</v>
      </c>
      <c r="E24" s="314">
        <f>VLOOKUP($A24,'Table 19 data'!$A$9:$AA$184,$Q$1+'Table 19 data'!E$4,0)</f>
        <v>1765</v>
      </c>
      <c r="F24" s="348">
        <f>VLOOKUP($A24,'Table 19 data'!$A$9:$AA$184,$Q$1+'Table 19 data'!F$4,0)</f>
        <v>69.7</v>
      </c>
      <c r="G24" s="314">
        <f>VLOOKUP($A24,'Table 19 data'!$A$9:$AA$184,$Q$1+'Table 19 data'!G$4,0)</f>
        <v>1768</v>
      </c>
      <c r="H24" s="348">
        <f>VLOOKUP($A24,'Table 19 data'!$A$9:$AA$184,$Q$1+'Table 19 data'!H$4,0)</f>
        <v>68.599999999999994</v>
      </c>
      <c r="I24" s="314">
        <f>VLOOKUP($A24,'Table 19 data'!$A$9:$AA$184,$Q$1+'Table 19 data'!I$4,0)</f>
        <v>1751</v>
      </c>
      <c r="J24" s="348">
        <f>VLOOKUP($A24,'Table 19 data'!$A$9:$AA$184,$Q$1+'Table 19 data'!J$4,0)</f>
        <v>66.5</v>
      </c>
      <c r="K24" s="314">
        <f>VLOOKUP($A24,'Table 19 data'!$A$9:$AA$184,$Q$1+'Table 19 data'!K$4,0)</f>
        <v>1704</v>
      </c>
      <c r="L24" s="348">
        <f>VLOOKUP($A24,'Table 19 data'!$A$9:$AA$184,$Q$1+'Table 19 data'!L$4,0)</f>
        <v>66.8</v>
      </c>
      <c r="M24" s="314">
        <f>VLOOKUP($A24,'Table 19 data'!$A$9:$AA$184,$Q$1+'Table 19 data'!M$4,0)</f>
        <v>1673</v>
      </c>
      <c r="N24" s="348">
        <f>VLOOKUP($A24,'Table 19 data'!$A$9:$AA$184,$Q$1+'Table 19 data'!N$4,0)</f>
        <v>70.7</v>
      </c>
    </row>
    <row r="25" spans="1:23" ht="11.25" customHeight="1" x14ac:dyDescent="0.2">
      <c r="A25" s="103" t="s">
        <v>149</v>
      </c>
      <c r="B25" s="136" t="s">
        <v>150</v>
      </c>
      <c r="C25" s="314">
        <f>VLOOKUP($A25,'Table 19 data'!$A$9:$AA$184,$Q$1+'Table 19 data'!C$4,0)</f>
        <v>2403</v>
      </c>
      <c r="D25" s="348">
        <f>VLOOKUP($A25,'Table 19 data'!$A$9:$AA$184,$Q$1+'Table 19 data'!D$4,0)</f>
        <v>59.9</v>
      </c>
      <c r="E25" s="314">
        <f>VLOOKUP($A25,'Table 19 data'!$A$9:$AA$184,$Q$1+'Table 19 data'!E$4,0)</f>
        <v>2284</v>
      </c>
      <c r="F25" s="348">
        <f>VLOOKUP($A25,'Table 19 data'!$A$9:$AA$184,$Q$1+'Table 19 data'!F$4,0)</f>
        <v>61.3</v>
      </c>
      <c r="G25" s="314">
        <f>VLOOKUP($A25,'Table 19 data'!$A$9:$AA$184,$Q$1+'Table 19 data'!G$4,0)</f>
        <v>2219</v>
      </c>
      <c r="H25" s="348">
        <f>VLOOKUP($A25,'Table 19 data'!$A$9:$AA$184,$Q$1+'Table 19 data'!H$4,0)</f>
        <v>68.099999999999994</v>
      </c>
      <c r="I25" s="314">
        <f>VLOOKUP($A25,'Table 19 data'!$A$9:$AA$184,$Q$1+'Table 19 data'!I$4,0)</f>
        <v>2144</v>
      </c>
      <c r="J25" s="348">
        <f>VLOOKUP($A25,'Table 19 data'!$A$9:$AA$184,$Q$1+'Table 19 data'!J$4,0)</f>
        <v>61.4</v>
      </c>
      <c r="K25" s="314">
        <f>VLOOKUP($A25,'Table 19 data'!$A$9:$AA$184,$Q$1+'Table 19 data'!K$4,0)</f>
        <v>2156</v>
      </c>
      <c r="L25" s="348">
        <f>VLOOKUP($A25,'Table 19 data'!$A$9:$AA$184,$Q$1+'Table 19 data'!L$4,0)</f>
        <v>61.9</v>
      </c>
      <c r="M25" s="314">
        <f>VLOOKUP($A25,'Table 19 data'!$A$9:$AA$184,$Q$1+'Table 19 data'!M$4,0)</f>
        <v>2046</v>
      </c>
      <c r="N25" s="348">
        <f>VLOOKUP($A25,'Table 19 data'!$A$9:$AA$184,$Q$1+'Table 19 data'!N$4,0)</f>
        <v>66.8</v>
      </c>
    </row>
    <row r="26" spans="1:23" ht="11.25" customHeight="1" x14ac:dyDescent="0.2">
      <c r="A26" s="103" t="s">
        <v>151</v>
      </c>
      <c r="B26" s="136" t="s">
        <v>152</v>
      </c>
      <c r="C26" s="314">
        <f>VLOOKUP($A26,'Table 19 data'!$A$9:$AA$184,$Q$1+'Table 19 data'!C$4,0)</f>
        <v>3465</v>
      </c>
      <c r="D26" s="348">
        <f>VLOOKUP($A26,'Table 19 data'!$A$9:$AA$184,$Q$1+'Table 19 data'!D$4,0)</f>
        <v>57.7</v>
      </c>
      <c r="E26" s="314">
        <f>VLOOKUP($A26,'Table 19 data'!$A$9:$AA$184,$Q$1+'Table 19 data'!E$4,0)</f>
        <v>3409</v>
      </c>
      <c r="F26" s="348">
        <f>VLOOKUP($A26,'Table 19 data'!$A$9:$AA$184,$Q$1+'Table 19 data'!F$4,0)</f>
        <v>61.7</v>
      </c>
      <c r="G26" s="314">
        <f>VLOOKUP($A26,'Table 19 data'!$A$9:$AA$184,$Q$1+'Table 19 data'!G$4,0)</f>
        <v>3220</v>
      </c>
      <c r="H26" s="348">
        <f>VLOOKUP($A26,'Table 19 data'!$A$9:$AA$184,$Q$1+'Table 19 data'!H$4,0)</f>
        <v>68.099999999999994</v>
      </c>
      <c r="I26" s="314">
        <f>VLOOKUP($A26,'Table 19 data'!$A$9:$AA$184,$Q$1+'Table 19 data'!I$4,0)</f>
        <v>3176</v>
      </c>
      <c r="J26" s="348">
        <f>VLOOKUP($A26,'Table 19 data'!$A$9:$AA$184,$Q$1+'Table 19 data'!J$4,0)</f>
        <v>70.099999999999994</v>
      </c>
      <c r="K26" s="314">
        <f>VLOOKUP($A26,'Table 19 data'!$A$9:$AA$184,$Q$1+'Table 19 data'!K$4,0)</f>
        <v>3187</v>
      </c>
      <c r="L26" s="348">
        <f>VLOOKUP($A26,'Table 19 data'!$A$9:$AA$184,$Q$1+'Table 19 data'!L$4,0)</f>
        <v>69.2</v>
      </c>
      <c r="M26" s="314">
        <f>VLOOKUP($A26,'Table 19 data'!$A$9:$AA$184,$Q$1+'Table 19 data'!M$4,0)</f>
        <v>3049</v>
      </c>
      <c r="N26" s="348">
        <f>VLOOKUP($A26,'Table 19 data'!$A$9:$AA$184,$Q$1+'Table 19 data'!N$4,0)</f>
        <v>64</v>
      </c>
    </row>
    <row r="27" spans="1:23" ht="11.25" customHeight="1" x14ac:dyDescent="0.2">
      <c r="A27" s="8"/>
      <c r="B27" s="135"/>
      <c r="C27" s="314"/>
      <c r="D27" s="292"/>
      <c r="E27" s="314"/>
      <c r="F27" s="292"/>
      <c r="G27" s="314"/>
      <c r="H27" s="348"/>
      <c r="M27" s="314"/>
      <c r="N27" s="163"/>
    </row>
    <row r="28" spans="1:23" s="83" customFormat="1" ht="11.25" customHeight="1" x14ac:dyDescent="0.2">
      <c r="A28" s="31" t="s">
        <v>563</v>
      </c>
      <c r="B28" s="77" t="s">
        <v>153</v>
      </c>
      <c r="C28" s="346">
        <f>VLOOKUP($A28,'Table 19 data'!$A$9:$AA$184,$Q$1+'Table 19 data'!C$4,0)</f>
        <v>81558</v>
      </c>
      <c r="D28" s="347">
        <f>VLOOKUP($A28,'Table 19 data'!$A$9:$AA$184,$Q$1+'Table 19 data'!D$4,0)</f>
        <v>63.5</v>
      </c>
      <c r="E28" s="346">
        <f>VLOOKUP($A28,'Table 19 data'!$A$9:$AA$184,$Q$1+'Table 19 data'!E$4,0)</f>
        <v>80180</v>
      </c>
      <c r="F28" s="347">
        <f>VLOOKUP($A28,'Table 19 data'!$A$9:$AA$184,$Q$1+'Table 19 data'!F$4,0)</f>
        <v>68.8</v>
      </c>
      <c r="G28" s="346">
        <f>VLOOKUP($A28,'Table 19 data'!$A$9:$AA$184,$Q$1+'Table 19 data'!G$4,0)</f>
        <v>77236</v>
      </c>
      <c r="H28" s="347">
        <f>VLOOKUP($A28,'Table 19 data'!$A$9:$AA$184,$Q$1+'Table 19 data'!H$4,0)</f>
        <v>71.5</v>
      </c>
      <c r="I28" s="346">
        <f>VLOOKUP($A28,'Table 19 data'!$A$9:$AA$184,$Q$1+'Table 19 data'!I$4,0)</f>
        <v>76681</v>
      </c>
      <c r="J28" s="347">
        <f>VLOOKUP($A28,'Table 19 data'!$A$9:$AA$184,$Q$1+'Table 19 data'!J$4,0)</f>
        <v>67.400000000000006</v>
      </c>
      <c r="K28" s="346">
        <f>VLOOKUP($A28,'Table 19 data'!$A$9:$AA$184,$Q$1+'Table 19 data'!K$4,0)</f>
        <v>78430</v>
      </c>
      <c r="L28" s="347">
        <f>VLOOKUP($A28,'Table 19 data'!$A$9:$AA$184,$Q$1+'Table 19 data'!L$4,0)</f>
        <v>68.5</v>
      </c>
      <c r="M28" s="346">
        <f>VLOOKUP($A28,'Table 19 data'!$A$9:$AA$184,$Q$1+'Table 19 data'!M$4,0)</f>
        <v>75410</v>
      </c>
      <c r="N28" s="347">
        <f>VLOOKUP($A28,'Table 19 data'!$A$9:$AA$184,$Q$1+'Table 19 data'!N$4,0)</f>
        <v>69.900000000000006</v>
      </c>
      <c r="O28" s="84"/>
      <c r="P28" s="84"/>
      <c r="Q28" s="84"/>
      <c r="R28" s="84"/>
      <c r="S28" s="84"/>
      <c r="T28" s="84"/>
      <c r="U28" s="84"/>
      <c r="V28" s="84"/>
      <c r="W28" s="84"/>
    </row>
    <row r="29" spans="1:23" ht="11.25" customHeight="1" x14ac:dyDescent="0.2">
      <c r="A29" s="103" t="s">
        <v>154</v>
      </c>
      <c r="B29" s="136" t="s">
        <v>155</v>
      </c>
      <c r="C29" s="314">
        <f>VLOOKUP($A29,'Table 19 data'!$A$9:$AA$184,$Q$1+'Table 19 data'!C$4,0)</f>
        <v>1763</v>
      </c>
      <c r="D29" s="348">
        <f>VLOOKUP($A29,'Table 19 data'!$A$9:$AA$184,$Q$1+'Table 19 data'!D$4,0)</f>
        <v>63.7</v>
      </c>
      <c r="E29" s="314">
        <f>VLOOKUP($A29,'Table 19 data'!$A$9:$AA$184,$Q$1+'Table 19 data'!E$4,0)</f>
        <v>1755</v>
      </c>
      <c r="F29" s="348">
        <f>VLOOKUP($A29,'Table 19 data'!$A$9:$AA$184,$Q$1+'Table 19 data'!F$4,0)</f>
        <v>67.2</v>
      </c>
      <c r="G29" s="314">
        <f>VLOOKUP($A29,'Table 19 data'!$A$9:$AA$184,$Q$1+'Table 19 data'!G$4,0)</f>
        <v>1752</v>
      </c>
      <c r="H29" s="348">
        <f>VLOOKUP($A29,'Table 19 data'!$A$9:$AA$184,$Q$1+'Table 19 data'!H$4,0)</f>
        <v>73.2</v>
      </c>
      <c r="I29" s="314">
        <f>VLOOKUP($A29,'Table 19 data'!$A$9:$AA$184,$Q$1+'Table 19 data'!I$4,0)</f>
        <v>1683</v>
      </c>
      <c r="J29" s="348">
        <f>VLOOKUP($A29,'Table 19 data'!$A$9:$AA$184,$Q$1+'Table 19 data'!J$4,0)</f>
        <v>65.099999999999994</v>
      </c>
      <c r="K29" s="314">
        <f>VLOOKUP($A29,'Table 19 data'!$A$9:$AA$184,$Q$1+'Table 19 data'!K$4,0)</f>
        <v>1746</v>
      </c>
      <c r="L29" s="348">
        <f>VLOOKUP($A29,'Table 19 data'!$A$9:$AA$184,$Q$1+'Table 19 data'!L$4,0)</f>
        <v>69.599999999999994</v>
      </c>
      <c r="M29" s="314">
        <f>VLOOKUP($A29,'Table 19 data'!$A$9:$AA$184,$Q$1+'Table 19 data'!M$4,0)</f>
        <v>1614</v>
      </c>
      <c r="N29" s="348">
        <f>VLOOKUP($A29,'Table 19 data'!$A$9:$AA$184,$Q$1+'Table 19 data'!N$4,0)</f>
        <v>70.400000000000006</v>
      </c>
    </row>
    <row r="30" spans="1:23" ht="11.25" customHeight="1" x14ac:dyDescent="0.2">
      <c r="A30" s="103" t="s">
        <v>156</v>
      </c>
      <c r="B30" s="136" t="s">
        <v>157</v>
      </c>
      <c r="C30" s="314">
        <f>VLOOKUP($A30,'Table 19 data'!$A$9:$AA$184,$Q$1+'Table 19 data'!C$4,0)</f>
        <v>1603</v>
      </c>
      <c r="D30" s="348">
        <f>VLOOKUP($A30,'Table 19 data'!$A$9:$AA$184,$Q$1+'Table 19 data'!D$4,0)</f>
        <v>61.2</v>
      </c>
      <c r="E30" s="314">
        <f>VLOOKUP($A30,'Table 19 data'!$A$9:$AA$184,$Q$1+'Table 19 data'!E$4,0)</f>
        <v>1571</v>
      </c>
      <c r="F30" s="348">
        <f>VLOOKUP($A30,'Table 19 data'!$A$9:$AA$184,$Q$1+'Table 19 data'!F$4,0)</f>
        <v>70</v>
      </c>
      <c r="G30" s="314">
        <f>VLOOKUP($A30,'Table 19 data'!$A$9:$AA$184,$Q$1+'Table 19 data'!G$4,0)</f>
        <v>1500</v>
      </c>
      <c r="H30" s="348">
        <f>VLOOKUP($A30,'Table 19 data'!$A$9:$AA$184,$Q$1+'Table 19 data'!H$4,0)</f>
        <v>67.900000000000006</v>
      </c>
      <c r="I30" s="314">
        <f>VLOOKUP($A30,'Table 19 data'!$A$9:$AA$184,$Q$1+'Table 19 data'!I$4,0)</f>
        <v>1441</v>
      </c>
      <c r="J30" s="348">
        <f>VLOOKUP($A30,'Table 19 data'!$A$9:$AA$184,$Q$1+'Table 19 data'!J$4,0)</f>
        <v>62.2</v>
      </c>
      <c r="K30" s="314">
        <f>VLOOKUP($A30,'Table 19 data'!$A$9:$AA$184,$Q$1+'Table 19 data'!K$4,0)</f>
        <v>1609</v>
      </c>
      <c r="L30" s="348">
        <f>VLOOKUP($A30,'Table 19 data'!$A$9:$AA$184,$Q$1+'Table 19 data'!L$4,0)</f>
        <v>57.3</v>
      </c>
      <c r="M30" s="314">
        <f>VLOOKUP($A30,'Table 19 data'!$A$9:$AA$184,$Q$1+'Table 19 data'!M$4,0)</f>
        <v>1408</v>
      </c>
      <c r="N30" s="348">
        <f>VLOOKUP($A30,'Table 19 data'!$A$9:$AA$184,$Q$1+'Table 19 data'!N$4,0)</f>
        <v>59.4</v>
      </c>
    </row>
    <row r="31" spans="1:23" ht="11.25" customHeight="1" x14ac:dyDescent="0.2">
      <c r="A31" s="103" t="s">
        <v>158</v>
      </c>
      <c r="B31" s="136" t="s">
        <v>159</v>
      </c>
      <c r="C31" s="314">
        <f>VLOOKUP($A31,'Table 19 data'!$A$9:$AA$184,$Q$1+'Table 19 data'!C$4,0)</f>
        <v>3500</v>
      </c>
      <c r="D31" s="348">
        <f>VLOOKUP($A31,'Table 19 data'!$A$9:$AA$184,$Q$1+'Table 19 data'!D$4,0)</f>
        <v>56.6</v>
      </c>
      <c r="E31" s="314">
        <f>VLOOKUP($A31,'Table 19 data'!$A$9:$AA$184,$Q$1+'Table 19 data'!E$4,0)</f>
        <v>3452</v>
      </c>
      <c r="F31" s="348">
        <f>VLOOKUP($A31,'Table 19 data'!$A$9:$AA$184,$Q$1+'Table 19 data'!F$4,0)</f>
        <v>64.099999999999994</v>
      </c>
      <c r="G31" s="314">
        <f>VLOOKUP($A31,'Table 19 data'!$A$9:$AA$184,$Q$1+'Table 19 data'!G$4,0)</f>
        <v>3304</v>
      </c>
      <c r="H31" s="348">
        <f>VLOOKUP($A31,'Table 19 data'!$A$9:$AA$184,$Q$1+'Table 19 data'!H$4,0)</f>
        <v>71.8</v>
      </c>
      <c r="I31" s="314">
        <f>VLOOKUP($A31,'Table 19 data'!$A$9:$AA$184,$Q$1+'Table 19 data'!I$4,0)</f>
        <v>3305</v>
      </c>
      <c r="J31" s="348">
        <f>VLOOKUP($A31,'Table 19 data'!$A$9:$AA$184,$Q$1+'Table 19 data'!J$4,0)</f>
        <v>67.099999999999994</v>
      </c>
      <c r="K31" s="314">
        <f>VLOOKUP($A31,'Table 19 data'!$A$9:$AA$184,$Q$1+'Table 19 data'!K$4,0)</f>
        <v>3418</v>
      </c>
      <c r="L31" s="348">
        <f>VLOOKUP($A31,'Table 19 data'!$A$9:$AA$184,$Q$1+'Table 19 data'!L$4,0)</f>
        <v>67.7</v>
      </c>
      <c r="M31" s="314">
        <f>VLOOKUP($A31,'Table 19 data'!$A$9:$AA$184,$Q$1+'Table 19 data'!M$4,0)</f>
        <v>3300</v>
      </c>
      <c r="N31" s="348">
        <f>VLOOKUP($A31,'Table 19 data'!$A$9:$AA$184,$Q$1+'Table 19 data'!N$4,0)</f>
        <v>70.2</v>
      </c>
    </row>
    <row r="32" spans="1:23" ht="11.25" customHeight="1" x14ac:dyDescent="0.2">
      <c r="A32" s="103" t="s">
        <v>160</v>
      </c>
      <c r="B32" s="136" t="s">
        <v>161</v>
      </c>
      <c r="C32" s="314">
        <f>VLOOKUP($A32,'Table 19 data'!$A$9:$AA$184,$Q$1+'Table 19 data'!C$4,0)</f>
        <v>2176</v>
      </c>
      <c r="D32" s="348">
        <f>VLOOKUP($A32,'Table 19 data'!$A$9:$AA$184,$Q$1+'Table 19 data'!D$4,0)</f>
        <v>76.400000000000006</v>
      </c>
      <c r="E32" s="314">
        <f>VLOOKUP($A32,'Table 19 data'!$A$9:$AA$184,$Q$1+'Table 19 data'!E$4,0)</f>
        <v>2181</v>
      </c>
      <c r="F32" s="348">
        <f>VLOOKUP($A32,'Table 19 data'!$A$9:$AA$184,$Q$1+'Table 19 data'!F$4,0)</f>
        <v>76.7</v>
      </c>
      <c r="G32" s="314">
        <f>VLOOKUP($A32,'Table 19 data'!$A$9:$AA$184,$Q$1+'Table 19 data'!G$4,0)</f>
        <v>2125</v>
      </c>
      <c r="H32" s="348">
        <f>VLOOKUP($A32,'Table 19 data'!$A$9:$AA$184,$Q$1+'Table 19 data'!H$4,0)</f>
        <v>80.599999999999994</v>
      </c>
      <c r="I32" s="314">
        <f>VLOOKUP($A32,'Table 19 data'!$A$9:$AA$184,$Q$1+'Table 19 data'!I$4,0)</f>
        <v>2149</v>
      </c>
      <c r="J32" s="348">
        <f>VLOOKUP($A32,'Table 19 data'!$A$9:$AA$184,$Q$1+'Table 19 data'!J$4,0)</f>
        <v>75</v>
      </c>
      <c r="K32" s="314">
        <f>VLOOKUP($A32,'Table 19 data'!$A$9:$AA$184,$Q$1+'Table 19 data'!K$4,0)</f>
        <v>2138</v>
      </c>
      <c r="L32" s="348">
        <f>VLOOKUP($A32,'Table 19 data'!$A$9:$AA$184,$Q$1+'Table 19 data'!L$4,0)</f>
        <v>66.599999999999994</v>
      </c>
      <c r="M32" s="314">
        <f>VLOOKUP($A32,'Table 19 data'!$A$9:$AA$184,$Q$1+'Table 19 data'!M$4,0)</f>
        <v>2094</v>
      </c>
      <c r="N32" s="348">
        <f>VLOOKUP($A32,'Table 19 data'!$A$9:$AA$184,$Q$1+'Table 19 data'!N$4,0)</f>
        <v>71.7</v>
      </c>
    </row>
    <row r="33" spans="1:14" ht="11.25" customHeight="1" x14ac:dyDescent="0.2">
      <c r="A33" s="103" t="s">
        <v>162</v>
      </c>
      <c r="B33" s="105" t="s">
        <v>163</v>
      </c>
      <c r="C33" s="314">
        <f>VLOOKUP($A33,'Table 19 data'!$A$9:$AA$184,$Q$1+'Table 19 data'!C$4,0)</f>
        <v>3937</v>
      </c>
      <c r="D33" s="348">
        <f>VLOOKUP($A33,'Table 19 data'!$A$9:$AA$184,$Q$1+'Table 19 data'!D$4,0)</f>
        <v>67.8</v>
      </c>
      <c r="E33" s="314">
        <f>VLOOKUP($A33,'Table 19 data'!$A$9:$AA$184,$Q$1+'Table 19 data'!E$4,0)</f>
        <v>3879</v>
      </c>
      <c r="F33" s="348">
        <f>VLOOKUP($A33,'Table 19 data'!$A$9:$AA$184,$Q$1+'Table 19 data'!F$4,0)</f>
        <v>73.3</v>
      </c>
      <c r="G33" s="314">
        <f>VLOOKUP($A33,'Table 19 data'!$A$9:$AA$184,$Q$1+'Table 19 data'!G$4,0)</f>
        <v>3747</v>
      </c>
      <c r="H33" s="348">
        <f>VLOOKUP($A33,'Table 19 data'!$A$9:$AA$184,$Q$1+'Table 19 data'!H$4,0)</f>
        <v>74.5</v>
      </c>
      <c r="I33" s="314">
        <f>VLOOKUP($A33,'Table 19 data'!$A$9:$AA$184,$Q$1+'Table 19 data'!I$4,0)</f>
        <v>3829</v>
      </c>
      <c r="J33" s="348">
        <f>VLOOKUP($A33,'Table 19 data'!$A$9:$AA$184,$Q$1+'Table 19 data'!J$4,0)</f>
        <v>68.5</v>
      </c>
      <c r="K33" s="314">
        <f>VLOOKUP($A33,'Table 19 data'!$A$9:$AA$184,$Q$1+'Table 19 data'!K$4,0)</f>
        <v>4009</v>
      </c>
      <c r="L33" s="348">
        <f>VLOOKUP($A33,'Table 19 data'!$A$9:$AA$184,$Q$1+'Table 19 data'!L$4,0)</f>
        <v>69.099999999999994</v>
      </c>
      <c r="M33" s="314">
        <f>VLOOKUP($A33,'Table 19 data'!$A$9:$AA$184,$Q$1+'Table 19 data'!M$4,0)</f>
        <v>3809</v>
      </c>
      <c r="N33" s="348">
        <f>VLOOKUP($A33,'Table 19 data'!$A$9:$AA$184,$Q$1+'Table 19 data'!N$4,0)</f>
        <v>73.7</v>
      </c>
    </row>
    <row r="34" spans="1:14" ht="11.25" customHeight="1" x14ac:dyDescent="0.2">
      <c r="A34" s="103" t="s">
        <v>164</v>
      </c>
      <c r="B34" s="105" t="s">
        <v>165</v>
      </c>
      <c r="C34" s="314">
        <f>VLOOKUP($A34,'Table 19 data'!$A$9:$AA$184,$Q$1+'Table 19 data'!C$4,0)</f>
        <v>3889</v>
      </c>
      <c r="D34" s="348">
        <f>VLOOKUP($A34,'Table 19 data'!$A$9:$AA$184,$Q$1+'Table 19 data'!D$4,0)</f>
        <v>63</v>
      </c>
      <c r="E34" s="314">
        <f>VLOOKUP($A34,'Table 19 data'!$A$9:$AA$184,$Q$1+'Table 19 data'!E$4,0)</f>
        <v>3921</v>
      </c>
      <c r="F34" s="348">
        <f>VLOOKUP($A34,'Table 19 data'!$A$9:$AA$184,$Q$1+'Table 19 data'!F$4,0)</f>
        <v>71</v>
      </c>
      <c r="G34" s="314">
        <f>VLOOKUP($A34,'Table 19 data'!$A$9:$AA$184,$Q$1+'Table 19 data'!G$4,0)</f>
        <v>3755</v>
      </c>
      <c r="H34" s="348">
        <f>VLOOKUP($A34,'Table 19 data'!$A$9:$AA$184,$Q$1+'Table 19 data'!H$4,0)</f>
        <v>70.8</v>
      </c>
      <c r="I34" s="314">
        <f>VLOOKUP($A34,'Table 19 data'!$A$9:$AA$184,$Q$1+'Table 19 data'!I$4,0)</f>
        <v>3584</v>
      </c>
      <c r="J34" s="348">
        <f>VLOOKUP($A34,'Table 19 data'!$A$9:$AA$184,$Q$1+'Table 19 data'!J$4,0)</f>
        <v>68.900000000000006</v>
      </c>
      <c r="K34" s="314">
        <f>VLOOKUP($A34,'Table 19 data'!$A$9:$AA$184,$Q$1+'Table 19 data'!K$4,0)</f>
        <v>3748</v>
      </c>
      <c r="L34" s="348">
        <f>VLOOKUP($A34,'Table 19 data'!$A$9:$AA$184,$Q$1+'Table 19 data'!L$4,0)</f>
        <v>73.400000000000006</v>
      </c>
      <c r="M34" s="314">
        <f>VLOOKUP($A34,'Table 19 data'!$A$9:$AA$184,$Q$1+'Table 19 data'!M$4,0)</f>
        <v>3580</v>
      </c>
      <c r="N34" s="348">
        <f>VLOOKUP($A34,'Table 19 data'!$A$9:$AA$184,$Q$1+'Table 19 data'!N$4,0)</f>
        <v>71.3</v>
      </c>
    </row>
    <row r="35" spans="1:14" ht="11.25" customHeight="1" x14ac:dyDescent="0.2">
      <c r="A35" s="103" t="s">
        <v>166</v>
      </c>
      <c r="B35" s="136" t="s">
        <v>167</v>
      </c>
      <c r="C35" s="314">
        <f>VLOOKUP($A35,'Table 19 data'!$A$9:$AA$184,$Q$1+'Table 19 data'!C$4,0)</f>
        <v>5991</v>
      </c>
      <c r="D35" s="348">
        <f>VLOOKUP($A35,'Table 19 data'!$A$9:$AA$184,$Q$1+'Table 19 data'!D$4,0)</f>
        <v>61.7</v>
      </c>
      <c r="E35" s="314">
        <f>VLOOKUP($A35,'Table 19 data'!$A$9:$AA$184,$Q$1+'Table 19 data'!E$4,0)</f>
        <v>6019</v>
      </c>
      <c r="F35" s="348">
        <f>VLOOKUP($A35,'Table 19 data'!$A$9:$AA$184,$Q$1+'Table 19 data'!F$4,0)</f>
        <v>66.599999999999994</v>
      </c>
      <c r="G35" s="314">
        <f>VLOOKUP($A35,'Table 19 data'!$A$9:$AA$184,$Q$1+'Table 19 data'!G$4,0)</f>
        <v>5554</v>
      </c>
      <c r="H35" s="348">
        <f>VLOOKUP($A35,'Table 19 data'!$A$9:$AA$184,$Q$1+'Table 19 data'!H$4,0)</f>
        <v>68.099999999999994</v>
      </c>
      <c r="I35" s="314">
        <f>VLOOKUP($A35,'Table 19 data'!$A$9:$AA$184,$Q$1+'Table 19 data'!I$4,0)</f>
        <v>5617</v>
      </c>
      <c r="J35" s="348">
        <f>VLOOKUP($A35,'Table 19 data'!$A$9:$AA$184,$Q$1+'Table 19 data'!J$4,0)</f>
        <v>64.599999999999994</v>
      </c>
      <c r="K35" s="314">
        <f>VLOOKUP($A35,'Table 19 data'!$A$9:$AA$184,$Q$1+'Table 19 data'!K$4,0)</f>
        <v>5626</v>
      </c>
      <c r="L35" s="348">
        <f>VLOOKUP($A35,'Table 19 data'!$A$9:$AA$184,$Q$1+'Table 19 data'!L$4,0)</f>
        <v>63.6</v>
      </c>
      <c r="M35" s="314">
        <f>VLOOKUP($A35,'Table 19 data'!$A$9:$AA$184,$Q$1+'Table 19 data'!M$4,0)</f>
        <v>5383</v>
      </c>
      <c r="N35" s="348">
        <f>VLOOKUP($A35,'Table 19 data'!$A$9:$AA$184,$Q$1+'Table 19 data'!N$4,0)</f>
        <v>67.7</v>
      </c>
    </row>
    <row r="36" spans="1:14" ht="11.25" customHeight="1" x14ac:dyDescent="0.2">
      <c r="A36" s="103" t="s">
        <v>168</v>
      </c>
      <c r="B36" s="136" t="s">
        <v>169</v>
      </c>
      <c r="C36" s="314">
        <f>VLOOKUP($A36,'Table 19 data'!$A$9:$AA$184,$Q$1+'Table 19 data'!C$4,0)</f>
        <v>1524</v>
      </c>
      <c r="D36" s="348">
        <f>VLOOKUP($A36,'Table 19 data'!$A$9:$AA$184,$Q$1+'Table 19 data'!D$4,0)</f>
        <v>54.7</v>
      </c>
      <c r="E36" s="314">
        <f>VLOOKUP($A36,'Table 19 data'!$A$9:$AA$184,$Q$1+'Table 19 data'!E$4,0)</f>
        <v>1524</v>
      </c>
      <c r="F36" s="348">
        <f>VLOOKUP($A36,'Table 19 data'!$A$9:$AA$184,$Q$1+'Table 19 data'!F$4,0)</f>
        <v>63.6</v>
      </c>
      <c r="G36" s="314">
        <f>VLOOKUP($A36,'Table 19 data'!$A$9:$AA$184,$Q$1+'Table 19 data'!G$4,0)</f>
        <v>1406</v>
      </c>
      <c r="H36" s="348">
        <f>VLOOKUP($A36,'Table 19 data'!$A$9:$AA$184,$Q$1+'Table 19 data'!H$4,0)</f>
        <v>68.900000000000006</v>
      </c>
      <c r="I36" s="314">
        <f>VLOOKUP($A36,'Table 19 data'!$A$9:$AA$184,$Q$1+'Table 19 data'!I$4,0)</f>
        <v>1356</v>
      </c>
      <c r="J36" s="348">
        <f>VLOOKUP($A36,'Table 19 data'!$A$9:$AA$184,$Q$1+'Table 19 data'!J$4,0)</f>
        <v>70.2</v>
      </c>
      <c r="K36" s="314">
        <f>VLOOKUP($A36,'Table 19 data'!$A$9:$AA$184,$Q$1+'Table 19 data'!K$4,0)</f>
        <v>1417</v>
      </c>
      <c r="L36" s="348">
        <f>VLOOKUP($A36,'Table 19 data'!$A$9:$AA$184,$Q$1+'Table 19 data'!L$4,0)</f>
        <v>72.5</v>
      </c>
      <c r="M36" s="314">
        <f>VLOOKUP($A36,'Table 19 data'!$A$9:$AA$184,$Q$1+'Table 19 data'!M$4,0)</f>
        <v>1429</v>
      </c>
      <c r="N36" s="348">
        <f>VLOOKUP($A36,'Table 19 data'!$A$9:$AA$184,$Q$1+'Table 19 data'!N$4,0)</f>
        <v>72.400000000000006</v>
      </c>
    </row>
    <row r="37" spans="1:14" ht="11.25" customHeight="1" x14ac:dyDescent="0.2">
      <c r="A37" s="103" t="s">
        <v>170</v>
      </c>
      <c r="B37" s="136" t="s">
        <v>171</v>
      </c>
      <c r="C37" s="314">
        <f>VLOOKUP($A37,'Table 19 data'!$A$9:$AA$184,$Q$1+'Table 19 data'!C$4,0)</f>
        <v>1636</v>
      </c>
      <c r="D37" s="348">
        <f>VLOOKUP($A37,'Table 19 data'!$A$9:$AA$184,$Q$1+'Table 19 data'!D$4,0)</f>
        <v>42.8</v>
      </c>
      <c r="E37" s="314">
        <f>VLOOKUP($A37,'Table 19 data'!$A$9:$AA$184,$Q$1+'Table 19 data'!E$4,0)</f>
        <v>1635</v>
      </c>
      <c r="F37" s="348">
        <f>VLOOKUP($A37,'Table 19 data'!$A$9:$AA$184,$Q$1+'Table 19 data'!F$4,0)</f>
        <v>44.8</v>
      </c>
      <c r="G37" s="314">
        <f>VLOOKUP($A37,'Table 19 data'!$A$9:$AA$184,$Q$1+'Table 19 data'!G$4,0)</f>
        <v>1535</v>
      </c>
      <c r="H37" s="348">
        <f>VLOOKUP($A37,'Table 19 data'!$A$9:$AA$184,$Q$1+'Table 19 data'!H$4,0)</f>
        <v>57.2</v>
      </c>
      <c r="I37" s="314">
        <f>VLOOKUP($A37,'Table 19 data'!$A$9:$AA$184,$Q$1+'Table 19 data'!I$4,0)</f>
        <v>1435</v>
      </c>
      <c r="J37" s="348">
        <f>VLOOKUP($A37,'Table 19 data'!$A$9:$AA$184,$Q$1+'Table 19 data'!J$4,0)</f>
        <v>48.8</v>
      </c>
      <c r="K37" s="314">
        <f>VLOOKUP($A37,'Table 19 data'!$A$9:$AA$184,$Q$1+'Table 19 data'!K$4,0)</f>
        <v>1378</v>
      </c>
      <c r="L37" s="348">
        <f>VLOOKUP($A37,'Table 19 data'!$A$9:$AA$184,$Q$1+'Table 19 data'!L$4,0)</f>
        <v>53.6</v>
      </c>
      <c r="M37" s="314">
        <f>VLOOKUP($A37,'Table 19 data'!$A$9:$AA$184,$Q$1+'Table 19 data'!M$4,0)</f>
        <v>1250</v>
      </c>
      <c r="N37" s="348">
        <f>VLOOKUP($A37,'Table 19 data'!$A$9:$AA$184,$Q$1+'Table 19 data'!N$4,0)</f>
        <v>51.3</v>
      </c>
    </row>
    <row r="38" spans="1:14" ht="11.25" customHeight="1" x14ac:dyDescent="0.2">
      <c r="A38" s="103" t="s">
        <v>172</v>
      </c>
      <c r="B38" s="136" t="s">
        <v>173</v>
      </c>
      <c r="C38" s="314">
        <f>VLOOKUP($A38,'Table 19 data'!$A$9:$AA$184,$Q$1+'Table 19 data'!C$4,0)</f>
        <v>13432</v>
      </c>
      <c r="D38" s="348">
        <f>VLOOKUP($A38,'Table 19 data'!$A$9:$AA$184,$Q$1+'Table 19 data'!D$4,0)</f>
        <v>67.3</v>
      </c>
      <c r="E38" s="314">
        <f>VLOOKUP($A38,'Table 19 data'!$A$9:$AA$184,$Q$1+'Table 19 data'!E$4,0)</f>
        <v>13236</v>
      </c>
      <c r="F38" s="348">
        <f>VLOOKUP($A38,'Table 19 data'!$A$9:$AA$184,$Q$1+'Table 19 data'!F$4,0)</f>
        <v>71</v>
      </c>
      <c r="G38" s="314">
        <f>VLOOKUP($A38,'Table 19 data'!$A$9:$AA$184,$Q$1+'Table 19 data'!G$4,0)</f>
        <v>12534</v>
      </c>
      <c r="H38" s="348">
        <f>VLOOKUP($A38,'Table 19 data'!$A$9:$AA$184,$Q$1+'Table 19 data'!H$4,0)</f>
        <v>74.8</v>
      </c>
      <c r="I38" s="314">
        <f>VLOOKUP($A38,'Table 19 data'!$A$9:$AA$184,$Q$1+'Table 19 data'!I$4,0)</f>
        <v>12713</v>
      </c>
      <c r="J38" s="348">
        <f>VLOOKUP($A38,'Table 19 data'!$A$9:$AA$184,$Q$1+'Table 19 data'!J$4,0)</f>
        <v>69.2</v>
      </c>
      <c r="K38" s="314">
        <f>VLOOKUP($A38,'Table 19 data'!$A$9:$AA$184,$Q$1+'Table 19 data'!K$4,0)</f>
        <v>13006</v>
      </c>
      <c r="L38" s="348">
        <f>VLOOKUP($A38,'Table 19 data'!$A$9:$AA$184,$Q$1+'Table 19 data'!L$4,0)</f>
        <v>69.3</v>
      </c>
      <c r="M38" s="314">
        <f>VLOOKUP($A38,'Table 19 data'!$A$9:$AA$184,$Q$1+'Table 19 data'!M$4,0)</f>
        <v>12507</v>
      </c>
      <c r="N38" s="348">
        <f>VLOOKUP($A38,'Table 19 data'!$A$9:$AA$184,$Q$1+'Table 19 data'!N$4,0)</f>
        <v>71.099999999999994</v>
      </c>
    </row>
    <row r="39" spans="1:14" ht="11.25" customHeight="1" x14ac:dyDescent="0.2">
      <c r="A39" s="103" t="s">
        <v>174</v>
      </c>
      <c r="B39" s="136" t="s">
        <v>175</v>
      </c>
      <c r="C39" s="314">
        <f>VLOOKUP($A39,'Table 19 data'!$A$9:$AA$184,$Q$1+'Table 19 data'!C$4,0)</f>
        <v>5230</v>
      </c>
      <c r="D39" s="348">
        <f>VLOOKUP($A39,'Table 19 data'!$A$9:$AA$184,$Q$1+'Table 19 data'!D$4,0)</f>
        <v>60.4</v>
      </c>
      <c r="E39" s="314">
        <f>VLOOKUP($A39,'Table 19 data'!$A$9:$AA$184,$Q$1+'Table 19 data'!E$4,0)</f>
        <v>5009</v>
      </c>
      <c r="F39" s="348">
        <f>VLOOKUP($A39,'Table 19 data'!$A$9:$AA$184,$Q$1+'Table 19 data'!F$4,0)</f>
        <v>69.400000000000006</v>
      </c>
      <c r="G39" s="314">
        <f>VLOOKUP($A39,'Table 19 data'!$A$9:$AA$184,$Q$1+'Table 19 data'!G$4,0)</f>
        <v>4974</v>
      </c>
      <c r="H39" s="348">
        <f>VLOOKUP($A39,'Table 19 data'!$A$9:$AA$184,$Q$1+'Table 19 data'!H$4,0)</f>
        <v>69.599999999999994</v>
      </c>
      <c r="I39" s="314">
        <f>VLOOKUP($A39,'Table 19 data'!$A$9:$AA$184,$Q$1+'Table 19 data'!I$4,0)</f>
        <v>4876</v>
      </c>
      <c r="J39" s="348">
        <f>VLOOKUP($A39,'Table 19 data'!$A$9:$AA$184,$Q$1+'Table 19 data'!J$4,0)</f>
        <v>64.900000000000006</v>
      </c>
      <c r="K39" s="314">
        <f>VLOOKUP($A39,'Table 19 data'!$A$9:$AA$184,$Q$1+'Table 19 data'!K$4,0)</f>
        <v>4979</v>
      </c>
      <c r="L39" s="348">
        <f>VLOOKUP($A39,'Table 19 data'!$A$9:$AA$184,$Q$1+'Table 19 data'!L$4,0)</f>
        <v>67.099999999999994</v>
      </c>
      <c r="M39" s="314">
        <f>VLOOKUP($A39,'Table 19 data'!$A$9:$AA$184,$Q$1+'Table 19 data'!M$4,0)</f>
        <v>4641</v>
      </c>
      <c r="N39" s="348">
        <f>VLOOKUP($A39,'Table 19 data'!$A$9:$AA$184,$Q$1+'Table 19 data'!N$4,0)</f>
        <v>66.3</v>
      </c>
    </row>
    <row r="40" spans="1:14" ht="11.25" customHeight="1" x14ac:dyDescent="0.2">
      <c r="A40" s="103" t="s">
        <v>176</v>
      </c>
      <c r="B40" s="136" t="s">
        <v>177</v>
      </c>
      <c r="C40" s="314">
        <f>VLOOKUP($A40,'Table 19 data'!$A$9:$AA$184,$Q$1+'Table 19 data'!C$4,0)</f>
        <v>4347</v>
      </c>
      <c r="D40" s="348">
        <f>VLOOKUP($A40,'Table 19 data'!$A$9:$AA$184,$Q$1+'Table 19 data'!D$4,0)</f>
        <v>54.6</v>
      </c>
      <c r="E40" s="314">
        <f>VLOOKUP($A40,'Table 19 data'!$A$9:$AA$184,$Q$1+'Table 19 data'!E$4,0)</f>
        <v>4209</v>
      </c>
      <c r="F40" s="348">
        <f>VLOOKUP($A40,'Table 19 data'!$A$9:$AA$184,$Q$1+'Table 19 data'!F$4,0)</f>
        <v>62.9</v>
      </c>
      <c r="G40" s="314">
        <f>VLOOKUP($A40,'Table 19 data'!$A$9:$AA$184,$Q$1+'Table 19 data'!G$4,0)</f>
        <v>4096</v>
      </c>
      <c r="H40" s="348">
        <f>VLOOKUP($A40,'Table 19 data'!$A$9:$AA$184,$Q$1+'Table 19 data'!H$4,0)</f>
        <v>66.5</v>
      </c>
      <c r="I40" s="314">
        <f>VLOOKUP($A40,'Table 19 data'!$A$9:$AA$184,$Q$1+'Table 19 data'!I$4,0)</f>
        <v>4064</v>
      </c>
      <c r="J40" s="348">
        <f>VLOOKUP($A40,'Table 19 data'!$A$9:$AA$184,$Q$1+'Table 19 data'!J$4,0)</f>
        <v>67</v>
      </c>
      <c r="K40" s="314">
        <f>VLOOKUP($A40,'Table 19 data'!$A$9:$AA$184,$Q$1+'Table 19 data'!K$4,0)</f>
        <v>4226</v>
      </c>
      <c r="L40" s="348">
        <f>VLOOKUP($A40,'Table 19 data'!$A$9:$AA$184,$Q$1+'Table 19 data'!L$4,0)</f>
        <v>67.7</v>
      </c>
      <c r="M40" s="314">
        <f>VLOOKUP($A40,'Table 19 data'!$A$9:$AA$184,$Q$1+'Table 19 data'!M$4,0)</f>
        <v>4206</v>
      </c>
      <c r="N40" s="348">
        <f>VLOOKUP($A40,'Table 19 data'!$A$9:$AA$184,$Q$1+'Table 19 data'!N$4,0)</f>
        <v>70.7</v>
      </c>
    </row>
    <row r="41" spans="1:14" ht="11.25" customHeight="1" x14ac:dyDescent="0.2">
      <c r="A41" s="103" t="s">
        <v>178</v>
      </c>
      <c r="B41" s="136" t="s">
        <v>179</v>
      </c>
      <c r="C41" s="314">
        <f>VLOOKUP($A41,'Table 19 data'!$A$9:$AA$184,$Q$1+'Table 19 data'!C$4,0)</f>
        <v>2957</v>
      </c>
      <c r="D41" s="348">
        <f>VLOOKUP($A41,'Table 19 data'!$A$9:$AA$184,$Q$1+'Table 19 data'!D$4,0)</f>
        <v>62</v>
      </c>
      <c r="E41" s="314">
        <f>VLOOKUP($A41,'Table 19 data'!$A$9:$AA$184,$Q$1+'Table 19 data'!E$4,0)</f>
        <v>2943</v>
      </c>
      <c r="F41" s="348">
        <f>VLOOKUP($A41,'Table 19 data'!$A$9:$AA$184,$Q$1+'Table 19 data'!F$4,0)</f>
        <v>67.599999999999994</v>
      </c>
      <c r="G41" s="314">
        <f>VLOOKUP($A41,'Table 19 data'!$A$9:$AA$184,$Q$1+'Table 19 data'!G$4,0)</f>
        <v>2851</v>
      </c>
      <c r="H41" s="348">
        <f>VLOOKUP($A41,'Table 19 data'!$A$9:$AA$184,$Q$1+'Table 19 data'!H$4,0)</f>
        <v>69.400000000000006</v>
      </c>
      <c r="I41" s="314">
        <f>VLOOKUP($A41,'Table 19 data'!$A$9:$AA$184,$Q$1+'Table 19 data'!I$4,0)</f>
        <v>2913</v>
      </c>
      <c r="J41" s="348">
        <f>VLOOKUP($A41,'Table 19 data'!$A$9:$AA$184,$Q$1+'Table 19 data'!J$4,0)</f>
        <v>61.2</v>
      </c>
      <c r="K41" s="314">
        <f>VLOOKUP($A41,'Table 19 data'!$A$9:$AA$184,$Q$1+'Table 19 data'!K$4,0)</f>
        <v>3013</v>
      </c>
      <c r="L41" s="348">
        <f>VLOOKUP($A41,'Table 19 data'!$A$9:$AA$184,$Q$1+'Table 19 data'!L$4,0)</f>
        <v>63.3</v>
      </c>
      <c r="M41" s="314">
        <f>VLOOKUP($A41,'Table 19 data'!$A$9:$AA$184,$Q$1+'Table 19 data'!M$4,0)</f>
        <v>2923</v>
      </c>
      <c r="N41" s="348">
        <f>VLOOKUP($A41,'Table 19 data'!$A$9:$AA$184,$Q$1+'Table 19 data'!N$4,0)</f>
        <v>67.2</v>
      </c>
    </row>
    <row r="42" spans="1:14" ht="11.25" customHeight="1" x14ac:dyDescent="0.2">
      <c r="A42" s="103" t="s">
        <v>180</v>
      </c>
      <c r="B42" s="136" t="s">
        <v>181</v>
      </c>
      <c r="C42" s="314">
        <f>VLOOKUP($A42,'Table 19 data'!$A$9:$AA$184,$Q$1+'Table 19 data'!C$4,0)</f>
        <v>2534</v>
      </c>
      <c r="D42" s="348">
        <f>VLOOKUP($A42,'Table 19 data'!$A$9:$AA$184,$Q$1+'Table 19 data'!D$4,0)</f>
        <v>63.4</v>
      </c>
      <c r="E42" s="314">
        <f>VLOOKUP($A42,'Table 19 data'!$A$9:$AA$184,$Q$1+'Table 19 data'!E$4,0)</f>
        <v>2486</v>
      </c>
      <c r="F42" s="348">
        <f>VLOOKUP($A42,'Table 19 data'!$A$9:$AA$184,$Q$1+'Table 19 data'!F$4,0)</f>
        <v>65.8</v>
      </c>
      <c r="G42" s="314">
        <f>VLOOKUP($A42,'Table 19 data'!$A$9:$AA$184,$Q$1+'Table 19 data'!G$4,0)</f>
        <v>2345</v>
      </c>
      <c r="H42" s="348">
        <f>VLOOKUP($A42,'Table 19 data'!$A$9:$AA$184,$Q$1+'Table 19 data'!H$4,0)</f>
        <v>66.7</v>
      </c>
      <c r="I42" s="314">
        <f>VLOOKUP($A42,'Table 19 data'!$A$9:$AA$184,$Q$1+'Table 19 data'!I$4,0)</f>
        <v>2350</v>
      </c>
      <c r="J42" s="348">
        <f>VLOOKUP($A42,'Table 19 data'!$A$9:$AA$184,$Q$1+'Table 19 data'!J$4,0)</f>
        <v>62.8</v>
      </c>
      <c r="K42" s="314">
        <f>VLOOKUP($A42,'Table 19 data'!$A$9:$AA$184,$Q$1+'Table 19 data'!K$4,0)</f>
        <v>2358</v>
      </c>
      <c r="L42" s="348">
        <f>VLOOKUP($A42,'Table 19 data'!$A$9:$AA$184,$Q$1+'Table 19 data'!L$4,0)</f>
        <v>66.7</v>
      </c>
      <c r="M42" s="314">
        <f>VLOOKUP($A42,'Table 19 data'!$A$9:$AA$184,$Q$1+'Table 19 data'!M$4,0)</f>
        <v>2361</v>
      </c>
      <c r="N42" s="348">
        <f>VLOOKUP($A42,'Table 19 data'!$A$9:$AA$184,$Q$1+'Table 19 data'!N$4,0)</f>
        <v>68.400000000000006</v>
      </c>
    </row>
    <row r="43" spans="1:14" ht="11.25" customHeight="1" x14ac:dyDescent="0.2">
      <c r="A43" s="103" t="s">
        <v>182</v>
      </c>
      <c r="B43" s="136" t="s">
        <v>183</v>
      </c>
      <c r="C43" s="314">
        <f>VLOOKUP($A43,'Table 19 data'!$A$9:$AA$184,$Q$1+'Table 19 data'!C$4,0)</f>
        <v>2288</v>
      </c>
      <c r="D43" s="348">
        <f>VLOOKUP($A43,'Table 19 data'!$A$9:$AA$184,$Q$1+'Table 19 data'!D$4,0)</f>
        <v>59.7</v>
      </c>
      <c r="E43" s="314">
        <f>VLOOKUP($A43,'Table 19 data'!$A$9:$AA$184,$Q$1+'Table 19 data'!E$4,0)</f>
        <v>2159</v>
      </c>
      <c r="F43" s="348">
        <f>VLOOKUP($A43,'Table 19 data'!$A$9:$AA$184,$Q$1+'Table 19 data'!F$4,0)</f>
        <v>65.400000000000006</v>
      </c>
      <c r="G43" s="314">
        <f>VLOOKUP($A43,'Table 19 data'!$A$9:$AA$184,$Q$1+'Table 19 data'!G$4,0)</f>
        <v>2099</v>
      </c>
      <c r="H43" s="348">
        <f>VLOOKUP($A43,'Table 19 data'!$A$9:$AA$184,$Q$1+'Table 19 data'!H$4,0)</f>
        <v>66.3</v>
      </c>
      <c r="I43" s="314">
        <f>VLOOKUP($A43,'Table 19 data'!$A$9:$AA$184,$Q$1+'Table 19 data'!I$4,0)</f>
        <v>1997</v>
      </c>
      <c r="J43" s="348">
        <f>VLOOKUP($A43,'Table 19 data'!$A$9:$AA$184,$Q$1+'Table 19 data'!J$4,0)</f>
        <v>59.3</v>
      </c>
      <c r="K43" s="314">
        <f>VLOOKUP($A43,'Table 19 data'!$A$9:$AA$184,$Q$1+'Table 19 data'!K$4,0)</f>
        <v>2160</v>
      </c>
      <c r="L43" s="348">
        <f>VLOOKUP($A43,'Table 19 data'!$A$9:$AA$184,$Q$1+'Table 19 data'!L$4,0)</f>
        <v>64.400000000000006</v>
      </c>
      <c r="M43" s="314">
        <f>VLOOKUP($A43,'Table 19 data'!$A$9:$AA$184,$Q$1+'Table 19 data'!M$4,0)</f>
        <v>2106</v>
      </c>
      <c r="N43" s="348">
        <f>VLOOKUP($A43,'Table 19 data'!$A$9:$AA$184,$Q$1+'Table 19 data'!N$4,0)</f>
        <v>63.9</v>
      </c>
    </row>
    <row r="44" spans="1:14" ht="11.25" customHeight="1" x14ac:dyDescent="0.2">
      <c r="A44" s="103" t="s">
        <v>184</v>
      </c>
      <c r="B44" s="136" t="s">
        <v>185</v>
      </c>
      <c r="C44" s="314">
        <f>VLOOKUP($A44,'Table 19 data'!$A$9:$AA$184,$Q$1+'Table 19 data'!C$4,0)</f>
        <v>3491</v>
      </c>
      <c r="D44" s="348">
        <f>VLOOKUP($A44,'Table 19 data'!$A$9:$AA$184,$Q$1+'Table 19 data'!D$4,0)</f>
        <v>67.7</v>
      </c>
      <c r="E44" s="314">
        <f>VLOOKUP($A44,'Table 19 data'!$A$9:$AA$184,$Q$1+'Table 19 data'!E$4,0)</f>
        <v>3278</v>
      </c>
      <c r="F44" s="348">
        <f>VLOOKUP($A44,'Table 19 data'!$A$9:$AA$184,$Q$1+'Table 19 data'!F$4,0)</f>
        <v>69.7</v>
      </c>
      <c r="G44" s="314">
        <f>VLOOKUP($A44,'Table 19 data'!$A$9:$AA$184,$Q$1+'Table 19 data'!G$4,0)</f>
        <v>3295</v>
      </c>
      <c r="H44" s="348">
        <f>VLOOKUP($A44,'Table 19 data'!$A$9:$AA$184,$Q$1+'Table 19 data'!H$4,0)</f>
        <v>72.599999999999994</v>
      </c>
      <c r="I44" s="314">
        <f>VLOOKUP($A44,'Table 19 data'!$A$9:$AA$184,$Q$1+'Table 19 data'!I$4,0)</f>
        <v>3309</v>
      </c>
      <c r="J44" s="348">
        <f>VLOOKUP($A44,'Table 19 data'!$A$9:$AA$184,$Q$1+'Table 19 data'!J$4,0)</f>
        <v>65.7</v>
      </c>
      <c r="K44" s="314">
        <f>VLOOKUP($A44,'Table 19 data'!$A$9:$AA$184,$Q$1+'Table 19 data'!K$4,0)</f>
        <v>3403</v>
      </c>
      <c r="L44" s="348">
        <f>VLOOKUP($A44,'Table 19 data'!$A$9:$AA$184,$Q$1+'Table 19 data'!L$4,0)</f>
        <v>70.3</v>
      </c>
      <c r="M44" s="314">
        <f>VLOOKUP($A44,'Table 19 data'!$A$9:$AA$184,$Q$1+'Table 19 data'!M$4,0)</f>
        <v>3263</v>
      </c>
      <c r="N44" s="348">
        <f>VLOOKUP($A44,'Table 19 data'!$A$9:$AA$184,$Q$1+'Table 19 data'!N$4,0)</f>
        <v>69.099999999999994</v>
      </c>
    </row>
    <row r="45" spans="1:14" ht="11.25" customHeight="1" x14ac:dyDescent="0.2">
      <c r="A45" s="103" t="s">
        <v>186</v>
      </c>
      <c r="B45" s="136" t="s">
        <v>187</v>
      </c>
      <c r="C45" s="314">
        <f>VLOOKUP($A45,'Table 19 data'!$A$9:$AA$184,$Q$1+'Table 19 data'!C$4,0)</f>
        <v>2144</v>
      </c>
      <c r="D45" s="348">
        <f>VLOOKUP($A45,'Table 19 data'!$A$9:$AA$184,$Q$1+'Table 19 data'!D$4,0)</f>
        <v>58</v>
      </c>
      <c r="E45" s="314">
        <f>VLOOKUP($A45,'Table 19 data'!$A$9:$AA$184,$Q$1+'Table 19 data'!E$4,0)</f>
        <v>1995</v>
      </c>
      <c r="F45" s="348">
        <f>VLOOKUP($A45,'Table 19 data'!$A$9:$AA$184,$Q$1+'Table 19 data'!F$4,0)</f>
        <v>65.599999999999994</v>
      </c>
      <c r="G45" s="314">
        <f>VLOOKUP($A45,'Table 19 data'!$A$9:$AA$184,$Q$1+'Table 19 data'!G$4,0)</f>
        <v>1944</v>
      </c>
      <c r="H45" s="348">
        <f>VLOOKUP($A45,'Table 19 data'!$A$9:$AA$184,$Q$1+'Table 19 data'!H$4,0)</f>
        <v>68.7</v>
      </c>
      <c r="I45" s="314">
        <f>VLOOKUP($A45,'Table 19 data'!$A$9:$AA$184,$Q$1+'Table 19 data'!I$4,0)</f>
        <v>1913</v>
      </c>
      <c r="J45" s="348">
        <f>VLOOKUP($A45,'Table 19 data'!$A$9:$AA$184,$Q$1+'Table 19 data'!J$4,0)</f>
        <v>61.9</v>
      </c>
      <c r="K45" s="314">
        <f>VLOOKUP($A45,'Table 19 data'!$A$9:$AA$184,$Q$1+'Table 19 data'!K$4,0)</f>
        <v>1925</v>
      </c>
      <c r="L45" s="348">
        <f>VLOOKUP($A45,'Table 19 data'!$A$9:$AA$184,$Q$1+'Table 19 data'!L$4,0)</f>
        <v>60.6</v>
      </c>
      <c r="M45" s="314">
        <f>VLOOKUP($A45,'Table 19 data'!$A$9:$AA$184,$Q$1+'Table 19 data'!M$4,0)</f>
        <v>1804</v>
      </c>
      <c r="N45" s="348">
        <f>VLOOKUP($A45,'Table 19 data'!$A$9:$AA$184,$Q$1+'Table 19 data'!N$4,0)</f>
        <v>67.099999999999994</v>
      </c>
    </row>
    <row r="46" spans="1:14" ht="11.25" customHeight="1" x14ac:dyDescent="0.2">
      <c r="A46" s="103" t="s">
        <v>188</v>
      </c>
      <c r="B46" s="136" t="s">
        <v>189</v>
      </c>
      <c r="C46" s="314">
        <f>VLOOKUP($A46,'Table 19 data'!$A$9:$AA$184,$Q$1+'Table 19 data'!C$4,0)</f>
        <v>2992</v>
      </c>
      <c r="D46" s="348">
        <f>VLOOKUP($A46,'Table 19 data'!$A$9:$AA$184,$Q$1+'Table 19 data'!D$4,0)</f>
        <v>66.7</v>
      </c>
      <c r="E46" s="314">
        <f>VLOOKUP($A46,'Table 19 data'!$A$9:$AA$184,$Q$1+'Table 19 data'!E$4,0)</f>
        <v>2968</v>
      </c>
      <c r="F46" s="348">
        <f>VLOOKUP($A46,'Table 19 data'!$A$9:$AA$184,$Q$1+'Table 19 data'!F$4,0)</f>
        <v>73.099999999999994</v>
      </c>
      <c r="G46" s="314">
        <f>VLOOKUP($A46,'Table 19 data'!$A$9:$AA$184,$Q$1+'Table 19 data'!G$4,0)</f>
        <v>2930</v>
      </c>
      <c r="H46" s="348">
        <f>VLOOKUP($A46,'Table 19 data'!$A$9:$AA$184,$Q$1+'Table 19 data'!H$4,0)</f>
        <v>75.599999999999994</v>
      </c>
      <c r="I46" s="314">
        <f>VLOOKUP($A46,'Table 19 data'!$A$9:$AA$184,$Q$1+'Table 19 data'!I$4,0)</f>
        <v>2766</v>
      </c>
      <c r="J46" s="348">
        <f>VLOOKUP($A46,'Table 19 data'!$A$9:$AA$184,$Q$1+'Table 19 data'!J$4,0)</f>
        <v>72</v>
      </c>
      <c r="K46" s="314">
        <f>VLOOKUP($A46,'Table 19 data'!$A$9:$AA$184,$Q$1+'Table 19 data'!K$4,0)</f>
        <v>2937</v>
      </c>
      <c r="L46" s="348">
        <f>VLOOKUP($A46,'Table 19 data'!$A$9:$AA$184,$Q$1+'Table 19 data'!L$4,0)</f>
        <v>71.3</v>
      </c>
      <c r="M46" s="314">
        <f>VLOOKUP($A46,'Table 19 data'!$A$9:$AA$184,$Q$1+'Table 19 data'!M$4,0)</f>
        <v>2811</v>
      </c>
      <c r="N46" s="348">
        <f>VLOOKUP($A46,'Table 19 data'!$A$9:$AA$184,$Q$1+'Table 19 data'!N$4,0)</f>
        <v>70.099999999999994</v>
      </c>
    </row>
    <row r="47" spans="1:14" ht="11.25" customHeight="1" x14ac:dyDescent="0.2">
      <c r="A47" s="103" t="s">
        <v>190</v>
      </c>
      <c r="B47" s="136" t="s">
        <v>191</v>
      </c>
      <c r="C47" s="314">
        <f>VLOOKUP($A47,'Table 19 data'!$A$9:$AA$184,$Q$1+'Table 19 data'!C$4,0)</f>
        <v>2931</v>
      </c>
      <c r="D47" s="348">
        <f>VLOOKUP($A47,'Table 19 data'!$A$9:$AA$184,$Q$1+'Table 19 data'!D$4,0)</f>
        <v>59.2</v>
      </c>
      <c r="E47" s="314">
        <f>VLOOKUP($A47,'Table 19 data'!$A$9:$AA$184,$Q$1+'Table 19 data'!E$4,0)</f>
        <v>2877</v>
      </c>
      <c r="F47" s="348">
        <f>VLOOKUP($A47,'Table 19 data'!$A$9:$AA$184,$Q$1+'Table 19 data'!F$4,0)</f>
        <v>60.5</v>
      </c>
      <c r="G47" s="314">
        <f>VLOOKUP($A47,'Table 19 data'!$A$9:$AA$184,$Q$1+'Table 19 data'!G$4,0)</f>
        <v>2775</v>
      </c>
      <c r="H47" s="348">
        <f>VLOOKUP($A47,'Table 19 data'!$A$9:$AA$184,$Q$1+'Table 19 data'!H$4,0)</f>
        <v>69.099999999999994</v>
      </c>
      <c r="I47" s="314">
        <f>VLOOKUP($A47,'Table 19 data'!$A$9:$AA$184,$Q$1+'Table 19 data'!I$4,0)</f>
        <v>2790</v>
      </c>
      <c r="J47" s="348">
        <f>VLOOKUP($A47,'Table 19 data'!$A$9:$AA$184,$Q$1+'Table 19 data'!J$4,0)</f>
        <v>65.2</v>
      </c>
      <c r="K47" s="314">
        <f>VLOOKUP($A47,'Table 19 data'!$A$9:$AA$184,$Q$1+'Table 19 data'!K$4,0)</f>
        <v>2664</v>
      </c>
      <c r="L47" s="348">
        <f>VLOOKUP($A47,'Table 19 data'!$A$9:$AA$184,$Q$1+'Table 19 data'!L$4,0)</f>
        <v>69</v>
      </c>
      <c r="M47" s="314">
        <f>VLOOKUP($A47,'Table 19 data'!$A$9:$AA$184,$Q$1+'Table 19 data'!M$4,0)</f>
        <v>2649</v>
      </c>
      <c r="N47" s="348">
        <f>VLOOKUP($A47,'Table 19 data'!$A$9:$AA$184,$Q$1+'Table 19 data'!N$4,0)</f>
        <v>69.099999999999994</v>
      </c>
    </row>
    <row r="48" spans="1:14" ht="11.25" customHeight="1" x14ac:dyDescent="0.2">
      <c r="A48" s="103" t="s">
        <v>192</v>
      </c>
      <c r="B48" s="136" t="s">
        <v>193</v>
      </c>
      <c r="C48" s="314">
        <f>VLOOKUP($A48,'Table 19 data'!$A$9:$AA$184,$Q$1+'Table 19 data'!C$4,0)</f>
        <v>2835</v>
      </c>
      <c r="D48" s="348">
        <f>VLOOKUP($A48,'Table 19 data'!$A$9:$AA$184,$Q$1+'Table 19 data'!D$4,0)</f>
        <v>74.099999999999994</v>
      </c>
      <c r="E48" s="314">
        <f>VLOOKUP($A48,'Table 19 data'!$A$9:$AA$184,$Q$1+'Table 19 data'!E$4,0)</f>
        <v>2818</v>
      </c>
      <c r="F48" s="348">
        <f>VLOOKUP($A48,'Table 19 data'!$A$9:$AA$184,$Q$1+'Table 19 data'!F$4,0)</f>
        <v>78.400000000000006</v>
      </c>
      <c r="G48" s="314">
        <f>VLOOKUP($A48,'Table 19 data'!$A$9:$AA$184,$Q$1+'Table 19 data'!G$4,0)</f>
        <v>2753</v>
      </c>
      <c r="H48" s="348">
        <f>VLOOKUP($A48,'Table 19 data'!$A$9:$AA$184,$Q$1+'Table 19 data'!H$4,0)</f>
        <v>78.5</v>
      </c>
      <c r="I48" s="314">
        <f>VLOOKUP($A48,'Table 19 data'!$A$9:$AA$184,$Q$1+'Table 19 data'!I$4,0)</f>
        <v>2852</v>
      </c>
      <c r="J48" s="348">
        <f>VLOOKUP($A48,'Table 19 data'!$A$9:$AA$184,$Q$1+'Table 19 data'!J$4,0)</f>
        <v>75.900000000000006</v>
      </c>
      <c r="K48" s="314">
        <f>VLOOKUP($A48,'Table 19 data'!$A$9:$AA$184,$Q$1+'Table 19 data'!K$4,0)</f>
        <v>2852</v>
      </c>
      <c r="L48" s="348">
        <f>VLOOKUP($A48,'Table 19 data'!$A$9:$AA$184,$Q$1+'Table 19 data'!L$4,0)</f>
        <v>74.5</v>
      </c>
      <c r="M48" s="314">
        <f>VLOOKUP($A48,'Table 19 data'!$A$9:$AA$184,$Q$1+'Table 19 data'!M$4,0)</f>
        <v>2871</v>
      </c>
      <c r="N48" s="348">
        <f>VLOOKUP($A48,'Table 19 data'!$A$9:$AA$184,$Q$1+'Table 19 data'!N$4,0)</f>
        <v>80.099999999999994</v>
      </c>
    </row>
    <row r="49" spans="1:23" ht="11.25" customHeight="1" x14ac:dyDescent="0.2">
      <c r="A49" s="103" t="s">
        <v>194</v>
      </c>
      <c r="B49" s="136" t="s">
        <v>195</v>
      </c>
      <c r="C49" s="314">
        <f>VLOOKUP($A49,'Table 19 data'!$A$9:$AA$184,$Q$1+'Table 19 data'!C$4,0)</f>
        <v>2532</v>
      </c>
      <c r="D49" s="348">
        <f>VLOOKUP($A49,'Table 19 data'!$A$9:$AA$184,$Q$1+'Table 19 data'!D$4,0)</f>
        <v>71.3</v>
      </c>
      <c r="E49" s="314">
        <f>VLOOKUP($A49,'Table 19 data'!$A$9:$AA$184,$Q$1+'Table 19 data'!E$4,0)</f>
        <v>2492</v>
      </c>
      <c r="F49" s="348">
        <f>VLOOKUP($A49,'Table 19 data'!$A$9:$AA$184,$Q$1+'Table 19 data'!F$4,0)</f>
        <v>73.7</v>
      </c>
      <c r="G49" s="314">
        <f>VLOOKUP($A49,'Table 19 data'!$A$9:$AA$184,$Q$1+'Table 19 data'!G$4,0)</f>
        <v>2427</v>
      </c>
      <c r="H49" s="348">
        <f>VLOOKUP($A49,'Table 19 data'!$A$9:$AA$184,$Q$1+'Table 19 data'!H$4,0)</f>
        <v>73.599999999999994</v>
      </c>
      <c r="I49" s="314">
        <f>VLOOKUP($A49,'Table 19 data'!$A$9:$AA$184,$Q$1+'Table 19 data'!I$4,0)</f>
        <v>2369</v>
      </c>
      <c r="J49" s="348">
        <f>VLOOKUP($A49,'Table 19 data'!$A$9:$AA$184,$Q$1+'Table 19 data'!J$4,0)</f>
        <v>71.7</v>
      </c>
      <c r="K49" s="314">
        <f>VLOOKUP($A49,'Table 19 data'!$A$9:$AA$184,$Q$1+'Table 19 data'!K$4,0)</f>
        <v>2412</v>
      </c>
      <c r="L49" s="348">
        <f>VLOOKUP($A49,'Table 19 data'!$A$9:$AA$184,$Q$1+'Table 19 data'!L$4,0)</f>
        <v>76.7</v>
      </c>
      <c r="M49" s="314">
        <f>VLOOKUP($A49,'Table 19 data'!$A$9:$AA$184,$Q$1+'Table 19 data'!M$4,0)</f>
        <v>2364</v>
      </c>
      <c r="N49" s="348">
        <f>VLOOKUP($A49,'Table 19 data'!$A$9:$AA$184,$Q$1+'Table 19 data'!N$4,0)</f>
        <v>71.400000000000006</v>
      </c>
    </row>
    <row r="50" spans="1:23" ht="11.25" customHeight="1" x14ac:dyDescent="0.2">
      <c r="A50" s="103" t="s">
        <v>196</v>
      </c>
      <c r="B50" s="136" t="s">
        <v>197</v>
      </c>
      <c r="C50" s="314">
        <f>VLOOKUP($A50,'Table 19 data'!$A$9:$AA$184,$Q$1+'Table 19 data'!C$4,0)</f>
        <v>3881</v>
      </c>
      <c r="D50" s="348">
        <f>VLOOKUP($A50,'Table 19 data'!$A$9:$AA$184,$Q$1+'Table 19 data'!D$4,0)</f>
        <v>63.8</v>
      </c>
      <c r="E50" s="314">
        <f>VLOOKUP($A50,'Table 19 data'!$A$9:$AA$184,$Q$1+'Table 19 data'!E$4,0)</f>
        <v>3820</v>
      </c>
      <c r="F50" s="348">
        <f>VLOOKUP($A50,'Table 19 data'!$A$9:$AA$184,$Q$1+'Table 19 data'!F$4,0)</f>
        <v>70.5</v>
      </c>
      <c r="G50" s="314">
        <f>VLOOKUP($A50,'Table 19 data'!$A$9:$AA$184,$Q$1+'Table 19 data'!G$4,0)</f>
        <v>3720</v>
      </c>
      <c r="H50" s="348">
        <f>VLOOKUP($A50,'Table 19 data'!$A$9:$AA$184,$Q$1+'Table 19 data'!H$4,0)</f>
        <v>71.3</v>
      </c>
      <c r="I50" s="314">
        <f>VLOOKUP($A50,'Table 19 data'!$A$9:$AA$184,$Q$1+'Table 19 data'!I$4,0)</f>
        <v>3630</v>
      </c>
      <c r="J50" s="348">
        <f>VLOOKUP($A50,'Table 19 data'!$A$9:$AA$184,$Q$1+'Table 19 data'!J$4,0)</f>
        <v>71.7</v>
      </c>
      <c r="K50" s="314">
        <f>VLOOKUP($A50,'Table 19 data'!$A$9:$AA$184,$Q$1+'Table 19 data'!K$4,0)</f>
        <v>3719</v>
      </c>
      <c r="L50" s="348">
        <f>VLOOKUP($A50,'Table 19 data'!$A$9:$AA$184,$Q$1+'Table 19 data'!L$4,0)</f>
        <v>73.7</v>
      </c>
      <c r="M50" s="314">
        <f>VLOOKUP($A50,'Table 19 data'!$A$9:$AA$184,$Q$1+'Table 19 data'!M$4,0)</f>
        <v>3524</v>
      </c>
      <c r="N50" s="348">
        <f>VLOOKUP($A50,'Table 19 data'!$A$9:$AA$184,$Q$1+'Table 19 data'!N$4,0)</f>
        <v>73.2</v>
      </c>
    </row>
    <row r="51" spans="1:23" ht="11.25" customHeight="1" x14ac:dyDescent="0.2">
      <c r="A51" s="103" t="s">
        <v>198</v>
      </c>
      <c r="B51" s="136" t="s">
        <v>199</v>
      </c>
      <c r="C51" s="314">
        <f>VLOOKUP($A51,'Table 19 data'!$A$9:$AA$184,$Q$1+'Table 19 data'!C$4,0)</f>
        <v>3945</v>
      </c>
      <c r="D51" s="348">
        <f>VLOOKUP($A51,'Table 19 data'!$A$9:$AA$184,$Q$1+'Table 19 data'!D$4,0)</f>
        <v>65.400000000000006</v>
      </c>
      <c r="E51" s="314">
        <f>VLOOKUP($A51,'Table 19 data'!$A$9:$AA$184,$Q$1+'Table 19 data'!E$4,0)</f>
        <v>3953</v>
      </c>
      <c r="F51" s="348">
        <f>VLOOKUP($A51,'Table 19 data'!$A$9:$AA$184,$Q$1+'Table 19 data'!F$4,0)</f>
        <v>72.099999999999994</v>
      </c>
      <c r="G51" s="314">
        <f>VLOOKUP($A51,'Table 19 data'!$A$9:$AA$184,$Q$1+'Table 19 data'!G$4,0)</f>
        <v>3815</v>
      </c>
      <c r="H51" s="348">
        <f>VLOOKUP($A51,'Table 19 data'!$A$9:$AA$184,$Q$1+'Table 19 data'!H$4,0)</f>
        <v>73.5</v>
      </c>
      <c r="I51" s="314">
        <f>VLOOKUP($A51,'Table 19 data'!$A$9:$AA$184,$Q$1+'Table 19 data'!I$4,0)</f>
        <v>3740</v>
      </c>
      <c r="J51" s="348">
        <f>VLOOKUP($A51,'Table 19 data'!$A$9:$AA$184,$Q$1+'Table 19 data'!J$4,0)</f>
        <v>72</v>
      </c>
      <c r="K51" s="314">
        <f>VLOOKUP($A51,'Table 19 data'!$A$9:$AA$184,$Q$1+'Table 19 data'!K$4,0)</f>
        <v>3687</v>
      </c>
      <c r="L51" s="348">
        <f>VLOOKUP($A51,'Table 19 data'!$A$9:$AA$184,$Q$1+'Table 19 data'!L$4,0)</f>
        <v>72.900000000000006</v>
      </c>
      <c r="M51" s="314">
        <f>VLOOKUP($A51,'Table 19 data'!$A$9:$AA$184,$Q$1+'Table 19 data'!M$4,0)</f>
        <v>3513</v>
      </c>
      <c r="N51" s="348">
        <f>VLOOKUP($A51,'Table 19 data'!$A$9:$AA$184,$Q$1+'Table 19 data'!N$4,0)</f>
        <v>72.099999999999994</v>
      </c>
    </row>
    <row r="52" spans="1:23" ht="11.25" customHeight="1" x14ac:dyDescent="0.2">
      <c r="A52" s="8"/>
      <c r="B52" s="136"/>
      <c r="C52" s="314"/>
      <c r="D52" s="292"/>
      <c r="E52" s="314"/>
      <c r="F52" s="292"/>
      <c r="G52" s="314"/>
      <c r="H52" s="348"/>
      <c r="M52" s="314"/>
      <c r="N52" s="163"/>
    </row>
    <row r="53" spans="1:23" s="83" customFormat="1" ht="11.25" customHeight="1" x14ac:dyDescent="0.2">
      <c r="A53" s="31" t="s">
        <v>564</v>
      </c>
      <c r="B53" s="77" t="s">
        <v>200</v>
      </c>
      <c r="C53" s="346">
        <f>VLOOKUP($A53,'Table 19 data'!$A$9:$AA$184,$Q$1+'Table 19 data'!C$4,0)</f>
        <v>59496</v>
      </c>
      <c r="D53" s="347">
        <f>VLOOKUP($A53,'Table 19 data'!$A$9:$AA$184,$Q$1+'Table 19 data'!D$4,0)</f>
        <v>61.4</v>
      </c>
      <c r="E53" s="346">
        <f>VLOOKUP($A53,'Table 19 data'!$A$9:$AA$184,$Q$1+'Table 19 data'!E$4,0)</f>
        <v>58914</v>
      </c>
      <c r="F53" s="347">
        <f>VLOOKUP($A53,'Table 19 data'!$A$9:$AA$184,$Q$1+'Table 19 data'!F$4,0)</f>
        <v>65.8</v>
      </c>
      <c r="G53" s="346">
        <f>VLOOKUP($A53,'Table 19 data'!$A$9:$AA$184,$Q$1+'Table 19 data'!G$4,0)</f>
        <v>56846</v>
      </c>
      <c r="H53" s="347">
        <f>VLOOKUP($A53,'Table 19 data'!$A$9:$AA$184,$Q$1+'Table 19 data'!H$4,0)</f>
        <v>68.599999999999994</v>
      </c>
      <c r="I53" s="346">
        <f>VLOOKUP($A53,'Table 19 data'!$A$9:$AA$184,$Q$1+'Table 19 data'!I$4,0)</f>
        <v>56748</v>
      </c>
      <c r="J53" s="347">
        <f>VLOOKUP($A53,'Table 19 data'!$A$9:$AA$184,$Q$1+'Table 19 data'!J$4,0)</f>
        <v>66.099999999999994</v>
      </c>
      <c r="K53" s="346">
        <f>VLOOKUP($A53,'Table 19 data'!$A$9:$AA$184,$Q$1+'Table 19 data'!K$4,0)</f>
        <v>56962</v>
      </c>
      <c r="L53" s="347">
        <f>VLOOKUP($A53,'Table 19 data'!$A$9:$AA$184,$Q$1+'Table 19 data'!L$4,0)</f>
        <v>68.900000000000006</v>
      </c>
      <c r="M53" s="346">
        <f>VLOOKUP($A53,'Table 19 data'!$A$9:$AA$184,$Q$1+'Table 19 data'!M$4,0)</f>
        <v>55949</v>
      </c>
      <c r="N53" s="347">
        <f>VLOOKUP($A53,'Table 19 data'!$A$9:$AA$184,$Q$1+'Table 19 data'!N$4,0)</f>
        <v>68.400000000000006</v>
      </c>
      <c r="O53" s="84"/>
      <c r="P53" s="84"/>
      <c r="Q53" s="84"/>
      <c r="R53" s="84"/>
      <c r="S53" s="84"/>
      <c r="T53" s="84"/>
      <c r="U53" s="84"/>
      <c r="V53" s="84"/>
      <c r="W53" s="84"/>
    </row>
    <row r="54" spans="1:23" ht="11.25" customHeight="1" x14ac:dyDescent="0.2">
      <c r="A54" s="103" t="s">
        <v>201</v>
      </c>
      <c r="B54" s="136" t="s">
        <v>202</v>
      </c>
      <c r="C54" s="314">
        <f>VLOOKUP($A54,'Table 19 data'!$A$9:$AA$184,$Q$1+'Table 19 data'!C$4,0)</f>
        <v>2615</v>
      </c>
      <c r="D54" s="348">
        <f>VLOOKUP($A54,'Table 19 data'!$A$9:$AA$184,$Q$1+'Table 19 data'!D$4,0)</f>
        <v>59.5</v>
      </c>
      <c r="E54" s="314">
        <f>VLOOKUP($A54,'Table 19 data'!$A$9:$AA$184,$Q$1+'Table 19 data'!E$4,0)</f>
        <v>2540</v>
      </c>
      <c r="F54" s="348">
        <f>VLOOKUP($A54,'Table 19 data'!$A$9:$AA$184,$Q$1+'Table 19 data'!F$4,0)</f>
        <v>58.8</v>
      </c>
      <c r="G54" s="314">
        <f>VLOOKUP($A54,'Table 19 data'!$A$9:$AA$184,$Q$1+'Table 19 data'!G$4,0)</f>
        <v>2507</v>
      </c>
      <c r="H54" s="348">
        <f>VLOOKUP($A54,'Table 19 data'!$A$9:$AA$184,$Q$1+'Table 19 data'!H$4,0)</f>
        <v>60.5</v>
      </c>
      <c r="I54" s="314">
        <f>VLOOKUP($A54,'Table 19 data'!$A$9:$AA$184,$Q$1+'Table 19 data'!I$4,0)</f>
        <v>2530</v>
      </c>
      <c r="J54" s="348">
        <f>VLOOKUP($A54,'Table 19 data'!$A$9:$AA$184,$Q$1+'Table 19 data'!J$4,0)</f>
        <v>56</v>
      </c>
      <c r="K54" s="314">
        <f>VLOOKUP($A54,'Table 19 data'!$A$9:$AA$184,$Q$1+'Table 19 data'!K$4,0)</f>
        <v>2513</v>
      </c>
      <c r="L54" s="348">
        <f>VLOOKUP($A54,'Table 19 data'!$A$9:$AA$184,$Q$1+'Table 19 data'!L$4,0)</f>
        <v>59.1</v>
      </c>
      <c r="M54" s="314">
        <f>VLOOKUP($A54,'Table 19 data'!$A$9:$AA$184,$Q$1+'Table 19 data'!M$4,0)</f>
        <v>2350</v>
      </c>
      <c r="N54" s="348">
        <f>VLOOKUP($A54,'Table 19 data'!$A$9:$AA$184,$Q$1+'Table 19 data'!N$4,0)</f>
        <v>63.2</v>
      </c>
    </row>
    <row r="55" spans="1:23" ht="11.25" customHeight="1" x14ac:dyDescent="0.2">
      <c r="A55" s="103" t="s">
        <v>203</v>
      </c>
      <c r="B55" s="136" t="s">
        <v>204</v>
      </c>
      <c r="C55" s="314">
        <f>VLOOKUP($A55,'Table 19 data'!$A$9:$AA$184,$Q$1+'Table 19 data'!C$4,0)</f>
        <v>5705</v>
      </c>
      <c r="D55" s="348">
        <f>VLOOKUP($A55,'Table 19 data'!$A$9:$AA$184,$Q$1+'Table 19 data'!D$4,0)</f>
        <v>58.1</v>
      </c>
      <c r="E55" s="314">
        <f>VLOOKUP($A55,'Table 19 data'!$A$9:$AA$184,$Q$1+'Table 19 data'!E$4,0)</f>
        <v>5650</v>
      </c>
      <c r="F55" s="348">
        <f>VLOOKUP($A55,'Table 19 data'!$A$9:$AA$184,$Q$1+'Table 19 data'!F$4,0)</f>
        <v>62</v>
      </c>
      <c r="G55" s="314">
        <f>VLOOKUP($A55,'Table 19 data'!$A$9:$AA$184,$Q$1+'Table 19 data'!G$4,0)</f>
        <v>5361</v>
      </c>
      <c r="H55" s="348">
        <f>VLOOKUP($A55,'Table 19 data'!$A$9:$AA$184,$Q$1+'Table 19 data'!H$4,0)</f>
        <v>66.2</v>
      </c>
      <c r="I55" s="314">
        <f>VLOOKUP($A55,'Table 19 data'!$A$9:$AA$184,$Q$1+'Table 19 data'!I$4,0)</f>
        <v>5353</v>
      </c>
      <c r="J55" s="348">
        <f>VLOOKUP($A55,'Table 19 data'!$A$9:$AA$184,$Q$1+'Table 19 data'!J$4,0)</f>
        <v>66.099999999999994</v>
      </c>
      <c r="K55" s="314">
        <f>VLOOKUP($A55,'Table 19 data'!$A$9:$AA$184,$Q$1+'Table 19 data'!K$4,0)</f>
        <v>5420</v>
      </c>
      <c r="L55" s="348">
        <f>VLOOKUP($A55,'Table 19 data'!$A$9:$AA$184,$Q$1+'Table 19 data'!L$4,0)</f>
        <v>66.5</v>
      </c>
      <c r="M55" s="314">
        <f>VLOOKUP($A55,'Table 19 data'!$A$9:$AA$184,$Q$1+'Table 19 data'!M$4,0)</f>
        <v>5597</v>
      </c>
      <c r="N55" s="348">
        <f>VLOOKUP($A55,'Table 19 data'!$A$9:$AA$184,$Q$1+'Table 19 data'!N$4,0)</f>
        <v>63</v>
      </c>
    </row>
    <row r="56" spans="1:23" ht="11.25" customHeight="1" x14ac:dyDescent="0.2">
      <c r="A56" s="103" t="s">
        <v>205</v>
      </c>
      <c r="B56" s="136" t="s">
        <v>206</v>
      </c>
      <c r="C56" s="314">
        <f>VLOOKUP($A56,'Table 19 data'!$A$9:$AA$184,$Q$1+'Table 19 data'!C$4,0)</f>
        <v>2594</v>
      </c>
      <c r="D56" s="348">
        <f>VLOOKUP($A56,'Table 19 data'!$A$9:$AA$184,$Q$1+'Table 19 data'!D$4,0)</f>
        <v>63.3</v>
      </c>
      <c r="E56" s="314">
        <f>VLOOKUP($A56,'Table 19 data'!$A$9:$AA$184,$Q$1+'Table 19 data'!E$4,0)</f>
        <v>2581</v>
      </c>
      <c r="F56" s="348">
        <f>VLOOKUP($A56,'Table 19 data'!$A$9:$AA$184,$Q$1+'Table 19 data'!F$4,0)</f>
        <v>69</v>
      </c>
      <c r="G56" s="314">
        <f>VLOOKUP($A56,'Table 19 data'!$A$9:$AA$184,$Q$1+'Table 19 data'!G$4,0)</f>
        <v>2543</v>
      </c>
      <c r="H56" s="348">
        <f>VLOOKUP($A56,'Table 19 data'!$A$9:$AA$184,$Q$1+'Table 19 data'!H$4,0)</f>
        <v>70.8</v>
      </c>
      <c r="I56" s="314">
        <f>VLOOKUP($A56,'Table 19 data'!$A$9:$AA$184,$Q$1+'Table 19 data'!I$4,0)</f>
        <v>2578</v>
      </c>
      <c r="J56" s="348">
        <f>VLOOKUP($A56,'Table 19 data'!$A$9:$AA$184,$Q$1+'Table 19 data'!J$4,0)</f>
        <v>68.099999999999994</v>
      </c>
      <c r="K56" s="314">
        <f>VLOOKUP($A56,'Table 19 data'!$A$9:$AA$184,$Q$1+'Table 19 data'!K$4,0)</f>
        <v>2565</v>
      </c>
      <c r="L56" s="348">
        <f>VLOOKUP($A56,'Table 19 data'!$A$9:$AA$184,$Q$1+'Table 19 data'!L$4,0)</f>
        <v>72.599999999999994</v>
      </c>
      <c r="M56" s="314">
        <f>VLOOKUP($A56,'Table 19 data'!$A$9:$AA$184,$Q$1+'Table 19 data'!M$4,0)</f>
        <v>2544</v>
      </c>
      <c r="N56" s="348">
        <f>VLOOKUP($A56,'Table 19 data'!$A$9:$AA$184,$Q$1+'Table 19 data'!N$4,0)</f>
        <v>72.599999999999994</v>
      </c>
    </row>
    <row r="57" spans="1:23" ht="11.25" customHeight="1" x14ac:dyDescent="0.2">
      <c r="A57" s="103" t="s">
        <v>207</v>
      </c>
      <c r="B57" s="136" t="s">
        <v>208</v>
      </c>
      <c r="C57" s="314">
        <f>VLOOKUP($A57,'Table 19 data'!$A$9:$AA$184,$Q$1+'Table 19 data'!C$4,0)</f>
        <v>3623</v>
      </c>
      <c r="D57" s="348">
        <f>VLOOKUP($A57,'Table 19 data'!$A$9:$AA$184,$Q$1+'Table 19 data'!D$4,0)</f>
        <v>54.1</v>
      </c>
      <c r="E57" s="314">
        <f>VLOOKUP($A57,'Table 19 data'!$A$9:$AA$184,$Q$1+'Table 19 data'!E$4,0)</f>
        <v>3510</v>
      </c>
      <c r="F57" s="348">
        <f>VLOOKUP($A57,'Table 19 data'!$A$9:$AA$184,$Q$1+'Table 19 data'!F$4,0)</f>
        <v>61.9</v>
      </c>
      <c r="G57" s="314">
        <f>VLOOKUP($A57,'Table 19 data'!$A$9:$AA$184,$Q$1+'Table 19 data'!G$4,0)</f>
        <v>3446</v>
      </c>
      <c r="H57" s="348">
        <f>VLOOKUP($A57,'Table 19 data'!$A$9:$AA$184,$Q$1+'Table 19 data'!H$4,0)</f>
        <v>65.099999999999994</v>
      </c>
      <c r="I57" s="314">
        <f>VLOOKUP($A57,'Table 19 data'!$A$9:$AA$184,$Q$1+'Table 19 data'!I$4,0)</f>
        <v>3353</v>
      </c>
      <c r="J57" s="348">
        <f>VLOOKUP($A57,'Table 19 data'!$A$9:$AA$184,$Q$1+'Table 19 data'!J$4,0)</f>
        <v>60.2</v>
      </c>
      <c r="K57" s="314">
        <f>VLOOKUP($A57,'Table 19 data'!$A$9:$AA$184,$Q$1+'Table 19 data'!K$4,0)</f>
        <v>3379</v>
      </c>
      <c r="L57" s="348">
        <f>VLOOKUP($A57,'Table 19 data'!$A$9:$AA$184,$Q$1+'Table 19 data'!L$4,0)</f>
        <v>65.8</v>
      </c>
      <c r="M57" s="314">
        <f>VLOOKUP($A57,'Table 19 data'!$A$9:$AA$184,$Q$1+'Table 19 data'!M$4,0)</f>
        <v>3300</v>
      </c>
      <c r="N57" s="348">
        <f>VLOOKUP($A57,'Table 19 data'!$A$9:$AA$184,$Q$1+'Table 19 data'!N$4,0)</f>
        <v>62.8</v>
      </c>
    </row>
    <row r="58" spans="1:23" ht="11.25" customHeight="1" x14ac:dyDescent="0.2">
      <c r="A58" s="103" t="s">
        <v>209</v>
      </c>
      <c r="B58" s="136" t="s">
        <v>210</v>
      </c>
      <c r="C58" s="314">
        <f>VLOOKUP($A58,'Table 19 data'!$A$9:$AA$184,$Q$1+'Table 19 data'!C$4,0)</f>
        <v>3971</v>
      </c>
      <c r="D58" s="348">
        <f>VLOOKUP($A58,'Table 19 data'!$A$9:$AA$184,$Q$1+'Table 19 data'!D$4,0)</f>
        <v>67</v>
      </c>
      <c r="E58" s="314">
        <f>VLOOKUP($A58,'Table 19 data'!$A$9:$AA$184,$Q$1+'Table 19 data'!E$4,0)</f>
        <v>3915</v>
      </c>
      <c r="F58" s="348">
        <f>VLOOKUP($A58,'Table 19 data'!$A$9:$AA$184,$Q$1+'Table 19 data'!F$4,0)</f>
        <v>71.3</v>
      </c>
      <c r="G58" s="314">
        <f>VLOOKUP($A58,'Table 19 data'!$A$9:$AA$184,$Q$1+'Table 19 data'!G$4,0)</f>
        <v>3867</v>
      </c>
      <c r="H58" s="348">
        <f>VLOOKUP($A58,'Table 19 data'!$A$9:$AA$184,$Q$1+'Table 19 data'!H$4,0)</f>
        <v>69.3</v>
      </c>
      <c r="I58" s="314">
        <f>VLOOKUP($A58,'Table 19 data'!$A$9:$AA$184,$Q$1+'Table 19 data'!I$4,0)</f>
        <v>3710</v>
      </c>
      <c r="J58" s="348">
        <f>VLOOKUP($A58,'Table 19 data'!$A$9:$AA$184,$Q$1+'Table 19 data'!J$4,0)</f>
        <v>63.4</v>
      </c>
      <c r="K58" s="314">
        <f>VLOOKUP($A58,'Table 19 data'!$A$9:$AA$184,$Q$1+'Table 19 data'!K$4,0)</f>
        <v>3832</v>
      </c>
      <c r="L58" s="348">
        <f>VLOOKUP($A58,'Table 19 data'!$A$9:$AA$184,$Q$1+'Table 19 data'!L$4,0)</f>
        <v>68.8</v>
      </c>
      <c r="M58" s="314">
        <f>VLOOKUP($A58,'Table 19 data'!$A$9:$AA$184,$Q$1+'Table 19 data'!M$4,0)</f>
        <v>3707</v>
      </c>
      <c r="N58" s="348">
        <f>VLOOKUP($A58,'Table 19 data'!$A$9:$AA$184,$Q$1+'Table 19 data'!N$4,0)</f>
        <v>71.5</v>
      </c>
    </row>
    <row r="59" spans="1:23" ht="11.25" customHeight="1" x14ac:dyDescent="0.2">
      <c r="A59" s="103" t="s">
        <v>211</v>
      </c>
      <c r="B59" s="136" t="s">
        <v>212</v>
      </c>
      <c r="C59" s="314">
        <f>VLOOKUP($A59,'Table 19 data'!$A$9:$AA$184,$Q$1+'Table 19 data'!C$4,0)</f>
        <v>2839</v>
      </c>
      <c r="D59" s="348">
        <f>VLOOKUP($A59,'Table 19 data'!$A$9:$AA$184,$Q$1+'Table 19 data'!D$4,0)</f>
        <v>50.1</v>
      </c>
      <c r="E59" s="314">
        <f>VLOOKUP($A59,'Table 19 data'!$A$9:$AA$184,$Q$1+'Table 19 data'!E$4,0)</f>
        <v>2735</v>
      </c>
      <c r="F59" s="348">
        <f>VLOOKUP($A59,'Table 19 data'!$A$9:$AA$184,$Q$1+'Table 19 data'!F$4,0)</f>
        <v>58.9</v>
      </c>
      <c r="G59" s="314">
        <f>VLOOKUP($A59,'Table 19 data'!$A$9:$AA$184,$Q$1+'Table 19 data'!G$4,0)</f>
        <v>2450</v>
      </c>
      <c r="H59" s="348">
        <f>VLOOKUP($A59,'Table 19 data'!$A$9:$AA$184,$Q$1+'Table 19 data'!H$4,0)</f>
        <v>60.8</v>
      </c>
      <c r="I59" s="314">
        <f>VLOOKUP($A59,'Table 19 data'!$A$9:$AA$184,$Q$1+'Table 19 data'!I$4,0)</f>
        <v>2487</v>
      </c>
      <c r="J59" s="348">
        <f>VLOOKUP($A59,'Table 19 data'!$A$9:$AA$184,$Q$1+'Table 19 data'!J$4,0)</f>
        <v>57.5</v>
      </c>
      <c r="K59" s="314">
        <f>VLOOKUP($A59,'Table 19 data'!$A$9:$AA$184,$Q$1+'Table 19 data'!K$4,0)</f>
        <v>2381</v>
      </c>
      <c r="L59" s="348">
        <f>VLOOKUP($A59,'Table 19 data'!$A$9:$AA$184,$Q$1+'Table 19 data'!L$4,0)</f>
        <v>62.5</v>
      </c>
      <c r="M59" s="314">
        <f>VLOOKUP($A59,'Table 19 data'!$A$9:$AA$184,$Q$1+'Table 19 data'!M$4,0)</f>
        <v>2497</v>
      </c>
      <c r="N59" s="348">
        <f>VLOOKUP($A59,'Table 19 data'!$A$9:$AA$184,$Q$1+'Table 19 data'!N$4,0)</f>
        <v>61.6</v>
      </c>
    </row>
    <row r="60" spans="1:23" ht="11.25" customHeight="1" x14ac:dyDescent="0.2">
      <c r="A60" s="103" t="s">
        <v>213</v>
      </c>
      <c r="B60" s="136" t="s">
        <v>214</v>
      </c>
      <c r="C60" s="314">
        <f>VLOOKUP($A60,'Table 19 data'!$A$9:$AA$184,$Q$1+'Table 19 data'!C$4,0)</f>
        <v>4597</v>
      </c>
      <c r="D60" s="348">
        <f>VLOOKUP($A60,'Table 19 data'!$A$9:$AA$184,$Q$1+'Table 19 data'!D$4,0)</f>
        <v>64.3</v>
      </c>
      <c r="E60" s="314">
        <f>VLOOKUP($A60,'Table 19 data'!$A$9:$AA$184,$Q$1+'Table 19 data'!E$4,0)</f>
        <v>4509</v>
      </c>
      <c r="F60" s="348">
        <f>VLOOKUP($A60,'Table 19 data'!$A$9:$AA$184,$Q$1+'Table 19 data'!F$4,0)</f>
        <v>66.900000000000006</v>
      </c>
      <c r="G60" s="314">
        <f>VLOOKUP($A60,'Table 19 data'!$A$9:$AA$184,$Q$1+'Table 19 data'!G$4,0)</f>
        <v>4455</v>
      </c>
      <c r="H60" s="348">
        <f>VLOOKUP($A60,'Table 19 data'!$A$9:$AA$184,$Q$1+'Table 19 data'!H$4,0)</f>
        <v>74.3</v>
      </c>
      <c r="I60" s="314">
        <f>VLOOKUP($A60,'Table 19 data'!$A$9:$AA$184,$Q$1+'Table 19 data'!I$4,0)</f>
        <v>4547</v>
      </c>
      <c r="J60" s="348">
        <f>VLOOKUP($A60,'Table 19 data'!$A$9:$AA$184,$Q$1+'Table 19 data'!J$4,0)</f>
        <v>73.2</v>
      </c>
      <c r="K60" s="314">
        <f>VLOOKUP($A60,'Table 19 data'!$A$9:$AA$184,$Q$1+'Table 19 data'!K$4,0)</f>
        <v>4548</v>
      </c>
      <c r="L60" s="348">
        <f>VLOOKUP($A60,'Table 19 data'!$A$9:$AA$184,$Q$1+'Table 19 data'!L$4,0)</f>
        <v>72.400000000000006</v>
      </c>
      <c r="M60" s="314">
        <f>VLOOKUP($A60,'Table 19 data'!$A$9:$AA$184,$Q$1+'Table 19 data'!M$4,0)</f>
        <v>4589</v>
      </c>
      <c r="N60" s="348">
        <f>VLOOKUP($A60,'Table 19 data'!$A$9:$AA$184,$Q$1+'Table 19 data'!N$4,0)</f>
        <v>69.8</v>
      </c>
    </row>
    <row r="61" spans="1:23" ht="11.25" customHeight="1" x14ac:dyDescent="0.2">
      <c r="A61" s="103" t="s">
        <v>215</v>
      </c>
      <c r="B61" s="136" t="s">
        <v>216</v>
      </c>
      <c r="C61" s="314">
        <f>VLOOKUP($A61,'Table 19 data'!$A$9:$AA$184,$Q$1+'Table 19 data'!C$4,0)</f>
        <v>8008</v>
      </c>
      <c r="D61" s="348">
        <f>VLOOKUP($A61,'Table 19 data'!$A$9:$AA$184,$Q$1+'Table 19 data'!D$4,0)</f>
        <v>57.8</v>
      </c>
      <c r="E61" s="314">
        <f>VLOOKUP($A61,'Table 19 data'!$A$9:$AA$184,$Q$1+'Table 19 data'!E$4,0)</f>
        <v>7943</v>
      </c>
      <c r="F61" s="348">
        <f>VLOOKUP($A61,'Table 19 data'!$A$9:$AA$184,$Q$1+'Table 19 data'!F$4,0)</f>
        <v>62.2</v>
      </c>
      <c r="G61" s="314">
        <f>VLOOKUP($A61,'Table 19 data'!$A$9:$AA$184,$Q$1+'Table 19 data'!G$4,0)</f>
        <v>7468</v>
      </c>
      <c r="H61" s="348">
        <f>VLOOKUP($A61,'Table 19 data'!$A$9:$AA$184,$Q$1+'Table 19 data'!H$4,0)</f>
        <v>65.7</v>
      </c>
      <c r="I61" s="314">
        <f>VLOOKUP($A61,'Table 19 data'!$A$9:$AA$184,$Q$1+'Table 19 data'!I$4,0)</f>
        <v>7500</v>
      </c>
      <c r="J61" s="348">
        <f>VLOOKUP($A61,'Table 19 data'!$A$9:$AA$184,$Q$1+'Table 19 data'!J$4,0)</f>
        <v>62.4</v>
      </c>
      <c r="K61" s="314">
        <f>VLOOKUP($A61,'Table 19 data'!$A$9:$AA$184,$Q$1+'Table 19 data'!K$4,0)</f>
        <v>7611</v>
      </c>
      <c r="L61" s="348">
        <f>VLOOKUP($A61,'Table 19 data'!$A$9:$AA$184,$Q$1+'Table 19 data'!L$4,0)</f>
        <v>64.400000000000006</v>
      </c>
      <c r="M61" s="314">
        <f>VLOOKUP($A61,'Table 19 data'!$A$9:$AA$184,$Q$1+'Table 19 data'!M$4,0)</f>
        <v>7494</v>
      </c>
      <c r="N61" s="348">
        <f>VLOOKUP($A61,'Table 19 data'!$A$9:$AA$184,$Q$1+'Table 19 data'!N$4,0)</f>
        <v>64.3</v>
      </c>
    </row>
    <row r="62" spans="1:23" ht="11.25" customHeight="1" x14ac:dyDescent="0.2">
      <c r="A62" s="103" t="s">
        <v>217</v>
      </c>
      <c r="B62" s="136" t="s">
        <v>218</v>
      </c>
      <c r="C62" s="314">
        <f>VLOOKUP($A62,'Table 19 data'!$A$9:$AA$184,$Q$1+'Table 19 data'!C$4,0)</f>
        <v>1925</v>
      </c>
      <c r="D62" s="348">
        <f>VLOOKUP($A62,'Table 19 data'!$A$9:$AA$184,$Q$1+'Table 19 data'!D$4,0)</f>
        <v>59.2</v>
      </c>
      <c r="E62" s="314">
        <f>VLOOKUP($A62,'Table 19 data'!$A$9:$AA$184,$Q$1+'Table 19 data'!E$4,0)</f>
        <v>1963</v>
      </c>
      <c r="F62" s="348">
        <f>VLOOKUP($A62,'Table 19 data'!$A$9:$AA$184,$Q$1+'Table 19 data'!F$4,0)</f>
        <v>66.099999999999994</v>
      </c>
      <c r="G62" s="314">
        <f>VLOOKUP($A62,'Table 19 data'!$A$9:$AA$184,$Q$1+'Table 19 data'!G$4,0)</f>
        <v>1814</v>
      </c>
      <c r="H62" s="348">
        <f>VLOOKUP($A62,'Table 19 data'!$A$9:$AA$184,$Q$1+'Table 19 data'!H$4,0)</f>
        <v>66.900000000000006</v>
      </c>
      <c r="I62" s="314">
        <f>VLOOKUP($A62,'Table 19 data'!$A$9:$AA$184,$Q$1+'Table 19 data'!I$4,0)</f>
        <v>1835</v>
      </c>
      <c r="J62" s="348">
        <f>VLOOKUP($A62,'Table 19 data'!$A$9:$AA$184,$Q$1+'Table 19 data'!J$4,0)</f>
        <v>64.900000000000006</v>
      </c>
      <c r="K62" s="314">
        <f>VLOOKUP($A62,'Table 19 data'!$A$9:$AA$184,$Q$1+'Table 19 data'!K$4,0)</f>
        <v>1824</v>
      </c>
      <c r="L62" s="348">
        <f>VLOOKUP($A62,'Table 19 data'!$A$9:$AA$184,$Q$1+'Table 19 data'!L$4,0)</f>
        <v>64.599999999999994</v>
      </c>
      <c r="M62" s="314">
        <f>VLOOKUP($A62,'Table 19 data'!$A$9:$AA$184,$Q$1+'Table 19 data'!M$4,0)</f>
        <v>1722</v>
      </c>
      <c r="N62" s="348">
        <f>VLOOKUP($A62,'Table 19 data'!$A$9:$AA$184,$Q$1+'Table 19 data'!N$4,0)</f>
        <v>71.099999999999994</v>
      </c>
    </row>
    <row r="63" spans="1:23" ht="11.25" customHeight="1" x14ac:dyDescent="0.2">
      <c r="A63" s="103" t="s">
        <v>219</v>
      </c>
      <c r="B63" s="136" t="s">
        <v>220</v>
      </c>
      <c r="C63" s="314">
        <f>VLOOKUP($A63,'Table 19 data'!$A$9:$AA$184,$Q$1+'Table 19 data'!C$4,0)</f>
        <v>1986</v>
      </c>
      <c r="D63" s="348">
        <f>VLOOKUP($A63,'Table 19 data'!$A$9:$AA$184,$Q$1+'Table 19 data'!D$4,0)</f>
        <v>59</v>
      </c>
      <c r="E63" s="314">
        <f>VLOOKUP($A63,'Table 19 data'!$A$9:$AA$184,$Q$1+'Table 19 data'!E$4,0)</f>
        <v>1986</v>
      </c>
      <c r="F63" s="348">
        <f>VLOOKUP($A63,'Table 19 data'!$A$9:$AA$184,$Q$1+'Table 19 data'!F$4,0)</f>
        <v>62.5</v>
      </c>
      <c r="G63" s="314">
        <f>VLOOKUP($A63,'Table 19 data'!$A$9:$AA$184,$Q$1+'Table 19 data'!G$4,0)</f>
        <v>1973</v>
      </c>
      <c r="H63" s="348">
        <f>VLOOKUP($A63,'Table 19 data'!$A$9:$AA$184,$Q$1+'Table 19 data'!H$4,0)</f>
        <v>65.400000000000006</v>
      </c>
      <c r="I63" s="314">
        <f>VLOOKUP($A63,'Table 19 data'!$A$9:$AA$184,$Q$1+'Table 19 data'!I$4,0)</f>
        <v>1911</v>
      </c>
      <c r="J63" s="348">
        <f>VLOOKUP($A63,'Table 19 data'!$A$9:$AA$184,$Q$1+'Table 19 data'!J$4,0)</f>
        <v>62.3</v>
      </c>
      <c r="K63" s="314">
        <f>VLOOKUP($A63,'Table 19 data'!$A$9:$AA$184,$Q$1+'Table 19 data'!K$4,0)</f>
        <v>1879</v>
      </c>
      <c r="L63" s="348">
        <f>VLOOKUP($A63,'Table 19 data'!$A$9:$AA$184,$Q$1+'Table 19 data'!L$4,0)</f>
        <v>64.8</v>
      </c>
      <c r="M63" s="314">
        <f>VLOOKUP($A63,'Table 19 data'!$A$9:$AA$184,$Q$1+'Table 19 data'!M$4,0)</f>
        <v>1828</v>
      </c>
      <c r="N63" s="348">
        <f>VLOOKUP($A63,'Table 19 data'!$A$9:$AA$184,$Q$1+'Table 19 data'!N$4,0)</f>
        <v>70.5</v>
      </c>
    </row>
    <row r="64" spans="1:23" ht="11.25" customHeight="1" x14ac:dyDescent="0.2">
      <c r="A64" s="103" t="s">
        <v>221</v>
      </c>
      <c r="B64" s="136" t="s">
        <v>222</v>
      </c>
      <c r="C64" s="314">
        <f>VLOOKUP($A64,'Table 19 data'!$A$9:$AA$184,$Q$1+'Table 19 data'!C$4,0)</f>
        <v>6851</v>
      </c>
      <c r="D64" s="348">
        <f>VLOOKUP($A64,'Table 19 data'!$A$9:$AA$184,$Q$1+'Table 19 data'!D$4,0)</f>
        <v>70.599999999999994</v>
      </c>
      <c r="E64" s="314">
        <f>VLOOKUP($A64,'Table 19 data'!$A$9:$AA$184,$Q$1+'Table 19 data'!E$4,0)</f>
        <v>6818</v>
      </c>
      <c r="F64" s="348">
        <f>VLOOKUP($A64,'Table 19 data'!$A$9:$AA$184,$Q$1+'Table 19 data'!F$4,0)</f>
        <v>72.400000000000006</v>
      </c>
      <c r="G64" s="314">
        <f>VLOOKUP($A64,'Table 19 data'!$A$9:$AA$184,$Q$1+'Table 19 data'!G$4,0)</f>
        <v>6592</v>
      </c>
      <c r="H64" s="348">
        <f>VLOOKUP($A64,'Table 19 data'!$A$9:$AA$184,$Q$1+'Table 19 data'!H$4,0)</f>
        <v>74.900000000000006</v>
      </c>
      <c r="I64" s="314">
        <f>VLOOKUP($A64,'Table 19 data'!$A$9:$AA$184,$Q$1+'Table 19 data'!I$4,0)</f>
        <v>6659</v>
      </c>
      <c r="J64" s="348">
        <f>VLOOKUP($A64,'Table 19 data'!$A$9:$AA$184,$Q$1+'Table 19 data'!J$4,0)</f>
        <v>70.099999999999994</v>
      </c>
      <c r="K64" s="314">
        <f>VLOOKUP($A64,'Table 19 data'!$A$9:$AA$184,$Q$1+'Table 19 data'!K$4,0)</f>
        <v>6643</v>
      </c>
      <c r="L64" s="348">
        <f>VLOOKUP($A64,'Table 19 data'!$A$9:$AA$184,$Q$1+'Table 19 data'!L$4,0)</f>
        <v>71</v>
      </c>
      <c r="M64" s="314">
        <f>VLOOKUP($A64,'Table 19 data'!$A$9:$AA$184,$Q$1+'Table 19 data'!M$4,0)</f>
        <v>6440</v>
      </c>
      <c r="N64" s="348">
        <f>VLOOKUP($A64,'Table 19 data'!$A$9:$AA$184,$Q$1+'Table 19 data'!N$4,0)</f>
        <v>69.8</v>
      </c>
    </row>
    <row r="65" spans="1:23" ht="11.25" customHeight="1" x14ac:dyDescent="0.2">
      <c r="A65" s="103" t="s">
        <v>223</v>
      </c>
      <c r="B65" s="136" t="s">
        <v>224</v>
      </c>
      <c r="C65" s="314">
        <f>VLOOKUP($A65,'Table 19 data'!$A$9:$AA$184,$Q$1+'Table 19 data'!C$4,0)</f>
        <v>3625</v>
      </c>
      <c r="D65" s="348">
        <f>VLOOKUP($A65,'Table 19 data'!$A$9:$AA$184,$Q$1+'Table 19 data'!D$4,0)</f>
        <v>62.3</v>
      </c>
      <c r="E65" s="314">
        <f>VLOOKUP($A65,'Table 19 data'!$A$9:$AA$184,$Q$1+'Table 19 data'!E$4,0)</f>
        <v>3593</v>
      </c>
      <c r="F65" s="348">
        <f>VLOOKUP($A65,'Table 19 data'!$A$9:$AA$184,$Q$1+'Table 19 data'!F$4,0)</f>
        <v>65.8</v>
      </c>
      <c r="G65" s="314">
        <f>VLOOKUP($A65,'Table 19 data'!$A$9:$AA$184,$Q$1+'Table 19 data'!G$4,0)</f>
        <v>3441</v>
      </c>
      <c r="H65" s="348">
        <f>VLOOKUP($A65,'Table 19 data'!$A$9:$AA$184,$Q$1+'Table 19 data'!H$4,0)</f>
        <v>71.900000000000006</v>
      </c>
      <c r="I65" s="314">
        <f>VLOOKUP($A65,'Table 19 data'!$A$9:$AA$184,$Q$1+'Table 19 data'!I$4,0)</f>
        <v>3452</v>
      </c>
      <c r="J65" s="348">
        <f>VLOOKUP($A65,'Table 19 data'!$A$9:$AA$184,$Q$1+'Table 19 data'!J$4,0)</f>
        <v>71.8</v>
      </c>
      <c r="K65" s="314">
        <f>VLOOKUP($A65,'Table 19 data'!$A$9:$AA$184,$Q$1+'Table 19 data'!K$4,0)</f>
        <v>3441</v>
      </c>
      <c r="L65" s="348">
        <f>VLOOKUP($A65,'Table 19 data'!$A$9:$AA$184,$Q$1+'Table 19 data'!L$4,0)</f>
        <v>75.5</v>
      </c>
      <c r="M65" s="314">
        <f>VLOOKUP($A65,'Table 19 data'!$A$9:$AA$184,$Q$1+'Table 19 data'!M$4,0)</f>
        <v>3320</v>
      </c>
      <c r="N65" s="348">
        <f>VLOOKUP($A65,'Table 19 data'!$A$9:$AA$184,$Q$1+'Table 19 data'!N$4,0)</f>
        <v>76.8</v>
      </c>
    </row>
    <row r="66" spans="1:23" ht="11.25" customHeight="1" x14ac:dyDescent="0.2">
      <c r="A66" s="103" t="s">
        <v>225</v>
      </c>
      <c r="B66" s="136" t="s">
        <v>226</v>
      </c>
      <c r="C66" s="314">
        <f>VLOOKUP($A66,'Table 19 data'!$A$9:$AA$184,$Q$1+'Table 19 data'!C$4,0)</f>
        <v>5598</v>
      </c>
      <c r="D66" s="348">
        <f>VLOOKUP($A66,'Table 19 data'!$A$9:$AA$184,$Q$1+'Table 19 data'!D$4,0)</f>
        <v>59.2</v>
      </c>
      <c r="E66" s="314">
        <f>VLOOKUP($A66,'Table 19 data'!$A$9:$AA$184,$Q$1+'Table 19 data'!E$4,0)</f>
        <v>5494</v>
      </c>
      <c r="F66" s="348">
        <f>VLOOKUP($A66,'Table 19 data'!$A$9:$AA$184,$Q$1+'Table 19 data'!F$4,0)</f>
        <v>64.599999999999994</v>
      </c>
      <c r="G66" s="314">
        <f>VLOOKUP($A66,'Table 19 data'!$A$9:$AA$184,$Q$1+'Table 19 data'!G$4,0)</f>
        <v>5321</v>
      </c>
      <c r="H66" s="348">
        <f>VLOOKUP($A66,'Table 19 data'!$A$9:$AA$184,$Q$1+'Table 19 data'!H$4,0)</f>
        <v>65</v>
      </c>
      <c r="I66" s="314">
        <f>VLOOKUP($A66,'Table 19 data'!$A$9:$AA$184,$Q$1+'Table 19 data'!I$4,0)</f>
        <v>5270</v>
      </c>
      <c r="J66" s="348">
        <f>VLOOKUP($A66,'Table 19 data'!$A$9:$AA$184,$Q$1+'Table 19 data'!J$4,0)</f>
        <v>67.2</v>
      </c>
      <c r="K66" s="314">
        <f>VLOOKUP($A66,'Table 19 data'!$A$9:$AA$184,$Q$1+'Table 19 data'!K$4,0)</f>
        <v>5395</v>
      </c>
      <c r="L66" s="348">
        <f>VLOOKUP($A66,'Table 19 data'!$A$9:$AA$184,$Q$1+'Table 19 data'!L$4,0)</f>
        <v>70.7</v>
      </c>
      <c r="M66" s="314">
        <f>VLOOKUP($A66,'Table 19 data'!$A$9:$AA$184,$Q$1+'Table 19 data'!M$4,0)</f>
        <v>5294</v>
      </c>
      <c r="N66" s="348">
        <f>VLOOKUP($A66,'Table 19 data'!$A$9:$AA$184,$Q$1+'Table 19 data'!N$4,0)</f>
        <v>69.8</v>
      </c>
    </row>
    <row r="67" spans="1:23" ht="11.25" customHeight="1" x14ac:dyDescent="0.2">
      <c r="A67" s="103" t="s">
        <v>227</v>
      </c>
      <c r="B67" s="136" t="s">
        <v>228</v>
      </c>
      <c r="C67" s="314">
        <f>VLOOKUP($A67,'Table 19 data'!$A$9:$AA$184,$Q$1+'Table 19 data'!C$4,0)</f>
        <v>3870</v>
      </c>
      <c r="D67" s="348">
        <f>VLOOKUP($A67,'Table 19 data'!$A$9:$AA$184,$Q$1+'Table 19 data'!D$4,0)</f>
        <v>64.900000000000006</v>
      </c>
      <c r="E67" s="314">
        <f>VLOOKUP($A67,'Table 19 data'!$A$9:$AA$184,$Q$1+'Table 19 data'!E$4,0)</f>
        <v>3946</v>
      </c>
      <c r="F67" s="348">
        <f>VLOOKUP($A67,'Table 19 data'!$A$9:$AA$184,$Q$1+'Table 19 data'!F$4,0)</f>
        <v>71.599999999999994</v>
      </c>
      <c r="G67" s="314">
        <f>VLOOKUP($A67,'Table 19 data'!$A$9:$AA$184,$Q$1+'Table 19 data'!G$4,0)</f>
        <v>3887</v>
      </c>
      <c r="H67" s="348">
        <f>VLOOKUP($A67,'Table 19 data'!$A$9:$AA$184,$Q$1+'Table 19 data'!H$4,0)</f>
        <v>73</v>
      </c>
      <c r="I67" s="314">
        <f>VLOOKUP($A67,'Table 19 data'!$A$9:$AA$184,$Q$1+'Table 19 data'!I$4,0)</f>
        <v>3892</v>
      </c>
      <c r="J67" s="348">
        <f>VLOOKUP($A67,'Table 19 data'!$A$9:$AA$184,$Q$1+'Table 19 data'!J$4,0)</f>
        <v>70.400000000000006</v>
      </c>
      <c r="K67" s="314">
        <f>VLOOKUP($A67,'Table 19 data'!$A$9:$AA$184,$Q$1+'Table 19 data'!K$4,0)</f>
        <v>3832</v>
      </c>
      <c r="L67" s="348">
        <f>VLOOKUP($A67,'Table 19 data'!$A$9:$AA$184,$Q$1+'Table 19 data'!L$4,0)</f>
        <v>76.900000000000006</v>
      </c>
      <c r="M67" s="314">
        <f>VLOOKUP($A67,'Table 19 data'!$A$9:$AA$184,$Q$1+'Table 19 data'!M$4,0)</f>
        <v>3613</v>
      </c>
      <c r="N67" s="348">
        <f>VLOOKUP($A67,'Table 19 data'!$A$9:$AA$184,$Q$1+'Table 19 data'!N$4,0)</f>
        <v>73.8</v>
      </c>
    </row>
    <row r="68" spans="1:23" ht="11.25" customHeight="1" x14ac:dyDescent="0.2">
      <c r="A68" s="103" t="s">
        <v>229</v>
      </c>
      <c r="B68" s="136" t="s">
        <v>230</v>
      </c>
      <c r="C68" s="314">
        <f>VLOOKUP($A68,'Table 19 data'!$A$9:$AA$184,$Q$1+'Table 19 data'!C$4,0)</f>
        <v>1689</v>
      </c>
      <c r="D68" s="348">
        <f>VLOOKUP($A68,'Table 19 data'!$A$9:$AA$184,$Q$1+'Table 19 data'!D$4,0)</f>
        <v>69.8</v>
      </c>
      <c r="E68" s="314">
        <f>VLOOKUP($A68,'Table 19 data'!$A$9:$AA$184,$Q$1+'Table 19 data'!E$4,0)</f>
        <v>1731</v>
      </c>
      <c r="F68" s="348">
        <f>VLOOKUP($A68,'Table 19 data'!$A$9:$AA$184,$Q$1+'Table 19 data'!F$4,0)</f>
        <v>70.2</v>
      </c>
      <c r="G68" s="314">
        <f>VLOOKUP($A68,'Table 19 data'!$A$9:$AA$184,$Q$1+'Table 19 data'!G$4,0)</f>
        <v>1721</v>
      </c>
      <c r="H68" s="348">
        <f>VLOOKUP($A68,'Table 19 data'!$A$9:$AA$184,$Q$1+'Table 19 data'!H$4,0)</f>
        <v>75.7</v>
      </c>
      <c r="I68" s="314">
        <f>VLOOKUP($A68,'Table 19 data'!$A$9:$AA$184,$Q$1+'Table 19 data'!I$4,0)</f>
        <v>1671</v>
      </c>
      <c r="J68" s="348">
        <f>VLOOKUP($A68,'Table 19 data'!$A$9:$AA$184,$Q$1+'Table 19 data'!J$4,0)</f>
        <v>71</v>
      </c>
      <c r="K68" s="314">
        <f>VLOOKUP($A68,'Table 19 data'!$A$9:$AA$184,$Q$1+'Table 19 data'!K$4,0)</f>
        <v>1699</v>
      </c>
      <c r="L68" s="348">
        <f>VLOOKUP($A68,'Table 19 data'!$A$9:$AA$184,$Q$1+'Table 19 data'!L$4,0)</f>
        <v>76</v>
      </c>
      <c r="M68" s="314">
        <f>VLOOKUP($A68,'Table 19 data'!$A$9:$AA$184,$Q$1+'Table 19 data'!M$4,0)</f>
        <v>1654</v>
      </c>
      <c r="N68" s="348">
        <f>VLOOKUP($A68,'Table 19 data'!$A$9:$AA$184,$Q$1+'Table 19 data'!N$4,0)</f>
        <v>74.599999999999994</v>
      </c>
    </row>
    <row r="69" spans="1:23" ht="11.25" customHeight="1" x14ac:dyDescent="0.2">
      <c r="A69" s="8"/>
      <c r="B69" s="136"/>
      <c r="C69" s="314"/>
      <c r="D69" s="289"/>
      <c r="E69" s="314"/>
      <c r="F69" s="289"/>
      <c r="G69" s="314"/>
      <c r="H69" s="348"/>
      <c r="M69" s="314"/>
      <c r="N69" s="163"/>
    </row>
    <row r="70" spans="1:23" s="83" customFormat="1" ht="11.25" customHeight="1" x14ac:dyDescent="0.2">
      <c r="A70" s="31" t="s">
        <v>565</v>
      </c>
      <c r="B70" s="77" t="s">
        <v>231</v>
      </c>
      <c r="C70" s="346">
        <f>VLOOKUP($A70,'Table 19 data'!$A$9:$AA$184,$Q$1+'Table 19 data'!C$4,0)</f>
        <v>50322</v>
      </c>
      <c r="D70" s="347">
        <f>VLOOKUP($A70,'Table 19 data'!$A$9:$AA$184,$Q$1+'Table 19 data'!D$4,0)</f>
        <v>64.599999999999994</v>
      </c>
      <c r="E70" s="346">
        <f>VLOOKUP($A70,'Table 19 data'!$A$9:$AA$184,$Q$1+'Table 19 data'!E$4,0)</f>
        <v>50641</v>
      </c>
      <c r="F70" s="347">
        <f>VLOOKUP($A70,'Table 19 data'!$A$9:$AA$184,$Q$1+'Table 19 data'!F$4,0)</f>
        <v>68.8</v>
      </c>
      <c r="G70" s="346">
        <f>VLOOKUP($A70,'Table 19 data'!$A$9:$AA$184,$Q$1+'Table 19 data'!G$4,0)</f>
        <v>48935</v>
      </c>
      <c r="H70" s="347">
        <f>VLOOKUP($A70,'Table 19 data'!$A$9:$AA$184,$Q$1+'Table 19 data'!H$4,0)</f>
        <v>71.5</v>
      </c>
      <c r="I70" s="346">
        <f>VLOOKUP($A70,'Table 19 data'!$A$9:$AA$184,$Q$1+'Table 19 data'!I$4,0)</f>
        <v>47740</v>
      </c>
      <c r="J70" s="347">
        <f>VLOOKUP($A70,'Table 19 data'!$A$9:$AA$184,$Q$1+'Table 19 data'!J$4,0)</f>
        <v>67.599999999999994</v>
      </c>
      <c r="K70" s="346">
        <f>VLOOKUP($A70,'Table 19 data'!$A$9:$AA$184,$Q$1+'Table 19 data'!K$4,0)</f>
        <v>48873</v>
      </c>
      <c r="L70" s="347">
        <f>VLOOKUP($A70,'Table 19 data'!$A$9:$AA$184,$Q$1+'Table 19 data'!L$4,0)</f>
        <v>68.5</v>
      </c>
      <c r="M70" s="346">
        <f>VLOOKUP($A70,'Table 19 data'!$A$9:$AA$184,$Q$1+'Table 19 data'!M$4,0)</f>
        <v>48223</v>
      </c>
      <c r="N70" s="347">
        <f>VLOOKUP($A70,'Table 19 data'!$A$9:$AA$184,$Q$1+'Table 19 data'!N$4,0)</f>
        <v>66.900000000000006</v>
      </c>
      <c r="O70" s="84"/>
      <c r="P70" s="84"/>
      <c r="Q70" s="84"/>
      <c r="R70" s="84"/>
      <c r="S70" s="84"/>
      <c r="T70" s="84"/>
      <c r="U70" s="84"/>
      <c r="V70" s="84"/>
      <c r="W70" s="84"/>
    </row>
    <row r="71" spans="1:23" ht="11.25" customHeight="1" x14ac:dyDescent="0.2">
      <c r="A71" s="103" t="s">
        <v>232</v>
      </c>
      <c r="B71" s="136" t="s">
        <v>233</v>
      </c>
      <c r="C71" s="314">
        <f>VLOOKUP($A71,'Table 19 data'!$A$9:$AA$184,$Q$1+'Table 19 data'!C$4,0)</f>
        <v>2767</v>
      </c>
      <c r="D71" s="348">
        <f>VLOOKUP($A71,'Table 19 data'!$A$9:$AA$184,$Q$1+'Table 19 data'!D$4,0)</f>
        <v>62.4</v>
      </c>
      <c r="E71" s="314">
        <f>VLOOKUP($A71,'Table 19 data'!$A$9:$AA$184,$Q$1+'Table 19 data'!E$4,0)</f>
        <v>2810</v>
      </c>
      <c r="F71" s="348">
        <f>VLOOKUP($A71,'Table 19 data'!$A$9:$AA$184,$Q$1+'Table 19 data'!F$4,0)</f>
        <v>69.400000000000006</v>
      </c>
      <c r="G71" s="314">
        <f>VLOOKUP($A71,'Table 19 data'!$A$9:$AA$184,$Q$1+'Table 19 data'!G$4,0)</f>
        <v>2738</v>
      </c>
      <c r="H71" s="348">
        <f>VLOOKUP($A71,'Table 19 data'!$A$9:$AA$184,$Q$1+'Table 19 data'!H$4,0)</f>
        <v>71.8</v>
      </c>
      <c r="I71" s="314">
        <f>VLOOKUP($A71,'Table 19 data'!$A$9:$AA$184,$Q$1+'Table 19 data'!I$4,0)</f>
        <v>2600</v>
      </c>
      <c r="J71" s="348">
        <f>VLOOKUP($A71,'Table 19 data'!$A$9:$AA$184,$Q$1+'Table 19 data'!J$4,0)</f>
        <v>67.900000000000006</v>
      </c>
      <c r="K71" s="314">
        <f>VLOOKUP($A71,'Table 19 data'!$A$9:$AA$184,$Q$1+'Table 19 data'!K$4,0)</f>
        <v>2834</v>
      </c>
      <c r="L71" s="348">
        <f>VLOOKUP($A71,'Table 19 data'!$A$9:$AA$184,$Q$1+'Table 19 data'!L$4,0)</f>
        <v>66.8</v>
      </c>
      <c r="M71" s="314">
        <f>VLOOKUP($A71,'Table 19 data'!$A$9:$AA$184,$Q$1+'Table 19 data'!M$4,0)</f>
        <v>2781</v>
      </c>
      <c r="N71" s="348">
        <f>VLOOKUP($A71,'Table 19 data'!$A$9:$AA$184,$Q$1+'Table 19 data'!N$4,0)</f>
        <v>64.900000000000006</v>
      </c>
    </row>
    <row r="72" spans="1:23" ht="11.25" customHeight="1" x14ac:dyDescent="0.2">
      <c r="A72" s="103" t="s">
        <v>234</v>
      </c>
      <c r="B72" s="136" t="s">
        <v>235</v>
      </c>
      <c r="C72" s="314">
        <f>VLOOKUP($A72,'Table 19 data'!$A$9:$AA$184,$Q$1+'Table 19 data'!C$4,0)</f>
        <v>8762</v>
      </c>
      <c r="D72" s="348">
        <f>VLOOKUP($A72,'Table 19 data'!$A$9:$AA$184,$Q$1+'Table 19 data'!D$4,0)</f>
        <v>63.8</v>
      </c>
      <c r="E72" s="314">
        <f>VLOOKUP($A72,'Table 19 data'!$A$9:$AA$184,$Q$1+'Table 19 data'!E$4,0)</f>
        <v>8697</v>
      </c>
      <c r="F72" s="348">
        <f>VLOOKUP($A72,'Table 19 data'!$A$9:$AA$184,$Q$1+'Table 19 data'!F$4,0)</f>
        <v>66.7</v>
      </c>
      <c r="G72" s="314">
        <f>VLOOKUP($A72,'Table 19 data'!$A$9:$AA$184,$Q$1+'Table 19 data'!G$4,0)</f>
        <v>8614</v>
      </c>
      <c r="H72" s="348">
        <f>VLOOKUP($A72,'Table 19 data'!$A$9:$AA$184,$Q$1+'Table 19 data'!H$4,0)</f>
        <v>68.900000000000006</v>
      </c>
      <c r="I72" s="314">
        <f>VLOOKUP($A72,'Table 19 data'!$A$9:$AA$184,$Q$1+'Table 19 data'!I$4,0)</f>
        <v>8203</v>
      </c>
      <c r="J72" s="348">
        <f>VLOOKUP($A72,'Table 19 data'!$A$9:$AA$184,$Q$1+'Table 19 data'!J$4,0)</f>
        <v>63.8</v>
      </c>
      <c r="K72" s="314">
        <f>VLOOKUP($A72,'Table 19 data'!$A$9:$AA$184,$Q$1+'Table 19 data'!K$4,0)</f>
        <v>8305</v>
      </c>
      <c r="L72" s="348">
        <f>VLOOKUP($A72,'Table 19 data'!$A$9:$AA$184,$Q$1+'Table 19 data'!L$4,0)</f>
        <v>65</v>
      </c>
      <c r="M72" s="314">
        <f>VLOOKUP($A72,'Table 19 data'!$A$9:$AA$184,$Q$1+'Table 19 data'!M$4,0)</f>
        <v>8214</v>
      </c>
      <c r="N72" s="348">
        <f>VLOOKUP($A72,'Table 19 data'!$A$9:$AA$184,$Q$1+'Table 19 data'!N$4,0)</f>
        <v>64.099999999999994</v>
      </c>
    </row>
    <row r="73" spans="1:23" ht="11.25" customHeight="1" x14ac:dyDescent="0.2">
      <c r="A73" s="103" t="s">
        <v>236</v>
      </c>
      <c r="B73" s="136" t="s">
        <v>237</v>
      </c>
      <c r="C73" s="314">
        <f>VLOOKUP($A73,'Table 19 data'!$A$9:$AA$184,$Q$1+'Table 19 data'!C$4,0)</f>
        <v>3271</v>
      </c>
      <c r="D73" s="348">
        <f>VLOOKUP($A73,'Table 19 data'!$A$9:$AA$184,$Q$1+'Table 19 data'!D$4,0)</f>
        <v>64.400000000000006</v>
      </c>
      <c r="E73" s="314">
        <f>VLOOKUP($A73,'Table 19 data'!$A$9:$AA$184,$Q$1+'Table 19 data'!E$4,0)</f>
        <v>3355</v>
      </c>
      <c r="F73" s="348">
        <f>VLOOKUP($A73,'Table 19 data'!$A$9:$AA$184,$Q$1+'Table 19 data'!F$4,0)</f>
        <v>69.900000000000006</v>
      </c>
      <c r="G73" s="314">
        <f>VLOOKUP($A73,'Table 19 data'!$A$9:$AA$184,$Q$1+'Table 19 data'!G$4,0)</f>
        <v>3143</v>
      </c>
      <c r="H73" s="348">
        <f>VLOOKUP($A73,'Table 19 data'!$A$9:$AA$184,$Q$1+'Table 19 data'!H$4,0)</f>
        <v>74.7</v>
      </c>
      <c r="I73" s="314">
        <f>VLOOKUP($A73,'Table 19 data'!$A$9:$AA$184,$Q$1+'Table 19 data'!I$4,0)</f>
        <v>3142</v>
      </c>
      <c r="J73" s="348">
        <f>VLOOKUP($A73,'Table 19 data'!$A$9:$AA$184,$Q$1+'Table 19 data'!J$4,0)</f>
        <v>71.3</v>
      </c>
      <c r="K73" s="314">
        <f>VLOOKUP($A73,'Table 19 data'!$A$9:$AA$184,$Q$1+'Table 19 data'!K$4,0)</f>
        <v>3265</v>
      </c>
      <c r="L73" s="348">
        <f>VLOOKUP($A73,'Table 19 data'!$A$9:$AA$184,$Q$1+'Table 19 data'!L$4,0)</f>
        <v>70.400000000000006</v>
      </c>
      <c r="M73" s="314">
        <f>VLOOKUP($A73,'Table 19 data'!$A$9:$AA$184,$Q$1+'Table 19 data'!M$4,0)</f>
        <v>3183</v>
      </c>
      <c r="N73" s="348">
        <f>VLOOKUP($A73,'Table 19 data'!$A$9:$AA$184,$Q$1+'Table 19 data'!N$4,0)</f>
        <v>69.2</v>
      </c>
    </row>
    <row r="74" spans="1:23" ht="11.25" customHeight="1" x14ac:dyDescent="0.2">
      <c r="A74" s="103" t="s">
        <v>238</v>
      </c>
      <c r="B74" s="136" t="s">
        <v>239</v>
      </c>
      <c r="C74" s="314">
        <f>VLOOKUP($A74,'Table 19 data'!$A$9:$AA$184,$Q$1+'Table 19 data'!C$4,0)</f>
        <v>7266</v>
      </c>
      <c r="D74" s="348">
        <f>VLOOKUP($A74,'Table 19 data'!$A$9:$AA$184,$Q$1+'Table 19 data'!D$4,0)</f>
        <v>69.900000000000006</v>
      </c>
      <c r="E74" s="314">
        <f>VLOOKUP($A74,'Table 19 data'!$A$9:$AA$184,$Q$1+'Table 19 data'!E$4,0)</f>
        <v>7350</v>
      </c>
      <c r="F74" s="348">
        <f>VLOOKUP($A74,'Table 19 data'!$A$9:$AA$184,$Q$1+'Table 19 data'!F$4,0)</f>
        <v>72.400000000000006</v>
      </c>
      <c r="G74" s="314">
        <f>VLOOKUP($A74,'Table 19 data'!$A$9:$AA$184,$Q$1+'Table 19 data'!G$4,0)</f>
        <v>7297</v>
      </c>
      <c r="H74" s="348">
        <f>VLOOKUP($A74,'Table 19 data'!$A$9:$AA$184,$Q$1+'Table 19 data'!H$4,0)</f>
        <v>73.900000000000006</v>
      </c>
      <c r="I74" s="314">
        <f>VLOOKUP($A74,'Table 19 data'!$A$9:$AA$184,$Q$1+'Table 19 data'!I$4,0)</f>
        <v>7080</v>
      </c>
      <c r="J74" s="348">
        <f>VLOOKUP($A74,'Table 19 data'!$A$9:$AA$184,$Q$1+'Table 19 data'!J$4,0)</f>
        <v>70.099999999999994</v>
      </c>
      <c r="K74" s="314">
        <f>VLOOKUP($A74,'Table 19 data'!$A$9:$AA$184,$Q$1+'Table 19 data'!K$4,0)</f>
        <v>7163</v>
      </c>
      <c r="L74" s="348">
        <f>VLOOKUP($A74,'Table 19 data'!$A$9:$AA$184,$Q$1+'Table 19 data'!L$4,0)</f>
        <v>70</v>
      </c>
      <c r="M74" s="314">
        <f>VLOOKUP($A74,'Table 19 data'!$A$9:$AA$184,$Q$1+'Table 19 data'!M$4,0)</f>
        <v>7150</v>
      </c>
      <c r="N74" s="348">
        <f>VLOOKUP($A74,'Table 19 data'!$A$9:$AA$184,$Q$1+'Table 19 data'!N$4,0)</f>
        <v>68.099999999999994</v>
      </c>
    </row>
    <row r="75" spans="1:23" ht="11.25" customHeight="1" x14ac:dyDescent="0.2">
      <c r="A75" s="103" t="s">
        <v>240</v>
      </c>
      <c r="B75" s="136" t="s">
        <v>241</v>
      </c>
      <c r="C75" s="314">
        <f>VLOOKUP($A75,'Table 19 data'!$A$9:$AA$184,$Q$1+'Table 19 data'!C$4,0)</f>
        <v>8249</v>
      </c>
      <c r="D75" s="348">
        <f>VLOOKUP($A75,'Table 19 data'!$A$9:$AA$184,$Q$1+'Table 19 data'!D$4,0)</f>
        <v>69.099999999999994</v>
      </c>
      <c r="E75" s="314">
        <f>VLOOKUP($A75,'Table 19 data'!$A$9:$AA$184,$Q$1+'Table 19 data'!E$4,0)</f>
        <v>8425</v>
      </c>
      <c r="F75" s="348">
        <f>VLOOKUP($A75,'Table 19 data'!$A$9:$AA$184,$Q$1+'Table 19 data'!F$4,0)</f>
        <v>74</v>
      </c>
      <c r="G75" s="314">
        <f>VLOOKUP($A75,'Table 19 data'!$A$9:$AA$184,$Q$1+'Table 19 data'!G$4,0)</f>
        <v>8086</v>
      </c>
      <c r="H75" s="348">
        <f>VLOOKUP($A75,'Table 19 data'!$A$9:$AA$184,$Q$1+'Table 19 data'!H$4,0)</f>
        <v>74.099999999999994</v>
      </c>
      <c r="I75" s="314">
        <f>VLOOKUP($A75,'Table 19 data'!$A$9:$AA$184,$Q$1+'Table 19 data'!I$4,0)</f>
        <v>7848</v>
      </c>
      <c r="J75" s="348">
        <f>VLOOKUP($A75,'Table 19 data'!$A$9:$AA$184,$Q$1+'Table 19 data'!J$4,0)</f>
        <v>69.5</v>
      </c>
      <c r="K75" s="314">
        <f>VLOOKUP($A75,'Table 19 data'!$A$9:$AA$184,$Q$1+'Table 19 data'!K$4,0)</f>
        <v>7945</v>
      </c>
      <c r="L75" s="348">
        <f>VLOOKUP($A75,'Table 19 data'!$A$9:$AA$184,$Q$1+'Table 19 data'!L$4,0)</f>
        <v>69</v>
      </c>
      <c r="M75" s="314">
        <f>VLOOKUP($A75,'Table 19 data'!$A$9:$AA$184,$Q$1+'Table 19 data'!M$4,0)</f>
        <v>7999</v>
      </c>
      <c r="N75" s="348">
        <f>VLOOKUP($A75,'Table 19 data'!$A$9:$AA$184,$Q$1+'Table 19 data'!N$4,0)</f>
        <v>66.5</v>
      </c>
    </row>
    <row r="76" spans="1:23" ht="11.25" customHeight="1" x14ac:dyDescent="0.2">
      <c r="A76" s="103" t="s">
        <v>242</v>
      </c>
      <c r="B76" s="136" t="s">
        <v>243</v>
      </c>
      <c r="C76" s="314">
        <f>VLOOKUP($A76,'Table 19 data'!$A$9:$AA$184,$Q$1+'Table 19 data'!C$4,0)</f>
        <v>7835</v>
      </c>
      <c r="D76" s="348">
        <f>VLOOKUP($A76,'Table 19 data'!$A$9:$AA$184,$Q$1+'Table 19 data'!D$4,0)</f>
        <v>66.099999999999994</v>
      </c>
      <c r="E76" s="314">
        <f>VLOOKUP($A76,'Table 19 data'!$A$9:$AA$184,$Q$1+'Table 19 data'!E$4,0)</f>
        <v>7771</v>
      </c>
      <c r="F76" s="348">
        <f>VLOOKUP($A76,'Table 19 data'!$A$9:$AA$184,$Q$1+'Table 19 data'!F$4,0)</f>
        <v>69.5</v>
      </c>
      <c r="G76" s="314">
        <f>VLOOKUP($A76,'Table 19 data'!$A$9:$AA$184,$Q$1+'Table 19 data'!G$4,0)</f>
        <v>7591</v>
      </c>
      <c r="H76" s="348">
        <f>VLOOKUP($A76,'Table 19 data'!$A$9:$AA$184,$Q$1+'Table 19 data'!H$4,0)</f>
        <v>72</v>
      </c>
      <c r="I76" s="314">
        <f>VLOOKUP($A76,'Table 19 data'!$A$9:$AA$184,$Q$1+'Table 19 data'!I$4,0)</f>
        <v>7420</v>
      </c>
      <c r="J76" s="348">
        <f>VLOOKUP($A76,'Table 19 data'!$A$9:$AA$184,$Q$1+'Table 19 data'!J$4,0)</f>
        <v>67.7</v>
      </c>
      <c r="K76" s="314">
        <f>VLOOKUP($A76,'Table 19 data'!$A$9:$AA$184,$Q$1+'Table 19 data'!K$4,0)</f>
        <v>7756</v>
      </c>
      <c r="L76" s="348">
        <f>VLOOKUP($A76,'Table 19 data'!$A$9:$AA$184,$Q$1+'Table 19 data'!L$4,0)</f>
        <v>70.3</v>
      </c>
      <c r="M76" s="314">
        <f>VLOOKUP($A76,'Table 19 data'!$A$9:$AA$184,$Q$1+'Table 19 data'!M$4,0)</f>
        <v>7591</v>
      </c>
      <c r="N76" s="348">
        <f>VLOOKUP($A76,'Table 19 data'!$A$9:$AA$184,$Q$1+'Table 19 data'!N$4,0)</f>
        <v>65.8</v>
      </c>
    </row>
    <row r="77" spans="1:23" ht="11.25" customHeight="1" x14ac:dyDescent="0.2">
      <c r="A77" s="103" t="s">
        <v>244</v>
      </c>
      <c r="B77" s="136" t="s">
        <v>245</v>
      </c>
      <c r="C77" s="314">
        <f>VLOOKUP($A77,'Table 19 data'!$A$9:$AA$184,$Q$1+'Table 19 data'!C$4,0)</f>
        <v>2657</v>
      </c>
      <c r="D77" s="348">
        <f>VLOOKUP($A77,'Table 19 data'!$A$9:$AA$184,$Q$1+'Table 19 data'!D$4,0)</f>
        <v>53.7</v>
      </c>
      <c r="E77" s="314">
        <f>VLOOKUP($A77,'Table 19 data'!$A$9:$AA$184,$Q$1+'Table 19 data'!E$4,0)</f>
        <v>2664</v>
      </c>
      <c r="F77" s="348">
        <f>VLOOKUP($A77,'Table 19 data'!$A$9:$AA$184,$Q$1+'Table 19 data'!F$4,0)</f>
        <v>60.9</v>
      </c>
      <c r="G77" s="314">
        <f>VLOOKUP($A77,'Table 19 data'!$A$9:$AA$184,$Q$1+'Table 19 data'!G$4,0)</f>
        <v>2436</v>
      </c>
      <c r="H77" s="348">
        <f>VLOOKUP($A77,'Table 19 data'!$A$9:$AA$184,$Q$1+'Table 19 data'!H$4,0)</f>
        <v>63</v>
      </c>
      <c r="I77" s="314">
        <f>VLOOKUP($A77,'Table 19 data'!$A$9:$AA$184,$Q$1+'Table 19 data'!I$4,0)</f>
        <v>2428</v>
      </c>
      <c r="J77" s="348">
        <f>VLOOKUP($A77,'Table 19 data'!$A$9:$AA$184,$Q$1+'Table 19 data'!J$4,0)</f>
        <v>57.6</v>
      </c>
      <c r="K77" s="314">
        <f>VLOOKUP($A77,'Table 19 data'!$A$9:$AA$184,$Q$1+'Table 19 data'!K$4,0)</f>
        <v>2600</v>
      </c>
      <c r="L77" s="348">
        <f>VLOOKUP($A77,'Table 19 data'!$A$9:$AA$184,$Q$1+'Table 19 data'!L$4,0)</f>
        <v>62.1</v>
      </c>
      <c r="M77" s="314">
        <f>VLOOKUP($A77,'Table 19 data'!$A$9:$AA$184,$Q$1+'Table 19 data'!M$4,0)</f>
        <v>2585</v>
      </c>
      <c r="N77" s="348">
        <f>VLOOKUP($A77,'Table 19 data'!$A$9:$AA$184,$Q$1+'Table 19 data'!N$4,0)</f>
        <v>64</v>
      </c>
    </row>
    <row r="78" spans="1:23" ht="11.25" customHeight="1" x14ac:dyDescent="0.2">
      <c r="A78" s="103" t="s">
        <v>246</v>
      </c>
      <c r="B78" s="136" t="s">
        <v>247</v>
      </c>
      <c r="C78" s="314">
        <f>VLOOKUP($A78,'Table 19 data'!$A$9:$AA$184,$Q$1+'Table 19 data'!C$4,0)</f>
        <v>9052</v>
      </c>
      <c r="D78" s="348">
        <f>VLOOKUP($A78,'Table 19 data'!$A$9:$AA$184,$Q$1+'Table 19 data'!D$4,0)</f>
        <v>59.3</v>
      </c>
      <c r="E78" s="314">
        <f>VLOOKUP($A78,'Table 19 data'!$A$9:$AA$184,$Q$1+'Table 19 data'!E$4,0)</f>
        <v>9083</v>
      </c>
      <c r="F78" s="348">
        <f>VLOOKUP($A78,'Table 19 data'!$A$9:$AA$184,$Q$1+'Table 19 data'!F$4,0)</f>
        <v>63.7</v>
      </c>
      <c r="G78" s="314">
        <f>VLOOKUP($A78,'Table 19 data'!$A$9:$AA$184,$Q$1+'Table 19 data'!G$4,0)</f>
        <v>8589</v>
      </c>
      <c r="H78" s="348">
        <f>VLOOKUP($A78,'Table 19 data'!$A$9:$AA$184,$Q$1+'Table 19 data'!H$4,0)</f>
        <v>69.5</v>
      </c>
      <c r="I78" s="314">
        <f>VLOOKUP($A78,'Table 19 data'!$A$9:$AA$184,$Q$1+'Table 19 data'!I$4,0)</f>
        <v>8552</v>
      </c>
      <c r="J78" s="348">
        <f>VLOOKUP($A78,'Table 19 data'!$A$9:$AA$184,$Q$1+'Table 19 data'!J$4,0)</f>
        <v>69.3</v>
      </c>
      <c r="K78" s="314">
        <f>VLOOKUP($A78,'Table 19 data'!$A$9:$AA$184,$Q$1+'Table 19 data'!K$4,0)</f>
        <v>8542</v>
      </c>
      <c r="L78" s="348">
        <f>VLOOKUP($A78,'Table 19 data'!$A$9:$AA$184,$Q$1+'Table 19 data'!L$4,0)</f>
        <v>70.2</v>
      </c>
      <c r="M78" s="314">
        <f>VLOOKUP($A78,'Table 19 data'!$A$9:$AA$184,$Q$1+'Table 19 data'!M$4,0)</f>
        <v>8266</v>
      </c>
      <c r="N78" s="348">
        <f>VLOOKUP($A78,'Table 19 data'!$A$9:$AA$184,$Q$1+'Table 19 data'!N$4,0)</f>
        <v>70.3</v>
      </c>
    </row>
    <row r="79" spans="1:23" ht="11.25" customHeight="1" x14ac:dyDescent="0.2">
      <c r="A79" s="103" t="s">
        <v>248</v>
      </c>
      <c r="B79" s="136" t="s">
        <v>249</v>
      </c>
      <c r="C79" s="314">
        <f>VLOOKUP($A79,'Table 19 data'!$A$9:$AA$184,$Q$1+'Table 19 data'!C$4,0)</f>
        <v>463</v>
      </c>
      <c r="D79" s="348">
        <f>VLOOKUP($A79,'Table 19 data'!$A$9:$AA$184,$Q$1+'Table 19 data'!D$4,0)</f>
        <v>71.7</v>
      </c>
      <c r="E79" s="314">
        <f>VLOOKUP($A79,'Table 19 data'!$A$9:$AA$184,$Q$1+'Table 19 data'!E$4,0)</f>
        <v>486</v>
      </c>
      <c r="F79" s="348">
        <f>VLOOKUP($A79,'Table 19 data'!$A$9:$AA$184,$Q$1+'Table 19 data'!F$4,0)</f>
        <v>72.8</v>
      </c>
      <c r="G79" s="314">
        <f>VLOOKUP($A79,'Table 19 data'!$A$9:$AA$184,$Q$1+'Table 19 data'!G$4,0)</f>
        <v>441</v>
      </c>
      <c r="H79" s="348">
        <f>VLOOKUP($A79,'Table 19 data'!$A$9:$AA$184,$Q$1+'Table 19 data'!H$4,0)</f>
        <v>83.2</v>
      </c>
      <c r="I79" s="314">
        <f>VLOOKUP($A79,'Table 19 data'!$A$9:$AA$184,$Q$1+'Table 19 data'!I$4,0)</f>
        <v>467</v>
      </c>
      <c r="J79" s="348">
        <f>VLOOKUP($A79,'Table 19 data'!$A$9:$AA$184,$Q$1+'Table 19 data'!J$4,0)</f>
        <v>59.7</v>
      </c>
      <c r="K79" s="314">
        <f>VLOOKUP($A79,'Table 19 data'!$A$9:$AA$184,$Q$1+'Table 19 data'!K$4,0)</f>
        <v>463</v>
      </c>
      <c r="L79" s="348">
        <f>VLOOKUP($A79,'Table 19 data'!$A$9:$AA$184,$Q$1+'Table 19 data'!L$4,0)</f>
        <v>69.099999999999994</v>
      </c>
      <c r="M79" s="314">
        <f>VLOOKUP($A79,'Table 19 data'!$A$9:$AA$184,$Q$1+'Table 19 data'!M$4,0)</f>
        <v>454</v>
      </c>
      <c r="N79" s="348">
        <f>VLOOKUP($A79,'Table 19 data'!$A$9:$AA$184,$Q$1+'Table 19 data'!N$4,0)</f>
        <v>70.5</v>
      </c>
    </row>
    <row r="80" spans="1:23" ht="11.25" customHeight="1" x14ac:dyDescent="0.2">
      <c r="A80" s="8"/>
      <c r="B80" s="136"/>
      <c r="C80" s="314"/>
      <c r="D80" s="292"/>
      <c r="E80" s="314"/>
      <c r="F80" s="292"/>
      <c r="G80" s="314"/>
      <c r="H80" s="348"/>
      <c r="M80" s="314"/>
      <c r="N80" s="163"/>
    </row>
    <row r="81" spans="1:23" s="83" customFormat="1" ht="11.25" customHeight="1" x14ac:dyDescent="0.2">
      <c r="A81" s="32" t="s">
        <v>566</v>
      </c>
      <c r="B81" s="77" t="s">
        <v>250</v>
      </c>
      <c r="C81" s="346">
        <f>VLOOKUP($A81,'Table 19 data'!$A$9:$AA$184,$Q$1+'Table 19 data'!C$4,0)</f>
        <v>63176</v>
      </c>
      <c r="D81" s="347">
        <f>VLOOKUP($A81,'Table 19 data'!$A$9:$AA$184,$Q$1+'Table 19 data'!D$4,0)</f>
        <v>63.6</v>
      </c>
      <c r="E81" s="346">
        <f>VLOOKUP($A81,'Table 19 data'!$A$9:$AA$184,$Q$1+'Table 19 data'!E$4,0)</f>
        <v>63181</v>
      </c>
      <c r="F81" s="347">
        <f>VLOOKUP($A81,'Table 19 data'!$A$9:$AA$184,$Q$1+'Table 19 data'!F$4,0)</f>
        <v>69.599999999999994</v>
      </c>
      <c r="G81" s="346">
        <f>VLOOKUP($A81,'Table 19 data'!$A$9:$AA$184,$Q$1+'Table 19 data'!G$4,0)</f>
        <v>61074</v>
      </c>
      <c r="H81" s="347">
        <f>VLOOKUP($A81,'Table 19 data'!$A$9:$AA$184,$Q$1+'Table 19 data'!H$4,0)</f>
        <v>71.3</v>
      </c>
      <c r="I81" s="346">
        <f>VLOOKUP($A81,'Table 19 data'!$A$9:$AA$184,$Q$1+'Table 19 data'!I$4,0)</f>
        <v>61589</v>
      </c>
      <c r="J81" s="347">
        <f>VLOOKUP($A81,'Table 19 data'!$A$9:$AA$184,$Q$1+'Table 19 data'!J$4,0)</f>
        <v>68.400000000000006</v>
      </c>
      <c r="K81" s="346">
        <f>VLOOKUP($A81,'Table 19 data'!$A$9:$AA$184,$Q$1+'Table 19 data'!K$4,0)</f>
        <v>62854</v>
      </c>
      <c r="L81" s="347">
        <f>VLOOKUP($A81,'Table 19 data'!$A$9:$AA$184,$Q$1+'Table 19 data'!L$4,0)</f>
        <v>70</v>
      </c>
      <c r="M81" s="346">
        <f>VLOOKUP($A81,'Table 19 data'!$A$9:$AA$184,$Q$1+'Table 19 data'!M$4,0)</f>
        <v>60963</v>
      </c>
      <c r="N81" s="347">
        <f>VLOOKUP($A81,'Table 19 data'!$A$9:$AA$184,$Q$1+'Table 19 data'!N$4,0)</f>
        <v>70.5</v>
      </c>
      <c r="O81" s="84"/>
      <c r="P81" s="84"/>
      <c r="Q81" s="84"/>
      <c r="R81" s="84"/>
      <c r="S81" s="84"/>
      <c r="T81" s="84"/>
      <c r="U81" s="84"/>
      <c r="V81" s="84"/>
      <c r="W81" s="84"/>
    </row>
    <row r="82" spans="1:23" ht="11.25" customHeight="1" x14ac:dyDescent="0.2">
      <c r="A82" s="103" t="s">
        <v>251</v>
      </c>
      <c r="B82" s="136" t="s">
        <v>252</v>
      </c>
      <c r="C82" s="314">
        <f>VLOOKUP($A82,'Table 19 data'!$A$9:$AA$184,$Q$1+'Table 19 data'!C$4,0)</f>
        <v>11810</v>
      </c>
      <c r="D82" s="348">
        <f>VLOOKUP($A82,'Table 19 data'!$A$9:$AA$184,$Q$1+'Table 19 data'!D$4,0)</f>
        <v>63.6</v>
      </c>
      <c r="E82" s="314">
        <f>VLOOKUP($A82,'Table 19 data'!$A$9:$AA$184,$Q$1+'Table 19 data'!E$4,0)</f>
        <v>11840</v>
      </c>
      <c r="F82" s="348">
        <f>VLOOKUP($A82,'Table 19 data'!$A$9:$AA$184,$Q$1+'Table 19 data'!F$4,0)</f>
        <v>70.900000000000006</v>
      </c>
      <c r="G82" s="314">
        <f>VLOOKUP($A82,'Table 19 data'!$A$9:$AA$184,$Q$1+'Table 19 data'!G$4,0)</f>
        <v>11597</v>
      </c>
      <c r="H82" s="348">
        <f>VLOOKUP($A82,'Table 19 data'!$A$9:$AA$184,$Q$1+'Table 19 data'!H$4,0)</f>
        <v>73</v>
      </c>
      <c r="I82" s="314">
        <f>VLOOKUP($A82,'Table 19 data'!$A$9:$AA$184,$Q$1+'Table 19 data'!I$4,0)</f>
        <v>11898</v>
      </c>
      <c r="J82" s="348">
        <f>VLOOKUP($A82,'Table 19 data'!$A$9:$AA$184,$Q$1+'Table 19 data'!J$4,0)</f>
        <v>71.3</v>
      </c>
      <c r="K82" s="314">
        <f>VLOOKUP($A82,'Table 19 data'!$A$9:$AA$184,$Q$1+'Table 19 data'!K$4,0)</f>
        <v>12045</v>
      </c>
      <c r="L82" s="348">
        <f>VLOOKUP($A82,'Table 19 data'!$A$9:$AA$184,$Q$1+'Table 19 data'!L$4,0)</f>
        <v>72</v>
      </c>
      <c r="M82" s="314">
        <f>VLOOKUP($A82,'Table 19 data'!$A$9:$AA$184,$Q$1+'Table 19 data'!M$4,0)</f>
        <v>11750</v>
      </c>
      <c r="N82" s="348">
        <f>VLOOKUP($A82,'Table 19 data'!$A$9:$AA$184,$Q$1+'Table 19 data'!N$4,0)</f>
        <v>73.599999999999994</v>
      </c>
    </row>
    <row r="83" spans="1:23" ht="11.25" customHeight="1" x14ac:dyDescent="0.2">
      <c r="A83" s="103" t="s">
        <v>253</v>
      </c>
      <c r="B83" s="136" t="s">
        <v>254</v>
      </c>
      <c r="C83" s="314">
        <f>VLOOKUP($A83,'Table 19 data'!$A$9:$AA$184,$Q$1+'Table 19 data'!C$4,0)</f>
        <v>3403</v>
      </c>
      <c r="D83" s="348">
        <f>VLOOKUP($A83,'Table 19 data'!$A$9:$AA$184,$Q$1+'Table 19 data'!D$4,0)</f>
        <v>62.1</v>
      </c>
      <c r="E83" s="314">
        <f>VLOOKUP($A83,'Table 19 data'!$A$9:$AA$184,$Q$1+'Table 19 data'!E$4,0)</f>
        <v>3490</v>
      </c>
      <c r="F83" s="348">
        <f>VLOOKUP($A83,'Table 19 data'!$A$9:$AA$184,$Q$1+'Table 19 data'!F$4,0)</f>
        <v>68.099999999999994</v>
      </c>
      <c r="G83" s="314">
        <f>VLOOKUP($A83,'Table 19 data'!$A$9:$AA$184,$Q$1+'Table 19 data'!G$4,0)</f>
        <v>3279</v>
      </c>
      <c r="H83" s="348">
        <f>VLOOKUP($A83,'Table 19 data'!$A$9:$AA$184,$Q$1+'Table 19 data'!H$4,0)</f>
        <v>69</v>
      </c>
      <c r="I83" s="314">
        <f>VLOOKUP($A83,'Table 19 data'!$A$9:$AA$184,$Q$1+'Table 19 data'!I$4,0)</f>
        <v>3422</v>
      </c>
      <c r="J83" s="348">
        <f>VLOOKUP($A83,'Table 19 data'!$A$9:$AA$184,$Q$1+'Table 19 data'!J$4,0)</f>
        <v>68.8</v>
      </c>
      <c r="K83" s="314">
        <f>VLOOKUP($A83,'Table 19 data'!$A$9:$AA$184,$Q$1+'Table 19 data'!K$4,0)</f>
        <v>3459</v>
      </c>
      <c r="L83" s="348">
        <f>VLOOKUP($A83,'Table 19 data'!$A$9:$AA$184,$Q$1+'Table 19 data'!L$4,0)</f>
        <v>69.599999999999994</v>
      </c>
      <c r="M83" s="314">
        <f>VLOOKUP($A83,'Table 19 data'!$A$9:$AA$184,$Q$1+'Table 19 data'!M$4,0)</f>
        <v>3287</v>
      </c>
      <c r="N83" s="348">
        <f>VLOOKUP($A83,'Table 19 data'!$A$9:$AA$184,$Q$1+'Table 19 data'!N$4,0)</f>
        <v>74</v>
      </c>
    </row>
    <row r="84" spans="1:23" ht="11.25" customHeight="1" x14ac:dyDescent="0.2">
      <c r="A84" s="103" t="s">
        <v>255</v>
      </c>
      <c r="B84" s="136" t="s">
        <v>256</v>
      </c>
      <c r="C84" s="314">
        <f>VLOOKUP($A84,'Table 19 data'!$A$9:$AA$184,$Q$1+'Table 19 data'!C$4,0)</f>
        <v>3919</v>
      </c>
      <c r="D84" s="348">
        <f>VLOOKUP($A84,'Table 19 data'!$A$9:$AA$184,$Q$1+'Table 19 data'!D$4,0)</f>
        <v>66.599999999999994</v>
      </c>
      <c r="E84" s="314">
        <f>VLOOKUP($A84,'Table 19 data'!$A$9:$AA$184,$Q$1+'Table 19 data'!E$4,0)</f>
        <v>3899</v>
      </c>
      <c r="F84" s="348">
        <f>VLOOKUP($A84,'Table 19 data'!$A$9:$AA$184,$Q$1+'Table 19 data'!F$4,0)</f>
        <v>71.900000000000006</v>
      </c>
      <c r="G84" s="314">
        <f>VLOOKUP($A84,'Table 19 data'!$A$9:$AA$184,$Q$1+'Table 19 data'!G$4,0)</f>
        <v>3737</v>
      </c>
      <c r="H84" s="348">
        <f>VLOOKUP($A84,'Table 19 data'!$A$9:$AA$184,$Q$1+'Table 19 data'!H$4,0)</f>
        <v>72.400000000000006</v>
      </c>
      <c r="I84" s="314">
        <f>VLOOKUP($A84,'Table 19 data'!$A$9:$AA$184,$Q$1+'Table 19 data'!I$4,0)</f>
        <v>3799</v>
      </c>
      <c r="J84" s="348">
        <f>VLOOKUP($A84,'Table 19 data'!$A$9:$AA$184,$Q$1+'Table 19 data'!J$4,0)</f>
        <v>66.900000000000006</v>
      </c>
      <c r="K84" s="314">
        <f>VLOOKUP($A84,'Table 19 data'!$A$9:$AA$184,$Q$1+'Table 19 data'!K$4,0)</f>
        <v>3872</v>
      </c>
      <c r="L84" s="348">
        <f>VLOOKUP($A84,'Table 19 data'!$A$9:$AA$184,$Q$1+'Table 19 data'!L$4,0)</f>
        <v>68.2</v>
      </c>
      <c r="M84" s="314">
        <f>VLOOKUP($A84,'Table 19 data'!$A$9:$AA$184,$Q$1+'Table 19 data'!M$4,0)</f>
        <v>3685</v>
      </c>
      <c r="N84" s="348">
        <f>VLOOKUP($A84,'Table 19 data'!$A$9:$AA$184,$Q$1+'Table 19 data'!N$4,0)</f>
        <v>69</v>
      </c>
    </row>
    <row r="85" spans="1:23" ht="11.25" customHeight="1" x14ac:dyDescent="0.2">
      <c r="A85" s="103" t="s">
        <v>468</v>
      </c>
      <c r="B85" s="136" t="s">
        <v>257</v>
      </c>
      <c r="C85" s="314">
        <f>VLOOKUP($A85,'Table 19 data'!$A$9:$AA$184,$Q$1+'Table 19 data'!C$4,0)</f>
        <v>1854</v>
      </c>
      <c r="D85" s="348">
        <f>VLOOKUP($A85,'Table 19 data'!$A$9:$AA$184,$Q$1+'Table 19 data'!D$4,0)</f>
        <v>66.2</v>
      </c>
      <c r="E85" s="314">
        <f>VLOOKUP($A85,'Table 19 data'!$A$9:$AA$184,$Q$1+'Table 19 data'!E$4,0)</f>
        <v>1867</v>
      </c>
      <c r="F85" s="348">
        <f>VLOOKUP($A85,'Table 19 data'!$A$9:$AA$184,$Q$1+'Table 19 data'!F$4,0)</f>
        <v>71.8</v>
      </c>
      <c r="G85" s="314">
        <f>VLOOKUP($A85,'Table 19 data'!$A$9:$AA$184,$Q$1+'Table 19 data'!G$4,0)</f>
        <v>1786</v>
      </c>
      <c r="H85" s="348">
        <f>VLOOKUP($A85,'Table 19 data'!$A$9:$AA$184,$Q$1+'Table 19 data'!H$4,0)</f>
        <v>75.099999999999994</v>
      </c>
      <c r="I85" s="314">
        <f>VLOOKUP($A85,'Table 19 data'!$A$9:$AA$184,$Q$1+'Table 19 data'!I$4,0)</f>
        <v>1785</v>
      </c>
      <c r="J85" s="348">
        <f>VLOOKUP($A85,'Table 19 data'!$A$9:$AA$184,$Q$1+'Table 19 data'!J$4,0)</f>
        <v>64.099999999999994</v>
      </c>
      <c r="K85" s="314">
        <f>VLOOKUP($A85,'Table 19 data'!$A$9:$AA$184,$Q$1+'Table 19 data'!K$4,0)</f>
        <v>1758</v>
      </c>
      <c r="L85" s="348">
        <f>VLOOKUP($A85,'Table 19 data'!$A$9:$AA$184,$Q$1+'Table 19 data'!L$4,0)</f>
        <v>65</v>
      </c>
      <c r="M85" s="314">
        <f>VLOOKUP($A85,'Table 19 data'!$A$9:$AA$184,$Q$1+'Table 19 data'!M$4,0)</f>
        <v>1770</v>
      </c>
      <c r="N85" s="348">
        <f>VLOOKUP($A85,'Table 19 data'!$A$9:$AA$184,$Q$1+'Table 19 data'!N$4,0)</f>
        <v>72.3</v>
      </c>
    </row>
    <row r="86" spans="1:23" ht="11.25" customHeight="1" x14ac:dyDescent="0.2">
      <c r="A86" s="103" t="s">
        <v>258</v>
      </c>
      <c r="B86" s="136" t="s">
        <v>259</v>
      </c>
      <c r="C86" s="314">
        <f>VLOOKUP($A86,'Table 19 data'!$A$9:$AA$184,$Q$1+'Table 19 data'!C$4,0)</f>
        <v>3479</v>
      </c>
      <c r="D86" s="348">
        <f>VLOOKUP($A86,'Table 19 data'!$A$9:$AA$184,$Q$1+'Table 19 data'!D$4,0)</f>
        <v>54.4</v>
      </c>
      <c r="E86" s="314">
        <f>VLOOKUP($A86,'Table 19 data'!$A$9:$AA$184,$Q$1+'Table 19 data'!E$4,0)</f>
        <v>3436</v>
      </c>
      <c r="F86" s="348">
        <f>VLOOKUP($A86,'Table 19 data'!$A$9:$AA$184,$Q$1+'Table 19 data'!F$4,0)</f>
        <v>62</v>
      </c>
      <c r="G86" s="314">
        <f>VLOOKUP($A86,'Table 19 data'!$A$9:$AA$184,$Q$1+'Table 19 data'!G$4,0)</f>
        <v>3419</v>
      </c>
      <c r="H86" s="348">
        <f>VLOOKUP($A86,'Table 19 data'!$A$9:$AA$184,$Q$1+'Table 19 data'!H$4,0)</f>
        <v>67.8</v>
      </c>
      <c r="I86" s="314">
        <f>VLOOKUP($A86,'Table 19 data'!$A$9:$AA$184,$Q$1+'Table 19 data'!I$4,0)</f>
        <v>3535</v>
      </c>
      <c r="J86" s="348">
        <f>VLOOKUP($A86,'Table 19 data'!$A$9:$AA$184,$Q$1+'Table 19 data'!J$4,0)</f>
        <v>64.900000000000006</v>
      </c>
      <c r="K86" s="314">
        <f>VLOOKUP($A86,'Table 19 data'!$A$9:$AA$184,$Q$1+'Table 19 data'!K$4,0)</f>
        <v>3568</v>
      </c>
      <c r="L86" s="348">
        <f>VLOOKUP($A86,'Table 19 data'!$A$9:$AA$184,$Q$1+'Table 19 data'!L$4,0)</f>
        <v>68.7</v>
      </c>
      <c r="M86" s="314">
        <f>VLOOKUP($A86,'Table 19 data'!$A$9:$AA$184,$Q$1+'Table 19 data'!M$4,0)</f>
        <v>3483</v>
      </c>
      <c r="N86" s="348">
        <f>VLOOKUP($A86,'Table 19 data'!$A$9:$AA$184,$Q$1+'Table 19 data'!N$4,0)</f>
        <v>71.8</v>
      </c>
    </row>
    <row r="87" spans="1:23" ht="11.25" customHeight="1" x14ac:dyDescent="0.2">
      <c r="A87" s="103" t="s">
        <v>260</v>
      </c>
      <c r="B87" s="136" t="s">
        <v>261</v>
      </c>
      <c r="C87" s="314">
        <f>VLOOKUP($A87,'Table 19 data'!$A$9:$AA$184,$Q$1+'Table 19 data'!C$4,0)</f>
        <v>3110</v>
      </c>
      <c r="D87" s="348">
        <f>VLOOKUP($A87,'Table 19 data'!$A$9:$AA$184,$Q$1+'Table 19 data'!D$4,0)</f>
        <v>68.599999999999994</v>
      </c>
      <c r="E87" s="314">
        <f>VLOOKUP($A87,'Table 19 data'!$A$9:$AA$184,$Q$1+'Table 19 data'!E$4,0)</f>
        <v>3191</v>
      </c>
      <c r="F87" s="348">
        <f>VLOOKUP($A87,'Table 19 data'!$A$9:$AA$184,$Q$1+'Table 19 data'!F$4,0)</f>
        <v>69.099999999999994</v>
      </c>
      <c r="G87" s="314">
        <f>VLOOKUP($A87,'Table 19 data'!$A$9:$AA$184,$Q$1+'Table 19 data'!G$4,0)</f>
        <v>3089</v>
      </c>
      <c r="H87" s="348">
        <f>VLOOKUP($A87,'Table 19 data'!$A$9:$AA$184,$Q$1+'Table 19 data'!H$4,0)</f>
        <v>70</v>
      </c>
      <c r="I87" s="314">
        <f>VLOOKUP($A87,'Table 19 data'!$A$9:$AA$184,$Q$1+'Table 19 data'!I$4,0)</f>
        <v>3021</v>
      </c>
      <c r="J87" s="348">
        <f>VLOOKUP($A87,'Table 19 data'!$A$9:$AA$184,$Q$1+'Table 19 data'!J$4,0)</f>
        <v>65.5</v>
      </c>
      <c r="K87" s="314">
        <f>VLOOKUP($A87,'Table 19 data'!$A$9:$AA$184,$Q$1+'Table 19 data'!K$4,0)</f>
        <v>3169</v>
      </c>
      <c r="L87" s="348">
        <f>VLOOKUP($A87,'Table 19 data'!$A$9:$AA$184,$Q$1+'Table 19 data'!L$4,0)</f>
        <v>67.3</v>
      </c>
      <c r="M87" s="314">
        <f>VLOOKUP($A87,'Table 19 data'!$A$9:$AA$184,$Q$1+'Table 19 data'!M$4,0)</f>
        <v>2999</v>
      </c>
      <c r="N87" s="348">
        <f>VLOOKUP($A87,'Table 19 data'!$A$9:$AA$184,$Q$1+'Table 19 data'!N$4,0)</f>
        <v>69.400000000000006</v>
      </c>
    </row>
    <row r="88" spans="1:23" ht="11.25" customHeight="1" x14ac:dyDescent="0.2">
      <c r="A88" s="103" t="s">
        <v>262</v>
      </c>
      <c r="B88" s="136" t="s">
        <v>263</v>
      </c>
      <c r="C88" s="314">
        <f>VLOOKUP($A88,'Table 19 data'!$A$9:$AA$184,$Q$1+'Table 19 data'!C$4,0)</f>
        <v>3046</v>
      </c>
      <c r="D88" s="348">
        <f>VLOOKUP($A88,'Table 19 data'!$A$9:$AA$184,$Q$1+'Table 19 data'!D$4,0)</f>
        <v>68.400000000000006</v>
      </c>
      <c r="E88" s="314">
        <f>VLOOKUP($A88,'Table 19 data'!$A$9:$AA$184,$Q$1+'Table 19 data'!E$4,0)</f>
        <v>3056</v>
      </c>
      <c r="F88" s="348">
        <f>VLOOKUP($A88,'Table 19 data'!$A$9:$AA$184,$Q$1+'Table 19 data'!F$4,0)</f>
        <v>74.099999999999994</v>
      </c>
      <c r="G88" s="314">
        <f>VLOOKUP($A88,'Table 19 data'!$A$9:$AA$184,$Q$1+'Table 19 data'!G$4,0)</f>
        <v>2983</v>
      </c>
      <c r="H88" s="348">
        <f>VLOOKUP($A88,'Table 19 data'!$A$9:$AA$184,$Q$1+'Table 19 data'!H$4,0)</f>
        <v>74.5</v>
      </c>
      <c r="I88" s="314">
        <f>VLOOKUP($A88,'Table 19 data'!$A$9:$AA$184,$Q$1+'Table 19 data'!I$4,0)</f>
        <v>3019</v>
      </c>
      <c r="J88" s="348">
        <f>VLOOKUP($A88,'Table 19 data'!$A$9:$AA$184,$Q$1+'Table 19 data'!J$4,0)</f>
        <v>70.8</v>
      </c>
      <c r="K88" s="314">
        <f>VLOOKUP($A88,'Table 19 data'!$A$9:$AA$184,$Q$1+'Table 19 data'!K$4,0)</f>
        <v>2998</v>
      </c>
      <c r="L88" s="348">
        <f>VLOOKUP($A88,'Table 19 data'!$A$9:$AA$184,$Q$1+'Table 19 data'!L$4,0)</f>
        <v>74.5</v>
      </c>
      <c r="M88" s="314">
        <f>VLOOKUP($A88,'Table 19 data'!$A$9:$AA$184,$Q$1+'Table 19 data'!M$4,0)</f>
        <v>2963</v>
      </c>
      <c r="N88" s="348">
        <f>VLOOKUP($A88,'Table 19 data'!$A$9:$AA$184,$Q$1+'Table 19 data'!N$4,0)</f>
        <v>71.900000000000006</v>
      </c>
    </row>
    <row r="89" spans="1:23" ht="11.25" customHeight="1" x14ac:dyDescent="0.2">
      <c r="A89" s="103" t="s">
        <v>264</v>
      </c>
      <c r="B89" s="136" t="s">
        <v>265</v>
      </c>
      <c r="C89" s="314">
        <f>VLOOKUP($A89,'Table 19 data'!$A$9:$AA$184,$Q$1+'Table 19 data'!C$4,0)</f>
        <v>9626</v>
      </c>
      <c r="D89" s="348">
        <f>VLOOKUP($A89,'Table 19 data'!$A$9:$AA$184,$Q$1+'Table 19 data'!D$4,0)</f>
        <v>66</v>
      </c>
      <c r="E89" s="314">
        <f>VLOOKUP($A89,'Table 19 data'!$A$9:$AA$184,$Q$1+'Table 19 data'!E$4,0)</f>
        <v>9642</v>
      </c>
      <c r="F89" s="348">
        <f>VLOOKUP($A89,'Table 19 data'!$A$9:$AA$184,$Q$1+'Table 19 data'!F$4,0)</f>
        <v>71.400000000000006</v>
      </c>
      <c r="G89" s="314">
        <f>VLOOKUP($A89,'Table 19 data'!$A$9:$AA$184,$Q$1+'Table 19 data'!G$4,0)</f>
        <v>9213</v>
      </c>
      <c r="H89" s="348">
        <f>VLOOKUP($A89,'Table 19 data'!$A$9:$AA$184,$Q$1+'Table 19 data'!H$4,0)</f>
        <v>70.8</v>
      </c>
      <c r="I89" s="314">
        <f>VLOOKUP($A89,'Table 19 data'!$A$9:$AA$184,$Q$1+'Table 19 data'!I$4,0)</f>
        <v>9374</v>
      </c>
      <c r="J89" s="348">
        <f>VLOOKUP($A89,'Table 19 data'!$A$9:$AA$184,$Q$1+'Table 19 data'!J$4,0)</f>
        <v>68</v>
      </c>
      <c r="K89" s="314">
        <f>VLOOKUP($A89,'Table 19 data'!$A$9:$AA$184,$Q$1+'Table 19 data'!K$4,0)</f>
        <v>9552</v>
      </c>
      <c r="L89" s="348">
        <f>VLOOKUP($A89,'Table 19 data'!$A$9:$AA$184,$Q$1+'Table 19 data'!L$4,0)</f>
        <v>68.5</v>
      </c>
      <c r="M89" s="314">
        <f>VLOOKUP($A89,'Table 19 data'!$A$9:$AA$184,$Q$1+'Table 19 data'!M$4,0)</f>
        <v>9187</v>
      </c>
      <c r="N89" s="348">
        <f>VLOOKUP($A89,'Table 19 data'!$A$9:$AA$184,$Q$1+'Table 19 data'!N$4,0)</f>
        <v>68.900000000000006</v>
      </c>
    </row>
    <row r="90" spans="1:23" ht="11.25" customHeight="1" x14ac:dyDescent="0.2">
      <c r="A90" s="103" t="s">
        <v>266</v>
      </c>
      <c r="B90" s="136" t="s">
        <v>267</v>
      </c>
      <c r="C90" s="314">
        <f>VLOOKUP($A90,'Table 19 data'!$A$9:$AA$184,$Q$1+'Table 19 data'!C$4,0)</f>
        <v>2637</v>
      </c>
      <c r="D90" s="348">
        <f>VLOOKUP($A90,'Table 19 data'!$A$9:$AA$184,$Q$1+'Table 19 data'!D$4,0)</f>
        <v>59.1</v>
      </c>
      <c r="E90" s="314">
        <f>VLOOKUP($A90,'Table 19 data'!$A$9:$AA$184,$Q$1+'Table 19 data'!E$4,0)</f>
        <v>2552</v>
      </c>
      <c r="F90" s="348">
        <f>VLOOKUP($A90,'Table 19 data'!$A$9:$AA$184,$Q$1+'Table 19 data'!F$4,0)</f>
        <v>66.5</v>
      </c>
      <c r="G90" s="314">
        <f>VLOOKUP($A90,'Table 19 data'!$A$9:$AA$184,$Q$1+'Table 19 data'!G$4,0)</f>
        <v>2517</v>
      </c>
      <c r="H90" s="348">
        <f>VLOOKUP($A90,'Table 19 data'!$A$9:$AA$184,$Q$1+'Table 19 data'!H$4,0)</f>
        <v>64.900000000000006</v>
      </c>
      <c r="I90" s="314">
        <f>VLOOKUP($A90,'Table 19 data'!$A$9:$AA$184,$Q$1+'Table 19 data'!I$4,0)</f>
        <v>2346</v>
      </c>
      <c r="J90" s="348">
        <f>VLOOKUP($A90,'Table 19 data'!$A$9:$AA$184,$Q$1+'Table 19 data'!J$4,0)</f>
        <v>65.8</v>
      </c>
      <c r="K90" s="314">
        <f>VLOOKUP($A90,'Table 19 data'!$A$9:$AA$184,$Q$1+'Table 19 data'!K$4,0)</f>
        <v>2555</v>
      </c>
      <c r="L90" s="348">
        <f>VLOOKUP($A90,'Table 19 data'!$A$9:$AA$184,$Q$1+'Table 19 data'!L$4,0)</f>
        <v>63.2</v>
      </c>
      <c r="M90" s="314">
        <f>VLOOKUP($A90,'Table 19 data'!$A$9:$AA$184,$Q$1+'Table 19 data'!M$4,0)</f>
        <v>2377</v>
      </c>
      <c r="N90" s="348">
        <f>VLOOKUP($A90,'Table 19 data'!$A$9:$AA$184,$Q$1+'Table 19 data'!N$4,0)</f>
        <v>65.400000000000006</v>
      </c>
    </row>
    <row r="91" spans="1:23" ht="11.25" customHeight="1" x14ac:dyDescent="0.2">
      <c r="A91" s="103" t="s">
        <v>268</v>
      </c>
      <c r="B91" s="136" t="s">
        <v>269</v>
      </c>
      <c r="C91" s="314">
        <f>VLOOKUP($A91,'Table 19 data'!$A$9:$AA$184,$Q$1+'Table 19 data'!C$4,0)</f>
        <v>2086</v>
      </c>
      <c r="D91" s="348">
        <f>VLOOKUP($A91,'Table 19 data'!$A$9:$AA$184,$Q$1+'Table 19 data'!D$4,0)</f>
        <v>58.4</v>
      </c>
      <c r="E91" s="314">
        <f>VLOOKUP($A91,'Table 19 data'!$A$9:$AA$184,$Q$1+'Table 19 data'!E$4,0)</f>
        <v>2101</v>
      </c>
      <c r="F91" s="348">
        <f>VLOOKUP($A91,'Table 19 data'!$A$9:$AA$184,$Q$1+'Table 19 data'!F$4,0)</f>
        <v>66.099999999999994</v>
      </c>
      <c r="G91" s="314">
        <f>VLOOKUP($A91,'Table 19 data'!$A$9:$AA$184,$Q$1+'Table 19 data'!G$4,0)</f>
        <v>1989</v>
      </c>
      <c r="H91" s="348">
        <f>VLOOKUP($A91,'Table 19 data'!$A$9:$AA$184,$Q$1+'Table 19 data'!H$4,0)</f>
        <v>66</v>
      </c>
      <c r="I91" s="314">
        <f>VLOOKUP($A91,'Table 19 data'!$A$9:$AA$184,$Q$1+'Table 19 data'!I$4,0)</f>
        <v>1943</v>
      </c>
      <c r="J91" s="348">
        <f>VLOOKUP($A91,'Table 19 data'!$A$9:$AA$184,$Q$1+'Table 19 data'!J$4,0)</f>
        <v>65.8</v>
      </c>
      <c r="K91" s="314">
        <f>VLOOKUP($A91,'Table 19 data'!$A$9:$AA$184,$Q$1+'Table 19 data'!K$4,0)</f>
        <v>2058</v>
      </c>
      <c r="L91" s="348">
        <f>VLOOKUP($A91,'Table 19 data'!$A$9:$AA$184,$Q$1+'Table 19 data'!L$4,0)</f>
        <v>67.8</v>
      </c>
      <c r="M91" s="314">
        <f>VLOOKUP($A91,'Table 19 data'!$A$9:$AA$184,$Q$1+'Table 19 data'!M$4,0)</f>
        <v>2023</v>
      </c>
      <c r="N91" s="348">
        <f>VLOOKUP($A91,'Table 19 data'!$A$9:$AA$184,$Q$1+'Table 19 data'!N$4,0)</f>
        <v>67.2</v>
      </c>
    </row>
    <row r="92" spans="1:23" ht="11.25" customHeight="1" x14ac:dyDescent="0.2">
      <c r="A92" s="103" t="s">
        <v>270</v>
      </c>
      <c r="B92" s="136" t="s">
        <v>271</v>
      </c>
      <c r="C92" s="314">
        <f>VLOOKUP($A92,'Table 19 data'!$A$9:$AA$184,$Q$1+'Table 19 data'!C$4,0)</f>
        <v>3627</v>
      </c>
      <c r="D92" s="348">
        <f>VLOOKUP($A92,'Table 19 data'!$A$9:$AA$184,$Q$1+'Table 19 data'!D$4,0)</f>
        <v>57.4</v>
      </c>
      <c r="E92" s="314">
        <f>VLOOKUP($A92,'Table 19 data'!$A$9:$AA$184,$Q$1+'Table 19 data'!E$4,0)</f>
        <v>3521</v>
      </c>
      <c r="F92" s="348">
        <f>VLOOKUP($A92,'Table 19 data'!$A$9:$AA$184,$Q$1+'Table 19 data'!F$4,0)</f>
        <v>63.6</v>
      </c>
      <c r="G92" s="314">
        <f>VLOOKUP($A92,'Table 19 data'!$A$9:$AA$184,$Q$1+'Table 19 data'!G$4,0)</f>
        <v>3363</v>
      </c>
      <c r="H92" s="348">
        <f>VLOOKUP($A92,'Table 19 data'!$A$9:$AA$184,$Q$1+'Table 19 data'!H$4,0)</f>
        <v>68.099999999999994</v>
      </c>
      <c r="I92" s="314">
        <f>VLOOKUP($A92,'Table 19 data'!$A$9:$AA$184,$Q$1+'Table 19 data'!I$4,0)</f>
        <v>3293</v>
      </c>
      <c r="J92" s="348">
        <f>VLOOKUP($A92,'Table 19 data'!$A$9:$AA$184,$Q$1+'Table 19 data'!J$4,0)</f>
        <v>61.6</v>
      </c>
      <c r="K92" s="314">
        <f>VLOOKUP($A92,'Table 19 data'!$A$9:$AA$184,$Q$1+'Table 19 data'!K$4,0)</f>
        <v>3391</v>
      </c>
      <c r="L92" s="348">
        <f>VLOOKUP($A92,'Table 19 data'!$A$9:$AA$184,$Q$1+'Table 19 data'!L$4,0)</f>
        <v>65.900000000000006</v>
      </c>
      <c r="M92" s="314">
        <f>VLOOKUP($A92,'Table 19 data'!$A$9:$AA$184,$Q$1+'Table 19 data'!M$4,0)</f>
        <v>3348</v>
      </c>
      <c r="N92" s="348">
        <f>VLOOKUP($A92,'Table 19 data'!$A$9:$AA$184,$Q$1+'Table 19 data'!N$4,0)</f>
        <v>62.9</v>
      </c>
    </row>
    <row r="93" spans="1:23" ht="11.25" customHeight="1" x14ac:dyDescent="0.2">
      <c r="A93" s="103" t="s">
        <v>272</v>
      </c>
      <c r="B93" s="136" t="s">
        <v>273</v>
      </c>
      <c r="C93" s="314">
        <f>VLOOKUP($A93,'Table 19 data'!$A$9:$AA$184,$Q$1+'Table 19 data'!C$4,0)</f>
        <v>5844</v>
      </c>
      <c r="D93" s="348">
        <f>VLOOKUP($A93,'Table 19 data'!$A$9:$AA$184,$Q$1+'Table 19 data'!D$4,0)</f>
        <v>67.2</v>
      </c>
      <c r="E93" s="314">
        <f>VLOOKUP($A93,'Table 19 data'!$A$9:$AA$184,$Q$1+'Table 19 data'!E$4,0)</f>
        <v>6006</v>
      </c>
      <c r="F93" s="348">
        <f>VLOOKUP($A93,'Table 19 data'!$A$9:$AA$184,$Q$1+'Table 19 data'!F$4,0)</f>
        <v>73.599999999999994</v>
      </c>
      <c r="G93" s="314">
        <f>VLOOKUP($A93,'Table 19 data'!$A$9:$AA$184,$Q$1+'Table 19 data'!G$4,0)</f>
        <v>5821</v>
      </c>
      <c r="H93" s="348">
        <f>VLOOKUP($A93,'Table 19 data'!$A$9:$AA$184,$Q$1+'Table 19 data'!H$4,0)</f>
        <v>74.599999999999994</v>
      </c>
      <c r="I93" s="314">
        <f>VLOOKUP($A93,'Table 19 data'!$A$9:$AA$184,$Q$1+'Table 19 data'!I$4,0)</f>
        <v>5745</v>
      </c>
      <c r="J93" s="348">
        <f>VLOOKUP($A93,'Table 19 data'!$A$9:$AA$184,$Q$1+'Table 19 data'!J$4,0)</f>
        <v>71.099999999999994</v>
      </c>
      <c r="K93" s="314">
        <f>VLOOKUP($A93,'Table 19 data'!$A$9:$AA$184,$Q$1+'Table 19 data'!K$4,0)</f>
        <v>5934</v>
      </c>
      <c r="L93" s="348">
        <f>VLOOKUP($A93,'Table 19 data'!$A$9:$AA$184,$Q$1+'Table 19 data'!L$4,0)</f>
        <v>74.099999999999994</v>
      </c>
      <c r="M93" s="314">
        <f>VLOOKUP($A93,'Table 19 data'!$A$9:$AA$184,$Q$1+'Table 19 data'!M$4,0)</f>
        <v>5756</v>
      </c>
      <c r="N93" s="348">
        <f>VLOOKUP($A93,'Table 19 data'!$A$9:$AA$184,$Q$1+'Table 19 data'!N$4,0)</f>
        <v>73.400000000000006</v>
      </c>
    </row>
    <row r="94" spans="1:23" ht="11.25" customHeight="1" x14ac:dyDescent="0.2">
      <c r="A94" s="103" t="s">
        <v>274</v>
      </c>
      <c r="B94" s="136" t="s">
        <v>275</v>
      </c>
      <c r="C94" s="314">
        <f>VLOOKUP($A94,'Table 19 data'!$A$9:$AA$184,$Q$1+'Table 19 data'!C$4,0)</f>
        <v>2659</v>
      </c>
      <c r="D94" s="348">
        <f>VLOOKUP($A94,'Table 19 data'!$A$9:$AA$184,$Q$1+'Table 19 data'!D$4,0)</f>
        <v>60.3</v>
      </c>
      <c r="E94" s="314">
        <f>VLOOKUP($A94,'Table 19 data'!$A$9:$AA$184,$Q$1+'Table 19 data'!E$4,0)</f>
        <v>2626</v>
      </c>
      <c r="F94" s="348">
        <f>VLOOKUP($A94,'Table 19 data'!$A$9:$AA$184,$Q$1+'Table 19 data'!F$4,0)</f>
        <v>65.400000000000006</v>
      </c>
      <c r="G94" s="314">
        <f>VLOOKUP($A94,'Table 19 data'!$A$9:$AA$184,$Q$1+'Table 19 data'!G$4,0)</f>
        <v>2432</v>
      </c>
      <c r="H94" s="348">
        <f>VLOOKUP($A94,'Table 19 data'!$A$9:$AA$184,$Q$1+'Table 19 data'!H$4,0)</f>
        <v>72.3</v>
      </c>
      <c r="I94" s="314">
        <f>VLOOKUP($A94,'Table 19 data'!$A$9:$AA$184,$Q$1+'Table 19 data'!I$4,0)</f>
        <v>2518</v>
      </c>
      <c r="J94" s="348">
        <f>VLOOKUP($A94,'Table 19 data'!$A$9:$AA$184,$Q$1+'Table 19 data'!J$4,0)</f>
        <v>69.8</v>
      </c>
      <c r="K94" s="314">
        <f>VLOOKUP($A94,'Table 19 data'!$A$9:$AA$184,$Q$1+'Table 19 data'!K$4,0)</f>
        <v>2549</v>
      </c>
      <c r="L94" s="348">
        <f>VLOOKUP($A94,'Table 19 data'!$A$9:$AA$184,$Q$1+'Table 19 data'!L$4,0)</f>
        <v>71</v>
      </c>
      <c r="M94" s="314">
        <f>VLOOKUP($A94,'Table 19 data'!$A$9:$AA$184,$Q$1+'Table 19 data'!M$4,0)</f>
        <v>2529</v>
      </c>
      <c r="N94" s="348">
        <f>VLOOKUP($A94,'Table 19 data'!$A$9:$AA$184,$Q$1+'Table 19 data'!N$4,0)</f>
        <v>63.7</v>
      </c>
    </row>
    <row r="95" spans="1:23" ht="11.25" customHeight="1" x14ac:dyDescent="0.2">
      <c r="A95" s="103" t="s">
        <v>276</v>
      </c>
      <c r="B95" s="136" t="s">
        <v>277</v>
      </c>
      <c r="C95" s="314">
        <f>VLOOKUP($A95,'Table 19 data'!$A$9:$AA$184,$Q$1+'Table 19 data'!C$4,0)</f>
        <v>6076</v>
      </c>
      <c r="D95" s="348">
        <f>VLOOKUP($A95,'Table 19 data'!$A$9:$AA$184,$Q$1+'Table 19 data'!D$4,0)</f>
        <v>63.3</v>
      </c>
      <c r="E95" s="314">
        <f>VLOOKUP($A95,'Table 19 data'!$A$9:$AA$184,$Q$1+'Table 19 data'!E$4,0)</f>
        <v>5954</v>
      </c>
      <c r="F95" s="348">
        <f>VLOOKUP($A95,'Table 19 data'!$A$9:$AA$184,$Q$1+'Table 19 data'!F$4,0)</f>
        <v>69</v>
      </c>
      <c r="G95" s="314">
        <f>VLOOKUP($A95,'Table 19 data'!$A$9:$AA$184,$Q$1+'Table 19 data'!G$4,0)</f>
        <v>5849</v>
      </c>
      <c r="H95" s="348">
        <f>VLOOKUP($A95,'Table 19 data'!$A$9:$AA$184,$Q$1+'Table 19 data'!H$4,0)</f>
        <v>72.099999999999994</v>
      </c>
      <c r="I95" s="314">
        <f>VLOOKUP($A95,'Table 19 data'!$A$9:$AA$184,$Q$1+'Table 19 data'!I$4,0)</f>
        <v>5891</v>
      </c>
      <c r="J95" s="348">
        <f>VLOOKUP($A95,'Table 19 data'!$A$9:$AA$184,$Q$1+'Table 19 data'!J$4,0)</f>
        <v>69.900000000000006</v>
      </c>
      <c r="K95" s="314">
        <f>VLOOKUP($A95,'Table 19 data'!$A$9:$AA$184,$Q$1+'Table 19 data'!K$4,0)</f>
        <v>5946</v>
      </c>
      <c r="L95" s="348">
        <f>VLOOKUP($A95,'Table 19 data'!$A$9:$AA$184,$Q$1+'Table 19 data'!L$4,0)</f>
        <v>73.3</v>
      </c>
      <c r="M95" s="314">
        <f>VLOOKUP($A95,'Table 19 data'!$A$9:$AA$184,$Q$1+'Table 19 data'!M$4,0)</f>
        <v>5806</v>
      </c>
      <c r="N95" s="348">
        <f>VLOOKUP($A95,'Table 19 data'!$A$9:$AA$184,$Q$1+'Table 19 data'!N$4,0)</f>
        <v>71.5</v>
      </c>
    </row>
    <row r="96" spans="1:23" ht="11.25" customHeight="1" x14ac:dyDescent="0.2">
      <c r="A96" s="8"/>
      <c r="B96" s="136"/>
      <c r="C96" s="314"/>
      <c r="D96" s="292"/>
      <c r="E96" s="314"/>
      <c r="F96" s="292"/>
      <c r="G96" s="314"/>
      <c r="H96" s="348"/>
      <c r="M96" s="314"/>
      <c r="N96" s="163"/>
    </row>
    <row r="97" spans="1:23" s="83" customFormat="1" ht="11.25" customHeight="1" x14ac:dyDescent="0.2">
      <c r="A97" s="32" t="s">
        <v>567</v>
      </c>
      <c r="B97" s="77" t="s">
        <v>278</v>
      </c>
      <c r="C97" s="346">
        <f>VLOOKUP($A97,'Table 19 data'!$A$9:$AA$184,$Q$1+'Table 19 data'!C$4,0)</f>
        <v>63607</v>
      </c>
      <c r="D97" s="347">
        <f>VLOOKUP($A97,'Table 19 data'!$A$9:$AA$184,$Q$1+'Table 19 data'!D$4,0)</f>
        <v>65.8</v>
      </c>
      <c r="E97" s="346">
        <f>VLOOKUP($A97,'Table 19 data'!$A$9:$AA$184,$Q$1+'Table 19 data'!E$4,0)</f>
        <v>64219</v>
      </c>
      <c r="F97" s="347">
        <f>VLOOKUP($A97,'Table 19 data'!$A$9:$AA$184,$Q$1+'Table 19 data'!F$4,0)</f>
        <v>70.2</v>
      </c>
      <c r="G97" s="346">
        <f>VLOOKUP($A97,'Table 19 data'!$A$9:$AA$184,$Q$1+'Table 19 data'!G$4,0)</f>
        <v>62297</v>
      </c>
      <c r="H97" s="347">
        <f>VLOOKUP($A97,'Table 19 data'!$A$9:$AA$184,$Q$1+'Table 19 data'!H$4,0)</f>
        <v>71.8</v>
      </c>
      <c r="I97" s="346">
        <f>VLOOKUP($A97,'Table 19 data'!$A$9:$AA$184,$Q$1+'Table 19 data'!I$4,0)</f>
        <v>61788</v>
      </c>
      <c r="J97" s="347">
        <f>VLOOKUP($A97,'Table 19 data'!$A$9:$AA$184,$Q$1+'Table 19 data'!J$4,0)</f>
        <v>66.5</v>
      </c>
      <c r="K97" s="346">
        <f>VLOOKUP($A97,'Table 19 data'!$A$9:$AA$184,$Q$1+'Table 19 data'!K$4,0)</f>
        <v>63261</v>
      </c>
      <c r="L97" s="347">
        <f>VLOOKUP($A97,'Table 19 data'!$A$9:$AA$184,$Q$1+'Table 19 data'!L$4,0)</f>
        <v>68.900000000000006</v>
      </c>
      <c r="M97" s="346">
        <f>VLOOKUP($A97,'Table 19 data'!$A$9:$AA$184,$Q$1+'Table 19 data'!M$4,0)</f>
        <v>62199</v>
      </c>
      <c r="N97" s="347">
        <f>VLOOKUP($A97,'Table 19 data'!$A$9:$AA$184,$Q$1+'Table 19 data'!N$4,0)</f>
        <v>72.599999999999994</v>
      </c>
      <c r="O97" s="84"/>
      <c r="P97" s="84"/>
      <c r="Q97" s="84"/>
      <c r="R97" s="84"/>
      <c r="S97" s="84"/>
      <c r="T97" s="84"/>
      <c r="U97" s="84"/>
      <c r="V97" s="84"/>
      <c r="W97" s="84"/>
    </row>
    <row r="98" spans="1:23" ht="11.25" customHeight="1" x14ac:dyDescent="0.2">
      <c r="A98" s="103" t="s">
        <v>279</v>
      </c>
      <c r="B98" s="105" t="s">
        <v>280</v>
      </c>
      <c r="C98" s="314">
        <f>VLOOKUP($A98,'Table 19 data'!$A$9:$AA$184,$Q$1+'Table 19 data'!C$4,0)</f>
        <v>1784</v>
      </c>
      <c r="D98" s="348">
        <f>VLOOKUP($A98,'Table 19 data'!$A$9:$AA$184,$Q$1+'Table 19 data'!D$4,0)</f>
        <v>65.3</v>
      </c>
      <c r="E98" s="314">
        <f>VLOOKUP($A98,'Table 19 data'!$A$9:$AA$184,$Q$1+'Table 19 data'!E$4,0)</f>
        <v>1777</v>
      </c>
      <c r="F98" s="348">
        <f>VLOOKUP($A98,'Table 19 data'!$A$9:$AA$184,$Q$1+'Table 19 data'!F$4,0)</f>
        <v>69</v>
      </c>
      <c r="G98" s="314">
        <f>VLOOKUP($A98,'Table 19 data'!$A$9:$AA$184,$Q$1+'Table 19 data'!G$4,0)</f>
        <v>1714</v>
      </c>
      <c r="H98" s="348">
        <f>VLOOKUP($A98,'Table 19 data'!$A$9:$AA$184,$Q$1+'Table 19 data'!H$4,0)</f>
        <v>75.3</v>
      </c>
      <c r="I98" s="314">
        <f>VLOOKUP($A98,'Table 19 data'!$A$9:$AA$184,$Q$1+'Table 19 data'!I$4,0)</f>
        <v>1767</v>
      </c>
      <c r="J98" s="348">
        <f>VLOOKUP($A98,'Table 19 data'!$A$9:$AA$184,$Q$1+'Table 19 data'!J$4,0)</f>
        <v>65.8</v>
      </c>
      <c r="K98" s="314">
        <f>VLOOKUP($A98,'Table 19 data'!$A$9:$AA$184,$Q$1+'Table 19 data'!K$4,0)</f>
        <v>1809</v>
      </c>
      <c r="L98" s="348">
        <f>VLOOKUP($A98,'Table 19 data'!$A$9:$AA$184,$Q$1+'Table 19 data'!L$4,0)</f>
        <v>70.400000000000006</v>
      </c>
      <c r="M98" s="314">
        <f>VLOOKUP($A98,'Table 19 data'!$A$9:$AA$184,$Q$1+'Table 19 data'!M$4,0)</f>
        <v>1805</v>
      </c>
      <c r="N98" s="348">
        <f>VLOOKUP($A98,'Table 19 data'!$A$9:$AA$184,$Q$1+'Table 19 data'!N$4,0)</f>
        <v>68.099999999999994</v>
      </c>
    </row>
    <row r="99" spans="1:23" ht="11.25" customHeight="1" x14ac:dyDescent="0.2">
      <c r="A99" s="103" t="s">
        <v>281</v>
      </c>
      <c r="B99" s="136" t="s">
        <v>282</v>
      </c>
      <c r="C99" s="314">
        <f>VLOOKUP($A99,'Table 19 data'!$A$9:$AA$184,$Q$1+'Table 19 data'!C$4,0)</f>
        <v>5703</v>
      </c>
      <c r="D99" s="348">
        <f>VLOOKUP($A99,'Table 19 data'!$A$9:$AA$184,$Q$1+'Table 19 data'!D$4,0)</f>
        <v>69</v>
      </c>
      <c r="E99" s="314">
        <f>VLOOKUP($A99,'Table 19 data'!$A$9:$AA$184,$Q$1+'Table 19 data'!E$4,0)</f>
        <v>5931</v>
      </c>
      <c r="F99" s="348">
        <f>VLOOKUP($A99,'Table 19 data'!$A$9:$AA$184,$Q$1+'Table 19 data'!F$4,0)</f>
        <v>71.400000000000006</v>
      </c>
      <c r="G99" s="314">
        <f>VLOOKUP($A99,'Table 19 data'!$A$9:$AA$184,$Q$1+'Table 19 data'!G$4,0)</f>
        <v>5774</v>
      </c>
      <c r="H99" s="348">
        <f>VLOOKUP($A99,'Table 19 data'!$A$9:$AA$184,$Q$1+'Table 19 data'!H$4,0)</f>
        <v>72.400000000000006</v>
      </c>
      <c r="I99" s="314">
        <f>VLOOKUP($A99,'Table 19 data'!$A$9:$AA$184,$Q$1+'Table 19 data'!I$4,0)</f>
        <v>5719</v>
      </c>
      <c r="J99" s="348">
        <f>VLOOKUP($A99,'Table 19 data'!$A$9:$AA$184,$Q$1+'Table 19 data'!J$4,0)</f>
        <v>68</v>
      </c>
      <c r="K99" s="314">
        <f>VLOOKUP($A99,'Table 19 data'!$A$9:$AA$184,$Q$1+'Table 19 data'!K$4,0)</f>
        <v>5910</v>
      </c>
      <c r="L99" s="348">
        <f>VLOOKUP($A99,'Table 19 data'!$A$9:$AA$184,$Q$1+'Table 19 data'!L$4,0)</f>
        <v>70.5</v>
      </c>
      <c r="M99" s="314">
        <f>VLOOKUP($A99,'Table 19 data'!$A$9:$AA$184,$Q$1+'Table 19 data'!M$4,0)</f>
        <v>5753</v>
      </c>
      <c r="N99" s="348">
        <f>VLOOKUP($A99,'Table 19 data'!$A$9:$AA$184,$Q$1+'Table 19 data'!N$4,0)</f>
        <v>72</v>
      </c>
    </row>
    <row r="100" spans="1:23" ht="11.25" customHeight="1" x14ac:dyDescent="0.2">
      <c r="A100" s="103" t="s">
        <v>283</v>
      </c>
      <c r="B100" s="105" t="s">
        <v>284</v>
      </c>
      <c r="C100" s="314">
        <f>VLOOKUP($A100,'Table 19 data'!$A$9:$AA$184,$Q$1+'Table 19 data'!C$4,0)</f>
        <v>2821</v>
      </c>
      <c r="D100" s="348">
        <f>VLOOKUP($A100,'Table 19 data'!$A$9:$AA$184,$Q$1+'Table 19 data'!D$4,0)</f>
        <v>63.6</v>
      </c>
      <c r="E100" s="314">
        <f>VLOOKUP($A100,'Table 19 data'!$A$9:$AA$184,$Q$1+'Table 19 data'!E$4,0)</f>
        <v>2944</v>
      </c>
      <c r="F100" s="348">
        <f>VLOOKUP($A100,'Table 19 data'!$A$9:$AA$184,$Q$1+'Table 19 data'!F$4,0)</f>
        <v>67.5</v>
      </c>
      <c r="G100" s="314">
        <f>VLOOKUP($A100,'Table 19 data'!$A$9:$AA$184,$Q$1+'Table 19 data'!G$4,0)</f>
        <v>2780</v>
      </c>
      <c r="H100" s="348">
        <f>VLOOKUP($A100,'Table 19 data'!$A$9:$AA$184,$Q$1+'Table 19 data'!H$4,0)</f>
        <v>71.099999999999994</v>
      </c>
      <c r="I100" s="314">
        <f>VLOOKUP($A100,'Table 19 data'!$A$9:$AA$184,$Q$1+'Table 19 data'!I$4,0)</f>
        <v>2861</v>
      </c>
      <c r="J100" s="348">
        <f>VLOOKUP($A100,'Table 19 data'!$A$9:$AA$184,$Q$1+'Table 19 data'!J$4,0)</f>
        <v>63.9</v>
      </c>
      <c r="K100" s="314">
        <f>VLOOKUP($A100,'Table 19 data'!$A$9:$AA$184,$Q$1+'Table 19 data'!K$4,0)</f>
        <v>2793</v>
      </c>
      <c r="L100" s="348">
        <f>VLOOKUP($A100,'Table 19 data'!$A$9:$AA$184,$Q$1+'Table 19 data'!L$4,0)</f>
        <v>64.2</v>
      </c>
      <c r="M100" s="314">
        <f>VLOOKUP($A100,'Table 19 data'!$A$9:$AA$184,$Q$1+'Table 19 data'!M$4,0)</f>
        <v>2669</v>
      </c>
      <c r="N100" s="348">
        <f>VLOOKUP($A100,'Table 19 data'!$A$9:$AA$184,$Q$1+'Table 19 data'!N$4,0)</f>
        <v>70.099999999999994</v>
      </c>
    </row>
    <row r="101" spans="1:23" ht="11.25" customHeight="1" x14ac:dyDescent="0.2">
      <c r="A101" s="103" t="s">
        <v>285</v>
      </c>
      <c r="B101" s="136" t="s">
        <v>286</v>
      </c>
      <c r="C101" s="314">
        <f>VLOOKUP($A101,'Table 19 data'!$A$9:$AA$184,$Q$1+'Table 19 data'!C$4,0)</f>
        <v>15833</v>
      </c>
      <c r="D101" s="348">
        <f>VLOOKUP($A101,'Table 19 data'!$A$9:$AA$184,$Q$1+'Table 19 data'!D$4,0)</f>
        <v>63.3</v>
      </c>
      <c r="E101" s="314">
        <f>VLOOKUP($A101,'Table 19 data'!$A$9:$AA$184,$Q$1+'Table 19 data'!E$4,0)</f>
        <v>15921</v>
      </c>
      <c r="F101" s="348">
        <f>VLOOKUP($A101,'Table 19 data'!$A$9:$AA$184,$Q$1+'Table 19 data'!F$4,0)</f>
        <v>68.599999999999994</v>
      </c>
      <c r="G101" s="314">
        <f>VLOOKUP($A101,'Table 19 data'!$A$9:$AA$184,$Q$1+'Table 19 data'!G$4,0)</f>
        <v>15281</v>
      </c>
      <c r="H101" s="348">
        <f>VLOOKUP($A101,'Table 19 data'!$A$9:$AA$184,$Q$1+'Table 19 data'!H$4,0)</f>
        <v>71.599999999999994</v>
      </c>
      <c r="I101" s="314">
        <f>VLOOKUP($A101,'Table 19 data'!$A$9:$AA$184,$Q$1+'Table 19 data'!I$4,0)</f>
        <v>15143</v>
      </c>
      <c r="J101" s="348">
        <f>VLOOKUP($A101,'Table 19 data'!$A$9:$AA$184,$Q$1+'Table 19 data'!J$4,0)</f>
        <v>66.5</v>
      </c>
      <c r="K101" s="314">
        <f>VLOOKUP($A101,'Table 19 data'!$A$9:$AA$184,$Q$1+'Table 19 data'!K$4,0)</f>
        <v>15315</v>
      </c>
      <c r="L101" s="348">
        <f>VLOOKUP($A101,'Table 19 data'!$A$9:$AA$184,$Q$1+'Table 19 data'!L$4,0)</f>
        <v>69.2</v>
      </c>
      <c r="M101" s="314">
        <f>VLOOKUP($A101,'Table 19 data'!$A$9:$AA$184,$Q$1+'Table 19 data'!M$4,0)</f>
        <v>15156</v>
      </c>
      <c r="N101" s="348">
        <f>VLOOKUP($A101,'Table 19 data'!$A$9:$AA$184,$Q$1+'Table 19 data'!N$4,0)</f>
        <v>72.8</v>
      </c>
    </row>
    <row r="102" spans="1:23" ht="11.25" customHeight="1" x14ac:dyDescent="0.2">
      <c r="A102" s="103" t="s">
        <v>287</v>
      </c>
      <c r="B102" s="136" t="s">
        <v>288</v>
      </c>
      <c r="C102" s="314">
        <f>VLOOKUP($A102,'Table 19 data'!$A$9:$AA$184,$Q$1+'Table 19 data'!C$4,0)</f>
        <v>12715</v>
      </c>
      <c r="D102" s="348">
        <f>VLOOKUP($A102,'Table 19 data'!$A$9:$AA$184,$Q$1+'Table 19 data'!D$4,0)</f>
        <v>70.5</v>
      </c>
      <c r="E102" s="314">
        <f>VLOOKUP($A102,'Table 19 data'!$A$9:$AA$184,$Q$1+'Table 19 data'!E$4,0)</f>
        <v>12800</v>
      </c>
      <c r="F102" s="348">
        <f>VLOOKUP($A102,'Table 19 data'!$A$9:$AA$184,$Q$1+'Table 19 data'!F$4,0)</f>
        <v>75.5</v>
      </c>
      <c r="G102" s="314">
        <f>VLOOKUP($A102,'Table 19 data'!$A$9:$AA$184,$Q$1+'Table 19 data'!G$4,0)</f>
        <v>12568</v>
      </c>
      <c r="H102" s="348">
        <f>VLOOKUP($A102,'Table 19 data'!$A$9:$AA$184,$Q$1+'Table 19 data'!H$4,0)</f>
        <v>76</v>
      </c>
      <c r="I102" s="314">
        <f>VLOOKUP($A102,'Table 19 data'!$A$9:$AA$184,$Q$1+'Table 19 data'!I$4,0)</f>
        <v>12331</v>
      </c>
      <c r="J102" s="348">
        <f>VLOOKUP($A102,'Table 19 data'!$A$9:$AA$184,$Q$1+'Table 19 data'!J$4,0)</f>
        <v>70</v>
      </c>
      <c r="K102" s="314">
        <f>VLOOKUP($A102,'Table 19 data'!$A$9:$AA$184,$Q$1+'Table 19 data'!K$4,0)</f>
        <v>12693</v>
      </c>
      <c r="L102" s="348">
        <f>VLOOKUP($A102,'Table 19 data'!$A$9:$AA$184,$Q$1+'Table 19 data'!L$4,0)</f>
        <v>72.099999999999994</v>
      </c>
      <c r="M102" s="314">
        <f>VLOOKUP($A102,'Table 19 data'!$A$9:$AA$184,$Q$1+'Table 19 data'!M$4,0)</f>
        <v>12761</v>
      </c>
      <c r="N102" s="348">
        <f>VLOOKUP($A102,'Table 19 data'!$A$9:$AA$184,$Q$1+'Table 19 data'!N$4,0)</f>
        <v>77</v>
      </c>
    </row>
    <row r="103" spans="1:23" ht="11.25" customHeight="1" x14ac:dyDescent="0.2">
      <c r="A103" s="103" t="s">
        <v>289</v>
      </c>
      <c r="B103" s="136" t="s">
        <v>290</v>
      </c>
      <c r="C103" s="314">
        <f>VLOOKUP($A103,'Table 19 data'!$A$9:$AA$184,$Q$1+'Table 19 data'!C$4,0)</f>
        <v>2258</v>
      </c>
      <c r="D103" s="348">
        <f>VLOOKUP($A103,'Table 19 data'!$A$9:$AA$184,$Q$1+'Table 19 data'!D$4,0)</f>
        <v>63</v>
      </c>
      <c r="E103" s="314">
        <f>VLOOKUP($A103,'Table 19 data'!$A$9:$AA$184,$Q$1+'Table 19 data'!E$4,0)</f>
        <v>2251</v>
      </c>
      <c r="F103" s="348">
        <f>VLOOKUP($A103,'Table 19 data'!$A$9:$AA$184,$Q$1+'Table 19 data'!F$4,0)</f>
        <v>70.900000000000006</v>
      </c>
      <c r="G103" s="314">
        <f>VLOOKUP($A103,'Table 19 data'!$A$9:$AA$184,$Q$1+'Table 19 data'!G$4,0)</f>
        <v>2230</v>
      </c>
      <c r="H103" s="348">
        <f>VLOOKUP($A103,'Table 19 data'!$A$9:$AA$184,$Q$1+'Table 19 data'!H$4,0)</f>
        <v>68.8</v>
      </c>
      <c r="I103" s="314">
        <f>VLOOKUP($A103,'Table 19 data'!$A$9:$AA$184,$Q$1+'Table 19 data'!I$4,0)</f>
        <v>2307</v>
      </c>
      <c r="J103" s="348">
        <f>VLOOKUP($A103,'Table 19 data'!$A$9:$AA$184,$Q$1+'Table 19 data'!J$4,0)</f>
        <v>69.2</v>
      </c>
      <c r="K103" s="314">
        <f>VLOOKUP($A103,'Table 19 data'!$A$9:$AA$184,$Q$1+'Table 19 data'!K$4,0)</f>
        <v>2314</v>
      </c>
      <c r="L103" s="348">
        <f>VLOOKUP($A103,'Table 19 data'!$A$9:$AA$184,$Q$1+'Table 19 data'!L$4,0)</f>
        <v>72.900000000000006</v>
      </c>
      <c r="M103" s="314">
        <f>VLOOKUP($A103,'Table 19 data'!$A$9:$AA$184,$Q$1+'Table 19 data'!M$4,0)</f>
        <v>2365</v>
      </c>
      <c r="N103" s="348">
        <f>VLOOKUP($A103,'Table 19 data'!$A$9:$AA$184,$Q$1+'Table 19 data'!N$4,0)</f>
        <v>74.8</v>
      </c>
    </row>
    <row r="104" spans="1:23" ht="11.25" customHeight="1" x14ac:dyDescent="0.2">
      <c r="A104" s="103" t="s">
        <v>291</v>
      </c>
      <c r="B104" s="136" t="s">
        <v>292</v>
      </c>
      <c r="C104" s="314">
        <f>VLOOKUP($A104,'Table 19 data'!$A$9:$AA$184,$Q$1+'Table 19 data'!C$4,0)</f>
        <v>8692</v>
      </c>
      <c r="D104" s="348">
        <f>VLOOKUP($A104,'Table 19 data'!$A$9:$AA$184,$Q$1+'Table 19 data'!D$4,0)</f>
        <v>64.400000000000006</v>
      </c>
      <c r="E104" s="314">
        <f>VLOOKUP($A104,'Table 19 data'!$A$9:$AA$184,$Q$1+'Table 19 data'!E$4,0)</f>
        <v>8896</v>
      </c>
      <c r="F104" s="348">
        <f>VLOOKUP($A104,'Table 19 data'!$A$9:$AA$184,$Q$1+'Table 19 data'!F$4,0)</f>
        <v>66.599999999999994</v>
      </c>
      <c r="G104" s="314">
        <f>VLOOKUP($A104,'Table 19 data'!$A$9:$AA$184,$Q$1+'Table 19 data'!G$4,0)</f>
        <v>8636</v>
      </c>
      <c r="H104" s="348">
        <f>VLOOKUP($A104,'Table 19 data'!$A$9:$AA$184,$Q$1+'Table 19 data'!H$4,0)</f>
        <v>69.2</v>
      </c>
      <c r="I104" s="314">
        <f>VLOOKUP($A104,'Table 19 data'!$A$9:$AA$184,$Q$1+'Table 19 data'!I$4,0)</f>
        <v>8390</v>
      </c>
      <c r="J104" s="348">
        <f>VLOOKUP($A104,'Table 19 data'!$A$9:$AA$184,$Q$1+'Table 19 data'!J$4,0)</f>
        <v>66.7</v>
      </c>
      <c r="K104" s="314">
        <f>VLOOKUP($A104,'Table 19 data'!$A$9:$AA$184,$Q$1+'Table 19 data'!K$4,0)</f>
        <v>8722</v>
      </c>
      <c r="L104" s="348">
        <f>VLOOKUP($A104,'Table 19 data'!$A$9:$AA$184,$Q$1+'Table 19 data'!L$4,0)</f>
        <v>66.099999999999994</v>
      </c>
      <c r="M104" s="314">
        <f>VLOOKUP($A104,'Table 19 data'!$A$9:$AA$184,$Q$1+'Table 19 data'!M$4,0)</f>
        <v>8461</v>
      </c>
      <c r="N104" s="348">
        <f>VLOOKUP($A104,'Table 19 data'!$A$9:$AA$184,$Q$1+'Table 19 data'!N$4,0)</f>
        <v>70.400000000000006</v>
      </c>
    </row>
    <row r="105" spans="1:23" ht="11.25" customHeight="1" x14ac:dyDescent="0.2">
      <c r="A105" s="103" t="s">
        <v>293</v>
      </c>
      <c r="B105" s="136" t="s">
        <v>294</v>
      </c>
      <c r="C105" s="314">
        <f>VLOOKUP($A105,'Table 19 data'!$A$9:$AA$184,$Q$1+'Table 19 data'!C$4,0)</f>
        <v>2193</v>
      </c>
      <c r="D105" s="348">
        <f>VLOOKUP($A105,'Table 19 data'!$A$9:$AA$184,$Q$1+'Table 19 data'!D$4,0)</f>
        <v>54.7</v>
      </c>
      <c r="E105" s="314">
        <f>VLOOKUP($A105,'Table 19 data'!$A$9:$AA$184,$Q$1+'Table 19 data'!E$4,0)</f>
        <v>2158</v>
      </c>
      <c r="F105" s="348">
        <f>VLOOKUP($A105,'Table 19 data'!$A$9:$AA$184,$Q$1+'Table 19 data'!F$4,0)</f>
        <v>62.8</v>
      </c>
      <c r="G105" s="314">
        <f>VLOOKUP($A105,'Table 19 data'!$A$9:$AA$184,$Q$1+'Table 19 data'!G$4,0)</f>
        <v>2113</v>
      </c>
      <c r="H105" s="348">
        <f>VLOOKUP($A105,'Table 19 data'!$A$9:$AA$184,$Q$1+'Table 19 data'!H$4,0)</f>
        <v>63.1</v>
      </c>
      <c r="I105" s="314">
        <f>VLOOKUP($A105,'Table 19 data'!$A$9:$AA$184,$Q$1+'Table 19 data'!I$4,0)</f>
        <v>2099</v>
      </c>
      <c r="J105" s="348">
        <f>VLOOKUP($A105,'Table 19 data'!$A$9:$AA$184,$Q$1+'Table 19 data'!J$4,0)</f>
        <v>60.6</v>
      </c>
      <c r="K105" s="314">
        <f>VLOOKUP($A105,'Table 19 data'!$A$9:$AA$184,$Q$1+'Table 19 data'!K$4,0)</f>
        <v>2130</v>
      </c>
      <c r="L105" s="348">
        <f>VLOOKUP($A105,'Table 19 data'!$A$9:$AA$184,$Q$1+'Table 19 data'!L$4,0)</f>
        <v>67.3</v>
      </c>
      <c r="M105" s="314">
        <f>VLOOKUP($A105,'Table 19 data'!$A$9:$AA$184,$Q$1+'Table 19 data'!M$4,0)</f>
        <v>2098</v>
      </c>
      <c r="N105" s="348">
        <f>VLOOKUP($A105,'Table 19 data'!$A$9:$AA$184,$Q$1+'Table 19 data'!N$4,0)</f>
        <v>74</v>
      </c>
    </row>
    <row r="106" spans="1:23" ht="11.25" customHeight="1" x14ac:dyDescent="0.2">
      <c r="A106" s="103" t="s">
        <v>295</v>
      </c>
      <c r="B106" s="136" t="s">
        <v>296</v>
      </c>
      <c r="C106" s="314">
        <f>VLOOKUP($A106,'Table 19 data'!$A$9:$AA$184,$Q$1+'Table 19 data'!C$4,0)</f>
        <v>2152</v>
      </c>
      <c r="D106" s="348">
        <f>VLOOKUP($A106,'Table 19 data'!$A$9:$AA$184,$Q$1+'Table 19 data'!D$4,0)</f>
        <v>72.900000000000006</v>
      </c>
      <c r="E106" s="314">
        <f>VLOOKUP($A106,'Table 19 data'!$A$9:$AA$184,$Q$1+'Table 19 data'!E$4,0)</f>
        <v>2180</v>
      </c>
      <c r="F106" s="348">
        <f>VLOOKUP($A106,'Table 19 data'!$A$9:$AA$184,$Q$1+'Table 19 data'!F$4,0)</f>
        <v>75.7</v>
      </c>
      <c r="G106" s="314">
        <f>VLOOKUP($A106,'Table 19 data'!$A$9:$AA$184,$Q$1+'Table 19 data'!G$4,0)</f>
        <v>1999</v>
      </c>
      <c r="H106" s="348">
        <f>VLOOKUP($A106,'Table 19 data'!$A$9:$AA$184,$Q$1+'Table 19 data'!H$4,0)</f>
        <v>75.900000000000006</v>
      </c>
      <c r="I106" s="314">
        <f>VLOOKUP($A106,'Table 19 data'!$A$9:$AA$184,$Q$1+'Table 19 data'!I$4,0)</f>
        <v>2122</v>
      </c>
      <c r="J106" s="348">
        <f>VLOOKUP($A106,'Table 19 data'!$A$9:$AA$184,$Q$1+'Table 19 data'!J$4,0)</f>
        <v>68.5</v>
      </c>
      <c r="K106" s="314">
        <f>VLOOKUP($A106,'Table 19 data'!$A$9:$AA$184,$Q$1+'Table 19 data'!K$4,0)</f>
        <v>2166</v>
      </c>
      <c r="L106" s="348">
        <f>VLOOKUP($A106,'Table 19 data'!$A$9:$AA$184,$Q$1+'Table 19 data'!L$4,0)</f>
        <v>67.599999999999994</v>
      </c>
      <c r="M106" s="314">
        <f>VLOOKUP($A106,'Table 19 data'!$A$9:$AA$184,$Q$1+'Table 19 data'!M$4,0)</f>
        <v>2136</v>
      </c>
      <c r="N106" s="348">
        <f>VLOOKUP($A106,'Table 19 data'!$A$9:$AA$184,$Q$1+'Table 19 data'!N$4,0)</f>
        <v>73.2</v>
      </c>
    </row>
    <row r="107" spans="1:23" ht="11.25" customHeight="1" x14ac:dyDescent="0.2">
      <c r="A107" s="103" t="s">
        <v>297</v>
      </c>
      <c r="B107" s="136" t="s">
        <v>298</v>
      </c>
      <c r="C107" s="314">
        <f>VLOOKUP($A107,'Table 19 data'!$A$9:$AA$184,$Q$1+'Table 19 data'!C$4,0)</f>
        <v>7623</v>
      </c>
      <c r="D107" s="348">
        <f>VLOOKUP($A107,'Table 19 data'!$A$9:$AA$184,$Q$1+'Table 19 data'!D$4,0)</f>
        <v>65.7</v>
      </c>
      <c r="E107" s="314">
        <f>VLOOKUP($A107,'Table 19 data'!$A$9:$AA$184,$Q$1+'Table 19 data'!E$4,0)</f>
        <v>7611</v>
      </c>
      <c r="F107" s="348">
        <f>VLOOKUP($A107,'Table 19 data'!$A$9:$AA$184,$Q$1+'Table 19 data'!F$4,0)</f>
        <v>69.3</v>
      </c>
      <c r="G107" s="314">
        <f>VLOOKUP($A107,'Table 19 data'!$A$9:$AA$184,$Q$1+'Table 19 data'!G$4,0)</f>
        <v>7488</v>
      </c>
      <c r="H107" s="348">
        <f>VLOOKUP($A107,'Table 19 data'!$A$9:$AA$184,$Q$1+'Table 19 data'!H$4,0)</f>
        <v>69.7</v>
      </c>
      <c r="I107" s="314">
        <f>VLOOKUP($A107,'Table 19 data'!$A$9:$AA$184,$Q$1+'Table 19 data'!I$4,0)</f>
        <v>7373</v>
      </c>
      <c r="J107" s="348">
        <f>VLOOKUP($A107,'Table 19 data'!$A$9:$AA$184,$Q$1+'Table 19 data'!J$4,0)</f>
        <v>61.1</v>
      </c>
      <c r="K107" s="314">
        <f>VLOOKUP($A107,'Table 19 data'!$A$9:$AA$184,$Q$1+'Table 19 data'!K$4,0)</f>
        <v>7613</v>
      </c>
      <c r="L107" s="348">
        <f>VLOOKUP($A107,'Table 19 data'!$A$9:$AA$184,$Q$1+'Table 19 data'!L$4,0)</f>
        <v>65.400000000000006</v>
      </c>
      <c r="M107" s="314">
        <f>VLOOKUP($A107,'Table 19 data'!$A$9:$AA$184,$Q$1+'Table 19 data'!M$4,0)</f>
        <v>7290</v>
      </c>
      <c r="N107" s="348">
        <f>VLOOKUP($A107,'Table 19 data'!$A$9:$AA$184,$Q$1+'Table 19 data'!N$4,0)</f>
        <v>68.900000000000006</v>
      </c>
    </row>
    <row r="108" spans="1:23" ht="11.25" customHeight="1" x14ac:dyDescent="0.2">
      <c r="A108" s="103" t="s">
        <v>299</v>
      </c>
      <c r="B108" s="136" t="s">
        <v>300</v>
      </c>
      <c r="C108" s="314">
        <f>VLOOKUP($A108,'Table 19 data'!$A$9:$AA$184,$Q$1+'Table 19 data'!C$4,0)</f>
        <v>1833</v>
      </c>
      <c r="D108" s="348">
        <f>VLOOKUP($A108,'Table 19 data'!$A$9:$AA$184,$Q$1+'Table 19 data'!D$4,0)</f>
        <v>63.3</v>
      </c>
      <c r="E108" s="314">
        <f>VLOOKUP($A108,'Table 19 data'!$A$9:$AA$184,$Q$1+'Table 19 data'!E$4,0)</f>
        <v>1750</v>
      </c>
      <c r="F108" s="348">
        <f>VLOOKUP($A108,'Table 19 data'!$A$9:$AA$184,$Q$1+'Table 19 data'!F$4,0)</f>
        <v>71.3</v>
      </c>
      <c r="G108" s="314">
        <f>VLOOKUP($A108,'Table 19 data'!$A$9:$AA$184,$Q$1+'Table 19 data'!G$4,0)</f>
        <v>1714</v>
      </c>
      <c r="H108" s="348">
        <f>VLOOKUP($A108,'Table 19 data'!$A$9:$AA$184,$Q$1+'Table 19 data'!H$4,0)</f>
        <v>71.8</v>
      </c>
      <c r="I108" s="314">
        <f>VLOOKUP($A108,'Table 19 data'!$A$9:$AA$184,$Q$1+'Table 19 data'!I$4,0)</f>
        <v>1676</v>
      </c>
      <c r="J108" s="348">
        <f>VLOOKUP($A108,'Table 19 data'!$A$9:$AA$184,$Q$1+'Table 19 data'!J$4,0)</f>
        <v>67.099999999999994</v>
      </c>
      <c r="K108" s="314">
        <f>VLOOKUP($A108,'Table 19 data'!$A$9:$AA$184,$Q$1+'Table 19 data'!K$4,0)</f>
        <v>1796</v>
      </c>
      <c r="L108" s="348">
        <f>VLOOKUP($A108,'Table 19 data'!$A$9:$AA$184,$Q$1+'Table 19 data'!L$4,0)</f>
        <v>72.3</v>
      </c>
      <c r="M108" s="314">
        <f>VLOOKUP($A108,'Table 19 data'!$A$9:$AA$184,$Q$1+'Table 19 data'!M$4,0)</f>
        <v>1705</v>
      </c>
      <c r="N108" s="348">
        <f>VLOOKUP($A108,'Table 19 data'!$A$9:$AA$184,$Q$1+'Table 19 data'!N$4,0)</f>
        <v>71.2</v>
      </c>
    </row>
    <row r="109" spans="1:23" ht="11.25" customHeight="1" x14ac:dyDescent="0.2">
      <c r="A109" s="8"/>
      <c r="B109" s="136"/>
      <c r="C109" s="314"/>
      <c r="D109" s="292"/>
      <c r="E109" s="314"/>
      <c r="F109" s="292"/>
      <c r="G109" s="314"/>
      <c r="H109" s="348"/>
      <c r="M109" s="314"/>
      <c r="N109" s="163"/>
    </row>
    <row r="110" spans="1:23" s="83" customFormat="1" ht="11.25" customHeight="1" x14ac:dyDescent="0.2">
      <c r="A110" s="32" t="s">
        <v>476</v>
      </c>
      <c r="B110" s="77" t="s">
        <v>301</v>
      </c>
      <c r="C110" s="346">
        <f>VLOOKUP($A110,'Table 19 data'!$A$9:$AA$184,$Q$1+'Table 19 data'!C$4,0)</f>
        <v>68991</v>
      </c>
      <c r="D110" s="347">
        <f>VLOOKUP($A110,'Table 19 data'!$A$9:$AA$184,$Q$1+'Table 19 data'!D$4,0)</f>
        <v>70.599999999999994</v>
      </c>
      <c r="E110" s="346">
        <f>VLOOKUP($A110,'Table 19 data'!$A$9:$AA$184,$Q$1+'Table 19 data'!E$4,0)</f>
        <v>69901</v>
      </c>
      <c r="F110" s="347">
        <f>VLOOKUP($A110,'Table 19 data'!$A$9:$AA$184,$Q$1+'Table 19 data'!F$4,0)</f>
        <v>74.599999999999994</v>
      </c>
      <c r="G110" s="346">
        <f>VLOOKUP($A110,'Table 19 data'!$A$9:$AA$184,$Q$1+'Table 19 data'!G$4,0)</f>
        <v>69227</v>
      </c>
      <c r="H110" s="347">
        <f>VLOOKUP($A110,'Table 19 data'!$A$9:$AA$184,$Q$1+'Table 19 data'!H$4,0)</f>
        <v>77.099999999999994</v>
      </c>
      <c r="I110" s="346">
        <f>VLOOKUP($A110,'Table 19 data'!$A$9:$AA$184,$Q$1+'Table 19 data'!I$4,0)</f>
        <v>70028</v>
      </c>
      <c r="J110" s="347">
        <f>VLOOKUP($A110,'Table 19 data'!$A$9:$AA$184,$Q$1+'Table 19 data'!J$4,0)</f>
        <v>73.8</v>
      </c>
      <c r="K110" s="346">
        <f>VLOOKUP($A110,'Table 19 data'!$A$9:$AA$184,$Q$1+'Table 19 data'!K$4,0)</f>
        <v>72176</v>
      </c>
      <c r="L110" s="347">
        <f>VLOOKUP($A110,'Table 19 data'!$A$9:$AA$184,$Q$1+'Table 19 data'!L$4,0)</f>
        <v>77</v>
      </c>
      <c r="M110" s="346">
        <f>VLOOKUP($A110,'Table 19 data'!$A$9:$AA$184,$Q$1+'Table 19 data'!M$4,0)</f>
        <v>71848</v>
      </c>
      <c r="N110" s="347">
        <f>VLOOKUP($A110,'Table 19 data'!$A$9:$AA$184,$Q$1+'Table 19 data'!N$4,0)</f>
        <v>78.2</v>
      </c>
      <c r="O110" s="84"/>
      <c r="P110" s="84"/>
      <c r="Q110" s="84"/>
      <c r="R110" s="84"/>
      <c r="S110" s="84"/>
      <c r="T110" s="84"/>
      <c r="U110" s="84"/>
      <c r="V110" s="84"/>
      <c r="W110" s="84"/>
    </row>
    <row r="111" spans="1:23" s="83" customFormat="1" ht="11.25" customHeight="1" x14ac:dyDescent="0.2">
      <c r="A111" s="31" t="s">
        <v>302</v>
      </c>
      <c r="B111" s="77" t="s">
        <v>303</v>
      </c>
      <c r="C111" s="346">
        <f>VLOOKUP($A111,'Table 19 data'!$A$9:$AA$184,$Q$1+'Table 19 data'!C$4,0)</f>
        <v>21201</v>
      </c>
      <c r="D111" s="347">
        <f>VLOOKUP($A111,'Table 19 data'!$A$9:$AA$184,$Q$1+'Table 19 data'!D$4,0)</f>
        <v>68.599999999999994</v>
      </c>
      <c r="E111" s="346">
        <f>VLOOKUP($A111,'Table 19 data'!$A$9:$AA$184,$Q$1+'Table 19 data'!E$4,0)</f>
        <v>21402</v>
      </c>
      <c r="F111" s="347">
        <f>VLOOKUP($A111,'Table 19 data'!$A$9:$AA$184,$Q$1+'Table 19 data'!F$4,0)</f>
        <v>72.3</v>
      </c>
      <c r="G111" s="346">
        <f>VLOOKUP($A111,'Table 19 data'!$A$9:$AA$184,$Q$1+'Table 19 data'!G$4,0)</f>
        <v>21423</v>
      </c>
      <c r="H111" s="347">
        <f>VLOOKUP($A111,'Table 19 data'!$A$9:$AA$184,$Q$1+'Table 19 data'!H$4,0)</f>
        <v>76.2</v>
      </c>
      <c r="I111" s="346">
        <f>VLOOKUP($A111,'Table 19 data'!$A$9:$AA$184,$Q$1+'Table 19 data'!I$4,0)</f>
        <v>22207</v>
      </c>
      <c r="J111" s="347">
        <f>VLOOKUP($A111,'Table 19 data'!$A$9:$AA$184,$Q$1+'Table 19 data'!J$4,0)</f>
        <v>74</v>
      </c>
      <c r="K111" s="346">
        <f>VLOOKUP($A111,'Table 19 data'!$A$9:$AA$184,$Q$1+'Table 19 data'!K$4,0)</f>
        <v>22913</v>
      </c>
      <c r="L111" s="347">
        <f>VLOOKUP($A111,'Table 19 data'!$A$9:$AA$184,$Q$1+'Table 19 data'!L$4,0)</f>
        <v>76.900000000000006</v>
      </c>
      <c r="M111" s="346">
        <f>VLOOKUP($A111,'Table 19 data'!$A$9:$AA$184,$Q$1+'Table 19 data'!M$4,0)</f>
        <v>22736</v>
      </c>
      <c r="N111" s="347">
        <f>VLOOKUP($A111,'Table 19 data'!$A$9:$AA$184,$Q$1+'Table 19 data'!N$4,0)</f>
        <v>77.400000000000006</v>
      </c>
      <c r="O111" s="84"/>
      <c r="P111" s="84"/>
      <c r="Q111" s="84"/>
      <c r="R111" s="84"/>
      <c r="S111" s="84"/>
      <c r="T111" s="84"/>
      <c r="U111" s="84"/>
      <c r="V111" s="84"/>
      <c r="W111" s="84"/>
    </row>
    <row r="112" spans="1:23" ht="11.25" customHeight="1" x14ac:dyDescent="0.2">
      <c r="A112" s="103" t="s">
        <v>304</v>
      </c>
      <c r="B112" s="136" t="s">
        <v>305</v>
      </c>
      <c r="C112" s="314">
        <f>VLOOKUP($A112,'Table 19 data'!$A$9:$AA$184,$Q$1+'Table 19 data'!C$4,0)</f>
        <v>1382</v>
      </c>
      <c r="D112" s="348">
        <f>VLOOKUP($A112,'Table 19 data'!$A$9:$AA$184,$Q$1+'Table 19 data'!D$4,0)</f>
        <v>71.599999999999994</v>
      </c>
      <c r="E112" s="314">
        <f>VLOOKUP($A112,'Table 19 data'!$A$9:$AA$184,$Q$1+'Table 19 data'!E$4,0)</f>
        <v>1450</v>
      </c>
      <c r="F112" s="348">
        <f>VLOOKUP($A112,'Table 19 data'!$A$9:$AA$184,$Q$1+'Table 19 data'!F$4,0)</f>
        <v>72.8</v>
      </c>
      <c r="G112" s="314">
        <f>VLOOKUP($A112,'Table 19 data'!$A$9:$AA$184,$Q$1+'Table 19 data'!G$4,0)</f>
        <v>1420</v>
      </c>
      <c r="H112" s="348">
        <f>VLOOKUP($A112,'Table 19 data'!$A$9:$AA$184,$Q$1+'Table 19 data'!H$4,0)</f>
        <v>77</v>
      </c>
      <c r="I112" s="314">
        <f>VLOOKUP($A112,'Table 19 data'!$A$9:$AA$184,$Q$1+'Table 19 data'!I$4,0)</f>
        <v>1431</v>
      </c>
      <c r="J112" s="348">
        <f>VLOOKUP($A112,'Table 19 data'!$A$9:$AA$184,$Q$1+'Table 19 data'!J$4,0)</f>
        <v>73.599999999999994</v>
      </c>
      <c r="K112" s="314">
        <f>VLOOKUP($A112,'Table 19 data'!$A$9:$AA$184,$Q$1+'Table 19 data'!K$4,0)</f>
        <v>1462</v>
      </c>
      <c r="L112" s="348">
        <f>VLOOKUP($A112,'Table 19 data'!$A$9:$AA$184,$Q$1+'Table 19 data'!L$4,0)</f>
        <v>73.900000000000006</v>
      </c>
      <c r="M112" s="314">
        <f>VLOOKUP($A112,'Table 19 data'!$A$9:$AA$184,$Q$1+'Table 19 data'!M$4,0)</f>
        <v>1368</v>
      </c>
      <c r="N112" s="348">
        <f>VLOOKUP($A112,'Table 19 data'!$A$9:$AA$184,$Q$1+'Table 19 data'!N$4,0)</f>
        <v>74.7</v>
      </c>
    </row>
    <row r="113" spans="1:23" ht="11.25" customHeight="1" x14ac:dyDescent="0.2">
      <c r="A113" s="103" t="s">
        <v>306</v>
      </c>
      <c r="B113" s="136" t="s">
        <v>307</v>
      </c>
      <c r="C113" s="314" t="str">
        <f>VLOOKUP($A113,'Table 19 data'!$A$9:$AA$184,$Q$1+'Table 19 data'!C$4,0)</f>
        <v>.</v>
      </c>
      <c r="D113" s="348" t="str">
        <f>VLOOKUP($A113,'Table 19 data'!$A$9:$AA$184,$Q$1+'Table 19 data'!D$4,0)</f>
        <v>.</v>
      </c>
      <c r="E113" s="314" t="str">
        <f>VLOOKUP($A113,'Table 19 data'!$A$9:$AA$184,$Q$1+'Table 19 data'!E$4,0)</f>
        <v>.</v>
      </c>
      <c r="F113" s="348" t="str">
        <f>VLOOKUP($A113,'Table 19 data'!$A$9:$AA$184,$Q$1+'Table 19 data'!F$4,0)</f>
        <v>.</v>
      </c>
      <c r="G113" s="314" t="str">
        <f>VLOOKUP($A113,'Table 19 data'!$A$9:$AA$184,$Q$1+'Table 19 data'!G$4,0)</f>
        <v>.</v>
      </c>
      <c r="H113" s="348" t="str">
        <f>VLOOKUP($A113,'Table 19 data'!$A$9:$AA$184,$Q$1+'Table 19 data'!H$4,0)</f>
        <v>.</v>
      </c>
      <c r="I113" s="314" t="str">
        <f>VLOOKUP($A113,'Table 19 data'!$A$9:$AA$184,$Q$1+'Table 19 data'!I$4,0)</f>
        <v>.</v>
      </c>
      <c r="J113" s="348" t="str">
        <f>VLOOKUP($A113,'Table 19 data'!$A$9:$AA$184,$Q$1+'Table 19 data'!J$4,0)</f>
        <v>.</v>
      </c>
      <c r="K113" s="314" t="str">
        <f>VLOOKUP($A113,'Table 19 data'!$A$9:$AA$184,$Q$1+'Table 19 data'!K$4,0)</f>
        <v>.</v>
      </c>
      <c r="L113" s="348" t="str">
        <f>VLOOKUP($A113,'Table 19 data'!$A$9:$AA$184,$Q$1+'Table 19 data'!L$4,0)</f>
        <v>.</v>
      </c>
      <c r="M113" s="314" t="str">
        <f>VLOOKUP($A113,'Table 19 data'!$A$9:$AA$184,$Q$1+'Table 19 data'!M$4,0)</f>
        <v>.</v>
      </c>
      <c r="N113" s="348" t="str">
        <f>VLOOKUP($A113,'Table 19 data'!$A$9:$AA$184,$Q$1+'Table 19 data'!N$4,0)</f>
        <v>.</v>
      </c>
    </row>
    <row r="114" spans="1:23" ht="11.25" customHeight="1" x14ac:dyDescent="0.2">
      <c r="A114" s="103" t="s">
        <v>309</v>
      </c>
      <c r="B114" s="136" t="s">
        <v>310</v>
      </c>
      <c r="C114" s="314">
        <f>VLOOKUP($A114,'Table 19 data'!$A$9:$AA$184,$Q$1+'Table 19 data'!C$4,0)</f>
        <v>1268</v>
      </c>
      <c r="D114" s="348">
        <f>VLOOKUP($A114,'Table 19 data'!$A$9:$AA$184,$Q$1+'Table 19 data'!D$4,0)</f>
        <v>69.7</v>
      </c>
      <c r="E114" s="314">
        <f>VLOOKUP($A114,'Table 19 data'!$A$9:$AA$184,$Q$1+'Table 19 data'!E$4,0)</f>
        <v>1254</v>
      </c>
      <c r="F114" s="348">
        <f>VLOOKUP($A114,'Table 19 data'!$A$9:$AA$184,$Q$1+'Table 19 data'!F$4,0)</f>
        <v>77.400000000000006</v>
      </c>
      <c r="G114" s="314">
        <f>VLOOKUP($A114,'Table 19 data'!$A$9:$AA$184,$Q$1+'Table 19 data'!G$4,0)</f>
        <v>1388</v>
      </c>
      <c r="H114" s="348">
        <f>VLOOKUP($A114,'Table 19 data'!$A$9:$AA$184,$Q$1+'Table 19 data'!H$4,0)</f>
        <v>77.099999999999994</v>
      </c>
      <c r="I114" s="314">
        <f>VLOOKUP($A114,'Table 19 data'!$A$9:$AA$184,$Q$1+'Table 19 data'!I$4,0)</f>
        <v>1488</v>
      </c>
      <c r="J114" s="348">
        <f>VLOOKUP($A114,'Table 19 data'!$A$9:$AA$184,$Q$1+'Table 19 data'!J$4,0)</f>
        <v>76.900000000000006</v>
      </c>
      <c r="K114" s="314">
        <f>VLOOKUP($A114,'Table 19 data'!$A$9:$AA$184,$Q$1+'Table 19 data'!K$4,0)</f>
        <v>1569</v>
      </c>
      <c r="L114" s="348">
        <f>VLOOKUP($A114,'Table 19 data'!$A$9:$AA$184,$Q$1+'Table 19 data'!L$4,0)</f>
        <v>76.400000000000006</v>
      </c>
      <c r="M114" s="314">
        <f>VLOOKUP($A114,'Table 19 data'!$A$9:$AA$184,$Q$1+'Table 19 data'!M$4,0)</f>
        <v>1760</v>
      </c>
      <c r="N114" s="348">
        <f>VLOOKUP($A114,'Table 19 data'!$A$9:$AA$184,$Q$1+'Table 19 data'!N$4,0)</f>
        <v>76.400000000000006</v>
      </c>
    </row>
    <row r="115" spans="1:23" ht="11.25" customHeight="1" x14ac:dyDescent="0.2">
      <c r="A115" s="103" t="s">
        <v>311</v>
      </c>
      <c r="B115" s="136" t="s">
        <v>312</v>
      </c>
      <c r="C115" s="314">
        <f>VLOOKUP($A115,'Table 19 data'!$A$9:$AA$184,$Q$1+'Table 19 data'!C$4,0)</f>
        <v>974</v>
      </c>
      <c r="D115" s="348">
        <f>VLOOKUP($A115,'Table 19 data'!$A$9:$AA$184,$Q$1+'Table 19 data'!D$4,0)</f>
        <v>76.400000000000006</v>
      </c>
      <c r="E115" s="314">
        <f>VLOOKUP($A115,'Table 19 data'!$A$9:$AA$184,$Q$1+'Table 19 data'!E$4,0)</f>
        <v>956</v>
      </c>
      <c r="F115" s="348">
        <f>VLOOKUP($A115,'Table 19 data'!$A$9:$AA$184,$Q$1+'Table 19 data'!F$4,0)</f>
        <v>85</v>
      </c>
      <c r="G115" s="314">
        <f>VLOOKUP($A115,'Table 19 data'!$A$9:$AA$184,$Q$1+'Table 19 data'!G$4,0)</f>
        <v>979</v>
      </c>
      <c r="H115" s="348">
        <f>VLOOKUP($A115,'Table 19 data'!$A$9:$AA$184,$Q$1+'Table 19 data'!H$4,0)</f>
        <v>81.7</v>
      </c>
      <c r="I115" s="314">
        <f>VLOOKUP($A115,'Table 19 data'!$A$9:$AA$184,$Q$1+'Table 19 data'!I$4,0)</f>
        <v>1035</v>
      </c>
      <c r="J115" s="348">
        <f>VLOOKUP($A115,'Table 19 data'!$A$9:$AA$184,$Q$1+'Table 19 data'!J$4,0)</f>
        <v>74.599999999999994</v>
      </c>
      <c r="K115" s="314">
        <f>VLOOKUP($A115,'Table 19 data'!$A$9:$AA$184,$Q$1+'Table 19 data'!K$4,0)</f>
        <v>1089</v>
      </c>
      <c r="L115" s="348">
        <f>VLOOKUP($A115,'Table 19 data'!$A$9:$AA$184,$Q$1+'Table 19 data'!L$4,0)</f>
        <v>71.599999999999994</v>
      </c>
      <c r="M115" s="314">
        <f>VLOOKUP($A115,'Table 19 data'!$A$9:$AA$184,$Q$1+'Table 19 data'!M$4,0)</f>
        <v>1048</v>
      </c>
      <c r="N115" s="348">
        <f>VLOOKUP($A115,'Table 19 data'!$A$9:$AA$184,$Q$1+'Table 19 data'!N$4,0)</f>
        <v>77.5</v>
      </c>
    </row>
    <row r="116" spans="1:23" ht="11.25" customHeight="1" x14ac:dyDescent="0.2">
      <c r="A116" s="103" t="s">
        <v>313</v>
      </c>
      <c r="B116" s="136" t="s">
        <v>314</v>
      </c>
      <c r="C116" s="314">
        <f>VLOOKUP($A116,'Table 19 data'!$A$9:$AA$184,$Q$1+'Table 19 data'!C$4,0)</f>
        <v>1977</v>
      </c>
      <c r="D116" s="348">
        <f>VLOOKUP($A116,'Table 19 data'!$A$9:$AA$184,$Q$1+'Table 19 data'!D$4,0)</f>
        <v>66.900000000000006</v>
      </c>
      <c r="E116" s="314">
        <f>VLOOKUP($A116,'Table 19 data'!$A$9:$AA$184,$Q$1+'Table 19 data'!E$4,0)</f>
        <v>1971</v>
      </c>
      <c r="F116" s="348">
        <f>VLOOKUP($A116,'Table 19 data'!$A$9:$AA$184,$Q$1+'Table 19 data'!F$4,0)</f>
        <v>69.3</v>
      </c>
      <c r="G116" s="314">
        <f>VLOOKUP($A116,'Table 19 data'!$A$9:$AA$184,$Q$1+'Table 19 data'!G$4,0)</f>
        <v>1865</v>
      </c>
      <c r="H116" s="348">
        <f>VLOOKUP($A116,'Table 19 data'!$A$9:$AA$184,$Q$1+'Table 19 data'!H$4,0)</f>
        <v>77.5</v>
      </c>
      <c r="I116" s="314">
        <f>VLOOKUP($A116,'Table 19 data'!$A$9:$AA$184,$Q$1+'Table 19 data'!I$4,0)</f>
        <v>1960</v>
      </c>
      <c r="J116" s="348">
        <f>VLOOKUP($A116,'Table 19 data'!$A$9:$AA$184,$Q$1+'Table 19 data'!J$4,0)</f>
        <v>73.8</v>
      </c>
      <c r="K116" s="314">
        <f>VLOOKUP($A116,'Table 19 data'!$A$9:$AA$184,$Q$1+'Table 19 data'!K$4,0)</f>
        <v>2029</v>
      </c>
      <c r="L116" s="348">
        <f>VLOOKUP($A116,'Table 19 data'!$A$9:$AA$184,$Q$1+'Table 19 data'!L$4,0)</f>
        <v>77.599999999999994</v>
      </c>
      <c r="M116" s="314">
        <f>VLOOKUP($A116,'Table 19 data'!$A$9:$AA$184,$Q$1+'Table 19 data'!M$4,0)</f>
        <v>1945</v>
      </c>
      <c r="N116" s="348">
        <f>VLOOKUP($A116,'Table 19 data'!$A$9:$AA$184,$Q$1+'Table 19 data'!N$4,0)</f>
        <v>78.8</v>
      </c>
    </row>
    <row r="117" spans="1:23" ht="11.25" customHeight="1" x14ac:dyDescent="0.2">
      <c r="A117" s="103" t="s">
        <v>315</v>
      </c>
      <c r="B117" s="136" t="s">
        <v>316</v>
      </c>
      <c r="C117" s="314">
        <f>VLOOKUP($A117,'Table 19 data'!$A$9:$AA$184,$Q$1+'Table 19 data'!C$4,0)</f>
        <v>1308</v>
      </c>
      <c r="D117" s="348">
        <f>VLOOKUP($A117,'Table 19 data'!$A$9:$AA$184,$Q$1+'Table 19 data'!D$4,0)</f>
        <v>69.3</v>
      </c>
      <c r="E117" s="314">
        <f>VLOOKUP($A117,'Table 19 data'!$A$9:$AA$184,$Q$1+'Table 19 data'!E$4,0)</f>
        <v>1310</v>
      </c>
      <c r="F117" s="348">
        <f>VLOOKUP($A117,'Table 19 data'!$A$9:$AA$184,$Q$1+'Table 19 data'!F$4,0)</f>
        <v>69.400000000000006</v>
      </c>
      <c r="G117" s="314">
        <f>VLOOKUP($A117,'Table 19 data'!$A$9:$AA$184,$Q$1+'Table 19 data'!G$4,0)</f>
        <v>1242</v>
      </c>
      <c r="H117" s="348">
        <f>VLOOKUP($A117,'Table 19 data'!$A$9:$AA$184,$Q$1+'Table 19 data'!H$4,0)</f>
        <v>67.2</v>
      </c>
      <c r="I117" s="314">
        <f>VLOOKUP($A117,'Table 19 data'!$A$9:$AA$184,$Q$1+'Table 19 data'!I$4,0)</f>
        <v>1374</v>
      </c>
      <c r="J117" s="348">
        <f>VLOOKUP($A117,'Table 19 data'!$A$9:$AA$184,$Q$1+'Table 19 data'!J$4,0)</f>
        <v>68.599999999999994</v>
      </c>
      <c r="K117" s="314">
        <f>VLOOKUP($A117,'Table 19 data'!$A$9:$AA$184,$Q$1+'Table 19 data'!K$4,0)</f>
        <v>1356</v>
      </c>
      <c r="L117" s="348">
        <f>VLOOKUP($A117,'Table 19 data'!$A$9:$AA$184,$Q$1+'Table 19 data'!L$4,0)</f>
        <v>78.2</v>
      </c>
      <c r="M117" s="314">
        <f>VLOOKUP($A117,'Table 19 data'!$A$9:$AA$184,$Q$1+'Table 19 data'!M$4,0)</f>
        <v>1348</v>
      </c>
      <c r="N117" s="348">
        <f>VLOOKUP($A117,'Table 19 data'!$A$9:$AA$184,$Q$1+'Table 19 data'!N$4,0)</f>
        <v>81.900000000000006</v>
      </c>
    </row>
    <row r="118" spans="1:23" ht="11.25" customHeight="1" x14ac:dyDescent="0.2">
      <c r="A118" s="103" t="s">
        <v>317</v>
      </c>
      <c r="B118" s="136" t="s">
        <v>318</v>
      </c>
      <c r="C118" s="314">
        <f>VLOOKUP($A118,'Table 19 data'!$A$9:$AA$184,$Q$1+'Table 19 data'!C$4,0)</f>
        <v>555</v>
      </c>
      <c r="D118" s="348">
        <f>VLOOKUP($A118,'Table 19 data'!$A$9:$AA$184,$Q$1+'Table 19 data'!D$4,0)</f>
        <v>74.2</v>
      </c>
      <c r="E118" s="314">
        <f>VLOOKUP($A118,'Table 19 data'!$A$9:$AA$184,$Q$1+'Table 19 data'!E$4,0)</f>
        <v>536</v>
      </c>
      <c r="F118" s="348">
        <f>VLOOKUP($A118,'Table 19 data'!$A$9:$AA$184,$Q$1+'Table 19 data'!F$4,0)</f>
        <v>79.900000000000006</v>
      </c>
      <c r="G118" s="314">
        <f>VLOOKUP($A118,'Table 19 data'!$A$9:$AA$184,$Q$1+'Table 19 data'!G$4,0)</f>
        <v>565</v>
      </c>
      <c r="H118" s="348">
        <f>VLOOKUP($A118,'Table 19 data'!$A$9:$AA$184,$Q$1+'Table 19 data'!H$4,0)</f>
        <v>84.2</v>
      </c>
      <c r="I118" s="314">
        <f>VLOOKUP($A118,'Table 19 data'!$A$9:$AA$184,$Q$1+'Table 19 data'!I$4,0)</f>
        <v>591</v>
      </c>
      <c r="J118" s="348">
        <f>VLOOKUP($A118,'Table 19 data'!$A$9:$AA$184,$Q$1+'Table 19 data'!J$4,0)</f>
        <v>84.6</v>
      </c>
      <c r="K118" s="314">
        <f>VLOOKUP($A118,'Table 19 data'!$A$9:$AA$184,$Q$1+'Table 19 data'!K$4,0)</f>
        <v>598</v>
      </c>
      <c r="L118" s="348">
        <f>VLOOKUP($A118,'Table 19 data'!$A$9:$AA$184,$Q$1+'Table 19 data'!L$4,0)</f>
        <v>86</v>
      </c>
      <c r="M118" s="314">
        <f>VLOOKUP($A118,'Table 19 data'!$A$9:$AA$184,$Q$1+'Table 19 data'!M$4,0)</f>
        <v>732</v>
      </c>
      <c r="N118" s="348">
        <f>VLOOKUP($A118,'Table 19 data'!$A$9:$AA$184,$Q$1+'Table 19 data'!N$4,0)</f>
        <v>81.8</v>
      </c>
    </row>
    <row r="119" spans="1:23" ht="11.25" customHeight="1" x14ac:dyDescent="0.2">
      <c r="A119" s="103" t="s">
        <v>319</v>
      </c>
      <c r="B119" s="136" t="s">
        <v>320</v>
      </c>
      <c r="C119" s="314">
        <f>VLOOKUP($A119,'Table 19 data'!$A$9:$AA$184,$Q$1+'Table 19 data'!C$4,0)</f>
        <v>1437</v>
      </c>
      <c r="D119" s="348">
        <f>VLOOKUP($A119,'Table 19 data'!$A$9:$AA$184,$Q$1+'Table 19 data'!D$4,0)</f>
        <v>68.900000000000006</v>
      </c>
      <c r="E119" s="314">
        <f>VLOOKUP($A119,'Table 19 data'!$A$9:$AA$184,$Q$1+'Table 19 data'!E$4,0)</f>
        <v>1514</v>
      </c>
      <c r="F119" s="348">
        <f>VLOOKUP($A119,'Table 19 data'!$A$9:$AA$184,$Q$1+'Table 19 data'!F$4,0)</f>
        <v>68.3</v>
      </c>
      <c r="G119" s="314">
        <f>VLOOKUP($A119,'Table 19 data'!$A$9:$AA$184,$Q$1+'Table 19 data'!G$4,0)</f>
        <v>1508</v>
      </c>
      <c r="H119" s="348">
        <f>VLOOKUP($A119,'Table 19 data'!$A$9:$AA$184,$Q$1+'Table 19 data'!H$4,0)</f>
        <v>73</v>
      </c>
      <c r="I119" s="314">
        <f>VLOOKUP($A119,'Table 19 data'!$A$9:$AA$184,$Q$1+'Table 19 data'!I$4,0)</f>
        <v>1679</v>
      </c>
      <c r="J119" s="348">
        <f>VLOOKUP($A119,'Table 19 data'!$A$9:$AA$184,$Q$1+'Table 19 data'!J$4,0)</f>
        <v>74.3</v>
      </c>
      <c r="K119" s="314">
        <f>VLOOKUP($A119,'Table 19 data'!$A$9:$AA$184,$Q$1+'Table 19 data'!K$4,0)</f>
        <v>1777</v>
      </c>
      <c r="L119" s="348">
        <f>VLOOKUP($A119,'Table 19 data'!$A$9:$AA$184,$Q$1+'Table 19 data'!L$4,0)</f>
        <v>76.599999999999994</v>
      </c>
      <c r="M119" s="314">
        <f>VLOOKUP($A119,'Table 19 data'!$A$9:$AA$184,$Q$1+'Table 19 data'!M$4,0)</f>
        <v>1765</v>
      </c>
      <c r="N119" s="348">
        <f>VLOOKUP($A119,'Table 19 data'!$A$9:$AA$184,$Q$1+'Table 19 data'!N$4,0)</f>
        <v>77.5</v>
      </c>
    </row>
    <row r="120" spans="1:23" ht="11.25" customHeight="1" x14ac:dyDescent="0.2">
      <c r="A120" s="103" t="s">
        <v>321</v>
      </c>
      <c r="B120" s="136" t="s">
        <v>322</v>
      </c>
      <c r="C120" s="314">
        <f>VLOOKUP($A120,'Table 19 data'!$A$9:$AA$184,$Q$1+'Table 19 data'!C$4,0)</f>
        <v>1977</v>
      </c>
      <c r="D120" s="348">
        <f>VLOOKUP($A120,'Table 19 data'!$A$9:$AA$184,$Q$1+'Table 19 data'!D$4,0)</f>
        <v>67.900000000000006</v>
      </c>
      <c r="E120" s="314">
        <f>VLOOKUP($A120,'Table 19 data'!$A$9:$AA$184,$Q$1+'Table 19 data'!E$4,0)</f>
        <v>2026</v>
      </c>
      <c r="F120" s="348">
        <f>VLOOKUP($A120,'Table 19 data'!$A$9:$AA$184,$Q$1+'Table 19 data'!F$4,0)</f>
        <v>67</v>
      </c>
      <c r="G120" s="314">
        <f>VLOOKUP($A120,'Table 19 data'!$A$9:$AA$184,$Q$1+'Table 19 data'!G$4,0)</f>
        <v>2012</v>
      </c>
      <c r="H120" s="348">
        <f>VLOOKUP($A120,'Table 19 data'!$A$9:$AA$184,$Q$1+'Table 19 data'!H$4,0)</f>
        <v>73.2</v>
      </c>
      <c r="I120" s="314">
        <f>VLOOKUP($A120,'Table 19 data'!$A$9:$AA$184,$Q$1+'Table 19 data'!I$4,0)</f>
        <v>2094</v>
      </c>
      <c r="J120" s="348">
        <f>VLOOKUP($A120,'Table 19 data'!$A$9:$AA$184,$Q$1+'Table 19 data'!J$4,0)</f>
        <v>69.599999999999994</v>
      </c>
      <c r="K120" s="314">
        <f>VLOOKUP($A120,'Table 19 data'!$A$9:$AA$184,$Q$1+'Table 19 data'!K$4,0)</f>
        <v>2197</v>
      </c>
      <c r="L120" s="348">
        <f>VLOOKUP($A120,'Table 19 data'!$A$9:$AA$184,$Q$1+'Table 19 data'!L$4,0)</f>
        <v>72</v>
      </c>
      <c r="M120" s="314">
        <f>VLOOKUP($A120,'Table 19 data'!$A$9:$AA$184,$Q$1+'Table 19 data'!M$4,0)</f>
        <v>2062</v>
      </c>
      <c r="N120" s="348">
        <f>VLOOKUP($A120,'Table 19 data'!$A$9:$AA$184,$Q$1+'Table 19 data'!N$4,0)</f>
        <v>76</v>
      </c>
    </row>
    <row r="121" spans="1:23" ht="11.25" customHeight="1" x14ac:dyDescent="0.2">
      <c r="A121" s="103" t="s">
        <v>323</v>
      </c>
      <c r="B121" s="136" t="s">
        <v>324</v>
      </c>
      <c r="C121" s="314">
        <f>VLOOKUP($A121,'Table 19 data'!$A$9:$AA$184,$Q$1+'Table 19 data'!C$4,0)</f>
        <v>3080</v>
      </c>
      <c r="D121" s="348">
        <f>VLOOKUP($A121,'Table 19 data'!$A$9:$AA$184,$Q$1+'Table 19 data'!D$4,0)</f>
        <v>68.5</v>
      </c>
      <c r="E121" s="314">
        <f>VLOOKUP($A121,'Table 19 data'!$A$9:$AA$184,$Q$1+'Table 19 data'!E$4,0)</f>
        <v>3020</v>
      </c>
      <c r="F121" s="348">
        <f>VLOOKUP($A121,'Table 19 data'!$A$9:$AA$184,$Q$1+'Table 19 data'!F$4,0)</f>
        <v>69.3</v>
      </c>
      <c r="G121" s="314">
        <f>VLOOKUP($A121,'Table 19 data'!$A$9:$AA$184,$Q$1+'Table 19 data'!G$4,0)</f>
        <v>2960</v>
      </c>
      <c r="H121" s="348">
        <f>VLOOKUP($A121,'Table 19 data'!$A$9:$AA$184,$Q$1+'Table 19 data'!H$4,0)</f>
        <v>75.3</v>
      </c>
      <c r="I121" s="314">
        <f>VLOOKUP($A121,'Table 19 data'!$A$9:$AA$184,$Q$1+'Table 19 data'!I$4,0)</f>
        <v>3182</v>
      </c>
      <c r="J121" s="348">
        <f>VLOOKUP($A121,'Table 19 data'!$A$9:$AA$184,$Q$1+'Table 19 data'!J$4,0)</f>
        <v>76.099999999999994</v>
      </c>
      <c r="K121" s="314">
        <f>VLOOKUP($A121,'Table 19 data'!$A$9:$AA$184,$Q$1+'Table 19 data'!K$4,0)</f>
        <v>3201</v>
      </c>
      <c r="L121" s="348">
        <f>VLOOKUP($A121,'Table 19 data'!$A$9:$AA$184,$Q$1+'Table 19 data'!L$4,0)</f>
        <v>77.400000000000006</v>
      </c>
      <c r="M121" s="314">
        <f>VLOOKUP($A121,'Table 19 data'!$A$9:$AA$184,$Q$1+'Table 19 data'!M$4,0)</f>
        <v>3142</v>
      </c>
      <c r="N121" s="348">
        <f>VLOOKUP($A121,'Table 19 data'!$A$9:$AA$184,$Q$1+'Table 19 data'!N$4,0)</f>
        <v>74.8</v>
      </c>
    </row>
    <row r="122" spans="1:23" ht="11.25" customHeight="1" x14ac:dyDescent="0.2">
      <c r="A122" s="103" t="s">
        <v>325</v>
      </c>
      <c r="B122" s="136" t="s">
        <v>326</v>
      </c>
      <c r="C122" s="314">
        <f>VLOOKUP($A122,'Table 19 data'!$A$9:$AA$184,$Q$1+'Table 19 data'!C$4,0)</f>
        <v>2155</v>
      </c>
      <c r="D122" s="348">
        <f>VLOOKUP($A122,'Table 19 data'!$A$9:$AA$184,$Q$1+'Table 19 data'!D$4,0)</f>
        <v>65.3</v>
      </c>
      <c r="E122" s="314">
        <f>VLOOKUP($A122,'Table 19 data'!$A$9:$AA$184,$Q$1+'Table 19 data'!E$4,0)</f>
        <v>2130</v>
      </c>
      <c r="F122" s="348">
        <f>VLOOKUP($A122,'Table 19 data'!$A$9:$AA$184,$Q$1+'Table 19 data'!F$4,0)</f>
        <v>73.8</v>
      </c>
      <c r="G122" s="314">
        <f>VLOOKUP($A122,'Table 19 data'!$A$9:$AA$184,$Q$1+'Table 19 data'!G$4,0)</f>
        <v>2115</v>
      </c>
      <c r="H122" s="348">
        <f>VLOOKUP($A122,'Table 19 data'!$A$9:$AA$184,$Q$1+'Table 19 data'!H$4,0)</f>
        <v>74.8</v>
      </c>
      <c r="I122" s="314">
        <f>VLOOKUP($A122,'Table 19 data'!$A$9:$AA$184,$Q$1+'Table 19 data'!I$4,0)</f>
        <v>2102</v>
      </c>
      <c r="J122" s="348">
        <f>VLOOKUP($A122,'Table 19 data'!$A$9:$AA$184,$Q$1+'Table 19 data'!J$4,0)</f>
        <v>75</v>
      </c>
      <c r="K122" s="314">
        <f>VLOOKUP($A122,'Table 19 data'!$A$9:$AA$184,$Q$1+'Table 19 data'!K$4,0)</f>
        <v>2161</v>
      </c>
      <c r="L122" s="348">
        <f>VLOOKUP($A122,'Table 19 data'!$A$9:$AA$184,$Q$1+'Table 19 data'!L$4,0)</f>
        <v>80.099999999999994</v>
      </c>
      <c r="M122" s="314">
        <f>VLOOKUP($A122,'Table 19 data'!$A$9:$AA$184,$Q$1+'Table 19 data'!M$4,0)</f>
        <v>2152</v>
      </c>
      <c r="N122" s="348">
        <f>VLOOKUP($A122,'Table 19 data'!$A$9:$AA$184,$Q$1+'Table 19 data'!N$4,0)</f>
        <v>79.099999999999994</v>
      </c>
    </row>
    <row r="123" spans="1:23" ht="11.25" customHeight="1" x14ac:dyDescent="0.2">
      <c r="A123" s="103" t="s">
        <v>327</v>
      </c>
      <c r="B123" s="136" t="s">
        <v>328</v>
      </c>
      <c r="C123" s="314">
        <f>VLOOKUP($A123,'Table 19 data'!$A$9:$AA$184,$Q$1+'Table 19 data'!C$4,0)</f>
        <v>2188</v>
      </c>
      <c r="D123" s="348">
        <f>VLOOKUP($A123,'Table 19 data'!$A$9:$AA$184,$Q$1+'Table 19 data'!D$4,0)</f>
        <v>62.8</v>
      </c>
      <c r="E123" s="314">
        <f>VLOOKUP($A123,'Table 19 data'!$A$9:$AA$184,$Q$1+'Table 19 data'!E$4,0)</f>
        <v>2255</v>
      </c>
      <c r="F123" s="348">
        <f>VLOOKUP($A123,'Table 19 data'!$A$9:$AA$184,$Q$1+'Table 19 data'!F$4,0)</f>
        <v>68.599999999999994</v>
      </c>
      <c r="G123" s="314">
        <f>VLOOKUP($A123,'Table 19 data'!$A$9:$AA$184,$Q$1+'Table 19 data'!G$4,0)</f>
        <v>2379</v>
      </c>
      <c r="H123" s="348">
        <f>VLOOKUP($A123,'Table 19 data'!$A$9:$AA$184,$Q$1+'Table 19 data'!H$4,0)</f>
        <v>75.5</v>
      </c>
      <c r="I123" s="314">
        <f>VLOOKUP($A123,'Table 19 data'!$A$9:$AA$184,$Q$1+'Table 19 data'!I$4,0)</f>
        <v>2275</v>
      </c>
      <c r="J123" s="348">
        <f>VLOOKUP($A123,'Table 19 data'!$A$9:$AA$184,$Q$1+'Table 19 data'!J$4,0)</f>
        <v>72.400000000000006</v>
      </c>
      <c r="K123" s="314">
        <f>VLOOKUP($A123,'Table 19 data'!$A$9:$AA$184,$Q$1+'Table 19 data'!K$4,0)</f>
        <v>2412</v>
      </c>
      <c r="L123" s="348">
        <f>VLOOKUP($A123,'Table 19 data'!$A$9:$AA$184,$Q$1+'Table 19 data'!L$4,0)</f>
        <v>77.5</v>
      </c>
      <c r="M123" s="314">
        <f>VLOOKUP($A123,'Table 19 data'!$A$9:$AA$184,$Q$1+'Table 19 data'!M$4,0)</f>
        <v>2361</v>
      </c>
      <c r="N123" s="348">
        <f>VLOOKUP($A123,'Table 19 data'!$A$9:$AA$184,$Q$1+'Table 19 data'!N$4,0)</f>
        <v>75.7</v>
      </c>
    </row>
    <row r="124" spans="1:23" ht="11.25" customHeight="1" x14ac:dyDescent="0.2">
      <c r="A124" s="103" t="s">
        <v>329</v>
      </c>
      <c r="B124" s="136" t="s">
        <v>330</v>
      </c>
      <c r="C124" s="314">
        <f>VLOOKUP($A124,'Table 19 data'!$A$9:$AA$184,$Q$1+'Table 19 data'!C$4,0)</f>
        <v>1706</v>
      </c>
      <c r="D124" s="348">
        <f>VLOOKUP($A124,'Table 19 data'!$A$9:$AA$184,$Q$1+'Table 19 data'!D$4,0)</f>
        <v>70.8</v>
      </c>
      <c r="E124" s="314">
        <f>VLOOKUP($A124,'Table 19 data'!$A$9:$AA$184,$Q$1+'Table 19 data'!E$4,0)</f>
        <v>1706</v>
      </c>
      <c r="F124" s="348">
        <f>VLOOKUP($A124,'Table 19 data'!$A$9:$AA$184,$Q$1+'Table 19 data'!F$4,0)</f>
        <v>75.3</v>
      </c>
      <c r="G124" s="314">
        <f>VLOOKUP($A124,'Table 19 data'!$A$9:$AA$184,$Q$1+'Table 19 data'!G$4,0)</f>
        <v>1715</v>
      </c>
      <c r="H124" s="348">
        <f>VLOOKUP($A124,'Table 19 data'!$A$9:$AA$184,$Q$1+'Table 19 data'!H$4,0)</f>
        <v>77.400000000000006</v>
      </c>
      <c r="I124" s="314">
        <f>VLOOKUP($A124,'Table 19 data'!$A$9:$AA$184,$Q$1+'Table 19 data'!I$4,0)</f>
        <v>1703</v>
      </c>
      <c r="J124" s="348">
        <f>VLOOKUP($A124,'Table 19 data'!$A$9:$AA$184,$Q$1+'Table 19 data'!J$4,0)</f>
        <v>69.599999999999994</v>
      </c>
      <c r="K124" s="314">
        <f>VLOOKUP($A124,'Table 19 data'!$A$9:$AA$184,$Q$1+'Table 19 data'!K$4,0)</f>
        <v>1724</v>
      </c>
      <c r="L124" s="348">
        <f>VLOOKUP($A124,'Table 19 data'!$A$9:$AA$184,$Q$1+'Table 19 data'!L$4,0)</f>
        <v>72.900000000000006</v>
      </c>
      <c r="M124" s="314">
        <f>VLOOKUP($A124,'Table 19 data'!$A$9:$AA$184,$Q$1+'Table 19 data'!M$4,0)</f>
        <v>1651</v>
      </c>
      <c r="N124" s="348">
        <f>VLOOKUP($A124,'Table 19 data'!$A$9:$AA$184,$Q$1+'Table 19 data'!N$4,0)</f>
        <v>74.900000000000006</v>
      </c>
    </row>
    <row r="125" spans="1:23" ht="11.25" customHeight="1" x14ac:dyDescent="0.2">
      <c r="A125" s="103" t="s">
        <v>331</v>
      </c>
      <c r="B125" s="136" t="s">
        <v>332</v>
      </c>
      <c r="C125" s="314">
        <f>VLOOKUP($A125,'Table 19 data'!$A$9:$AA$184,$Q$1+'Table 19 data'!C$4,0)</f>
        <v>1194</v>
      </c>
      <c r="D125" s="348">
        <f>VLOOKUP($A125,'Table 19 data'!$A$9:$AA$184,$Q$1+'Table 19 data'!D$4,0)</f>
        <v>70.900000000000006</v>
      </c>
      <c r="E125" s="314">
        <f>VLOOKUP($A125,'Table 19 data'!$A$9:$AA$184,$Q$1+'Table 19 data'!E$4,0)</f>
        <v>1274</v>
      </c>
      <c r="F125" s="348">
        <f>VLOOKUP($A125,'Table 19 data'!$A$9:$AA$184,$Q$1+'Table 19 data'!F$4,0)</f>
        <v>81.3</v>
      </c>
      <c r="G125" s="314">
        <f>VLOOKUP($A125,'Table 19 data'!$A$9:$AA$184,$Q$1+'Table 19 data'!G$4,0)</f>
        <v>1275</v>
      </c>
      <c r="H125" s="348">
        <f>VLOOKUP($A125,'Table 19 data'!$A$9:$AA$184,$Q$1+'Table 19 data'!H$4,0)</f>
        <v>84.9</v>
      </c>
      <c r="I125" s="314">
        <f>VLOOKUP($A125,'Table 19 data'!$A$9:$AA$184,$Q$1+'Table 19 data'!I$4,0)</f>
        <v>1293</v>
      </c>
      <c r="J125" s="348">
        <f>VLOOKUP($A125,'Table 19 data'!$A$9:$AA$184,$Q$1+'Table 19 data'!J$4,0)</f>
        <v>81.099999999999994</v>
      </c>
      <c r="K125" s="314">
        <f>VLOOKUP($A125,'Table 19 data'!$A$9:$AA$184,$Q$1+'Table 19 data'!K$4,0)</f>
        <v>1338</v>
      </c>
      <c r="L125" s="348">
        <f>VLOOKUP($A125,'Table 19 data'!$A$9:$AA$184,$Q$1+'Table 19 data'!L$4,0)</f>
        <v>84.8</v>
      </c>
      <c r="M125" s="314">
        <f>VLOOKUP($A125,'Table 19 data'!$A$9:$AA$184,$Q$1+'Table 19 data'!M$4,0)</f>
        <v>1402</v>
      </c>
      <c r="N125" s="348">
        <f>VLOOKUP($A125,'Table 19 data'!$A$9:$AA$184,$Q$1+'Table 19 data'!N$4,0)</f>
        <v>83</v>
      </c>
    </row>
    <row r="126" spans="1:23" ht="11.25" customHeight="1" x14ac:dyDescent="0.2">
      <c r="A126" s="8"/>
      <c r="B126" s="136"/>
      <c r="C126" s="314"/>
      <c r="D126" s="289"/>
      <c r="E126" s="314"/>
      <c r="F126" s="289"/>
      <c r="G126" s="314"/>
      <c r="H126" s="348"/>
      <c r="M126" s="314"/>
      <c r="N126" s="163"/>
    </row>
    <row r="127" spans="1:23" s="83" customFormat="1" ht="11.25" customHeight="1" x14ac:dyDescent="0.2">
      <c r="A127" s="32" t="s">
        <v>333</v>
      </c>
      <c r="B127" s="77" t="s">
        <v>334</v>
      </c>
      <c r="C127" s="346">
        <f>VLOOKUP($A127,'Table 19 data'!$A$9:$AA$184,$Q$1+'Table 19 data'!C$4,0)</f>
        <v>47790</v>
      </c>
      <c r="D127" s="347">
        <f>VLOOKUP($A127,'Table 19 data'!$A$9:$AA$184,$Q$1+'Table 19 data'!D$4,0)</f>
        <v>71.5</v>
      </c>
      <c r="E127" s="346">
        <f>VLOOKUP($A127,'Table 19 data'!$A$9:$AA$184,$Q$1+'Table 19 data'!E$4,0)</f>
        <v>48499</v>
      </c>
      <c r="F127" s="347">
        <f>VLOOKUP($A127,'Table 19 data'!$A$9:$AA$184,$Q$1+'Table 19 data'!F$4,0)</f>
        <v>75.599999999999994</v>
      </c>
      <c r="G127" s="346">
        <f>VLOOKUP($A127,'Table 19 data'!$A$9:$AA$184,$Q$1+'Table 19 data'!G$4,0)</f>
        <v>47804</v>
      </c>
      <c r="H127" s="347">
        <f>VLOOKUP($A127,'Table 19 data'!$A$9:$AA$184,$Q$1+'Table 19 data'!H$4,0)</f>
        <v>77.5</v>
      </c>
      <c r="I127" s="346">
        <f>VLOOKUP($A127,'Table 19 data'!$A$9:$AA$184,$Q$1+'Table 19 data'!I$4,0)</f>
        <v>47821</v>
      </c>
      <c r="J127" s="347">
        <f>VLOOKUP($A127,'Table 19 data'!$A$9:$AA$184,$Q$1+'Table 19 data'!J$4,0)</f>
        <v>73.7</v>
      </c>
      <c r="K127" s="346">
        <f>VLOOKUP($A127,'Table 19 data'!$A$9:$AA$184,$Q$1+'Table 19 data'!K$4,0)</f>
        <v>49263</v>
      </c>
      <c r="L127" s="347">
        <f>VLOOKUP($A127,'Table 19 data'!$A$9:$AA$184,$Q$1+'Table 19 data'!L$4,0)</f>
        <v>77</v>
      </c>
      <c r="M127" s="346">
        <f>VLOOKUP($A127,'Table 19 data'!$A$9:$AA$184,$Q$1+'Table 19 data'!M$4,0)</f>
        <v>49112</v>
      </c>
      <c r="N127" s="347">
        <f>VLOOKUP($A127,'Table 19 data'!$A$9:$AA$184,$Q$1+'Table 19 data'!N$4,0)</f>
        <v>78.599999999999994</v>
      </c>
      <c r="O127" s="84"/>
      <c r="P127" s="84"/>
      <c r="Q127" s="84"/>
      <c r="R127" s="84"/>
      <c r="S127" s="84"/>
      <c r="T127" s="84"/>
      <c r="U127" s="84"/>
      <c r="V127" s="84"/>
      <c r="W127" s="84"/>
    </row>
    <row r="128" spans="1:23" ht="11.25" customHeight="1" x14ac:dyDescent="0.2">
      <c r="A128" s="103" t="s">
        <v>335</v>
      </c>
      <c r="B128" s="136" t="s">
        <v>336</v>
      </c>
      <c r="C128" s="314">
        <f>VLOOKUP($A128,'Table 19 data'!$A$9:$AA$184,$Q$1+'Table 19 data'!C$4,0)</f>
        <v>1924</v>
      </c>
      <c r="D128" s="348">
        <f>VLOOKUP($A128,'Table 19 data'!$A$9:$AA$184,$Q$1+'Table 19 data'!D$4,0)</f>
        <v>63.5</v>
      </c>
      <c r="E128" s="314">
        <f>VLOOKUP($A128,'Table 19 data'!$A$9:$AA$184,$Q$1+'Table 19 data'!E$4,0)</f>
        <v>2013</v>
      </c>
      <c r="F128" s="348">
        <f>VLOOKUP($A128,'Table 19 data'!$A$9:$AA$184,$Q$1+'Table 19 data'!F$4,0)</f>
        <v>69.7</v>
      </c>
      <c r="G128" s="314">
        <f>VLOOKUP($A128,'Table 19 data'!$A$9:$AA$184,$Q$1+'Table 19 data'!G$4,0)</f>
        <v>1941</v>
      </c>
      <c r="H128" s="348">
        <f>VLOOKUP($A128,'Table 19 data'!$A$9:$AA$184,$Q$1+'Table 19 data'!H$4,0)</f>
        <v>73.2</v>
      </c>
      <c r="I128" s="314">
        <f>VLOOKUP($A128,'Table 19 data'!$A$9:$AA$184,$Q$1+'Table 19 data'!I$4,0)</f>
        <v>1990</v>
      </c>
      <c r="J128" s="348">
        <f>VLOOKUP($A128,'Table 19 data'!$A$9:$AA$184,$Q$1+'Table 19 data'!J$4,0)</f>
        <v>70.8</v>
      </c>
      <c r="K128" s="314">
        <f>VLOOKUP($A128,'Table 19 data'!$A$9:$AA$184,$Q$1+'Table 19 data'!K$4,0)</f>
        <v>2106</v>
      </c>
      <c r="L128" s="348">
        <f>VLOOKUP($A128,'Table 19 data'!$A$9:$AA$184,$Q$1+'Table 19 data'!L$4,0)</f>
        <v>78.5</v>
      </c>
      <c r="M128" s="314">
        <f>VLOOKUP($A128,'Table 19 data'!$A$9:$AA$184,$Q$1+'Table 19 data'!M$4,0)</f>
        <v>2033</v>
      </c>
      <c r="N128" s="348">
        <f>VLOOKUP($A128,'Table 19 data'!$A$9:$AA$184,$Q$1+'Table 19 data'!N$4,0)</f>
        <v>80.8</v>
      </c>
    </row>
    <row r="129" spans="1:14" ht="11.25" customHeight="1" x14ac:dyDescent="0.2">
      <c r="A129" s="103" t="s">
        <v>337</v>
      </c>
      <c r="B129" s="136" t="s">
        <v>338</v>
      </c>
      <c r="C129" s="314">
        <f>VLOOKUP($A129,'Table 19 data'!$A$9:$AA$184,$Q$1+'Table 19 data'!C$4,0)</f>
        <v>3044</v>
      </c>
      <c r="D129" s="348">
        <f>VLOOKUP($A129,'Table 19 data'!$A$9:$AA$184,$Q$1+'Table 19 data'!D$4,0)</f>
        <v>78.5</v>
      </c>
      <c r="E129" s="314">
        <f>VLOOKUP($A129,'Table 19 data'!$A$9:$AA$184,$Q$1+'Table 19 data'!E$4,0)</f>
        <v>3193</v>
      </c>
      <c r="F129" s="348">
        <f>VLOOKUP($A129,'Table 19 data'!$A$9:$AA$184,$Q$1+'Table 19 data'!F$4,0)</f>
        <v>82.2</v>
      </c>
      <c r="G129" s="314">
        <f>VLOOKUP($A129,'Table 19 data'!$A$9:$AA$184,$Q$1+'Table 19 data'!G$4,0)</f>
        <v>3162</v>
      </c>
      <c r="H129" s="348">
        <f>VLOOKUP($A129,'Table 19 data'!$A$9:$AA$184,$Q$1+'Table 19 data'!H$4,0)</f>
        <v>82.8</v>
      </c>
      <c r="I129" s="314">
        <f>VLOOKUP($A129,'Table 19 data'!$A$9:$AA$184,$Q$1+'Table 19 data'!I$4,0)</f>
        <v>3084</v>
      </c>
      <c r="J129" s="348">
        <f>VLOOKUP($A129,'Table 19 data'!$A$9:$AA$184,$Q$1+'Table 19 data'!J$4,0)</f>
        <v>81.5</v>
      </c>
      <c r="K129" s="314">
        <f>VLOOKUP($A129,'Table 19 data'!$A$9:$AA$184,$Q$1+'Table 19 data'!K$4,0)</f>
        <v>3288</v>
      </c>
      <c r="L129" s="348">
        <f>VLOOKUP($A129,'Table 19 data'!$A$9:$AA$184,$Q$1+'Table 19 data'!L$4,0)</f>
        <v>81.8</v>
      </c>
      <c r="M129" s="314">
        <f>VLOOKUP($A129,'Table 19 data'!$A$9:$AA$184,$Q$1+'Table 19 data'!M$4,0)</f>
        <v>3230</v>
      </c>
      <c r="N129" s="348">
        <f>VLOOKUP($A129,'Table 19 data'!$A$9:$AA$184,$Q$1+'Table 19 data'!N$4,0)</f>
        <v>83</v>
      </c>
    </row>
    <row r="130" spans="1:14" ht="11.25" customHeight="1" x14ac:dyDescent="0.2">
      <c r="A130" s="103" t="s">
        <v>339</v>
      </c>
      <c r="B130" s="136" t="s">
        <v>340</v>
      </c>
      <c r="C130" s="314">
        <f>VLOOKUP($A130,'Table 19 data'!$A$9:$AA$184,$Q$1+'Table 19 data'!C$4,0)</f>
        <v>3103</v>
      </c>
      <c r="D130" s="348">
        <f>VLOOKUP($A130,'Table 19 data'!$A$9:$AA$184,$Q$1+'Table 19 data'!D$4,0)</f>
        <v>68.900000000000006</v>
      </c>
      <c r="E130" s="314">
        <f>VLOOKUP($A130,'Table 19 data'!$A$9:$AA$184,$Q$1+'Table 19 data'!E$4,0)</f>
        <v>3185</v>
      </c>
      <c r="F130" s="348">
        <f>VLOOKUP($A130,'Table 19 data'!$A$9:$AA$184,$Q$1+'Table 19 data'!F$4,0)</f>
        <v>71.3</v>
      </c>
      <c r="G130" s="314">
        <f>VLOOKUP($A130,'Table 19 data'!$A$9:$AA$184,$Q$1+'Table 19 data'!G$4,0)</f>
        <v>3177</v>
      </c>
      <c r="H130" s="348">
        <f>VLOOKUP($A130,'Table 19 data'!$A$9:$AA$184,$Q$1+'Table 19 data'!H$4,0)</f>
        <v>74.400000000000006</v>
      </c>
      <c r="I130" s="314">
        <f>VLOOKUP($A130,'Table 19 data'!$A$9:$AA$184,$Q$1+'Table 19 data'!I$4,0)</f>
        <v>3211</v>
      </c>
      <c r="J130" s="348">
        <f>VLOOKUP($A130,'Table 19 data'!$A$9:$AA$184,$Q$1+'Table 19 data'!J$4,0)</f>
        <v>68.599999999999994</v>
      </c>
      <c r="K130" s="314">
        <f>VLOOKUP($A130,'Table 19 data'!$A$9:$AA$184,$Q$1+'Table 19 data'!K$4,0)</f>
        <v>3119</v>
      </c>
      <c r="L130" s="348">
        <f>VLOOKUP($A130,'Table 19 data'!$A$9:$AA$184,$Q$1+'Table 19 data'!L$4,0)</f>
        <v>69.900000000000006</v>
      </c>
      <c r="M130" s="314">
        <f>VLOOKUP($A130,'Table 19 data'!$A$9:$AA$184,$Q$1+'Table 19 data'!M$4,0)</f>
        <v>3114</v>
      </c>
      <c r="N130" s="348">
        <f>VLOOKUP($A130,'Table 19 data'!$A$9:$AA$184,$Q$1+'Table 19 data'!N$4,0)</f>
        <v>72</v>
      </c>
    </row>
    <row r="131" spans="1:14" ht="11.25" customHeight="1" x14ac:dyDescent="0.2">
      <c r="A131" s="103" t="s">
        <v>341</v>
      </c>
      <c r="B131" s="136" t="s">
        <v>342</v>
      </c>
      <c r="C131" s="314">
        <f>VLOOKUP($A131,'Table 19 data'!$A$9:$AA$184,$Q$1+'Table 19 data'!C$4,0)</f>
        <v>2474</v>
      </c>
      <c r="D131" s="348">
        <f>VLOOKUP($A131,'Table 19 data'!$A$9:$AA$184,$Q$1+'Table 19 data'!D$4,0)</f>
        <v>75.900000000000006</v>
      </c>
      <c r="E131" s="314">
        <f>VLOOKUP($A131,'Table 19 data'!$A$9:$AA$184,$Q$1+'Table 19 data'!E$4,0)</f>
        <v>2581</v>
      </c>
      <c r="F131" s="348">
        <f>VLOOKUP($A131,'Table 19 data'!$A$9:$AA$184,$Q$1+'Table 19 data'!F$4,0)</f>
        <v>78.5</v>
      </c>
      <c r="G131" s="314">
        <f>VLOOKUP($A131,'Table 19 data'!$A$9:$AA$184,$Q$1+'Table 19 data'!G$4,0)</f>
        <v>2496</v>
      </c>
      <c r="H131" s="348">
        <f>VLOOKUP($A131,'Table 19 data'!$A$9:$AA$184,$Q$1+'Table 19 data'!H$4,0)</f>
        <v>80.599999999999994</v>
      </c>
      <c r="I131" s="314">
        <f>VLOOKUP($A131,'Table 19 data'!$A$9:$AA$184,$Q$1+'Table 19 data'!I$4,0)</f>
        <v>2554</v>
      </c>
      <c r="J131" s="348">
        <f>VLOOKUP($A131,'Table 19 data'!$A$9:$AA$184,$Q$1+'Table 19 data'!J$4,0)</f>
        <v>73.8</v>
      </c>
      <c r="K131" s="314">
        <f>VLOOKUP($A131,'Table 19 data'!$A$9:$AA$184,$Q$1+'Table 19 data'!K$4,0)</f>
        <v>2603</v>
      </c>
      <c r="L131" s="348">
        <f>VLOOKUP($A131,'Table 19 data'!$A$9:$AA$184,$Q$1+'Table 19 data'!L$4,0)</f>
        <v>77.900000000000006</v>
      </c>
      <c r="M131" s="314">
        <f>VLOOKUP($A131,'Table 19 data'!$A$9:$AA$184,$Q$1+'Table 19 data'!M$4,0)</f>
        <v>2643</v>
      </c>
      <c r="N131" s="348">
        <f>VLOOKUP($A131,'Table 19 data'!$A$9:$AA$184,$Q$1+'Table 19 data'!N$4,0)</f>
        <v>79.5</v>
      </c>
    </row>
    <row r="132" spans="1:14" ht="11.25" customHeight="1" x14ac:dyDescent="0.2">
      <c r="A132" s="103" t="s">
        <v>343</v>
      </c>
      <c r="B132" s="136" t="s">
        <v>344</v>
      </c>
      <c r="C132" s="314">
        <f>VLOOKUP($A132,'Table 19 data'!$A$9:$AA$184,$Q$1+'Table 19 data'!C$4,0)</f>
        <v>3436</v>
      </c>
      <c r="D132" s="348">
        <f>VLOOKUP($A132,'Table 19 data'!$A$9:$AA$184,$Q$1+'Table 19 data'!D$4,0)</f>
        <v>74.900000000000006</v>
      </c>
      <c r="E132" s="314">
        <f>VLOOKUP($A132,'Table 19 data'!$A$9:$AA$184,$Q$1+'Table 19 data'!E$4,0)</f>
        <v>3347</v>
      </c>
      <c r="F132" s="348">
        <f>VLOOKUP($A132,'Table 19 data'!$A$9:$AA$184,$Q$1+'Table 19 data'!F$4,0)</f>
        <v>77.400000000000006</v>
      </c>
      <c r="G132" s="314">
        <f>VLOOKUP($A132,'Table 19 data'!$A$9:$AA$184,$Q$1+'Table 19 data'!G$4,0)</f>
        <v>3352</v>
      </c>
      <c r="H132" s="348">
        <f>VLOOKUP($A132,'Table 19 data'!$A$9:$AA$184,$Q$1+'Table 19 data'!H$4,0)</f>
        <v>79.8</v>
      </c>
      <c r="I132" s="314">
        <f>VLOOKUP($A132,'Table 19 data'!$A$9:$AA$184,$Q$1+'Table 19 data'!I$4,0)</f>
        <v>3267</v>
      </c>
      <c r="J132" s="348">
        <f>VLOOKUP($A132,'Table 19 data'!$A$9:$AA$184,$Q$1+'Table 19 data'!J$4,0)</f>
        <v>76.400000000000006</v>
      </c>
      <c r="K132" s="314">
        <f>VLOOKUP($A132,'Table 19 data'!$A$9:$AA$184,$Q$1+'Table 19 data'!K$4,0)</f>
        <v>3343</v>
      </c>
      <c r="L132" s="348">
        <f>VLOOKUP($A132,'Table 19 data'!$A$9:$AA$184,$Q$1+'Table 19 data'!L$4,0)</f>
        <v>81.5</v>
      </c>
      <c r="M132" s="314">
        <f>VLOOKUP($A132,'Table 19 data'!$A$9:$AA$184,$Q$1+'Table 19 data'!M$4,0)</f>
        <v>3268</v>
      </c>
      <c r="N132" s="348">
        <f>VLOOKUP($A132,'Table 19 data'!$A$9:$AA$184,$Q$1+'Table 19 data'!N$4,0)</f>
        <v>77.599999999999994</v>
      </c>
    </row>
    <row r="133" spans="1:14" ht="11.25" customHeight="1" x14ac:dyDescent="0.2">
      <c r="A133" s="103" t="s">
        <v>345</v>
      </c>
      <c r="B133" s="136" t="s">
        <v>346</v>
      </c>
      <c r="C133" s="314">
        <f>VLOOKUP($A133,'Table 19 data'!$A$9:$AA$184,$Q$1+'Table 19 data'!C$4,0)</f>
        <v>3462</v>
      </c>
      <c r="D133" s="348">
        <f>VLOOKUP($A133,'Table 19 data'!$A$9:$AA$184,$Q$1+'Table 19 data'!D$4,0)</f>
        <v>66.8</v>
      </c>
      <c r="E133" s="314">
        <f>VLOOKUP($A133,'Table 19 data'!$A$9:$AA$184,$Q$1+'Table 19 data'!E$4,0)</f>
        <v>3493</v>
      </c>
      <c r="F133" s="348">
        <f>VLOOKUP($A133,'Table 19 data'!$A$9:$AA$184,$Q$1+'Table 19 data'!F$4,0)</f>
        <v>70.7</v>
      </c>
      <c r="G133" s="314">
        <f>VLOOKUP($A133,'Table 19 data'!$A$9:$AA$184,$Q$1+'Table 19 data'!G$4,0)</f>
        <v>3512</v>
      </c>
      <c r="H133" s="348">
        <f>VLOOKUP($A133,'Table 19 data'!$A$9:$AA$184,$Q$1+'Table 19 data'!H$4,0)</f>
        <v>73.7</v>
      </c>
      <c r="I133" s="314">
        <f>VLOOKUP($A133,'Table 19 data'!$A$9:$AA$184,$Q$1+'Table 19 data'!I$4,0)</f>
        <v>3404</v>
      </c>
      <c r="J133" s="348">
        <f>VLOOKUP($A133,'Table 19 data'!$A$9:$AA$184,$Q$1+'Table 19 data'!J$4,0)</f>
        <v>73.099999999999994</v>
      </c>
      <c r="K133" s="314">
        <f>VLOOKUP($A133,'Table 19 data'!$A$9:$AA$184,$Q$1+'Table 19 data'!K$4,0)</f>
        <v>3561</v>
      </c>
      <c r="L133" s="348">
        <f>VLOOKUP($A133,'Table 19 data'!$A$9:$AA$184,$Q$1+'Table 19 data'!L$4,0)</f>
        <v>75.900000000000006</v>
      </c>
      <c r="M133" s="314">
        <f>VLOOKUP($A133,'Table 19 data'!$A$9:$AA$184,$Q$1+'Table 19 data'!M$4,0)</f>
        <v>3531</v>
      </c>
      <c r="N133" s="348">
        <f>VLOOKUP($A133,'Table 19 data'!$A$9:$AA$184,$Q$1+'Table 19 data'!N$4,0)</f>
        <v>73.099999999999994</v>
      </c>
    </row>
    <row r="134" spans="1:14" ht="11.25" customHeight="1" x14ac:dyDescent="0.2">
      <c r="A134" s="103" t="s">
        <v>347</v>
      </c>
      <c r="B134" s="136" t="s">
        <v>348</v>
      </c>
      <c r="C134" s="314">
        <f>VLOOKUP($A134,'Table 19 data'!$A$9:$AA$184,$Q$1+'Table 19 data'!C$4,0)</f>
        <v>2546</v>
      </c>
      <c r="D134" s="348">
        <f>VLOOKUP($A134,'Table 19 data'!$A$9:$AA$184,$Q$1+'Table 19 data'!D$4,0)</f>
        <v>74.5</v>
      </c>
      <c r="E134" s="314">
        <f>VLOOKUP($A134,'Table 19 data'!$A$9:$AA$184,$Q$1+'Table 19 data'!E$4,0)</f>
        <v>2635</v>
      </c>
      <c r="F134" s="348">
        <f>VLOOKUP($A134,'Table 19 data'!$A$9:$AA$184,$Q$1+'Table 19 data'!F$4,0)</f>
        <v>79</v>
      </c>
      <c r="G134" s="314">
        <f>VLOOKUP($A134,'Table 19 data'!$A$9:$AA$184,$Q$1+'Table 19 data'!G$4,0)</f>
        <v>2492</v>
      </c>
      <c r="H134" s="348">
        <f>VLOOKUP($A134,'Table 19 data'!$A$9:$AA$184,$Q$1+'Table 19 data'!H$4,0)</f>
        <v>77.7</v>
      </c>
      <c r="I134" s="314">
        <f>VLOOKUP($A134,'Table 19 data'!$A$9:$AA$184,$Q$1+'Table 19 data'!I$4,0)</f>
        <v>2583</v>
      </c>
      <c r="J134" s="348">
        <f>VLOOKUP($A134,'Table 19 data'!$A$9:$AA$184,$Q$1+'Table 19 data'!J$4,0)</f>
        <v>76.2</v>
      </c>
      <c r="K134" s="314">
        <f>VLOOKUP($A134,'Table 19 data'!$A$9:$AA$184,$Q$1+'Table 19 data'!K$4,0)</f>
        <v>2649</v>
      </c>
      <c r="L134" s="348">
        <f>VLOOKUP($A134,'Table 19 data'!$A$9:$AA$184,$Q$1+'Table 19 data'!L$4,0)</f>
        <v>77.5</v>
      </c>
      <c r="M134" s="314">
        <f>VLOOKUP($A134,'Table 19 data'!$A$9:$AA$184,$Q$1+'Table 19 data'!M$4,0)</f>
        <v>2687</v>
      </c>
      <c r="N134" s="348">
        <f>VLOOKUP($A134,'Table 19 data'!$A$9:$AA$184,$Q$1+'Table 19 data'!N$4,0)</f>
        <v>81.2</v>
      </c>
    </row>
    <row r="135" spans="1:14" ht="11.25" customHeight="1" x14ac:dyDescent="0.2">
      <c r="A135" s="103" t="s">
        <v>349</v>
      </c>
      <c r="B135" s="136" t="s">
        <v>350</v>
      </c>
      <c r="C135" s="314">
        <f>VLOOKUP($A135,'Table 19 data'!$A$9:$AA$184,$Q$1+'Table 19 data'!C$4,0)</f>
        <v>3434</v>
      </c>
      <c r="D135" s="348">
        <f>VLOOKUP($A135,'Table 19 data'!$A$9:$AA$184,$Q$1+'Table 19 data'!D$4,0)</f>
        <v>68.5</v>
      </c>
      <c r="E135" s="314">
        <f>VLOOKUP($A135,'Table 19 data'!$A$9:$AA$184,$Q$1+'Table 19 data'!E$4,0)</f>
        <v>3449</v>
      </c>
      <c r="F135" s="348">
        <f>VLOOKUP($A135,'Table 19 data'!$A$9:$AA$184,$Q$1+'Table 19 data'!F$4,0)</f>
        <v>75.3</v>
      </c>
      <c r="G135" s="314">
        <f>VLOOKUP($A135,'Table 19 data'!$A$9:$AA$184,$Q$1+'Table 19 data'!G$4,0)</f>
        <v>3334</v>
      </c>
      <c r="H135" s="348">
        <f>VLOOKUP($A135,'Table 19 data'!$A$9:$AA$184,$Q$1+'Table 19 data'!H$4,0)</f>
        <v>75.099999999999994</v>
      </c>
      <c r="I135" s="314">
        <f>VLOOKUP($A135,'Table 19 data'!$A$9:$AA$184,$Q$1+'Table 19 data'!I$4,0)</f>
        <v>3541</v>
      </c>
      <c r="J135" s="348">
        <f>VLOOKUP($A135,'Table 19 data'!$A$9:$AA$184,$Q$1+'Table 19 data'!J$4,0)</f>
        <v>70.400000000000006</v>
      </c>
      <c r="K135" s="314">
        <f>VLOOKUP($A135,'Table 19 data'!$A$9:$AA$184,$Q$1+'Table 19 data'!K$4,0)</f>
        <v>3609</v>
      </c>
      <c r="L135" s="348">
        <f>VLOOKUP($A135,'Table 19 data'!$A$9:$AA$184,$Q$1+'Table 19 data'!L$4,0)</f>
        <v>75.400000000000006</v>
      </c>
      <c r="M135" s="314">
        <f>VLOOKUP($A135,'Table 19 data'!$A$9:$AA$184,$Q$1+'Table 19 data'!M$4,0)</f>
        <v>3556</v>
      </c>
      <c r="N135" s="348">
        <f>VLOOKUP($A135,'Table 19 data'!$A$9:$AA$184,$Q$1+'Table 19 data'!N$4,0)</f>
        <v>80</v>
      </c>
    </row>
    <row r="136" spans="1:14" ht="11.25" customHeight="1" x14ac:dyDescent="0.2">
      <c r="A136" s="103" t="s">
        <v>351</v>
      </c>
      <c r="B136" s="136" t="s">
        <v>352</v>
      </c>
      <c r="C136" s="314">
        <f>VLOOKUP($A136,'Table 19 data'!$A$9:$AA$184,$Q$1+'Table 19 data'!C$4,0)</f>
        <v>2207</v>
      </c>
      <c r="D136" s="348">
        <f>VLOOKUP($A136,'Table 19 data'!$A$9:$AA$184,$Q$1+'Table 19 data'!D$4,0)</f>
        <v>63.8</v>
      </c>
      <c r="E136" s="314">
        <f>VLOOKUP($A136,'Table 19 data'!$A$9:$AA$184,$Q$1+'Table 19 data'!E$4,0)</f>
        <v>2130</v>
      </c>
      <c r="F136" s="348">
        <f>VLOOKUP($A136,'Table 19 data'!$A$9:$AA$184,$Q$1+'Table 19 data'!F$4,0)</f>
        <v>72.3</v>
      </c>
      <c r="G136" s="314">
        <f>VLOOKUP($A136,'Table 19 data'!$A$9:$AA$184,$Q$1+'Table 19 data'!G$4,0)</f>
        <v>2076</v>
      </c>
      <c r="H136" s="348">
        <f>VLOOKUP($A136,'Table 19 data'!$A$9:$AA$184,$Q$1+'Table 19 data'!H$4,0)</f>
        <v>73.599999999999994</v>
      </c>
      <c r="I136" s="314">
        <f>VLOOKUP($A136,'Table 19 data'!$A$9:$AA$184,$Q$1+'Table 19 data'!I$4,0)</f>
        <v>2004</v>
      </c>
      <c r="J136" s="348">
        <f>VLOOKUP($A136,'Table 19 data'!$A$9:$AA$184,$Q$1+'Table 19 data'!J$4,0)</f>
        <v>75.599999999999994</v>
      </c>
      <c r="K136" s="314">
        <f>VLOOKUP($A136,'Table 19 data'!$A$9:$AA$184,$Q$1+'Table 19 data'!K$4,0)</f>
        <v>1990</v>
      </c>
      <c r="L136" s="348">
        <f>VLOOKUP($A136,'Table 19 data'!$A$9:$AA$184,$Q$1+'Table 19 data'!L$4,0)</f>
        <v>79.400000000000006</v>
      </c>
      <c r="M136" s="314">
        <f>VLOOKUP($A136,'Table 19 data'!$A$9:$AA$184,$Q$1+'Table 19 data'!M$4,0)</f>
        <v>2041</v>
      </c>
      <c r="N136" s="348">
        <f>VLOOKUP($A136,'Table 19 data'!$A$9:$AA$184,$Q$1+'Table 19 data'!N$4,0)</f>
        <v>80.3</v>
      </c>
    </row>
    <row r="137" spans="1:14" ht="11.25" customHeight="1" x14ac:dyDescent="0.2">
      <c r="A137" s="103" t="s">
        <v>353</v>
      </c>
      <c r="B137" s="136" t="s">
        <v>354</v>
      </c>
      <c r="C137" s="314">
        <f>VLOOKUP($A137,'Table 19 data'!$A$9:$AA$184,$Q$1+'Table 19 data'!C$4,0)</f>
        <v>1930</v>
      </c>
      <c r="D137" s="348">
        <f>VLOOKUP($A137,'Table 19 data'!$A$9:$AA$184,$Q$1+'Table 19 data'!D$4,0)</f>
        <v>77.400000000000006</v>
      </c>
      <c r="E137" s="314">
        <f>VLOOKUP($A137,'Table 19 data'!$A$9:$AA$184,$Q$1+'Table 19 data'!E$4,0)</f>
        <v>1992</v>
      </c>
      <c r="F137" s="348">
        <f>VLOOKUP($A137,'Table 19 data'!$A$9:$AA$184,$Q$1+'Table 19 data'!F$4,0)</f>
        <v>79</v>
      </c>
      <c r="G137" s="314">
        <f>VLOOKUP($A137,'Table 19 data'!$A$9:$AA$184,$Q$1+'Table 19 data'!G$4,0)</f>
        <v>1954</v>
      </c>
      <c r="H137" s="348">
        <f>VLOOKUP($A137,'Table 19 data'!$A$9:$AA$184,$Q$1+'Table 19 data'!H$4,0)</f>
        <v>79.3</v>
      </c>
      <c r="I137" s="314">
        <f>VLOOKUP($A137,'Table 19 data'!$A$9:$AA$184,$Q$1+'Table 19 data'!I$4,0)</f>
        <v>1933</v>
      </c>
      <c r="J137" s="348">
        <f>VLOOKUP($A137,'Table 19 data'!$A$9:$AA$184,$Q$1+'Table 19 data'!J$4,0)</f>
        <v>81.2</v>
      </c>
      <c r="K137" s="314">
        <f>VLOOKUP($A137,'Table 19 data'!$A$9:$AA$184,$Q$1+'Table 19 data'!K$4,0)</f>
        <v>1992</v>
      </c>
      <c r="L137" s="348">
        <f>VLOOKUP($A137,'Table 19 data'!$A$9:$AA$184,$Q$1+'Table 19 data'!L$4,0)</f>
        <v>78.3</v>
      </c>
      <c r="M137" s="314">
        <f>VLOOKUP($A137,'Table 19 data'!$A$9:$AA$184,$Q$1+'Table 19 data'!M$4,0)</f>
        <v>1956</v>
      </c>
      <c r="N137" s="348">
        <f>VLOOKUP($A137,'Table 19 data'!$A$9:$AA$184,$Q$1+'Table 19 data'!N$4,0)</f>
        <v>81.5</v>
      </c>
    </row>
    <row r="138" spans="1:14" ht="11.25" customHeight="1" x14ac:dyDescent="0.2">
      <c r="A138" s="103" t="s">
        <v>355</v>
      </c>
      <c r="B138" s="136" t="s">
        <v>356</v>
      </c>
      <c r="C138" s="314">
        <f>VLOOKUP($A138,'Table 19 data'!$A$9:$AA$184,$Q$1+'Table 19 data'!C$4,0)</f>
        <v>2973</v>
      </c>
      <c r="D138" s="348">
        <f>VLOOKUP($A138,'Table 19 data'!$A$9:$AA$184,$Q$1+'Table 19 data'!D$4,0)</f>
        <v>68.5</v>
      </c>
      <c r="E138" s="314">
        <f>VLOOKUP($A138,'Table 19 data'!$A$9:$AA$184,$Q$1+'Table 19 data'!E$4,0)</f>
        <v>3030</v>
      </c>
      <c r="F138" s="348">
        <f>VLOOKUP($A138,'Table 19 data'!$A$9:$AA$184,$Q$1+'Table 19 data'!F$4,0)</f>
        <v>70.3</v>
      </c>
      <c r="G138" s="314">
        <f>VLOOKUP($A138,'Table 19 data'!$A$9:$AA$184,$Q$1+'Table 19 data'!G$4,0)</f>
        <v>3004</v>
      </c>
      <c r="H138" s="348">
        <f>VLOOKUP($A138,'Table 19 data'!$A$9:$AA$184,$Q$1+'Table 19 data'!H$4,0)</f>
        <v>74.7</v>
      </c>
      <c r="I138" s="314">
        <f>VLOOKUP($A138,'Table 19 data'!$A$9:$AA$184,$Q$1+'Table 19 data'!I$4,0)</f>
        <v>2954</v>
      </c>
      <c r="J138" s="348">
        <f>VLOOKUP($A138,'Table 19 data'!$A$9:$AA$184,$Q$1+'Table 19 data'!J$4,0)</f>
        <v>64.400000000000006</v>
      </c>
      <c r="K138" s="314">
        <f>VLOOKUP($A138,'Table 19 data'!$A$9:$AA$184,$Q$1+'Table 19 data'!K$4,0)</f>
        <v>2983</v>
      </c>
      <c r="L138" s="348">
        <f>VLOOKUP($A138,'Table 19 data'!$A$9:$AA$184,$Q$1+'Table 19 data'!L$4,0)</f>
        <v>71.900000000000006</v>
      </c>
      <c r="M138" s="314">
        <f>VLOOKUP($A138,'Table 19 data'!$A$9:$AA$184,$Q$1+'Table 19 data'!M$4,0)</f>
        <v>2985</v>
      </c>
      <c r="N138" s="348">
        <f>VLOOKUP($A138,'Table 19 data'!$A$9:$AA$184,$Q$1+'Table 19 data'!N$4,0)</f>
        <v>73.8</v>
      </c>
    </row>
    <row r="139" spans="1:14" ht="11.25" customHeight="1" x14ac:dyDescent="0.2">
      <c r="A139" s="103" t="s">
        <v>357</v>
      </c>
      <c r="B139" s="136" t="s">
        <v>358</v>
      </c>
      <c r="C139" s="314">
        <f>VLOOKUP($A139,'Table 19 data'!$A$9:$AA$184,$Q$1+'Table 19 data'!C$4,0)</f>
        <v>2724</v>
      </c>
      <c r="D139" s="348">
        <f>VLOOKUP($A139,'Table 19 data'!$A$9:$AA$184,$Q$1+'Table 19 data'!D$4,0)</f>
        <v>65.7</v>
      </c>
      <c r="E139" s="314">
        <f>VLOOKUP($A139,'Table 19 data'!$A$9:$AA$184,$Q$1+'Table 19 data'!E$4,0)</f>
        <v>2859</v>
      </c>
      <c r="F139" s="348">
        <f>VLOOKUP($A139,'Table 19 data'!$A$9:$AA$184,$Q$1+'Table 19 data'!F$4,0)</f>
        <v>72.3</v>
      </c>
      <c r="G139" s="314">
        <f>VLOOKUP($A139,'Table 19 data'!$A$9:$AA$184,$Q$1+'Table 19 data'!G$4,0)</f>
        <v>2812</v>
      </c>
      <c r="H139" s="348">
        <f>VLOOKUP($A139,'Table 19 data'!$A$9:$AA$184,$Q$1+'Table 19 data'!H$4,0)</f>
        <v>74.3</v>
      </c>
      <c r="I139" s="314">
        <f>VLOOKUP($A139,'Table 19 data'!$A$9:$AA$184,$Q$1+'Table 19 data'!I$4,0)</f>
        <v>2804</v>
      </c>
      <c r="J139" s="348">
        <f>VLOOKUP($A139,'Table 19 data'!$A$9:$AA$184,$Q$1+'Table 19 data'!J$4,0)</f>
        <v>69.7</v>
      </c>
      <c r="K139" s="314">
        <f>VLOOKUP($A139,'Table 19 data'!$A$9:$AA$184,$Q$1+'Table 19 data'!K$4,0)</f>
        <v>2893</v>
      </c>
      <c r="L139" s="348">
        <f>VLOOKUP($A139,'Table 19 data'!$A$9:$AA$184,$Q$1+'Table 19 data'!L$4,0)</f>
        <v>72.599999999999994</v>
      </c>
      <c r="M139" s="314">
        <f>VLOOKUP($A139,'Table 19 data'!$A$9:$AA$184,$Q$1+'Table 19 data'!M$4,0)</f>
        <v>3001</v>
      </c>
      <c r="N139" s="348">
        <f>VLOOKUP($A139,'Table 19 data'!$A$9:$AA$184,$Q$1+'Table 19 data'!N$4,0)</f>
        <v>73</v>
      </c>
    </row>
    <row r="140" spans="1:14" ht="11.25" customHeight="1" x14ac:dyDescent="0.2">
      <c r="A140" s="103" t="s">
        <v>359</v>
      </c>
      <c r="B140" s="136" t="s">
        <v>360</v>
      </c>
      <c r="C140" s="314">
        <f>VLOOKUP($A140,'Table 19 data'!$A$9:$AA$184,$Q$1+'Table 19 data'!C$4,0)</f>
        <v>2343</v>
      </c>
      <c r="D140" s="348">
        <f>VLOOKUP($A140,'Table 19 data'!$A$9:$AA$184,$Q$1+'Table 19 data'!D$4,0)</f>
        <v>72.8</v>
      </c>
      <c r="E140" s="314">
        <f>VLOOKUP($A140,'Table 19 data'!$A$9:$AA$184,$Q$1+'Table 19 data'!E$4,0)</f>
        <v>2406</v>
      </c>
      <c r="F140" s="348">
        <f>VLOOKUP($A140,'Table 19 data'!$A$9:$AA$184,$Q$1+'Table 19 data'!F$4,0)</f>
        <v>78.099999999999994</v>
      </c>
      <c r="G140" s="314">
        <f>VLOOKUP($A140,'Table 19 data'!$A$9:$AA$184,$Q$1+'Table 19 data'!G$4,0)</f>
        <v>2370</v>
      </c>
      <c r="H140" s="348">
        <f>VLOOKUP($A140,'Table 19 data'!$A$9:$AA$184,$Q$1+'Table 19 data'!H$4,0)</f>
        <v>80.7</v>
      </c>
      <c r="I140" s="314">
        <f>VLOOKUP($A140,'Table 19 data'!$A$9:$AA$184,$Q$1+'Table 19 data'!I$4,0)</f>
        <v>2316</v>
      </c>
      <c r="J140" s="348">
        <f>VLOOKUP($A140,'Table 19 data'!$A$9:$AA$184,$Q$1+'Table 19 data'!J$4,0)</f>
        <v>74.8</v>
      </c>
      <c r="K140" s="314">
        <f>VLOOKUP($A140,'Table 19 data'!$A$9:$AA$184,$Q$1+'Table 19 data'!K$4,0)</f>
        <v>2518</v>
      </c>
      <c r="L140" s="348">
        <f>VLOOKUP($A140,'Table 19 data'!$A$9:$AA$184,$Q$1+'Table 19 data'!L$4,0)</f>
        <v>78.2</v>
      </c>
      <c r="M140" s="314">
        <f>VLOOKUP($A140,'Table 19 data'!$A$9:$AA$184,$Q$1+'Table 19 data'!M$4,0)</f>
        <v>2518</v>
      </c>
      <c r="N140" s="348">
        <f>VLOOKUP($A140,'Table 19 data'!$A$9:$AA$184,$Q$1+'Table 19 data'!N$4,0)</f>
        <v>81.5</v>
      </c>
    </row>
    <row r="141" spans="1:14" ht="11.25" customHeight="1" x14ac:dyDescent="0.2">
      <c r="A141" s="103" t="s">
        <v>361</v>
      </c>
      <c r="B141" s="136" t="s">
        <v>362</v>
      </c>
      <c r="C141" s="314">
        <f>VLOOKUP($A141,'Table 19 data'!$A$9:$AA$184,$Q$1+'Table 19 data'!C$4,0)</f>
        <v>1426</v>
      </c>
      <c r="D141" s="348">
        <f>VLOOKUP($A141,'Table 19 data'!$A$9:$AA$184,$Q$1+'Table 19 data'!D$4,0)</f>
        <v>79.3</v>
      </c>
      <c r="E141" s="314">
        <f>VLOOKUP($A141,'Table 19 data'!$A$9:$AA$184,$Q$1+'Table 19 data'!E$4,0)</f>
        <v>1388</v>
      </c>
      <c r="F141" s="348">
        <f>VLOOKUP($A141,'Table 19 data'!$A$9:$AA$184,$Q$1+'Table 19 data'!F$4,0)</f>
        <v>80.900000000000006</v>
      </c>
      <c r="G141" s="314">
        <f>VLOOKUP($A141,'Table 19 data'!$A$9:$AA$184,$Q$1+'Table 19 data'!G$4,0)</f>
        <v>1451</v>
      </c>
      <c r="H141" s="348">
        <f>VLOOKUP($A141,'Table 19 data'!$A$9:$AA$184,$Q$1+'Table 19 data'!H$4,0)</f>
        <v>82.1</v>
      </c>
      <c r="I141" s="314">
        <f>VLOOKUP($A141,'Table 19 data'!$A$9:$AA$184,$Q$1+'Table 19 data'!I$4,0)</f>
        <v>1456</v>
      </c>
      <c r="J141" s="348">
        <f>VLOOKUP($A141,'Table 19 data'!$A$9:$AA$184,$Q$1+'Table 19 data'!J$4,0)</f>
        <v>77.900000000000006</v>
      </c>
      <c r="K141" s="314">
        <f>VLOOKUP($A141,'Table 19 data'!$A$9:$AA$184,$Q$1+'Table 19 data'!K$4,0)</f>
        <v>1525</v>
      </c>
      <c r="L141" s="348">
        <f>VLOOKUP($A141,'Table 19 data'!$A$9:$AA$184,$Q$1+'Table 19 data'!L$4,0)</f>
        <v>79.900000000000006</v>
      </c>
      <c r="M141" s="314">
        <f>VLOOKUP($A141,'Table 19 data'!$A$9:$AA$184,$Q$1+'Table 19 data'!M$4,0)</f>
        <v>1525</v>
      </c>
      <c r="N141" s="348">
        <f>VLOOKUP($A141,'Table 19 data'!$A$9:$AA$184,$Q$1+'Table 19 data'!N$4,0)</f>
        <v>81.400000000000006</v>
      </c>
    </row>
    <row r="142" spans="1:14" ht="11.25" customHeight="1" x14ac:dyDescent="0.2">
      <c r="A142" s="103" t="s">
        <v>363</v>
      </c>
      <c r="B142" s="136" t="s">
        <v>364</v>
      </c>
      <c r="C142" s="314">
        <f>VLOOKUP($A142,'Table 19 data'!$A$9:$AA$184,$Q$1+'Table 19 data'!C$4,0)</f>
        <v>1420</v>
      </c>
      <c r="D142" s="348">
        <f>VLOOKUP($A142,'Table 19 data'!$A$9:$AA$184,$Q$1+'Table 19 data'!D$4,0)</f>
        <v>69.3</v>
      </c>
      <c r="E142" s="314">
        <f>VLOOKUP($A142,'Table 19 data'!$A$9:$AA$184,$Q$1+'Table 19 data'!E$4,0)</f>
        <v>1444</v>
      </c>
      <c r="F142" s="348">
        <f>VLOOKUP($A142,'Table 19 data'!$A$9:$AA$184,$Q$1+'Table 19 data'!F$4,0)</f>
        <v>67.8</v>
      </c>
      <c r="G142" s="314">
        <f>VLOOKUP($A142,'Table 19 data'!$A$9:$AA$184,$Q$1+'Table 19 data'!G$4,0)</f>
        <v>1371</v>
      </c>
      <c r="H142" s="348">
        <f>VLOOKUP($A142,'Table 19 data'!$A$9:$AA$184,$Q$1+'Table 19 data'!H$4,0)</f>
        <v>74.7</v>
      </c>
      <c r="I142" s="314">
        <f>VLOOKUP($A142,'Table 19 data'!$A$9:$AA$184,$Q$1+'Table 19 data'!I$4,0)</f>
        <v>1430</v>
      </c>
      <c r="J142" s="348">
        <f>VLOOKUP($A142,'Table 19 data'!$A$9:$AA$184,$Q$1+'Table 19 data'!J$4,0)</f>
        <v>70.900000000000006</v>
      </c>
      <c r="K142" s="314">
        <f>VLOOKUP($A142,'Table 19 data'!$A$9:$AA$184,$Q$1+'Table 19 data'!K$4,0)</f>
        <v>1481</v>
      </c>
      <c r="L142" s="348">
        <f>VLOOKUP($A142,'Table 19 data'!$A$9:$AA$184,$Q$1+'Table 19 data'!L$4,0)</f>
        <v>75.3</v>
      </c>
      <c r="M142" s="314">
        <f>VLOOKUP($A142,'Table 19 data'!$A$9:$AA$184,$Q$1+'Table 19 data'!M$4,0)</f>
        <v>1480</v>
      </c>
      <c r="N142" s="348">
        <f>VLOOKUP($A142,'Table 19 data'!$A$9:$AA$184,$Q$1+'Table 19 data'!N$4,0)</f>
        <v>81.2</v>
      </c>
    </row>
    <row r="143" spans="1:14" ht="11.25" customHeight="1" x14ac:dyDescent="0.2">
      <c r="A143" s="103" t="s">
        <v>365</v>
      </c>
      <c r="B143" s="136" t="s">
        <v>366</v>
      </c>
      <c r="C143" s="314">
        <f>VLOOKUP($A143,'Table 19 data'!$A$9:$AA$184,$Q$1+'Table 19 data'!C$4,0)</f>
        <v>3044</v>
      </c>
      <c r="D143" s="348">
        <f>VLOOKUP($A143,'Table 19 data'!$A$9:$AA$184,$Q$1+'Table 19 data'!D$4,0)</f>
        <v>79.5</v>
      </c>
      <c r="E143" s="314">
        <f>VLOOKUP($A143,'Table 19 data'!$A$9:$AA$184,$Q$1+'Table 19 data'!E$4,0)</f>
        <v>3032</v>
      </c>
      <c r="F143" s="348">
        <f>VLOOKUP($A143,'Table 19 data'!$A$9:$AA$184,$Q$1+'Table 19 data'!F$4,0)</f>
        <v>83.7</v>
      </c>
      <c r="G143" s="314">
        <f>VLOOKUP($A143,'Table 19 data'!$A$9:$AA$184,$Q$1+'Table 19 data'!G$4,0)</f>
        <v>3118</v>
      </c>
      <c r="H143" s="348">
        <f>VLOOKUP($A143,'Table 19 data'!$A$9:$AA$184,$Q$1+'Table 19 data'!H$4,0)</f>
        <v>82.8</v>
      </c>
      <c r="I143" s="314">
        <f>VLOOKUP($A143,'Table 19 data'!$A$9:$AA$184,$Q$1+'Table 19 data'!I$4,0)</f>
        <v>3166</v>
      </c>
      <c r="J143" s="348">
        <f>VLOOKUP($A143,'Table 19 data'!$A$9:$AA$184,$Q$1+'Table 19 data'!J$4,0)</f>
        <v>79.2</v>
      </c>
      <c r="K143" s="314">
        <f>VLOOKUP($A143,'Table 19 data'!$A$9:$AA$184,$Q$1+'Table 19 data'!K$4,0)</f>
        <v>3290</v>
      </c>
      <c r="L143" s="348">
        <f>VLOOKUP($A143,'Table 19 data'!$A$9:$AA$184,$Q$1+'Table 19 data'!L$4,0)</f>
        <v>80.400000000000006</v>
      </c>
      <c r="M143" s="314">
        <f>VLOOKUP($A143,'Table 19 data'!$A$9:$AA$184,$Q$1+'Table 19 data'!M$4,0)</f>
        <v>3170</v>
      </c>
      <c r="N143" s="348">
        <f>VLOOKUP($A143,'Table 19 data'!$A$9:$AA$184,$Q$1+'Table 19 data'!N$4,0)</f>
        <v>79.5</v>
      </c>
    </row>
    <row r="144" spans="1:14" ht="11.25" customHeight="1" x14ac:dyDescent="0.2">
      <c r="A144" s="103" t="s">
        <v>367</v>
      </c>
      <c r="B144" s="136" t="s">
        <v>368</v>
      </c>
      <c r="C144" s="314">
        <f>VLOOKUP($A144,'Table 19 data'!$A$9:$AA$184,$Q$1+'Table 19 data'!C$4,0)</f>
        <v>1349</v>
      </c>
      <c r="D144" s="348">
        <f>VLOOKUP($A144,'Table 19 data'!$A$9:$AA$184,$Q$1+'Table 19 data'!D$4,0)</f>
        <v>69.8</v>
      </c>
      <c r="E144" s="314">
        <f>VLOOKUP($A144,'Table 19 data'!$A$9:$AA$184,$Q$1+'Table 19 data'!E$4,0)</f>
        <v>1276</v>
      </c>
      <c r="F144" s="348">
        <f>VLOOKUP($A144,'Table 19 data'!$A$9:$AA$184,$Q$1+'Table 19 data'!F$4,0)</f>
        <v>73</v>
      </c>
      <c r="G144" s="314">
        <f>VLOOKUP($A144,'Table 19 data'!$A$9:$AA$184,$Q$1+'Table 19 data'!G$4,0)</f>
        <v>1320</v>
      </c>
      <c r="H144" s="348">
        <f>VLOOKUP($A144,'Table 19 data'!$A$9:$AA$184,$Q$1+'Table 19 data'!H$4,0)</f>
        <v>75.599999999999994</v>
      </c>
      <c r="I144" s="314">
        <f>VLOOKUP($A144,'Table 19 data'!$A$9:$AA$184,$Q$1+'Table 19 data'!I$4,0)</f>
        <v>1223</v>
      </c>
      <c r="J144" s="348">
        <f>VLOOKUP($A144,'Table 19 data'!$A$9:$AA$184,$Q$1+'Table 19 data'!J$4,0)</f>
        <v>68.400000000000006</v>
      </c>
      <c r="K144" s="314">
        <f>VLOOKUP($A144,'Table 19 data'!$A$9:$AA$184,$Q$1+'Table 19 data'!K$4,0)</f>
        <v>1271</v>
      </c>
      <c r="L144" s="348">
        <f>VLOOKUP($A144,'Table 19 data'!$A$9:$AA$184,$Q$1+'Table 19 data'!L$4,0)</f>
        <v>74.7</v>
      </c>
      <c r="M144" s="314">
        <f>VLOOKUP($A144,'Table 19 data'!$A$9:$AA$184,$Q$1+'Table 19 data'!M$4,0)</f>
        <v>1338</v>
      </c>
      <c r="N144" s="348">
        <f>VLOOKUP($A144,'Table 19 data'!$A$9:$AA$184,$Q$1+'Table 19 data'!N$4,0)</f>
        <v>76.7</v>
      </c>
    </row>
    <row r="145" spans="1:23" ht="11.25" customHeight="1" x14ac:dyDescent="0.2">
      <c r="A145" s="103" t="s">
        <v>369</v>
      </c>
      <c r="B145" s="136" t="s">
        <v>370</v>
      </c>
      <c r="C145" s="314">
        <f>VLOOKUP($A145,'Table 19 data'!$A$9:$AA$184,$Q$1+'Table 19 data'!C$4,0)</f>
        <v>2543</v>
      </c>
      <c r="D145" s="348">
        <f>VLOOKUP($A145,'Table 19 data'!$A$9:$AA$184,$Q$1+'Table 19 data'!D$4,0)</f>
        <v>75.400000000000006</v>
      </c>
      <c r="E145" s="314">
        <f>VLOOKUP($A145,'Table 19 data'!$A$9:$AA$184,$Q$1+'Table 19 data'!E$4,0)</f>
        <v>2594</v>
      </c>
      <c r="F145" s="348">
        <f>VLOOKUP($A145,'Table 19 data'!$A$9:$AA$184,$Q$1+'Table 19 data'!F$4,0)</f>
        <v>79.3</v>
      </c>
      <c r="G145" s="314">
        <f>VLOOKUP($A145,'Table 19 data'!$A$9:$AA$184,$Q$1+'Table 19 data'!G$4,0)</f>
        <v>2559</v>
      </c>
      <c r="H145" s="348">
        <f>VLOOKUP($A145,'Table 19 data'!$A$9:$AA$184,$Q$1+'Table 19 data'!H$4,0)</f>
        <v>82.3</v>
      </c>
      <c r="I145" s="314">
        <f>VLOOKUP($A145,'Table 19 data'!$A$9:$AA$184,$Q$1+'Table 19 data'!I$4,0)</f>
        <v>2578</v>
      </c>
      <c r="J145" s="348">
        <f>VLOOKUP($A145,'Table 19 data'!$A$9:$AA$184,$Q$1+'Table 19 data'!J$4,0)</f>
        <v>78.7</v>
      </c>
      <c r="K145" s="314">
        <f>VLOOKUP($A145,'Table 19 data'!$A$9:$AA$184,$Q$1+'Table 19 data'!K$4,0)</f>
        <v>2648</v>
      </c>
      <c r="L145" s="348">
        <f>VLOOKUP($A145,'Table 19 data'!$A$9:$AA$184,$Q$1+'Table 19 data'!L$4,0)</f>
        <v>83.2</v>
      </c>
      <c r="M145" s="314">
        <f>VLOOKUP($A145,'Table 19 data'!$A$9:$AA$184,$Q$1+'Table 19 data'!M$4,0)</f>
        <v>2677</v>
      </c>
      <c r="N145" s="348">
        <f>VLOOKUP($A145,'Table 19 data'!$A$9:$AA$184,$Q$1+'Table 19 data'!N$4,0)</f>
        <v>84.8</v>
      </c>
    </row>
    <row r="146" spans="1:23" ht="11.25" customHeight="1" x14ac:dyDescent="0.2">
      <c r="A146" s="103" t="s">
        <v>371</v>
      </c>
      <c r="B146" s="136" t="s">
        <v>372</v>
      </c>
      <c r="C146" s="314">
        <f>VLOOKUP($A146,'Table 19 data'!$A$9:$AA$184,$Q$1+'Table 19 data'!C$4,0)</f>
        <v>2408</v>
      </c>
      <c r="D146" s="348">
        <f>VLOOKUP($A146,'Table 19 data'!$A$9:$AA$184,$Q$1+'Table 19 data'!D$4,0)</f>
        <v>66.099999999999994</v>
      </c>
      <c r="E146" s="314">
        <f>VLOOKUP($A146,'Table 19 data'!$A$9:$AA$184,$Q$1+'Table 19 data'!E$4,0)</f>
        <v>2452</v>
      </c>
      <c r="F146" s="348">
        <f>VLOOKUP($A146,'Table 19 data'!$A$9:$AA$184,$Q$1+'Table 19 data'!F$4,0)</f>
        <v>73.400000000000006</v>
      </c>
      <c r="G146" s="314">
        <f>VLOOKUP($A146,'Table 19 data'!$A$9:$AA$184,$Q$1+'Table 19 data'!G$4,0)</f>
        <v>2303</v>
      </c>
      <c r="H146" s="348">
        <f>VLOOKUP($A146,'Table 19 data'!$A$9:$AA$184,$Q$1+'Table 19 data'!H$4,0)</f>
        <v>74.2</v>
      </c>
      <c r="I146" s="314">
        <f>VLOOKUP($A146,'Table 19 data'!$A$9:$AA$184,$Q$1+'Table 19 data'!I$4,0)</f>
        <v>2323</v>
      </c>
      <c r="J146" s="348">
        <f>VLOOKUP($A146,'Table 19 data'!$A$9:$AA$184,$Q$1+'Table 19 data'!J$4,0)</f>
        <v>68.2</v>
      </c>
      <c r="K146" s="314">
        <f>VLOOKUP($A146,'Table 19 data'!$A$9:$AA$184,$Q$1+'Table 19 data'!K$4,0)</f>
        <v>2394</v>
      </c>
      <c r="L146" s="348">
        <f>VLOOKUP($A146,'Table 19 data'!$A$9:$AA$184,$Q$1+'Table 19 data'!L$4,0)</f>
        <v>71.3</v>
      </c>
      <c r="M146" s="314">
        <f>VLOOKUP($A146,'Table 19 data'!$A$9:$AA$184,$Q$1+'Table 19 data'!M$4,0)</f>
        <v>2359</v>
      </c>
      <c r="N146" s="348">
        <f>VLOOKUP($A146,'Table 19 data'!$A$9:$AA$184,$Q$1+'Table 19 data'!N$4,0)</f>
        <v>77.7</v>
      </c>
    </row>
    <row r="147" spans="1:23" ht="11.25" customHeight="1" x14ac:dyDescent="0.2">
      <c r="A147" s="8"/>
      <c r="B147" s="136"/>
      <c r="C147" s="314"/>
      <c r="D147" s="292"/>
      <c r="E147" s="314"/>
      <c r="F147" s="292"/>
      <c r="G147" s="314"/>
      <c r="H147" s="348"/>
      <c r="M147" s="314"/>
      <c r="N147" s="163"/>
    </row>
    <row r="148" spans="1:23" s="83" customFormat="1" ht="11.25" customHeight="1" x14ac:dyDescent="0.2">
      <c r="A148" s="31" t="s">
        <v>568</v>
      </c>
      <c r="B148" s="77" t="s">
        <v>373</v>
      </c>
      <c r="C148" s="346">
        <f>VLOOKUP($A148,'Table 19 data'!$A$9:$AA$184,$Q$1+'Table 19 data'!C$4,0)</f>
        <v>86857</v>
      </c>
      <c r="D148" s="347">
        <f>VLOOKUP($A148,'Table 19 data'!$A$9:$AA$184,$Q$1+'Table 19 data'!D$4,0)</f>
        <v>67.5</v>
      </c>
      <c r="E148" s="346">
        <f>VLOOKUP($A148,'Table 19 data'!$A$9:$AA$184,$Q$1+'Table 19 data'!E$4,0)</f>
        <v>88474</v>
      </c>
      <c r="F148" s="347">
        <f>VLOOKUP($A148,'Table 19 data'!$A$9:$AA$184,$Q$1+'Table 19 data'!F$4,0)</f>
        <v>71.7</v>
      </c>
      <c r="G148" s="346">
        <f>VLOOKUP($A148,'Table 19 data'!$A$9:$AA$184,$Q$1+'Table 19 data'!G$4,0)</f>
        <v>85534</v>
      </c>
      <c r="H148" s="347">
        <f>VLOOKUP($A148,'Table 19 data'!$A$9:$AA$184,$Q$1+'Table 19 data'!H$4,0)</f>
        <v>72.2</v>
      </c>
      <c r="I148" s="346">
        <f>VLOOKUP($A148,'Table 19 data'!$A$9:$AA$184,$Q$1+'Table 19 data'!I$4,0)</f>
        <v>85179</v>
      </c>
      <c r="J148" s="347">
        <f>VLOOKUP($A148,'Table 19 data'!$A$9:$AA$184,$Q$1+'Table 19 data'!J$4,0)</f>
        <v>68.400000000000006</v>
      </c>
      <c r="K148" s="346">
        <f>VLOOKUP($A148,'Table 19 data'!$A$9:$AA$184,$Q$1+'Table 19 data'!K$4,0)</f>
        <v>87045</v>
      </c>
      <c r="L148" s="347">
        <f>VLOOKUP($A148,'Table 19 data'!$A$9:$AA$184,$Q$1+'Table 19 data'!L$4,0)</f>
        <v>72.3</v>
      </c>
      <c r="M148" s="346">
        <f>VLOOKUP($A148,'Table 19 data'!$A$9:$AA$184,$Q$1+'Table 19 data'!M$4,0)</f>
        <v>86249</v>
      </c>
      <c r="N148" s="347">
        <f>VLOOKUP($A148,'Table 19 data'!$A$9:$AA$184,$Q$1+'Table 19 data'!N$4,0)</f>
        <v>73.900000000000006</v>
      </c>
      <c r="O148" s="84"/>
      <c r="P148" s="84"/>
      <c r="Q148" s="84"/>
      <c r="R148" s="84"/>
      <c r="S148" s="84"/>
      <c r="T148" s="84"/>
      <c r="U148" s="84"/>
      <c r="V148" s="84"/>
      <c r="W148" s="84"/>
    </row>
    <row r="149" spans="1:23" ht="11.25" customHeight="1" x14ac:dyDescent="0.2">
      <c r="A149" s="103" t="s">
        <v>374</v>
      </c>
      <c r="B149" s="136" t="s">
        <v>375</v>
      </c>
      <c r="C149" s="314">
        <f>VLOOKUP($A149,'Table 19 data'!$A$9:$AA$184,$Q$1+'Table 19 data'!C$4,0)</f>
        <v>1071</v>
      </c>
      <c r="D149" s="348">
        <f>VLOOKUP($A149,'Table 19 data'!$A$9:$AA$184,$Q$1+'Table 19 data'!D$4,0)</f>
        <v>60.1</v>
      </c>
      <c r="E149" s="314">
        <f>VLOOKUP($A149,'Table 19 data'!$A$9:$AA$184,$Q$1+'Table 19 data'!E$4,0)</f>
        <v>1057</v>
      </c>
      <c r="F149" s="348">
        <f>VLOOKUP($A149,'Table 19 data'!$A$9:$AA$184,$Q$1+'Table 19 data'!F$4,0)</f>
        <v>71.2</v>
      </c>
      <c r="G149" s="314">
        <f>VLOOKUP($A149,'Table 19 data'!$A$9:$AA$184,$Q$1+'Table 19 data'!G$4,0)</f>
        <v>1048</v>
      </c>
      <c r="H149" s="348">
        <f>VLOOKUP($A149,'Table 19 data'!$A$9:$AA$184,$Q$1+'Table 19 data'!H$4,0)</f>
        <v>73.3</v>
      </c>
      <c r="I149" s="314">
        <f>VLOOKUP($A149,'Table 19 data'!$A$9:$AA$184,$Q$1+'Table 19 data'!I$4,0)</f>
        <v>1061</v>
      </c>
      <c r="J149" s="348">
        <f>VLOOKUP($A149,'Table 19 data'!$A$9:$AA$184,$Q$1+'Table 19 data'!J$4,0)</f>
        <v>71.099999999999994</v>
      </c>
      <c r="K149" s="314">
        <f>VLOOKUP($A149,'Table 19 data'!$A$9:$AA$184,$Q$1+'Table 19 data'!K$4,0)</f>
        <v>1049</v>
      </c>
      <c r="L149" s="348">
        <f>VLOOKUP($A149,'Table 19 data'!$A$9:$AA$184,$Q$1+'Table 19 data'!L$4,0)</f>
        <v>70.400000000000006</v>
      </c>
      <c r="M149" s="314">
        <f>VLOOKUP($A149,'Table 19 data'!$A$9:$AA$184,$Q$1+'Table 19 data'!M$4,0)</f>
        <v>1159</v>
      </c>
      <c r="N149" s="348">
        <f>VLOOKUP($A149,'Table 19 data'!$A$9:$AA$184,$Q$1+'Table 19 data'!N$4,0)</f>
        <v>75.900000000000006</v>
      </c>
    </row>
    <row r="150" spans="1:23" ht="11.25" customHeight="1" x14ac:dyDescent="0.2">
      <c r="A150" s="103" t="s">
        <v>376</v>
      </c>
      <c r="B150" s="136" t="s">
        <v>377</v>
      </c>
      <c r="C150" s="314">
        <f>VLOOKUP($A150,'Table 19 data'!$A$9:$AA$184,$Q$1+'Table 19 data'!C$4,0)</f>
        <v>2209</v>
      </c>
      <c r="D150" s="348">
        <f>VLOOKUP($A150,'Table 19 data'!$A$9:$AA$184,$Q$1+'Table 19 data'!D$4,0)</f>
        <v>61.5</v>
      </c>
      <c r="E150" s="314">
        <f>VLOOKUP($A150,'Table 19 data'!$A$9:$AA$184,$Q$1+'Table 19 data'!E$4,0)</f>
        <v>2283</v>
      </c>
      <c r="F150" s="348">
        <f>VLOOKUP($A150,'Table 19 data'!$A$9:$AA$184,$Q$1+'Table 19 data'!F$4,0)</f>
        <v>66.5</v>
      </c>
      <c r="G150" s="314">
        <f>VLOOKUP($A150,'Table 19 data'!$A$9:$AA$184,$Q$1+'Table 19 data'!G$4,0)</f>
        <v>2219</v>
      </c>
      <c r="H150" s="348">
        <f>VLOOKUP($A150,'Table 19 data'!$A$9:$AA$184,$Q$1+'Table 19 data'!H$4,0)</f>
        <v>64.099999999999994</v>
      </c>
      <c r="I150" s="314">
        <f>VLOOKUP($A150,'Table 19 data'!$A$9:$AA$184,$Q$1+'Table 19 data'!I$4,0)</f>
        <v>2124</v>
      </c>
      <c r="J150" s="348">
        <f>VLOOKUP($A150,'Table 19 data'!$A$9:$AA$184,$Q$1+'Table 19 data'!J$4,0)</f>
        <v>70.400000000000006</v>
      </c>
      <c r="K150" s="314">
        <f>VLOOKUP($A150,'Table 19 data'!$A$9:$AA$184,$Q$1+'Table 19 data'!K$4,0)</f>
        <v>2204</v>
      </c>
      <c r="L150" s="348">
        <f>VLOOKUP($A150,'Table 19 data'!$A$9:$AA$184,$Q$1+'Table 19 data'!L$4,0)</f>
        <v>73.2</v>
      </c>
      <c r="M150" s="314">
        <f>VLOOKUP($A150,'Table 19 data'!$A$9:$AA$184,$Q$1+'Table 19 data'!M$4,0)</f>
        <v>2209</v>
      </c>
      <c r="N150" s="348">
        <f>VLOOKUP($A150,'Table 19 data'!$A$9:$AA$184,$Q$1+'Table 19 data'!N$4,0)</f>
        <v>71.099999999999994</v>
      </c>
    </row>
    <row r="151" spans="1:23" ht="11.25" customHeight="1" x14ac:dyDescent="0.2">
      <c r="A151" s="103" t="s">
        <v>378</v>
      </c>
      <c r="B151" s="136" t="s">
        <v>379</v>
      </c>
      <c r="C151" s="314">
        <f>VLOOKUP($A151,'Table 19 data'!$A$9:$AA$184,$Q$1+'Table 19 data'!C$4,0)</f>
        <v>5479</v>
      </c>
      <c r="D151" s="348">
        <f>VLOOKUP($A151,'Table 19 data'!$A$9:$AA$184,$Q$1+'Table 19 data'!D$4,0)</f>
        <v>75.5</v>
      </c>
      <c r="E151" s="314">
        <f>VLOOKUP($A151,'Table 19 data'!$A$9:$AA$184,$Q$1+'Table 19 data'!E$4,0)</f>
        <v>5627</v>
      </c>
      <c r="F151" s="348">
        <f>VLOOKUP($A151,'Table 19 data'!$A$9:$AA$184,$Q$1+'Table 19 data'!F$4,0)</f>
        <v>76.400000000000006</v>
      </c>
      <c r="G151" s="314">
        <f>VLOOKUP($A151,'Table 19 data'!$A$9:$AA$184,$Q$1+'Table 19 data'!G$4,0)</f>
        <v>5373</v>
      </c>
      <c r="H151" s="348">
        <f>VLOOKUP($A151,'Table 19 data'!$A$9:$AA$184,$Q$1+'Table 19 data'!H$4,0)</f>
        <v>77.400000000000006</v>
      </c>
      <c r="I151" s="314">
        <f>VLOOKUP($A151,'Table 19 data'!$A$9:$AA$184,$Q$1+'Table 19 data'!I$4,0)</f>
        <v>5353</v>
      </c>
      <c r="J151" s="348">
        <f>VLOOKUP($A151,'Table 19 data'!$A$9:$AA$184,$Q$1+'Table 19 data'!J$4,0)</f>
        <v>74.599999999999994</v>
      </c>
      <c r="K151" s="314">
        <f>VLOOKUP($A151,'Table 19 data'!$A$9:$AA$184,$Q$1+'Table 19 data'!K$4,0)</f>
        <v>5432</v>
      </c>
      <c r="L151" s="348">
        <f>VLOOKUP($A151,'Table 19 data'!$A$9:$AA$184,$Q$1+'Table 19 data'!L$4,0)</f>
        <v>78.099999999999994</v>
      </c>
      <c r="M151" s="314">
        <f>VLOOKUP($A151,'Table 19 data'!$A$9:$AA$184,$Q$1+'Table 19 data'!M$4,0)</f>
        <v>5545</v>
      </c>
      <c r="N151" s="348">
        <f>VLOOKUP($A151,'Table 19 data'!$A$9:$AA$184,$Q$1+'Table 19 data'!N$4,0)</f>
        <v>78.7</v>
      </c>
    </row>
    <row r="152" spans="1:23" ht="11.25" customHeight="1" x14ac:dyDescent="0.2">
      <c r="A152" s="103" t="s">
        <v>380</v>
      </c>
      <c r="B152" s="136" t="s">
        <v>381</v>
      </c>
      <c r="C152" s="314">
        <f>VLOOKUP($A152,'Table 19 data'!$A$9:$AA$184,$Q$1+'Table 19 data'!C$4,0)</f>
        <v>5069</v>
      </c>
      <c r="D152" s="348">
        <f>VLOOKUP($A152,'Table 19 data'!$A$9:$AA$184,$Q$1+'Table 19 data'!D$4,0)</f>
        <v>63</v>
      </c>
      <c r="E152" s="314">
        <f>VLOOKUP($A152,'Table 19 data'!$A$9:$AA$184,$Q$1+'Table 19 data'!E$4,0)</f>
        <v>5254</v>
      </c>
      <c r="F152" s="348">
        <f>VLOOKUP($A152,'Table 19 data'!$A$9:$AA$184,$Q$1+'Table 19 data'!F$4,0)</f>
        <v>68.2</v>
      </c>
      <c r="G152" s="314">
        <f>VLOOKUP($A152,'Table 19 data'!$A$9:$AA$184,$Q$1+'Table 19 data'!G$4,0)</f>
        <v>5046</v>
      </c>
      <c r="H152" s="348">
        <f>VLOOKUP($A152,'Table 19 data'!$A$9:$AA$184,$Q$1+'Table 19 data'!H$4,0)</f>
        <v>70</v>
      </c>
      <c r="I152" s="314">
        <f>VLOOKUP($A152,'Table 19 data'!$A$9:$AA$184,$Q$1+'Table 19 data'!I$4,0)</f>
        <v>4922</v>
      </c>
      <c r="J152" s="348">
        <f>VLOOKUP($A152,'Table 19 data'!$A$9:$AA$184,$Q$1+'Table 19 data'!J$4,0)</f>
        <v>65.900000000000006</v>
      </c>
      <c r="K152" s="314">
        <f>VLOOKUP($A152,'Table 19 data'!$A$9:$AA$184,$Q$1+'Table 19 data'!K$4,0)</f>
        <v>5206</v>
      </c>
      <c r="L152" s="348">
        <f>VLOOKUP($A152,'Table 19 data'!$A$9:$AA$184,$Q$1+'Table 19 data'!L$4,0)</f>
        <v>72.400000000000006</v>
      </c>
      <c r="M152" s="314">
        <f>VLOOKUP($A152,'Table 19 data'!$A$9:$AA$184,$Q$1+'Table 19 data'!M$4,0)</f>
        <v>5103</v>
      </c>
      <c r="N152" s="348">
        <f>VLOOKUP($A152,'Table 19 data'!$A$9:$AA$184,$Q$1+'Table 19 data'!N$4,0)</f>
        <v>70.400000000000006</v>
      </c>
    </row>
    <row r="153" spans="1:23" ht="11.25" customHeight="1" x14ac:dyDescent="0.2">
      <c r="A153" s="103" t="s">
        <v>382</v>
      </c>
      <c r="B153" s="136" t="s">
        <v>383</v>
      </c>
      <c r="C153" s="314">
        <f>VLOOKUP($A153,'Table 19 data'!$A$9:$AA$184,$Q$1+'Table 19 data'!C$4,0)</f>
        <v>13744</v>
      </c>
      <c r="D153" s="348">
        <f>VLOOKUP($A153,'Table 19 data'!$A$9:$AA$184,$Q$1+'Table 19 data'!D$4,0)</f>
        <v>69.8</v>
      </c>
      <c r="E153" s="314">
        <f>VLOOKUP($A153,'Table 19 data'!$A$9:$AA$184,$Q$1+'Table 19 data'!E$4,0)</f>
        <v>13828</v>
      </c>
      <c r="F153" s="348">
        <f>VLOOKUP($A153,'Table 19 data'!$A$9:$AA$184,$Q$1+'Table 19 data'!F$4,0)</f>
        <v>72.5</v>
      </c>
      <c r="G153" s="314">
        <f>VLOOKUP($A153,'Table 19 data'!$A$9:$AA$184,$Q$1+'Table 19 data'!G$4,0)</f>
        <v>13453</v>
      </c>
      <c r="H153" s="348">
        <f>VLOOKUP($A153,'Table 19 data'!$A$9:$AA$184,$Q$1+'Table 19 data'!H$4,0)</f>
        <v>73.2</v>
      </c>
      <c r="I153" s="314">
        <f>VLOOKUP($A153,'Table 19 data'!$A$9:$AA$184,$Q$1+'Table 19 data'!I$4,0)</f>
        <v>13489</v>
      </c>
      <c r="J153" s="348">
        <f>VLOOKUP($A153,'Table 19 data'!$A$9:$AA$184,$Q$1+'Table 19 data'!J$4,0)</f>
        <v>66.099999999999994</v>
      </c>
      <c r="K153" s="314">
        <f>VLOOKUP($A153,'Table 19 data'!$A$9:$AA$184,$Q$1+'Table 19 data'!K$4,0)</f>
        <v>13625</v>
      </c>
      <c r="L153" s="348">
        <f>VLOOKUP($A153,'Table 19 data'!$A$9:$AA$184,$Q$1+'Table 19 data'!L$4,0)</f>
        <v>69.3</v>
      </c>
      <c r="M153" s="314">
        <f>VLOOKUP($A153,'Table 19 data'!$A$9:$AA$184,$Q$1+'Table 19 data'!M$4,0)</f>
        <v>13357</v>
      </c>
      <c r="N153" s="348">
        <f>VLOOKUP($A153,'Table 19 data'!$A$9:$AA$184,$Q$1+'Table 19 data'!N$4,0)</f>
        <v>72.599999999999994</v>
      </c>
    </row>
    <row r="154" spans="1:23" ht="11.25" customHeight="1" x14ac:dyDescent="0.2">
      <c r="A154" s="103" t="s">
        <v>384</v>
      </c>
      <c r="B154" s="136" t="s">
        <v>385</v>
      </c>
      <c r="C154" s="314">
        <f>VLOOKUP($A154,'Table 19 data'!$A$9:$AA$184,$Q$1+'Table 19 data'!C$4,0)</f>
        <v>1497</v>
      </c>
      <c r="D154" s="348">
        <f>VLOOKUP($A154,'Table 19 data'!$A$9:$AA$184,$Q$1+'Table 19 data'!D$4,0)</f>
        <v>58.3</v>
      </c>
      <c r="E154" s="314">
        <f>VLOOKUP($A154,'Table 19 data'!$A$9:$AA$184,$Q$1+'Table 19 data'!E$4,0)</f>
        <v>1506</v>
      </c>
      <c r="F154" s="348">
        <f>VLOOKUP($A154,'Table 19 data'!$A$9:$AA$184,$Q$1+'Table 19 data'!F$4,0)</f>
        <v>64.2</v>
      </c>
      <c r="G154" s="314">
        <f>VLOOKUP($A154,'Table 19 data'!$A$9:$AA$184,$Q$1+'Table 19 data'!G$4,0)</f>
        <v>1434</v>
      </c>
      <c r="H154" s="348">
        <f>VLOOKUP($A154,'Table 19 data'!$A$9:$AA$184,$Q$1+'Table 19 data'!H$4,0)</f>
        <v>63.4</v>
      </c>
      <c r="I154" s="314">
        <f>VLOOKUP($A154,'Table 19 data'!$A$9:$AA$184,$Q$1+'Table 19 data'!I$4,0)</f>
        <v>1532</v>
      </c>
      <c r="J154" s="348">
        <f>VLOOKUP($A154,'Table 19 data'!$A$9:$AA$184,$Q$1+'Table 19 data'!J$4,0)</f>
        <v>52.3</v>
      </c>
      <c r="K154" s="314">
        <f>VLOOKUP($A154,'Table 19 data'!$A$9:$AA$184,$Q$1+'Table 19 data'!K$4,0)</f>
        <v>1443</v>
      </c>
      <c r="L154" s="348">
        <f>VLOOKUP($A154,'Table 19 data'!$A$9:$AA$184,$Q$1+'Table 19 data'!L$4,0)</f>
        <v>61</v>
      </c>
      <c r="M154" s="314">
        <f>VLOOKUP($A154,'Table 19 data'!$A$9:$AA$184,$Q$1+'Table 19 data'!M$4,0)</f>
        <v>1397</v>
      </c>
      <c r="N154" s="348">
        <f>VLOOKUP($A154,'Table 19 data'!$A$9:$AA$184,$Q$1+'Table 19 data'!N$4,0)</f>
        <v>66.2</v>
      </c>
    </row>
    <row r="155" spans="1:23" ht="11.25" customHeight="1" x14ac:dyDescent="0.2">
      <c r="A155" s="103" t="s">
        <v>386</v>
      </c>
      <c r="B155" s="136" t="s">
        <v>387</v>
      </c>
      <c r="C155" s="314">
        <f>VLOOKUP($A155,'Table 19 data'!$A$9:$AA$184,$Q$1+'Table 19 data'!C$4,0)</f>
        <v>16272</v>
      </c>
      <c r="D155" s="348">
        <f>VLOOKUP($A155,'Table 19 data'!$A$9:$AA$184,$Q$1+'Table 19 data'!D$4,0)</f>
        <v>64.7</v>
      </c>
      <c r="E155" s="314">
        <f>VLOOKUP($A155,'Table 19 data'!$A$9:$AA$184,$Q$1+'Table 19 data'!E$4,0)</f>
        <v>16434</v>
      </c>
      <c r="F155" s="348">
        <f>VLOOKUP($A155,'Table 19 data'!$A$9:$AA$184,$Q$1+'Table 19 data'!F$4,0)</f>
        <v>70.400000000000006</v>
      </c>
      <c r="G155" s="314">
        <f>VLOOKUP($A155,'Table 19 data'!$A$9:$AA$184,$Q$1+'Table 19 data'!G$4,0)</f>
        <v>15735</v>
      </c>
      <c r="H155" s="348">
        <f>VLOOKUP($A155,'Table 19 data'!$A$9:$AA$184,$Q$1+'Table 19 data'!H$4,0)</f>
        <v>71.2</v>
      </c>
      <c r="I155" s="314">
        <f>VLOOKUP($A155,'Table 19 data'!$A$9:$AA$184,$Q$1+'Table 19 data'!I$4,0)</f>
        <v>15876</v>
      </c>
      <c r="J155" s="348">
        <f>VLOOKUP($A155,'Table 19 data'!$A$9:$AA$184,$Q$1+'Table 19 data'!J$4,0)</f>
        <v>69</v>
      </c>
      <c r="K155" s="314">
        <f>VLOOKUP($A155,'Table 19 data'!$A$9:$AA$184,$Q$1+'Table 19 data'!K$4,0)</f>
        <v>16213</v>
      </c>
      <c r="L155" s="348">
        <f>VLOOKUP($A155,'Table 19 data'!$A$9:$AA$184,$Q$1+'Table 19 data'!L$4,0)</f>
        <v>73</v>
      </c>
      <c r="M155" s="314">
        <f>VLOOKUP($A155,'Table 19 data'!$A$9:$AA$184,$Q$1+'Table 19 data'!M$4,0)</f>
        <v>15950</v>
      </c>
      <c r="N155" s="348">
        <f>VLOOKUP($A155,'Table 19 data'!$A$9:$AA$184,$Q$1+'Table 19 data'!N$4,0)</f>
        <v>74.3</v>
      </c>
    </row>
    <row r="156" spans="1:23" ht="11.25" customHeight="1" x14ac:dyDescent="0.2">
      <c r="A156" s="103" t="s">
        <v>388</v>
      </c>
      <c r="B156" s="136" t="s">
        <v>389</v>
      </c>
      <c r="C156" s="314">
        <f>VLOOKUP($A156,'Table 19 data'!$A$9:$AA$184,$Q$1+'Table 19 data'!C$4,0)</f>
        <v>3313</v>
      </c>
      <c r="D156" s="348">
        <f>VLOOKUP($A156,'Table 19 data'!$A$9:$AA$184,$Q$1+'Table 19 data'!D$4,0)</f>
        <v>69.3</v>
      </c>
      <c r="E156" s="314">
        <f>VLOOKUP($A156,'Table 19 data'!$A$9:$AA$184,$Q$1+'Table 19 data'!E$4,0)</f>
        <v>3355</v>
      </c>
      <c r="F156" s="348">
        <f>VLOOKUP($A156,'Table 19 data'!$A$9:$AA$184,$Q$1+'Table 19 data'!F$4,0)</f>
        <v>68.099999999999994</v>
      </c>
      <c r="G156" s="314">
        <f>VLOOKUP($A156,'Table 19 data'!$A$9:$AA$184,$Q$1+'Table 19 data'!G$4,0)</f>
        <v>3144</v>
      </c>
      <c r="H156" s="348">
        <f>VLOOKUP($A156,'Table 19 data'!$A$9:$AA$184,$Q$1+'Table 19 data'!H$4,0)</f>
        <v>67.7</v>
      </c>
      <c r="I156" s="314">
        <f>VLOOKUP($A156,'Table 19 data'!$A$9:$AA$184,$Q$1+'Table 19 data'!I$4,0)</f>
        <v>3084</v>
      </c>
      <c r="J156" s="348">
        <f>VLOOKUP($A156,'Table 19 data'!$A$9:$AA$184,$Q$1+'Table 19 data'!J$4,0)</f>
        <v>72.8</v>
      </c>
      <c r="K156" s="314">
        <f>VLOOKUP($A156,'Table 19 data'!$A$9:$AA$184,$Q$1+'Table 19 data'!K$4,0)</f>
        <v>3168</v>
      </c>
      <c r="L156" s="348">
        <f>VLOOKUP($A156,'Table 19 data'!$A$9:$AA$184,$Q$1+'Table 19 data'!L$4,0)</f>
        <v>71.7</v>
      </c>
      <c r="M156" s="314">
        <f>VLOOKUP($A156,'Table 19 data'!$A$9:$AA$184,$Q$1+'Table 19 data'!M$4,0)</f>
        <v>3000</v>
      </c>
      <c r="N156" s="348">
        <f>VLOOKUP($A156,'Table 19 data'!$A$9:$AA$184,$Q$1+'Table 19 data'!N$4,0)</f>
        <v>76.5</v>
      </c>
    </row>
    <row r="157" spans="1:23" ht="11.25" customHeight="1" x14ac:dyDescent="0.2">
      <c r="A157" s="103" t="s">
        <v>390</v>
      </c>
      <c r="B157" s="136" t="s">
        <v>391</v>
      </c>
      <c r="C157" s="314">
        <f>VLOOKUP($A157,'Table 19 data'!$A$9:$AA$184,$Q$1+'Table 19 data'!C$4,0)</f>
        <v>2497</v>
      </c>
      <c r="D157" s="348">
        <f>VLOOKUP($A157,'Table 19 data'!$A$9:$AA$184,$Q$1+'Table 19 data'!D$4,0)</f>
        <v>66.900000000000006</v>
      </c>
      <c r="E157" s="314">
        <f>VLOOKUP($A157,'Table 19 data'!$A$9:$AA$184,$Q$1+'Table 19 data'!E$4,0)</f>
        <v>2659</v>
      </c>
      <c r="F157" s="348">
        <f>VLOOKUP($A157,'Table 19 data'!$A$9:$AA$184,$Q$1+'Table 19 data'!F$4,0)</f>
        <v>70.3</v>
      </c>
      <c r="G157" s="314">
        <f>VLOOKUP($A157,'Table 19 data'!$A$9:$AA$184,$Q$1+'Table 19 data'!G$4,0)</f>
        <v>2523</v>
      </c>
      <c r="H157" s="348">
        <f>VLOOKUP($A157,'Table 19 data'!$A$9:$AA$184,$Q$1+'Table 19 data'!H$4,0)</f>
        <v>69.5</v>
      </c>
      <c r="I157" s="314">
        <f>VLOOKUP($A157,'Table 19 data'!$A$9:$AA$184,$Q$1+'Table 19 data'!I$4,0)</f>
        <v>2615</v>
      </c>
      <c r="J157" s="348">
        <f>VLOOKUP($A157,'Table 19 data'!$A$9:$AA$184,$Q$1+'Table 19 data'!J$4,0)</f>
        <v>75.3</v>
      </c>
      <c r="K157" s="314">
        <f>VLOOKUP($A157,'Table 19 data'!$A$9:$AA$184,$Q$1+'Table 19 data'!K$4,0)</f>
        <v>2657</v>
      </c>
      <c r="L157" s="348">
        <f>VLOOKUP($A157,'Table 19 data'!$A$9:$AA$184,$Q$1+'Table 19 data'!L$4,0)</f>
        <v>73</v>
      </c>
      <c r="M157" s="314">
        <f>VLOOKUP($A157,'Table 19 data'!$A$9:$AA$184,$Q$1+'Table 19 data'!M$4,0)</f>
        <v>2713</v>
      </c>
      <c r="N157" s="348">
        <f>VLOOKUP($A157,'Table 19 data'!$A$9:$AA$184,$Q$1+'Table 19 data'!N$4,0)</f>
        <v>62.9</v>
      </c>
    </row>
    <row r="158" spans="1:23" ht="11.25" customHeight="1" x14ac:dyDescent="0.2">
      <c r="A158" s="103" t="s">
        <v>392</v>
      </c>
      <c r="B158" s="136" t="s">
        <v>393</v>
      </c>
      <c r="C158" s="314">
        <f>VLOOKUP($A158,'Table 19 data'!$A$9:$AA$184,$Q$1+'Table 19 data'!C$4,0)</f>
        <v>6038</v>
      </c>
      <c r="D158" s="348">
        <f>VLOOKUP($A158,'Table 19 data'!$A$9:$AA$184,$Q$1+'Table 19 data'!D$4,0)</f>
        <v>67</v>
      </c>
      <c r="E158" s="314">
        <f>VLOOKUP($A158,'Table 19 data'!$A$9:$AA$184,$Q$1+'Table 19 data'!E$4,0)</f>
        <v>6193</v>
      </c>
      <c r="F158" s="348">
        <f>VLOOKUP($A158,'Table 19 data'!$A$9:$AA$184,$Q$1+'Table 19 data'!F$4,0)</f>
        <v>70.7</v>
      </c>
      <c r="G158" s="314">
        <f>VLOOKUP($A158,'Table 19 data'!$A$9:$AA$184,$Q$1+'Table 19 data'!G$4,0)</f>
        <v>5952</v>
      </c>
      <c r="H158" s="348">
        <f>VLOOKUP($A158,'Table 19 data'!$A$9:$AA$184,$Q$1+'Table 19 data'!H$4,0)</f>
        <v>69.8</v>
      </c>
      <c r="I158" s="314">
        <f>VLOOKUP($A158,'Table 19 data'!$A$9:$AA$184,$Q$1+'Table 19 data'!I$4,0)</f>
        <v>5846</v>
      </c>
      <c r="J158" s="348">
        <f>VLOOKUP($A158,'Table 19 data'!$A$9:$AA$184,$Q$1+'Table 19 data'!J$4,0)</f>
        <v>65.2</v>
      </c>
      <c r="K158" s="314">
        <f>VLOOKUP($A158,'Table 19 data'!$A$9:$AA$184,$Q$1+'Table 19 data'!K$4,0)</f>
        <v>6090</v>
      </c>
      <c r="L158" s="348">
        <f>VLOOKUP($A158,'Table 19 data'!$A$9:$AA$184,$Q$1+'Table 19 data'!L$4,0)</f>
        <v>70.400000000000006</v>
      </c>
      <c r="M158" s="314">
        <f>VLOOKUP($A158,'Table 19 data'!$A$9:$AA$184,$Q$1+'Table 19 data'!M$4,0)</f>
        <v>5985</v>
      </c>
      <c r="N158" s="348">
        <f>VLOOKUP($A158,'Table 19 data'!$A$9:$AA$184,$Q$1+'Table 19 data'!N$4,0)</f>
        <v>74</v>
      </c>
    </row>
    <row r="159" spans="1:23" ht="11.25" customHeight="1" x14ac:dyDescent="0.2">
      <c r="A159" s="103" t="s">
        <v>394</v>
      </c>
      <c r="B159" s="136" t="s">
        <v>395</v>
      </c>
      <c r="C159" s="314">
        <f>VLOOKUP($A159,'Table 19 data'!$A$9:$AA$184,$Q$1+'Table 19 data'!C$4,0)</f>
        <v>1927</v>
      </c>
      <c r="D159" s="348">
        <f>VLOOKUP($A159,'Table 19 data'!$A$9:$AA$184,$Q$1+'Table 19 data'!D$4,0)</f>
        <v>56.1</v>
      </c>
      <c r="E159" s="314">
        <f>VLOOKUP($A159,'Table 19 data'!$A$9:$AA$184,$Q$1+'Table 19 data'!E$4,0)</f>
        <v>1865</v>
      </c>
      <c r="F159" s="348">
        <f>VLOOKUP($A159,'Table 19 data'!$A$9:$AA$184,$Q$1+'Table 19 data'!F$4,0)</f>
        <v>62.2</v>
      </c>
      <c r="G159" s="314">
        <f>VLOOKUP($A159,'Table 19 data'!$A$9:$AA$184,$Q$1+'Table 19 data'!G$4,0)</f>
        <v>1872</v>
      </c>
      <c r="H159" s="348">
        <f>VLOOKUP($A159,'Table 19 data'!$A$9:$AA$184,$Q$1+'Table 19 data'!H$4,0)</f>
        <v>63.7</v>
      </c>
      <c r="I159" s="314">
        <f>VLOOKUP($A159,'Table 19 data'!$A$9:$AA$184,$Q$1+'Table 19 data'!I$4,0)</f>
        <v>1763</v>
      </c>
      <c r="J159" s="348">
        <f>VLOOKUP($A159,'Table 19 data'!$A$9:$AA$184,$Q$1+'Table 19 data'!J$4,0)</f>
        <v>62.8</v>
      </c>
      <c r="K159" s="314">
        <f>VLOOKUP($A159,'Table 19 data'!$A$9:$AA$184,$Q$1+'Table 19 data'!K$4,0)</f>
        <v>1816</v>
      </c>
      <c r="L159" s="348">
        <f>VLOOKUP($A159,'Table 19 data'!$A$9:$AA$184,$Q$1+'Table 19 data'!L$4,0)</f>
        <v>57.3</v>
      </c>
      <c r="M159" s="314">
        <f>VLOOKUP($A159,'Table 19 data'!$A$9:$AA$184,$Q$1+'Table 19 data'!M$4,0)</f>
        <v>1756</v>
      </c>
      <c r="N159" s="348">
        <f>VLOOKUP($A159,'Table 19 data'!$A$9:$AA$184,$Q$1+'Table 19 data'!N$4,0)</f>
        <v>65.3</v>
      </c>
    </row>
    <row r="160" spans="1:23" ht="11.25" customHeight="1" x14ac:dyDescent="0.2">
      <c r="A160" s="103" t="s">
        <v>396</v>
      </c>
      <c r="B160" s="136" t="s">
        <v>397</v>
      </c>
      <c r="C160" s="314">
        <f>VLOOKUP($A160,'Table 19 data'!$A$9:$AA$184,$Q$1+'Table 19 data'!C$4,0)</f>
        <v>881</v>
      </c>
      <c r="D160" s="348">
        <f>VLOOKUP($A160,'Table 19 data'!$A$9:$AA$184,$Q$1+'Table 19 data'!D$4,0)</f>
        <v>66.599999999999994</v>
      </c>
      <c r="E160" s="314">
        <f>VLOOKUP($A160,'Table 19 data'!$A$9:$AA$184,$Q$1+'Table 19 data'!E$4,0)</f>
        <v>912</v>
      </c>
      <c r="F160" s="348">
        <f>VLOOKUP($A160,'Table 19 data'!$A$9:$AA$184,$Q$1+'Table 19 data'!F$4,0)</f>
        <v>72</v>
      </c>
      <c r="G160" s="314">
        <f>VLOOKUP($A160,'Table 19 data'!$A$9:$AA$184,$Q$1+'Table 19 data'!G$4,0)</f>
        <v>923</v>
      </c>
      <c r="H160" s="348">
        <f>VLOOKUP($A160,'Table 19 data'!$A$9:$AA$184,$Q$1+'Table 19 data'!H$4,0)</f>
        <v>66.5</v>
      </c>
      <c r="I160" s="314">
        <f>VLOOKUP($A160,'Table 19 data'!$A$9:$AA$184,$Q$1+'Table 19 data'!I$4,0)</f>
        <v>953</v>
      </c>
      <c r="J160" s="348">
        <f>VLOOKUP($A160,'Table 19 data'!$A$9:$AA$184,$Q$1+'Table 19 data'!J$4,0)</f>
        <v>69.900000000000006</v>
      </c>
      <c r="K160" s="314">
        <f>VLOOKUP($A160,'Table 19 data'!$A$9:$AA$184,$Q$1+'Table 19 data'!K$4,0)</f>
        <v>1023</v>
      </c>
      <c r="L160" s="348">
        <f>VLOOKUP($A160,'Table 19 data'!$A$9:$AA$184,$Q$1+'Table 19 data'!L$4,0)</f>
        <v>72.8</v>
      </c>
      <c r="M160" s="314">
        <f>VLOOKUP($A160,'Table 19 data'!$A$9:$AA$184,$Q$1+'Table 19 data'!M$4,0)</f>
        <v>1022</v>
      </c>
      <c r="N160" s="348">
        <f>VLOOKUP($A160,'Table 19 data'!$A$9:$AA$184,$Q$1+'Table 19 data'!N$4,0)</f>
        <v>78.599999999999994</v>
      </c>
    </row>
    <row r="161" spans="1:23" ht="11.25" customHeight="1" x14ac:dyDescent="0.2">
      <c r="A161" s="103" t="s">
        <v>398</v>
      </c>
      <c r="B161" s="136" t="s">
        <v>399</v>
      </c>
      <c r="C161" s="314">
        <f>VLOOKUP($A161,'Table 19 data'!$A$9:$AA$184,$Q$1+'Table 19 data'!C$4,0)</f>
        <v>1380</v>
      </c>
      <c r="D161" s="348">
        <f>VLOOKUP($A161,'Table 19 data'!$A$9:$AA$184,$Q$1+'Table 19 data'!D$4,0)</f>
        <v>75.8</v>
      </c>
      <c r="E161" s="314">
        <f>VLOOKUP($A161,'Table 19 data'!$A$9:$AA$184,$Q$1+'Table 19 data'!E$4,0)</f>
        <v>1474</v>
      </c>
      <c r="F161" s="348">
        <f>VLOOKUP($A161,'Table 19 data'!$A$9:$AA$184,$Q$1+'Table 19 data'!F$4,0)</f>
        <v>80.099999999999994</v>
      </c>
      <c r="G161" s="314">
        <f>VLOOKUP($A161,'Table 19 data'!$A$9:$AA$184,$Q$1+'Table 19 data'!G$4,0)</f>
        <v>1458</v>
      </c>
      <c r="H161" s="348">
        <f>VLOOKUP($A161,'Table 19 data'!$A$9:$AA$184,$Q$1+'Table 19 data'!H$4,0)</f>
        <v>79.599999999999994</v>
      </c>
      <c r="I161" s="314">
        <f>VLOOKUP($A161,'Table 19 data'!$A$9:$AA$184,$Q$1+'Table 19 data'!I$4,0)</f>
        <v>1492</v>
      </c>
      <c r="J161" s="348">
        <f>VLOOKUP($A161,'Table 19 data'!$A$9:$AA$184,$Q$1+'Table 19 data'!J$4,0)</f>
        <v>75.3</v>
      </c>
      <c r="K161" s="314">
        <f>VLOOKUP($A161,'Table 19 data'!$A$9:$AA$184,$Q$1+'Table 19 data'!K$4,0)</f>
        <v>1603</v>
      </c>
      <c r="L161" s="348">
        <f>VLOOKUP($A161,'Table 19 data'!$A$9:$AA$184,$Q$1+'Table 19 data'!L$4,0)</f>
        <v>83.5</v>
      </c>
      <c r="M161" s="314">
        <f>VLOOKUP($A161,'Table 19 data'!$A$9:$AA$184,$Q$1+'Table 19 data'!M$4,0)</f>
        <v>1557</v>
      </c>
      <c r="N161" s="348">
        <f>VLOOKUP($A161,'Table 19 data'!$A$9:$AA$184,$Q$1+'Table 19 data'!N$4,0)</f>
        <v>85.2</v>
      </c>
    </row>
    <row r="162" spans="1:23" ht="11.25" customHeight="1" x14ac:dyDescent="0.2">
      <c r="A162" s="103" t="s">
        <v>400</v>
      </c>
      <c r="B162" s="136" t="s">
        <v>401</v>
      </c>
      <c r="C162" s="314">
        <f>VLOOKUP($A162,'Table 19 data'!$A$9:$AA$184,$Q$1+'Table 19 data'!C$4,0)</f>
        <v>2165</v>
      </c>
      <c r="D162" s="348">
        <f>VLOOKUP($A162,'Table 19 data'!$A$9:$AA$184,$Q$1+'Table 19 data'!D$4,0)</f>
        <v>62.1</v>
      </c>
      <c r="E162" s="314">
        <f>VLOOKUP($A162,'Table 19 data'!$A$9:$AA$184,$Q$1+'Table 19 data'!E$4,0)</f>
        <v>2022</v>
      </c>
      <c r="F162" s="348">
        <f>VLOOKUP($A162,'Table 19 data'!$A$9:$AA$184,$Q$1+'Table 19 data'!F$4,0)</f>
        <v>62.6</v>
      </c>
      <c r="G162" s="314">
        <f>VLOOKUP($A162,'Table 19 data'!$A$9:$AA$184,$Q$1+'Table 19 data'!G$4,0)</f>
        <v>1940</v>
      </c>
      <c r="H162" s="348">
        <f>VLOOKUP($A162,'Table 19 data'!$A$9:$AA$184,$Q$1+'Table 19 data'!H$4,0)</f>
        <v>67.2</v>
      </c>
      <c r="I162" s="314">
        <f>VLOOKUP($A162,'Table 19 data'!$A$9:$AA$184,$Q$1+'Table 19 data'!I$4,0)</f>
        <v>1821</v>
      </c>
      <c r="J162" s="348">
        <f>VLOOKUP($A162,'Table 19 data'!$A$9:$AA$184,$Q$1+'Table 19 data'!J$4,0)</f>
        <v>67.5</v>
      </c>
      <c r="K162" s="314">
        <f>VLOOKUP($A162,'Table 19 data'!$A$9:$AA$184,$Q$1+'Table 19 data'!K$4,0)</f>
        <v>1991</v>
      </c>
      <c r="L162" s="348">
        <f>VLOOKUP($A162,'Table 19 data'!$A$9:$AA$184,$Q$1+'Table 19 data'!L$4,0)</f>
        <v>71.599999999999994</v>
      </c>
      <c r="M162" s="314">
        <f>VLOOKUP($A162,'Table 19 data'!$A$9:$AA$184,$Q$1+'Table 19 data'!M$4,0)</f>
        <v>1863</v>
      </c>
      <c r="N162" s="348">
        <f>VLOOKUP($A162,'Table 19 data'!$A$9:$AA$184,$Q$1+'Table 19 data'!N$4,0)</f>
        <v>74.900000000000006</v>
      </c>
    </row>
    <row r="163" spans="1:23" ht="11.25" customHeight="1" x14ac:dyDescent="0.2">
      <c r="A163" s="103" t="s">
        <v>402</v>
      </c>
      <c r="B163" s="136" t="s">
        <v>403</v>
      </c>
      <c r="C163" s="314">
        <f>VLOOKUP($A163,'Table 19 data'!$A$9:$AA$184,$Q$1+'Table 19 data'!C$4,0)</f>
        <v>10233</v>
      </c>
      <c r="D163" s="348">
        <f>VLOOKUP($A163,'Table 19 data'!$A$9:$AA$184,$Q$1+'Table 19 data'!D$4,0)</f>
        <v>70</v>
      </c>
      <c r="E163" s="314">
        <f>VLOOKUP($A163,'Table 19 data'!$A$9:$AA$184,$Q$1+'Table 19 data'!E$4,0)</f>
        <v>10491</v>
      </c>
      <c r="F163" s="348">
        <f>VLOOKUP($A163,'Table 19 data'!$A$9:$AA$184,$Q$1+'Table 19 data'!F$4,0)</f>
        <v>74.599999999999994</v>
      </c>
      <c r="G163" s="314">
        <f>VLOOKUP($A163,'Table 19 data'!$A$9:$AA$184,$Q$1+'Table 19 data'!G$4,0)</f>
        <v>10434</v>
      </c>
      <c r="H163" s="348">
        <f>VLOOKUP($A163,'Table 19 data'!$A$9:$AA$184,$Q$1+'Table 19 data'!H$4,0)</f>
        <v>75.2</v>
      </c>
      <c r="I163" s="314">
        <f>VLOOKUP($A163,'Table 19 data'!$A$9:$AA$184,$Q$1+'Table 19 data'!I$4,0)</f>
        <v>10320</v>
      </c>
      <c r="J163" s="348">
        <f>VLOOKUP($A163,'Table 19 data'!$A$9:$AA$184,$Q$1+'Table 19 data'!J$4,0)</f>
        <v>70.900000000000006</v>
      </c>
      <c r="K163" s="314">
        <f>VLOOKUP($A163,'Table 19 data'!$A$9:$AA$184,$Q$1+'Table 19 data'!K$4,0)</f>
        <v>10370</v>
      </c>
      <c r="L163" s="348">
        <f>VLOOKUP($A163,'Table 19 data'!$A$9:$AA$184,$Q$1+'Table 19 data'!L$4,0)</f>
        <v>76.400000000000006</v>
      </c>
      <c r="M163" s="314">
        <f>VLOOKUP($A163,'Table 19 data'!$A$9:$AA$184,$Q$1+'Table 19 data'!M$4,0)</f>
        <v>10481</v>
      </c>
      <c r="N163" s="348">
        <f>VLOOKUP($A163,'Table 19 data'!$A$9:$AA$184,$Q$1+'Table 19 data'!N$4,0)</f>
        <v>75.8</v>
      </c>
    </row>
    <row r="164" spans="1:23" ht="11.25" customHeight="1" x14ac:dyDescent="0.2">
      <c r="A164" s="103" t="s">
        <v>404</v>
      </c>
      <c r="B164" s="136" t="s">
        <v>405</v>
      </c>
      <c r="C164" s="314">
        <f>VLOOKUP($A164,'Table 19 data'!$A$9:$AA$184,$Q$1+'Table 19 data'!C$4,0)</f>
        <v>1952</v>
      </c>
      <c r="D164" s="348">
        <f>VLOOKUP($A164,'Table 19 data'!$A$9:$AA$184,$Q$1+'Table 19 data'!D$4,0)</f>
        <v>67.400000000000006</v>
      </c>
      <c r="E164" s="314">
        <f>VLOOKUP($A164,'Table 19 data'!$A$9:$AA$184,$Q$1+'Table 19 data'!E$4,0)</f>
        <v>1956</v>
      </c>
      <c r="F164" s="348">
        <f>VLOOKUP($A164,'Table 19 data'!$A$9:$AA$184,$Q$1+'Table 19 data'!F$4,0)</f>
        <v>76.3</v>
      </c>
      <c r="G164" s="314">
        <f>VLOOKUP($A164,'Table 19 data'!$A$9:$AA$184,$Q$1+'Table 19 data'!G$4,0)</f>
        <v>1927</v>
      </c>
      <c r="H164" s="348">
        <f>VLOOKUP($A164,'Table 19 data'!$A$9:$AA$184,$Q$1+'Table 19 data'!H$4,0)</f>
        <v>76.3</v>
      </c>
      <c r="I164" s="314">
        <f>VLOOKUP($A164,'Table 19 data'!$A$9:$AA$184,$Q$1+'Table 19 data'!I$4,0)</f>
        <v>1857</v>
      </c>
      <c r="J164" s="348">
        <f>VLOOKUP($A164,'Table 19 data'!$A$9:$AA$184,$Q$1+'Table 19 data'!J$4,0)</f>
        <v>62.5</v>
      </c>
      <c r="K164" s="314">
        <f>VLOOKUP($A164,'Table 19 data'!$A$9:$AA$184,$Q$1+'Table 19 data'!K$4,0)</f>
        <v>1923</v>
      </c>
      <c r="L164" s="348">
        <f>VLOOKUP($A164,'Table 19 data'!$A$9:$AA$184,$Q$1+'Table 19 data'!L$4,0)</f>
        <v>70.8</v>
      </c>
      <c r="M164" s="314">
        <f>VLOOKUP($A164,'Table 19 data'!$A$9:$AA$184,$Q$1+'Table 19 data'!M$4,0)</f>
        <v>1872</v>
      </c>
      <c r="N164" s="348">
        <f>VLOOKUP($A164,'Table 19 data'!$A$9:$AA$184,$Q$1+'Table 19 data'!N$4,0)</f>
        <v>72.2</v>
      </c>
    </row>
    <row r="165" spans="1:23" ht="11.25" customHeight="1" x14ac:dyDescent="0.2">
      <c r="A165" s="103" t="s">
        <v>406</v>
      </c>
      <c r="B165" s="136" t="s">
        <v>407</v>
      </c>
      <c r="C165" s="314">
        <f>VLOOKUP($A165,'Table 19 data'!$A$9:$AA$184,$Q$1+'Table 19 data'!C$4,0)</f>
        <v>7992</v>
      </c>
      <c r="D165" s="348">
        <f>VLOOKUP($A165,'Table 19 data'!$A$9:$AA$184,$Q$1+'Table 19 data'!D$4,0)</f>
        <v>68.400000000000006</v>
      </c>
      <c r="E165" s="314">
        <f>VLOOKUP($A165,'Table 19 data'!$A$9:$AA$184,$Q$1+'Table 19 data'!E$4,0)</f>
        <v>8288</v>
      </c>
      <c r="F165" s="348">
        <f>VLOOKUP($A165,'Table 19 data'!$A$9:$AA$184,$Q$1+'Table 19 data'!F$4,0)</f>
        <v>73.599999999999994</v>
      </c>
      <c r="G165" s="314">
        <f>VLOOKUP($A165,'Table 19 data'!$A$9:$AA$184,$Q$1+'Table 19 data'!G$4,0)</f>
        <v>7957</v>
      </c>
      <c r="H165" s="348">
        <f>VLOOKUP($A165,'Table 19 data'!$A$9:$AA$184,$Q$1+'Table 19 data'!H$4,0)</f>
        <v>74.599999999999994</v>
      </c>
      <c r="I165" s="314">
        <f>VLOOKUP($A165,'Table 19 data'!$A$9:$AA$184,$Q$1+'Table 19 data'!I$4,0)</f>
        <v>8007</v>
      </c>
      <c r="J165" s="348">
        <f>VLOOKUP($A165,'Table 19 data'!$A$9:$AA$184,$Q$1+'Table 19 data'!J$4,0)</f>
        <v>66.7</v>
      </c>
      <c r="K165" s="314">
        <f>VLOOKUP($A165,'Table 19 data'!$A$9:$AA$184,$Q$1+'Table 19 data'!K$4,0)</f>
        <v>8071</v>
      </c>
      <c r="L165" s="348">
        <f>VLOOKUP($A165,'Table 19 data'!$A$9:$AA$184,$Q$1+'Table 19 data'!L$4,0)</f>
        <v>70.8</v>
      </c>
      <c r="M165" s="314">
        <f>VLOOKUP($A165,'Table 19 data'!$A$9:$AA$184,$Q$1+'Table 19 data'!M$4,0)</f>
        <v>8194</v>
      </c>
      <c r="N165" s="348">
        <f>VLOOKUP($A165,'Table 19 data'!$A$9:$AA$184,$Q$1+'Table 19 data'!N$4,0)</f>
        <v>74</v>
      </c>
    </row>
    <row r="166" spans="1:23" ht="11.25" customHeight="1" x14ac:dyDescent="0.2">
      <c r="A166" s="103" t="s">
        <v>408</v>
      </c>
      <c r="B166" s="136" t="s">
        <v>409</v>
      </c>
      <c r="C166" s="314">
        <f>VLOOKUP($A166,'Table 19 data'!$A$9:$AA$184,$Q$1+'Table 19 data'!C$4,0)</f>
        <v>1477</v>
      </c>
      <c r="D166" s="348">
        <f>VLOOKUP($A166,'Table 19 data'!$A$9:$AA$184,$Q$1+'Table 19 data'!D$4,0)</f>
        <v>71</v>
      </c>
      <c r="E166" s="314">
        <f>VLOOKUP($A166,'Table 19 data'!$A$9:$AA$184,$Q$1+'Table 19 data'!E$4,0)</f>
        <v>1491</v>
      </c>
      <c r="F166" s="348">
        <f>VLOOKUP($A166,'Table 19 data'!$A$9:$AA$184,$Q$1+'Table 19 data'!F$4,0)</f>
        <v>74.599999999999994</v>
      </c>
      <c r="G166" s="314">
        <f>VLOOKUP($A166,'Table 19 data'!$A$9:$AA$184,$Q$1+'Table 19 data'!G$4,0)</f>
        <v>1444</v>
      </c>
      <c r="H166" s="348">
        <f>VLOOKUP($A166,'Table 19 data'!$A$9:$AA$184,$Q$1+'Table 19 data'!H$4,0)</f>
        <v>75.099999999999994</v>
      </c>
      <c r="I166" s="314">
        <f>VLOOKUP($A166,'Table 19 data'!$A$9:$AA$184,$Q$1+'Table 19 data'!I$4,0)</f>
        <v>1461</v>
      </c>
      <c r="J166" s="348">
        <f>VLOOKUP($A166,'Table 19 data'!$A$9:$AA$184,$Q$1+'Table 19 data'!J$4,0)</f>
        <v>70.2</v>
      </c>
      <c r="K166" s="314">
        <f>VLOOKUP($A166,'Table 19 data'!$A$9:$AA$184,$Q$1+'Table 19 data'!K$4,0)</f>
        <v>1520</v>
      </c>
      <c r="L166" s="348">
        <f>VLOOKUP($A166,'Table 19 data'!$A$9:$AA$184,$Q$1+'Table 19 data'!L$4,0)</f>
        <v>77</v>
      </c>
      <c r="M166" s="314">
        <f>VLOOKUP($A166,'Table 19 data'!$A$9:$AA$184,$Q$1+'Table 19 data'!M$4,0)</f>
        <v>1462</v>
      </c>
      <c r="N166" s="348">
        <f>VLOOKUP($A166,'Table 19 data'!$A$9:$AA$184,$Q$1+'Table 19 data'!N$4,0)</f>
        <v>77.099999999999994</v>
      </c>
    </row>
    <row r="167" spans="1:23" ht="11.25" customHeight="1" x14ac:dyDescent="0.2">
      <c r="A167" s="103" t="s">
        <v>410</v>
      </c>
      <c r="B167" s="136" t="s">
        <v>411</v>
      </c>
      <c r="C167" s="314">
        <f>VLOOKUP($A167,'Table 19 data'!$A$9:$AA$184,$Q$1+'Table 19 data'!C$4,0)</f>
        <v>1661</v>
      </c>
      <c r="D167" s="348">
        <f>VLOOKUP($A167,'Table 19 data'!$A$9:$AA$184,$Q$1+'Table 19 data'!D$4,0)</f>
        <v>75.099999999999994</v>
      </c>
      <c r="E167" s="314">
        <f>VLOOKUP($A167,'Table 19 data'!$A$9:$AA$184,$Q$1+'Table 19 data'!E$4,0)</f>
        <v>1779</v>
      </c>
      <c r="F167" s="348">
        <f>VLOOKUP($A167,'Table 19 data'!$A$9:$AA$184,$Q$1+'Table 19 data'!F$4,0)</f>
        <v>79.599999999999994</v>
      </c>
      <c r="G167" s="314">
        <f>VLOOKUP($A167,'Table 19 data'!$A$9:$AA$184,$Q$1+'Table 19 data'!G$4,0)</f>
        <v>1652</v>
      </c>
      <c r="H167" s="348">
        <f>VLOOKUP($A167,'Table 19 data'!$A$9:$AA$184,$Q$1+'Table 19 data'!H$4,0)</f>
        <v>77.599999999999994</v>
      </c>
      <c r="I167" s="314">
        <f>VLOOKUP($A167,'Table 19 data'!$A$9:$AA$184,$Q$1+'Table 19 data'!I$4,0)</f>
        <v>1603</v>
      </c>
      <c r="J167" s="348">
        <f>VLOOKUP($A167,'Table 19 data'!$A$9:$AA$184,$Q$1+'Table 19 data'!J$4,0)</f>
        <v>70.2</v>
      </c>
      <c r="K167" s="314">
        <f>VLOOKUP($A167,'Table 19 data'!$A$9:$AA$184,$Q$1+'Table 19 data'!K$4,0)</f>
        <v>1641</v>
      </c>
      <c r="L167" s="348">
        <f>VLOOKUP($A167,'Table 19 data'!$A$9:$AA$184,$Q$1+'Table 19 data'!L$4,0)</f>
        <v>75.7</v>
      </c>
      <c r="M167" s="314">
        <f>VLOOKUP($A167,'Table 19 data'!$A$9:$AA$184,$Q$1+'Table 19 data'!M$4,0)</f>
        <v>1624</v>
      </c>
      <c r="N167" s="348">
        <f>VLOOKUP($A167,'Table 19 data'!$A$9:$AA$184,$Q$1+'Table 19 data'!N$4,0)</f>
        <v>80.099999999999994</v>
      </c>
    </row>
    <row r="168" spans="1:23" ht="11.25" customHeight="1" x14ac:dyDescent="0.2">
      <c r="A168" s="8"/>
      <c r="B168" s="136"/>
      <c r="C168" s="314"/>
      <c r="D168" s="292"/>
      <c r="E168" s="314"/>
      <c r="F168" s="292"/>
      <c r="G168" s="314"/>
      <c r="H168" s="348"/>
      <c r="M168" s="314"/>
      <c r="N168" s="163"/>
    </row>
    <row r="169" spans="1:23" s="83" customFormat="1" ht="11.25" customHeight="1" x14ac:dyDescent="0.2">
      <c r="A169" s="31" t="s">
        <v>569</v>
      </c>
      <c r="B169" s="77" t="s">
        <v>412</v>
      </c>
      <c r="C169" s="346">
        <f>VLOOKUP($A169,'Table 19 data'!$A$9:$AA$184,$Q$1+'Table 19 data'!C$4,0)</f>
        <v>55425</v>
      </c>
      <c r="D169" s="347">
        <f>VLOOKUP($A169,'Table 19 data'!$A$9:$AA$184,$Q$1+'Table 19 data'!D$4,0)</f>
        <v>66.900000000000006</v>
      </c>
      <c r="E169" s="346">
        <f>VLOOKUP($A169,'Table 19 data'!$A$9:$AA$184,$Q$1+'Table 19 data'!E$4,0)</f>
        <v>55678</v>
      </c>
      <c r="F169" s="347">
        <f>VLOOKUP($A169,'Table 19 data'!$A$9:$AA$184,$Q$1+'Table 19 data'!F$4,0)</f>
        <v>70.599999999999994</v>
      </c>
      <c r="G169" s="346">
        <f>VLOOKUP($A169,'Table 19 data'!$A$9:$AA$184,$Q$1+'Table 19 data'!G$4,0)</f>
        <v>53903</v>
      </c>
      <c r="H169" s="347">
        <f>VLOOKUP($A169,'Table 19 data'!$A$9:$AA$184,$Q$1+'Table 19 data'!H$4,0)</f>
        <v>72.400000000000006</v>
      </c>
      <c r="I169" s="346">
        <f>VLOOKUP($A169,'Table 19 data'!$A$9:$AA$184,$Q$1+'Table 19 data'!I$4,0)</f>
        <v>53276</v>
      </c>
      <c r="J169" s="347">
        <f>VLOOKUP($A169,'Table 19 data'!$A$9:$AA$184,$Q$1+'Table 19 data'!J$4,0)</f>
        <v>67</v>
      </c>
      <c r="K169" s="346">
        <f>VLOOKUP($A169,'Table 19 data'!$A$9:$AA$184,$Q$1+'Table 19 data'!K$4,0)</f>
        <v>54909</v>
      </c>
      <c r="L169" s="347">
        <f>VLOOKUP($A169,'Table 19 data'!$A$9:$AA$184,$Q$1+'Table 19 data'!L$4,0)</f>
        <v>69.5</v>
      </c>
      <c r="M169" s="346">
        <f>VLOOKUP($A169,'Table 19 data'!$A$9:$AA$184,$Q$1+'Table 19 data'!M$4,0)</f>
        <v>53691</v>
      </c>
      <c r="N169" s="347">
        <f>VLOOKUP($A169,'Table 19 data'!$A$9:$AA$184,$Q$1+'Table 19 data'!N$4,0)</f>
        <v>71.8</v>
      </c>
      <c r="O169" s="84"/>
      <c r="P169" s="84"/>
      <c r="Q169" s="84"/>
      <c r="R169" s="84"/>
      <c r="S169" s="84"/>
      <c r="T169" s="84"/>
      <c r="U169" s="84"/>
      <c r="V169" s="84"/>
      <c r="W169" s="84"/>
    </row>
    <row r="170" spans="1:23" ht="11.25" customHeight="1" x14ac:dyDescent="0.2">
      <c r="A170" s="103" t="s">
        <v>415</v>
      </c>
      <c r="B170" s="136" t="s">
        <v>416</v>
      </c>
      <c r="C170" s="314">
        <f>VLOOKUP($A170,'Table 19 data'!$A$9:$AA$184,$Q$1+'Table 19 data'!C$4,0)</f>
        <v>2153</v>
      </c>
      <c r="D170" s="348">
        <f>VLOOKUP($A170,'Table 19 data'!$A$9:$AA$184,$Q$1+'Table 19 data'!D$4,0)</f>
        <v>73.2</v>
      </c>
      <c r="E170" s="314">
        <f>VLOOKUP($A170,'Table 19 data'!$A$9:$AA$184,$Q$1+'Table 19 data'!E$4,0)</f>
        <v>2232</v>
      </c>
      <c r="F170" s="348">
        <f>VLOOKUP($A170,'Table 19 data'!$A$9:$AA$184,$Q$1+'Table 19 data'!F$4,0)</f>
        <v>75.099999999999994</v>
      </c>
      <c r="G170" s="314">
        <f>VLOOKUP($A170,'Table 19 data'!$A$9:$AA$184,$Q$1+'Table 19 data'!G$4,0)</f>
        <v>2072</v>
      </c>
      <c r="H170" s="348">
        <f>VLOOKUP($A170,'Table 19 data'!$A$9:$AA$184,$Q$1+'Table 19 data'!H$4,0)</f>
        <v>78.2</v>
      </c>
      <c r="I170" s="314">
        <f>VLOOKUP($A170,'Table 19 data'!$A$9:$AA$184,$Q$1+'Table 19 data'!I$4,0)</f>
        <v>2064</v>
      </c>
      <c r="J170" s="348">
        <f>VLOOKUP($A170,'Table 19 data'!$A$9:$AA$184,$Q$1+'Table 19 data'!J$4,0)</f>
        <v>66.400000000000006</v>
      </c>
      <c r="K170" s="314">
        <f>VLOOKUP($A170,'Table 19 data'!$A$9:$AA$184,$Q$1+'Table 19 data'!K$4,0)</f>
        <v>2169</v>
      </c>
      <c r="L170" s="348">
        <f>VLOOKUP($A170,'Table 19 data'!$A$9:$AA$184,$Q$1+'Table 19 data'!L$4,0)</f>
        <v>70.400000000000006</v>
      </c>
      <c r="M170" s="314">
        <f>VLOOKUP($A170,'Table 19 data'!$A$9:$AA$184,$Q$1+'Table 19 data'!M$4,0)</f>
        <v>2056</v>
      </c>
      <c r="N170" s="348">
        <f>VLOOKUP($A170,'Table 19 data'!$A$9:$AA$184,$Q$1+'Table 19 data'!N$4,0)</f>
        <v>73.2</v>
      </c>
    </row>
    <row r="171" spans="1:23" ht="11.25" customHeight="1" x14ac:dyDescent="0.2">
      <c r="A171" s="103" t="s">
        <v>417</v>
      </c>
      <c r="B171" s="136" t="s">
        <v>418</v>
      </c>
      <c r="C171" s="314">
        <f>VLOOKUP($A171,'Table 19 data'!$A$9:$AA$184,$Q$1+'Table 19 data'!C$4,0)</f>
        <v>1722</v>
      </c>
      <c r="D171" s="348">
        <f>VLOOKUP($A171,'Table 19 data'!$A$9:$AA$184,$Q$1+'Table 19 data'!D$4,0)</f>
        <v>67.2</v>
      </c>
      <c r="E171" s="314">
        <f>VLOOKUP($A171,'Table 19 data'!$A$9:$AA$184,$Q$1+'Table 19 data'!E$4,0)</f>
        <v>1674</v>
      </c>
      <c r="F171" s="348">
        <f>VLOOKUP($A171,'Table 19 data'!$A$9:$AA$184,$Q$1+'Table 19 data'!F$4,0)</f>
        <v>72.099999999999994</v>
      </c>
      <c r="G171" s="314">
        <f>VLOOKUP($A171,'Table 19 data'!$A$9:$AA$184,$Q$1+'Table 19 data'!G$4,0)</f>
        <v>1638</v>
      </c>
      <c r="H171" s="348">
        <f>VLOOKUP($A171,'Table 19 data'!$A$9:$AA$184,$Q$1+'Table 19 data'!H$4,0)</f>
        <v>68.7</v>
      </c>
      <c r="I171" s="314">
        <f>VLOOKUP($A171,'Table 19 data'!$A$9:$AA$184,$Q$1+'Table 19 data'!I$4,0)</f>
        <v>1612</v>
      </c>
      <c r="J171" s="348">
        <f>VLOOKUP($A171,'Table 19 data'!$A$9:$AA$184,$Q$1+'Table 19 data'!J$4,0)</f>
        <v>71.400000000000006</v>
      </c>
      <c r="K171" s="314">
        <f>VLOOKUP($A171,'Table 19 data'!$A$9:$AA$184,$Q$1+'Table 19 data'!K$4,0)</f>
        <v>1674</v>
      </c>
      <c r="L171" s="348">
        <f>VLOOKUP($A171,'Table 19 data'!$A$9:$AA$184,$Q$1+'Table 19 data'!L$4,0)</f>
        <v>77.2</v>
      </c>
      <c r="M171" s="314">
        <f>VLOOKUP($A171,'Table 19 data'!$A$9:$AA$184,$Q$1+'Table 19 data'!M$4,0)</f>
        <v>1690</v>
      </c>
      <c r="N171" s="348">
        <f>VLOOKUP($A171,'Table 19 data'!$A$9:$AA$184,$Q$1+'Table 19 data'!N$4,0)</f>
        <v>78.7</v>
      </c>
    </row>
    <row r="172" spans="1:23" ht="11.25" customHeight="1" x14ac:dyDescent="0.2">
      <c r="A172" s="103" t="s">
        <v>419</v>
      </c>
      <c r="B172" s="136" t="s">
        <v>420</v>
      </c>
      <c r="C172" s="314">
        <f>VLOOKUP($A172,'Table 19 data'!$A$9:$AA$184,$Q$1+'Table 19 data'!C$4,0)</f>
        <v>3023</v>
      </c>
      <c r="D172" s="348">
        <f>VLOOKUP($A172,'Table 19 data'!$A$9:$AA$184,$Q$1+'Table 19 data'!D$4,0)</f>
        <v>61.7</v>
      </c>
      <c r="E172" s="314">
        <f>VLOOKUP($A172,'Table 19 data'!$A$9:$AA$184,$Q$1+'Table 19 data'!E$4,0)</f>
        <v>2876</v>
      </c>
      <c r="F172" s="348">
        <f>VLOOKUP($A172,'Table 19 data'!$A$9:$AA$184,$Q$1+'Table 19 data'!F$4,0)</f>
        <v>68.599999999999994</v>
      </c>
      <c r="G172" s="314">
        <f>VLOOKUP($A172,'Table 19 data'!$A$9:$AA$184,$Q$1+'Table 19 data'!G$4,0)</f>
        <v>2888</v>
      </c>
      <c r="H172" s="348">
        <f>VLOOKUP($A172,'Table 19 data'!$A$9:$AA$184,$Q$1+'Table 19 data'!H$4,0)</f>
        <v>69.099999999999994</v>
      </c>
      <c r="I172" s="314">
        <f>VLOOKUP($A172,'Table 19 data'!$A$9:$AA$184,$Q$1+'Table 19 data'!I$4,0)</f>
        <v>2823</v>
      </c>
      <c r="J172" s="348">
        <f>VLOOKUP($A172,'Table 19 data'!$A$9:$AA$184,$Q$1+'Table 19 data'!J$4,0)</f>
        <v>68</v>
      </c>
      <c r="K172" s="314">
        <f>VLOOKUP($A172,'Table 19 data'!$A$9:$AA$184,$Q$1+'Table 19 data'!K$4,0)</f>
        <v>3140</v>
      </c>
      <c r="L172" s="348">
        <f>VLOOKUP($A172,'Table 19 data'!$A$9:$AA$184,$Q$1+'Table 19 data'!L$4,0)</f>
        <v>64.3</v>
      </c>
      <c r="M172" s="314">
        <f>VLOOKUP($A172,'Table 19 data'!$A$9:$AA$184,$Q$1+'Table 19 data'!M$4,0)</f>
        <v>3039</v>
      </c>
      <c r="N172" s="348">
        <f>VLOOKUP($A172,'Table 19 data'!$A$9:$AA$184,$Q$1+'Table 19 data'!N$4,0)</f>
        <v>73.7</v>
      </c>
    </row>
    <row r="173" spans="1:23" ht="11.25" customHeight="1" x14ac:dyDescent="0.2">
      <c r="A173" s="103" t="s">
        <v>421</v>
      </c>
      <c r="B173" s="136" t="s">
        <v>422</v>
      </c>
      <c r="C173" s="314">
        <f>VLOOKUP($A173,'Table 19 data'!$A$9:$AA$184,$Q$1+'Table 19 data'!C$4,0)</f>
        <v>5881</v>
      </c>
      <c r="D173" s="348">
        <f>VLOOKUP($A173,'Table 19 data'!$A$9:$AA$184,$Q$1+'Table 19 data'!D$4,0)</f>
        <v>64.900000000000006</v>
      </c>
      <c r="E173" s="314">
        <f>VLOOKUP($A173,'Table 19 data'!$A$9:$AA$184,$Q$1+'Table 19 data'!E$4,0)</f>
        <v>5801</v>
      </c>
      <c r="F173" s="348">
        <f>VLOOKUP($A173,'Table 19 data'!$A$9:$AA$184,$Q$1+'Table 19 data'!F$4,0)</f>
        <v>69.400000000000006</v>
      </c>
      <c r="G173" s="314">
        <f>VLOOKUP($A173,'Table 19 data'!$A$9:$AA$184,$Q$1+'Table 19 data'!G$4,0)</f>
        <v>5604</v>
      </c>
      <c r="H173" s="348">
        <f>VLOOKUP($A173,'Table 19 data'!$A$9:$AA$184,$Q$1+'Table 19 data'!H$4,0)</f>
        <v>69.5</v>
      </c>
      <c r="I173" s="314">
        <f>VLOOKUP($A173,'Table 19 data'!$A$9:$AA$184,$Q$1+'Table 19 data'!I$4,0)</f>
        <v>5532</v>
      </c>
      <c r="J173" s="348">
        <f>VLOOKUP($A173,'Table 19 data'!$A$9:$AA$184,$Q$1+'Table 19 data'!J$4,0)</f>
        <v>66</v>
      </c>
      <c r="K173" s="314">
        <f>VLOOKUP($A173,'Table 19 data'!$A$9:$AA$184,$Q$1+'Table 19 data'!K$4,0)</f>
        <v>5715</v>
      </c>
      <c r="L173" s="348">
        <f>VLOOKUP($A173,'Table 19 data'!$A$9:$AA$184,$Q$1+'Table 19 data'!L$4,0)</f>
        <v>72.099999999999994</v>
      </c>
      <c r="M173" s="314">
        <f>VLOOKUP($A173,'Table 19 data'!$A$9:$AA$184,$Q$1+'Table 19 data'!M$4,0)</f>
        <v>5607</v>
      </c>
      <c r="N173" s="348">
        <f>VLOOKUP($A173,'Table 19 data'!$A$9:$AA$184,$Q$1+'Table 19 data'!N$4,0)</f>
        <v>71.2</v>
      </c>
    </row>
    <row r="174" spans="1:23" ht="11.25" customHeight="1" x14ac:dyDescent="0.2">
      <c r="A174" s="103" t="s">
        <v>423</v>
      </c>
      <c r="B174" s="136" t="s">
        <v>424</v>
      </c>
      <c r="C174" s="314">
        <f>VLOOKUP($A174,'Table 19 data'!$A$9:$AA$184,$Q$1+'Table 19 data'!C$4,0)</f>
        <v>7567</v>
      </c>
      <c r="D174" s="348">
        <f>VLOOKUP($A174,'Table 19 data'!$A$9:$AA$184,$Q$1+'Table 19 data'!D$4,0)</f>
        <v>67.400000000000006</v>
      </c>
      <c r="E174" s="314">
        <f>VLOOKUP($A174,'Table 19 data'!$A$9:$AA$184,$Q$1+'Table 19 data'!E$4,0)</f>
        <v>7569</v>
      </c>
      <c r="F174" s="348">
        <f>VLOOKUP($A174,'Table 19 data'!$A$9:$AA$184,$Q$1+'Table 19 data'!F$4,0)</f>
        <v>69.7</v>
      </c>
      <c r="G174" s="314">
        <f>VLOOKUP($A174,'Table 19 data'!$A$9:$AA$184,$Q$1+'Table 19 data'!G$4,0)</f>
        <v>7308</v>
      </c>
      <c r="H174" s="348">
        <f>VLOOKUP($A174,'Table 19 data'!$A$9:$AA$184,$Q$1+'Table 19 data'!H$4,0)</f>
        <v>71.900000000000006</v>
      </c>
      <c r="I174" s="314">
        <f>VLOOKUP($A174,'Table 19 data'!$A$9:$AA$184,$Q$1+'Table 19 data'!I$4,0)</f>
        <v>7508</v>
      </c>
      <c r="J174" s="348">
        <f>VLOOKUP($A174,'Table 19 data'!$A$9:$AA$184,$Q$1+'Table 19 data'!J$4,0)</f>
        <v>67</v>
      </c>
      <c r="K174" s="314">
        <f>VLOOKUP($A174,'Table 19 data'!$A$9:$AA$184,$Q$1+'Table 19 data'!K$4,0)</f>
        <v>7545</v>
      </c>
      <c r="L174" s="348">
        <f>VLOOKUP($A174,'Table 19 data'!$A$9:$AA$184,$Q$1+'Table 19 data'!L$4,0)</f>
        <v>69.099999999999994</v>
      </c>
      <c r="M174" s="314">
        <f>VLOOKUP($A174,'Table 19 data'!$A$9:$AA$184,$Q$1+'Table 19 data'!M$4,0)</f>
        <v>7137</v>
      </c>
      <c r="N174" s="348">
        <f>VLOOKUP($A174,'Table 19 data'!$A$9:$AA$184,$Q$1+'Table 19 data'!N$4,0)</f>
        <v>72</v>
      </c>
    </row>
    <row r="175" spans="1:23" ht="11.25" customHeight="1" x14ac:dyDescent="0.2">
      <c r="A175" s="103" t="s">
        <v>425</v>
      </c>
      <c r="B175" s="136" t="s">
        <v>426</v>
      </c>
      <c r="C175" s="314">
        <f>VLOOKUP($A175,'Table 19 data'!$A$9:$AA$184,$Q$1+'Table 19 data'!C$4,0)</f>
        <v>4281</v>
      </c>
      <c r="D175" s="348">
        <f>VLOOKUP($A175,'Table 19 data'!$A$9:$AA$184,$Q$1+'Table 19 data'!D$4,0)</f>
        <v>71</v>
      </c>
      <c r="E175" s="314">
        <f>VLOOKUP($A175,'Table 19 data'!$A$9:$AA$184,$Q$1+'Table 19 data'!E$4,0)</f>
        <v>4316</v>
      </c>
      <c r="F175" s="348">
        <f>VLOOKUP($A175,'Table 19 data'!$A$9:$AA$184,$Q$1+'Table 19 data'!F$4,0)</f>
        <v>74.8</v>
      </c>
      <c r="G175" s="314">
        <f>VLOOKUP($A175,'Table 19 data'!$A$9:$AA$184,$Q$1+'Table 19 data'!G$4,0)</f>
        <v>4134</v>
      </c>
      <c r="H175" s="348">
        <f>VLOOKUP($A175,'Table 19 data'!$A$9:$AA$184,$Q$1+'Table 19 data'!H$4,0)</f>
        <v>76.099999999999994</v>
      </c>
      <c r="I175" s="314">
        <f>VLOOKUP($A175,'Table 19 data'!$A$9:$AA$184,$Q$1+'Table 19 data'!I$4,0)</f>
        <v>4204</v>
      </c>
      <c r="J175" s="348">
        <f>VLOOKUP($A175,'Table 19 data'!$A$9:$AA$184,$Q$1+'Table 19 data'!J$4,0)</f>
        <v>63.1</v>
      </c>
      <c r="K175" s="314">
        <f>VLOOKUP($A175,'Table 19 data'!$A$9:$AA$184,$Q$1+'Table 19 data'!K$4,0)</f>
        <v>4284</v>
      </c>
      <c r="L175" s="348">
        <f>VLOOKUP($A175,'Table 19 data'!$A$9:$AA$184,$Q$1+'Table 19 data'!L$4,0)</f>
        <v>68.900000000000006</v>
      </c>
      <c r="M175" s="314">
        <f>VLOOKUP($A175,'Table 19 data'!$A$9:$AA$184,$Q$1+'Table 19 data'!M$4,0)</f>
        <v>4288</v>
      </c>
      <c r="N175" s="348">
        <f>VLOOKUP($A175,'Table 19 data'!$A$9:$AA$184,$Q$1+'Table 19 data'!N$4,0)</f>
        <v>74</v>
      </c>
    </row>
    <row r="176" spans="1:23" ht="11.25" customHeight="1" x14ac:dyDescent="0.2">
      <c r="A176" s="103" t="s">
        <v>427</v>
      </c>
      <c r="B176" s="136" t="s">
        <v>428</v>
      </c>
      <c r="C176" s="314">
        <f>VLOOKUP($A176,'Table 19 data'!$A$9:$AA$184,$Q$1+'Table 19 data'!C$4,0)</f>
        <v>6729</v>
      </c>
      <c r="D176" s="348">
        <f>VLOOKUP($A176,'Table 19 data'!$A$9:$AA$184,$Q$1+'Table 19 data'!D$4,0)</f>
        <v>70.2</v>
      </c>
      <c r="E176" s="314">
        <f>VLOOKUP($A176,'Table 19 data'!$A$9:$AA$184,$Q$1+'Table 19 data'!E$4,0)</f>
        <v>6816</v>
      </c>
      <c r="F176" s="348">
        <f>VLOOKUP($A176,'Table 19 data'!$A$9:$AA$184,$Q$1+'Table 19 data'!F$4,0)</f>
        <v>71.7</v>
      </c>
      <c r="G176" s="314">
        <f>VLOOKUP($A176,'Table 19 data'!$A$9:$AA$184,$Q$1+'Table 19 data'!G$4,0)</f>
        <v>6639</v>
      </c>
      <c r="H176" s="348">
        <f>VLOOKUP($A176,'Table 19 data'!$A$9:$AA$184,$Q$1+'Table 19 data'!H$4,0)</f>
        <v>74.099999999999994</v>
      </c>
      <c r="I176" s="314">
        <f>VLOOKUP($A176,'Table 19 data'!$A$9:$AA$184,$Q$1+'Table 19 data'!I$4,0)</f>
        <v>6495</v>
      </c>
      <c r="J176" s="348">
        <f>VLOOKUP($A176,'Table 19 data'!$A$9:$AA$184,$Q$1+'Table 19 data'!J$4,0)</f>
        <v>68.099999999999994</v>
      </c>
      <c r="K176" s="314">
        <f>VLOOKUP($A176,'Table 19 data'!$A$9:$AA$184,$Q$1+'Table 19 data'!K$4,0)</f>
        <v>6569</v>
      </c>
      <c r="L176" s="348">
        <f>VLOOKUP($A176,'Table 19 data'!$A$9:$AA$184,$Q$1+'Table 19 data'!L$4,0)</f>
        <v>68.7</v>
      </c>
      <c r="M176" s="314">
        <f>VLOOKUP($A176,'Table 19 data'!$A$9:$AA$184,$Q$1+'Table 19 data'!M$4,0)</f>
        <v>6404</v>
      </c>
      <c r="N176" s="348">
        <f>VLOOKUP($A176,'Table 19 data'!$A$9:$AA$184,$Q$1+'Table 19 data'!N$4,0)</f>
        <v>73.3</v>
      </c>
    </row>
    <row r="177" spans="1:14" ht="11.25" customHeight="1" x14ac:dyDescent="0.2">
      <c r="A177" s="103" t="s">
        <v>413</v>
      </c>
      <c r="B177" s="136" t="s">
        <v>414</v>
      </c>
      <c r="C177" s="314">
        <f>VLOOKUP($A177,'Table 19 data'!$A$9:$AA$184,$Q$1+'Table 19 data'!C$4,0)</f>
        <v>15</v>
      </c>
      <c r="D177" s="348">
        <f>VLOOKUP($A177,'Table 19 data'!$A$9:$AA$184,$Q$1+'Table 19 data'!D$4,0)</f>
        <v>80</v>
      </c>
      <c r="E177" s="314">
        <f>VLOOKUP($A177,'Table 19 data'!$A$9:$AA$184,$Q$1+'Table 19 data'!E$4,0)</f>
        <v>22</v>
      </c>
      <c r="F177" s="348">
        <f>VLOOKUP($A177,'Table 19 data'!$A$9:$AA$184,$Q$1+'Table 19 data'!F$4,0)</f>
        <v>77.3</v>
      </c>
      <c r="G177" s="314">
        <f>VLOOKUP($A177,'Table 19 data'!$A$9:$AA$184,$Q$1+'Table 19 data'!G$4,0)</f>
        <v>19</v>
      </c>
      <c r="H177" s="348">
        <f>VLOOKUP($A177,'Table 19 data'!$A$9:$AA$184,$Q$1+'Table 19 data'!H$4,0)</f>
        <v>73.7</v>
      </c>
      <c r="I177" s="314">
        <f>VLOOKUP($A177,'Table 19 data'!$A$9:$AA$184,$Q$1+'Table 19 data'!I$4,0)</f>
        <v>22</v>
      </c>
      <c r="J177" s="348">
        <f>VLOOKUP($A177,'Table 19 data'!$A$9:$AA$184,$Q$1+'Table 19 data'!J$4,0)</f>
        <v>86.4</v>
      </c>
      <c r="K177" s="314">
        <f>VLOOKUP($A177,'Table 19 data'!$A$9:$AA$184,$Q$1+'Table 19 data'!K$4,0)</f>
        <v>21</v>
      </c>
      <c r="L177" s="348">
        <f>VLOOKUP($A177,'Table 19 data'!$A$9:$AA$184,$Q$1+'Table 19 data'!L$4,0)</f>
        <v>81</v>
      </c>
      <c r="M177" s="314">
        <f>VLOOKUP($A177,'Table 19 data'!$A$9:$AA$184,$Q$1+'Table 19 data'!M$4,0)</f>
        <v>22</v>
      </c>
      <c r="N177" s="348">
        <f>VLOOKUP($A177,'Table 19 data'!$A$9:$AA$184,$Q$1+'Table 19 data'!N$4,0)</f>
        <v>95.5</v>
      </c>
    </row>
    <row r="178" spans="1:14" ht="11.25" customHeight="1" x14ac:dyDescent="0.2">
      <c r="A178" s="103" t="s">
        <v>429</v>
      </c>
      <c r="B178" s="136" t="s">
        <v>430</v>
      </c>
      <c r="C178" s="314">
        <f>VLOOKUP($A178,'Table 19 data'!$A$9:$AA$184,$Q$1+'Table 19 data'!C$4,0)</f>
        <v>2217</v>
      </c>
      <c r="D178" s="348">
        <f>VLOOKUP($A178,'Table 19 data'!$A$9:$AA$184,$Q$1+'Table 19 data'!D$4,0)</f>
        <v>67.2</v>
      </c>
      <c r="E178" s="314">
        <f>VLOOKUP($A178,'Table 19 data'!$A$9:$AA$184,$Q$1+'Table 19 data'!E$4,0)</f>
        <v>2230</v>
      </c>
      <c r="F178" s="348">
        <f>VLOOKUP($A178,'Table 19 data'!$A$9:$AA$184,$Q$1+'Table 19 data'!F$4,0)</f>
        <v>72.5</v>
      </c>
      <c r="G178" s="314">
        <f>VLOOKUP($A178,'Table 19 data'!$A$9:$AA$184,$Q$1+'Table 19 data'!G$4,0)</f>
        <v>2244</v>
      </c>
      <c r="H178" s="348">
        <f>VLOOKUP($A178,'Table 19 data'!$A$9:$AA$184,$Q$1+'Table 19 data'!H$4,0)</f>
        <v>73.400000000000006</v>
      </c>
      <c r="I178" s="314">
        <f>VLOOKUP($A178,'Table 19 data'!$A$9:$AA$184,$Q$1+'Table 19 data'!I$4,0)</f>
        <v>2165</v>
      </c>
      <c r="J178" s="348">
        <f>VLOOKUP($A178,'Table 19 data'!$A$9:$AA$184,$Q$1+'Table 19 data'!J$4,0)</f>
        <v>70.099999999999994</v>
      </c>
      <c r="K178" s="314">
        <f>VLOOKUP($A178,'Table 19 data'!$A$9:$AA$184,$Q$1+'Table 19 data'!K$4,0)</f>
        <v>2204</v>
      </c>
      <c r="L178" s="348">
        <f>VLOOKUP($A178,'Table 19 data'!$A$9:$AA$184,$Q$1+'Table 19 data'!L$4,0)</f>
        <v>71</v>
      </c>
      <c r="M178" s="314">
        <f>VLOOKUP($A178,'Table 19 data'!$A$9:$AA$184,$Q$1+'Table 19 data'!M$4,0)</f>
        <v>2165</v>
      </c>
      <c r="N178" s="348">
        <f>VLOOKUP($A178,'Table 19 data'!$A$9:$AA$184,$Q$1+'Table 19 data'!N$4,0)</f>
        <v>71</v>
      </c>
    </row>
    <row r="179" spans="1:14" ht="11.25" customHeight="1" x14ac:dyDescent="0.2">
      <c r="A179" s="103" t="s">
        <v>431</v>
      </c>
      <c r="B179" s="136" t="s">
        <v>432</v>
      </c>
      <c r="C179" s="314">
        <f>VLOOKUP($A179,'Table 19 data'!$A$9:$AA$184,$Q$1+'Table 19 data'!C$4,0)</f>
        <v>2908</v>
      </c>
      <c r="D179" s="348">
        <f>VLOOKUP($A179,'Table 19 data'!$A$9:$AA$184,$Q$1+'Table 19 data'!D$4,0)</f>
        <v>62.1</v>
      </c>
      <c r="E179" s="314">
        <f>VLOOKUP($A179,'Table 19 data'!$A$9:$AA$184,$Q$1+'Table 19 data'!E$4,0)</f>
        <v>2943</v>
      </c>
      <c r="F179" s="348">
        <f>VLOOKUP($A179,'Table 19 data'!$A$9:$AA$184,$Q$1+'Table 19 data'!F$4,0)</f>
        <v>68.7</v>
      </c>
      <c r="G179" s="314">
        <f>VLOOKUP($A179,'Table 19 data'!$A$9:$AA$184,$Q$1+'Table 19 data'!G$4,0)</f>
        <v>2794</v>
      </c>
      <c r="H179" s="348">
        <f>VLOOKUP($A179,'Table 19 data'!$A$9:$AA$184,$Q$1+'Table 19 data'!H$4,0)</f>
        <v>71.8</v>
      </c>
      <c r="I179" s="314">
        <f>VLOOKUP($A179,'Table 19 data'!$A$9:$AA$184,$Q$1+'Table 19 data'!I$4,0)</f>
        <v>2720</v>
      </c>
      <c r="J179" s="348">
        <f>VLOOKUP($A179,'Table 19 data'!$A$9:$AA$184,$Q$1+'Table 19 data'!J$4,0)</f>
        <v>69.7</v>
      </c>
      <c r="K179" s="314">
        <f>VLOOKUP($A179,'Table 19 data'!$A$9:$AA$184,$Q$1+'Table 19 data'!K$4,0)</f>
        <v>2772</v>
      </c>
      <c r="L179" s="348">
        <f>VLOOKUP($A179,'Table 19 data'!$A$9:$AA$184,$Q$1+'Table 19 data'!L$4,0)</f>
        <v>71.8</v>
      </c>
      <c r="M179" s="314">
        <f>VLOOKUP($A179,'Table 19 data'!$A$9:$AA$184,$Q$1+'Table 19 data'!M$4,0)</f>
        <v>2716</v>
      </c>
      <c r="N179" s="348">
        <f>VLOOKUP($A179,'Table 19 data'!$A$9:$AA$184,$Q$1+'Table 19 data'!N$4,0)</f>
        <v>69</v>
      </c>
    </row>
    <row r="180" spans="1:14" ht="11.25" customHeight="1" x14ac:dyDescent="0.2">
      <c r="A180" s="103" t="s">
        <v>433</v>
      </c>
      <c r="B180" s="136" t="s">
        <v>434</v>
      </c>
      <c r="C180" s="314">
        <f>VLOOKUP($A180,'Table 19 data'!$A$9:$AA$184,$Q$1+'Table 19 data'!C$4,0)</f>
        <v>1653</v>
      </c>
      <c r="D180" s="348">
        <f>VLOOKUP($A180,'Table 19 data'!$A$9:$AA$184,$Q$1+'Table 19 data'!D$4,0)</f>
        <v>66.599999999999994</v>
      </c>
      <c r="E180" s="314">
        <f>VLOOKUP($A180,'Table 19 data'!$A$9:$AA$184,$Q$1+'Table 19 data'!E$4,0)</f>
        <v>1644</v>
      </c>
      <c r="F180" s="348">
        <f>VLOOKUP($A180,'Table 19 data'!$A$9:$AA$184,$Q$1+'Table 19 data'!F$4,0)</f>
        <v>68.599999999999994</v>
      </c>
      <c r="G180" s="314">
        <f>VLOOKUP($A180,'Table 19 data'!$A$9:$AA$184,$Q$1+'Table 19 data'!G$4,0)</f>
        <v>1561</v>
      </c>
      <c r="H180" s="348">
        <f>VLOOKUP($A180,'Table 19 data'!$A$9:$AA$184,$Q$1+'Table 19 data'!H$4,0)</f>
        <v>71.900000000000006</v>
      </c>
      <c r="I180" s="314">
        <f>VLOOKUP($A180,'Table 19 data'!$A$9:$AA$184,$Q$1+'Table 19 data'!I$4,0)</f>
        <v>1567</v>
      </c>
      <c r="J180" s="348">
        <f>VLOOKUP($A180,'Table 19 data'!$A$9:$AA$184,$Q$1+'Table 19 data'!J$4,0)</f>
        <v>70.599999999999994</v>
      </c>
      <c r="K180" s="314">
        <f>VLOOKUP($A180,'Table 19 data'!$A$9:$AA$184,$Q$1+'Table 19 data'!K$4,0)</f>
        <v>1608</v>
      </c>
      <c r="L180" s="348">
        <f>VLOOKUP($A180,'Table 19 data'!$A$9:$AA$184,$Q$1+'Table 19 data'!L$4,0)</f>
        <v>71.8</v>
      </c>
      <c r="M180" s="314">
        <f>VLOOKUP($A180,'Table 19 data'!$A$9:$AA$184,$Q$1+'Table 19 data'!M$4,0)</f>
        <v>1537</v>
      </c>
      <c r="N180" s="348">
        <f>VLOOKUP($A180,'Table 19 data'!$A$9:$AA$184,$Q$1+'Table 19 data'!N$4,0)</f>
        <v>70.8</v>
      </c>
    </row>
    <row r="181" spans="1:14" ht="11.25" customHeight="1" x14ac:dyDescent="0.2">
      <c r="A181" s="103" t="s">
        <v>435</v>
      </c>
      <c r="B181" s="136" t="s">
        <v>436</v>
      </c>
      <c r="C181" s="314">
        <f>VLOOKUP($A181,'Table 19 data'!$A$9:$AA$184,$Q$1+'Table 19 data'!C$4,0)</f>
        <v>5566</v>
      </c>
      <c r="D181" s="348">
        <f>VLOOKUP($A181,'Table 19 data'!$A$9:$AA$184,$Q$1+'Table 19 data'!D$4,0)</f>
        <v>64.3</v>
      </c>
      <c r="E181" s="314">
        <f>VLOOKUP($A181,'Table 19 data'!$A$9:$AA$184,$Q$1+'Table 19 data'!E$4,0)</f>
        <v>5633</v>
      </c>
      <c r="F181" s="348">
        <f>VLOOKUP($A181,'Table 19 data'!$A$9:$AA$184,$Q$1+'Table 19 data'!F$4,0)</f>
        <v>69.900000000000006</v>
      </c>
      <c r="G181" s="314">
        <f>VLOOKUP($A181,'Table 19 data'!$A$9:$AA$184,$Q$1+'Table 19 data'!G$4,0)</f>
        <v>5322</v>
      </c>
      <c r="H181" s="348">
        <f>VLOOKUP($A181,'Table 19 data'!$A$9:$AA$184,$Q$1+'Table 19 data'!H$4,0)</f>
        <v>72.8</v>
      </c>
      <c r="I181" s="314">
        <f>VLOOKUP($A181,'Table 19 data'!$A$9:$AA$184,$Q$1+'Table 19 data'!I$4,0)</f>
        <v>5159</v>
      </c>
      <c r="J181" s="348">
        <f>VLOOKUP($A181,'Table 19 data'!$A$9:$AA$184,$Q$1+'Table 19 data'!J$4,0)</f>
        <v>64.5</v>
      </c>
      <c r="K181" s="314">
        <f>VLOOKUP($A181,'Table 19 data'!$A$9:$AA$184,$Q$1+'Table 19 data'!K$4,0)</f>
        <v>5410</v>
      </c>
      <c r="L181" s="348">
        <f>VLOOKUP($A181,'Table 19 data'!$A$9:$AA$184,$Q$1+'Table 19 data'!L$4,0)</f>
        <v>67.7</v>
      </c>
      <c r="M181" s="314">
        <f>VLOOKUP($A181,'Table 19 data'!$A$9:$AA$184,$Q$1+'Table 19 data'!M$4,0)</f>
        <v>5285</v>
      </c>
      <c r="N181" s="348">
        <f>VLOOKUP($A181,'Table 19 data'!$A$9:$AA$184,$Q$1+'Table 19 data'!N$4,0)</f>
        <v>69.900000000000006</v>
      </c>
    </row>
    <row r="182" spans="1:14" ht="11.25" customHeight="1" x14ac:dyDescent="0.2">
      <c r="A182" s="103" t="s">
        <v>437</v>
      </c>
      <c r="B182" s="136" t="s">
        <v>438</v>
      </c>
      <c r="C182" s="314">
        <f>VLOOKUP($A182,'Table 19 data'!$A$9:$AA$184,$Q$1+'Table 19 data'!C$4,0)</f>
        <v>3056</v>
      </c>
      <c r="D182" s="348">
        <f>VLOOKUP($A182,'Table 19 data'!$A$9:$AA$184,$Q$1+'Table 19 data'!D$4,0)</f>
        <v>62.8</v>
      </c>
      <c r="E182" s="314">
        <f>VLOOKUP($A182,'Table 19 data'!$A$9:$AA$184,$Q$1+'Table 19 data'!E$4,0)</f>
        <v>3155</v>
      </c>
      <c r="F182" s="348">
        <f>VLOOKUP($A182,'Table 19 data'!$A$9:$AA$184,$Q$1+'Table 19 data'!F$4,0)</f>
        <v>67.400000000000006</v>
      </c>
      <c r="G182" s="314">
        <f>VLOOKUP($A182,'Table 19 data'!$A$9:$AA$184,$Q$1+'Table 19 data'!G$4,0)</f>
        <v>3174</v>
      </c>
      <c r="H182" s="348">
        <f>VLOOKUP($A182,'Table 19 data'!$A$9:$AA$184,$Q$1+'Table 19 data'!H$4,0)</f>
        <v>69.7</v>
      </c>
      <c r="I182" s="314">
        <f>VLOOKUP($A182,'Table 19 data'!$A$9:$AA$184,$Q$1+'Table 19 data'!I$4,0)</f>
        <v>3001</v>
      </c>
      <c r="J182" s="348">
        <f>VLOOKUP($A182,'Table 19 data'!$A$9:$AA$184,$Q$1+'Table 19 data'!J$4,0)</f>
        <v>66</v>
      </c>
      <c r="K182" s="314">
        <f>VLOOKUP($A182,'Table 19 data'!$A$9:$AA$184,$Q$1+'Table 19 data'!K$4,0)</f>
        <v>3044</v>
      </c>
      <c r="L182" s="348">
        <f>VLOOKUP($A182,'Table 19 data'!$A$9:$AA$184,$Q$1+'Table 19 data'!L$4,0)</f>
        <v>67.099999999999994</v>
      </c>
      <c r="M182" s="314">
        <f>VLOOKUP($A182,'Table 19 data'!$A$9:$AA$184,$Q$1+'Table 19 data'!M$4,0)</f>
        <v>3022</v>
      </c>
      <c r="N182" s="348">
        <f>VLOOKUP($A182,'Table 19 data'!$A$9:$AA$184,$Q$1+'Table 19 data'!N$4,0)</f>
        <v>66.099999999999994</v>
      </c>
    </row>
    <row r="183" spans="1:14" ht="11.25" customHeight="1" x14ac:dyDescent="0.2">
      <c r="A183" s="103" t="s">
        <v>439</v>
      </c>
      <c r="B183" s="136" t="s">
        <v>440</v>
      </c>
      <c r="C183" s="314">
        <f>VLOOKUP($A183,'Table 19 data'!$A$9:$AA$184,$Q$1+'Table 19 data'!C$4,0)</f>
        <v>2184</v>
      </c>
      <c r="D183" s="348">
        <f>VLOOKUP($A183,'Table 19 data'!$A$9:$AA$184,$Q$1+'Table 19 data'!D$4,0)</f>
        <v>64.8</v>
      </c>
      <c r="E183" s="314">
        <f>VLOOKUP($A183,'Table 19 data'!$A$9:$AA$184,$Q$1+'Table 19 data'!E$4,0)</f>
        <v>2122</v>
      </c>
      <c r="F183" s="348">
        <f>VLOOKUP($A183,'Table 19 data'!$A$9:$AA$184,$Q$1+'Table 19 data'!F$4,0)</f>
        <v>69.8</v>
      </c>
      <c r="G183" s="314">
        <f>VLOOKUP($A183,'Table 19 data'!$A$9:$AA$184,$Q$1+'Table 19 data'!G$4,0)</f>
        <v>2069</v>
      </c>
      <c r="H183" s="348">
        <f>VLOOKUP($A183,'Table 19 data'!$A$9:$AA$184,$Q$1+'Table 19 data'!H$4,0)</f>
        <v>70.900000000000006</v>
      </c>
      <c r="I183" s="314">
        <f>VLOOKUP($A183,'Table 19 data'!$A$9:$AA$184,$Q$1+'Table 19 data'!I$4,0)</f>
        <v>2168</v>
      </c>
      <c r="J183" s="348">
        <f>VLOOKUP($A183,'Table 19 data'!$A$9:$AA$184,$Q$1+'Table 19 data'!J$4,0)</f>
        <v>67.900000000000006</v>
      </c>
      <c r="K183" s="314">
        <f>VLOOKUP($A183,'Table 19 data'!$A$9:$AA$184,$Q$1+'Table 19 data'!K$4,0)</f>
        <v>2178</v>
      </c>
      <c r="L183" s="348">
        <f>VLOOKUP($A183,'Table 19 data'!$A$9:$AA$184,$Q$1+'Table 19 data'!L$4,0)</f>
        <v>67.7</v>
      </c>
      <c r="M183" s="314">
        <f>VLOOKUP($A183,'Table 19 data'!$A$9:$AA$184,$Q$1+'Table 19 data'!M$4,0)</f>
        <v>2220</v>
      </c>
      <c r="N183" s="348">
        <f>VLOOKUP($A183,'Table 19 data'!$A$9:$AA$184,$Q$1+'Table 19 data'!N$4,0)</f>
        <v>70.5</v>
      </c>
    </row>
    <row r="184" spans="1:14" ht="11.25" customHeight="1" x14ac:dyDescent="0.2">
      <c r="A184" s="103" t="s">
        <v>441</v>
      </c>
      <c r="B184" s="136" t="s">
        <v>442</v>
      </c>
      <c r="C184" s="314">
        <f>VLOOKUP($A184,'Table 19 data'!$A$9:$AA$184,$Q$1+'Table 19 data'!C$4,0)</f>
        <v>1490</v>
      </c>
      <c r="D184" s="348">
        <f>VLOOKUP($A184,'Table 19 data'!$A$9:$AA$184,$Q$1+'Table 19 data'!D$4,0)</f>
        <v>65</v>
      </c>
      <c r="E184" s="314">
        <f>VLOOKUP($A184,'Table 19 data'!$A$9:$AA$184,$Q$1+'Table 19 data'!E$4,0)</f>
        <v>1500</v>
      </c>
      <c r="F184" s="348">
        <f>VLOOKUP($A184,'Table 19 data'!$A$9:$AA$184,$Q$1+'Table 19 data'!F$4,0)</f>
        <v>67.599999999999994</v>
      </c>
      <c r="G184" s="314">
        <f>VLOOKUP($A184,'Table 19 data'!$A$9:$AA$184,$Q$1+'Table 19 data'!G$4,0)</f>
        <v>1445</v>
      </c>
      <c r="H184" s="348">
        <f>VLOOKUP($A184,'Table 19 data'!$A$9:$AA$184,$Q$1+'Table 19 data'!H$4,0)</f>
        <v>73.8</v>
      </c>
      <c r="I184" s="314">
        <f>VLOOKUP($A184,'Table 19 data'!$A$9:$AA$184,$Q$1+'Table 19 data'!I$4,0)</f>
        <v>1389</v>
      </c>
      <c r="J184" s="348">
        <f>VLOOKUP($A184,'Table 19 data'!$A$9:$AA$184,$Q$1+'Table 19 data'!J$4,0)</f>
        <v>69.099999999999994</v>
      </c>
      <c r="K184" s="314">
        <f>VLOOKUP($A184,'Table 19 data'!$A$9:$AA$184,$Q$1+'Table 19 data'!K$4,0)</f>
        <v>1441</v>
      </c>
      <c r="L184" s="348">
        <f>VLOOKUP($A184,'Table 19 data'!$A$9:$AA$184,$Q$1+'Table 19 data'!L$4,0)</f>
        <v>71.900000000000006</v>
      </c>
      <c r="M184" s="314">
        <f>VLOOKUP($A184,'Table 19 data'!$A$9:$AA$184,$Q$1+'Table 19 data'!M$4,0)</f>
        <v>1464</v>
      </c>
      <c r="N184" s="348">
        <f>VLOOKUP($A184,'Table 19 data'!$A$9:$AA$184,$Q$1+'Table 19 data'!N$4,0)</f>
        <v>78.7</v>
      </c>
    </row>
    <row r="185" spans="1:14" ht="11.25" customHeight="1" x14ac:dyDescent="0.2">
      <c r="A185" s="103" t="s">
        <v>443</v>
      </c>
      <c r="B185" s="136" t="s">
        <v>444</v>
      </c>
      <c r="C185" s="314">
        <f>VLOOKUP($A185,'Table 19 data'!$A$9:$AA$184,$Q$1+'Table 19 data'!C$4,0)</f>
        <v>4980</v>
      </c>
      <c r="D185" s="348">
        <f>VLOOKUP($A185,'Table 19 data'!$A$9:$AA$184,$Q$1+'Table 19 data'!D$4,0)</f>
        <v>70.900000000000006</v>
      </c>
      <c r="E185" s="314">
        <f>VLOOKUP($A185,'Table 19 data'!$A$9:$AA$184,$Q$1+'Table 19 data'!E$4,0)</f>
        <v>5145</v>
      </c>
      <c r="F185" s="348">
        <f>VLOOKUP($A185,'Table 19 data'!$A$9:$AA$184,$Q$1+'Table 19 data'!F$4,0)</f>
        <v>71.5</v>
      </c>
      <c r="G185" s="314">
        <f>VLOOKUP($A185,'Table 19 data'!$A$9:$AA$184,$Q$1+'Table 19 data'!G$4,0)</f>
        <v>4992</v>
      </c>
      <c r="H185" s="348">
        <f>VLOOKUP($A185,'Table 19 data'!$A$9:$AA$184,$Q$1+'Table 19 data'!H$4,0)</f>
        <v>73.8</v>
      </c>
      <c r="I185" s="314">
        <f>VLOOKUP($A185,'Table 19 data'!$A$9:$AA$184,$Q$1+'Table 19 data'!I$4,0)</f>
        <v>4847</v>
      </c>
      <c r="J185" s="348">
        <f>VLOOKUP($A185,'Table 19 data'!$A$9:$AA$184,$Q$1+'Table 19 data'!J$4,0)</f>
        <v>66.7</v>
      </c>
      <c r="K185" s="314">
        <f>VLOOKUP($A185,'Table 19 data'!$A$9:$AA$184,$Q$1+'Table 19 data'!K$4,0)</f>
        <v>5135</v>
      </c>
      <c r="L185" s="348">
        <f>VLOOKUP($A185,'Table 19 data'!$A$9:$AA$184,$Q$1+'Table 19 data'!L$4,0)</f>
        <v>69.7</v>
      </c>
      <c r="M185" s="314">
        <f>VLOOKUP($A185,'Table 19 data'!$A$9:$AA$184,$Q$1+'Table 19 data'!M$4,0)</f>
        <v>5039</v>
      </c>
      <c r="N185" s="348">
        <f>VLOOKUP($A185,'Table 19 data'!$A$9:$AA$184,$Q$1+'Table 19 data'!N$4,0)</f>
        <v>70.5</v>
      </c>
    </row>
    <row r="186" spans="1:14" ht="11.25" customHeight="1" x14ac:dyDescent="0.2">
      <c r="A186" s="90"/>
      <c r="B186" s="90"/>
      <c r="C186" s="294"/>
      <c r="D186" s="286"/>
      <c r="E186" s="294"/>
      <c r="F186" s="286"/>
      <c r="G186" s="91"/>
      <c r="H186" s="92"/>
      <c r="I186" s="92"/>
      <c r="J186" s="92"/>
      <c r="K186" s="91"/>
      <c r="L186" s="122"/>
      <c r="M186" s="318"/>
      <c r="N186" s="216"/>
    </row>
    <row r="187" spans="1:14" ht="11.25" customHeight="1" x14ac:dyDescent="0.2">
      <c r="G187" s="78"/>
      <c r="N187" s="128" t="s">
        <v>754</v>
      </c>
    </row>
    <row r="188" spans="1:14" ht="11.25" customHeight="1" x14ac:dyDescent="0.2">
      <c r="G188" s="78"/>
      <c r="N188" s="128"/>
    </row>
    <row r="189" spans="1:14" s="146" customFormat="1" ht="22.5" customHeight="1" x14ac:dyDescent="0.2">
      <c r="A189" s="604" t="s">
        <v>725</v>
      </c>
      <c r="B189" s="604"/>
      <c r="C189" s="604"/>
      <c r="D189" s="604"/>
      <c r="E189" s="604"/>
      <c r="F189" s="604"/>
      <c r="G189" s="604"/>
      <c r="H189" s="604"/>
      <c r="I189" s="604"/>
      <c r="J189" s="604"/>
      <c r="K189" s="604"/>
      <c r="L189" s="604"/>
      <c r="M189" s="604"/>
      <c r="N189" s="604"/>
    </row>
    <row r="190" spans="1:14" ht="11.25" customHeight="1" x14ac:dyDescent="0.2">
      <c r="A190" s="601" t="s">
        <v>665</v>
      </c>
      <c r="B190" s="601"/>
      <c r="C190" s="601"/>
      <c r="D190" s="601"/>
      <c r="E190" s="601"/>
      <c r="F190" s="601"/>
      <c r="G190" s="601"/>
      <c r="H190" s="601"/>
      <c r="I190" s="429"/>
      <c r="J190" s="429"/>
      <c r="K190" s="317"/>
      <c r="L190" s="429"/>
      <c r="M190" s="317"/>
      <c r="N190" s="429"/>
    </row>
    <row r="191" spans="1:14" ht="22.5" customHeight="1" x14ac:dyDescent="0.2">
      <c r="A191" s="570" t="s">
        <v>726</v>
      </c>
      <c r="B191" s="570"/>
      <c r="C191" s="570"/>
      <c r="D191" s="570"/>
      <c r="E191" s="570"/>
      <c r="F191" s="570"/>
      <c r="G191" s="570"/>
      <c r="H191" s="570"/>
      <c r="I191" s="570"/>
      <c r="J191" s="570"/>
      <c r="K191" s="570"/>
      <c r="L191" s="570"/>
      <c r="M191" s="570"/>
      <c r="N191" s="570"/>
    </row>
    <row r="192" spans="1:14" s="146" customFormat="1" ht="11.25" customHeight="1" x14ac:dyDescent="0.2">
      <c r="A192" s="605" t="s">
        <v>755</v>
      </c>
      <c r="B192" s="605"/>
      <c r="C192" s="605"/>
      <c r="D192" s="605"/>
      <c r="E192" s="605"/>
      <c r="F192" s="605"/>
      <c r="G192" s="605"/>
      <c r="H192" s="605"/>
      <c r="I192" s="605"/>
      <c r="J192" s="605"/>
      <c r="K192" s="605"/>
      <c r="L192" s="605"/>
      <c r="M192" s="605"/>
      <c r="N192" s="605"/>
    </row>
    <row r="193" spans="1:14" ht="11.25" customHeight="1" x14ac:dyDescent="0.2">
      <c r="A193" s="605" t="s">
        <v>768</v>
      </c>
      <c r="B193" s="605"/>
      <c r="C193" s="605"/>
      <c r="D193" s="605"/>
      <c r="E193" s="605"/>
      <c r="F193" s="605"/>
      <c r="G193" s="605"/>
      <c r="H193" s="605"/>
      <c r="I193" s="605"/>
      <c r="J193" s="605"/>
      <c r="K193" s="605"/>
      <c r="L193" s="605"/>
      <c r="M193" s="605"/>
      <c r="N193" s="605"/>
    </row>
    <row r="194" spans="1:14" ht="11.25" customHeight="1" x14ac:dyDescent="0.2">
      <c r="A194" s="512"/>
      <c r="B194" s="512"/>
      <c r="C194" s="512"/>
      <c r="D194" s="512"/>
      <c r="E194" s="512"/>
      <c r="F194" s="512"/>
      <c r="G194" s="512"/>
      <c r="H194" s="512"/>
      <c r="I194" s="512"/>
      <c r="J194" s="512"/>
      <c r="K194" s="512"/>
      <c r="L194" s="512"/>
      <c r="M194" s="512"/>
      <c r="N194" s="512"/>
    </row>
    <row r="195" spans="1:14" ht="11.25" customHeight="1" x14ac:dyDescent="0.2">
      <c r="A195" s="8" t="s">
        <v>463</v>
      </c>
      <c r="C195" s="84"/>
      <c r="D195" s="162"/>
      <c r="E195" s="163"/>
      <c r="F195" s="162"/>
      <c r="G195" s="163"/>
      <c r="H195" s="162"/>
      <c r="I195" s="162"/>
      <c r="J195" s="162"/>
      <c r="K195" s="119"/>
      <c r="L195" s="162"/>
      <c r="M195" s="119"/>
      <c r="N195" s="162"/>
    </row>
  </sheetData>
  <sheetProtection sheet="1" objects="1" scenarios="1"/>
  <protectedRanges>
    <protectedRange sqref="M3:M4" name="Range1"/>
  </protectedRanges>
  <mergeCells count="17">
    <mergeCell ref="A190:H190"/>
    <mergeCell ref="A189:N189"/>
    <mergeCell ref="A193:N193"/>
    <mergeCell ref="A192:N192"/>
    <mergeCell ref="A191:N191"/>
    <mergeCell ref="A1:N1"/>
    <mergeCell ref="M2:N2"/>
    <mergeCell ref="M3:N3"/>
    <mergeCell ref="A6:A8"/>
    <mergeCell ref="B6:B8"/>
    <mergeCell ref="C7:D7"/>
    <mergeCell ref="E7:F7"/>
    <mergeCell ref="G7:H7"/>
    <mergeCell ref="I7:J7"/>
    <mergeCell ref="K7:L7"/>
    <mergeCell ref="M7:N7"/>
    <mergeCell ref="C6:N6"/>
  </mergeCells>
  <conditionalFormatting sqref="A170:A185">
    <cfRule type="cellIs" dxfId="0" priority="1" stopIfTrue="1" operator="equal">
      <formula>"x"</formula>
    </cfRule>
  </conditionalFormatting>
  <dataValidations count="1">
    <dataValidation type="list" allowBlank="1" showInputMessage="1" showErrorMessage="1" sqref="WVS983046:WVT983046 JG3:JH4 TC3:TD4 ACY3:ACZ4 AMU3:AMV4 AWQ3:AWR4 BGM3:BGN4 BQI3:BQJ4 CAE3:CAF4 CKA3:CKB4 CTW3:CTX4 DDS3:DDT4 DNO3:DNP4 DXK3:DXL4 EHG3:EHH4 ERC3:ERD4 FAY3:FAZ4 FKU3:FKV4 FUQ3:FUR4 GEM3:GEN4 GOI3:GOJ4 GYE3:GYF4 HIA3:HIB4 HRW3:HRX4 IBS3:IBT4 ILO3:ILP4 IVK3:IVL4 JFG3:JFH4 JPC3:JPD4 JYY3:JYZ4 KIU3:KIV4 KSQ3:KSR4 LCM3:LCN4 LMI3:LMJ4 LWE3:LWF4 MGA3:MGB4 MPW3:MPX4 MZS3:MZT4 NJO3:NJP4 NTK3:NTL4 ODG3:ODH4 ONC3:OND4 OWY3:OWZ4 PGU3:PGV4 PQQ3:PQR4 QAM3:QAN4 QKI3:QKJ4 QUE3:QUF4 REA3:REB4 RNW3:RNX4 RXS3:RXT4 SHO3:SHP4 SRK3:SRL4 TBG3:TBH4 TLC3:TLD4 TUY3:TUZ4 UEU3:UEV4 UOQ3:UOR4 UYM3:UYN4 VII3:VIJ4 VSE3:VSF4 WCA3:WCB4 WLW3:WLX4 WVS3:WVT4 K65542:L65542 JG65542:JH65542 TC65542:TD65542 ACY65542:ACZ65542 AMU65542:AMV65542 AWQ65542:AWR65542 BGM65542:BGN65542 BQI65542:BQJ65542 CAE65542:CAF65542 CKA65542:CKB65542 CTW65542:CTX65542 DDS65542:DDT65542 DNO65542:DNP65542 DXK65542:DXL65542 EHG65542:EHH65542 ERC65542:ERD65542 FAY65542:FAZ65542 FKU65542:FKV65542 FUQ65542:FUR65542 GEM65542:GEN65542 GOI65542:GOJ65542 GYE65542:GYF65542 HIA65542:HIB65542 HRW65542:HRX65542 IBS65542:IBT65542 ILO65542:ILP65542 IVK65542:IVL65542 JFG65542:JFH65542 JPC65542:JPD65542 JYY65542:JYZ65542 KIU65542:KIV65542 KSQ65542:KSR65542 LCM65542:LCN65542 LMI65542:LMJ65542 LWE65542:LWF65542 MGA65542:MGB65542 MPW65542:MPX65542 MZS65542:MZT65542 NJO65542:NJP65542 NTK65542:NTL65542 ODG65542:ODH65542 ONC65542:OND65542 OWY65542:OWZ65542 PGU65542:PGV65542 PQQ65542:PQR65542 QAM65542:QAN65542 QKI65542:QKJ65542 QUE65542:QUF65542 REA65542:REB65542 RNW65542:RNX65542 RXS65542:RXT65542 SHO65542:SHP65542 SRK65542:SRL65542 TBG65542:TBH65542 TLC65542:TLD65542 TUY65542:TUZ65542 UEU65542:UEV65542 UOQ65542:UOR65542 UYM65542:UYN65542 VII65542:VIJ65542 VSE65542:VSF65542 WCA65542:WCB65542 WLW65542:WLX65542 WVS65542:WVT65542 K131078:L131078 JG131078:JH131078 TC131078:TD131078 ACY131078:ACZ131078 AMU131078:AMV131078 AWQ131078:AWR131078 BGM131078:BGN131078 BQI131078:BQJ131078 CAE131078:CAF131078 CKA131078:CKB131078 CTW131078:CTX131078 DDS131078:DDT131078 DNO131078:DNP131078 DXK131078:DXL131078 EHG131078:EHH131078 ERC131078:ERD131078 FAY131078:FAZ131078 FKU131078:FKV131078 FUQ131078:FUR131078 GEM131078:GEN131078 GOI131078:GOJ131078 GYE131078:GYF131078 HIA131078:HIB131078 HRW131078:HRX131078 IBS131078:IBT131078 ILO131078:ILP131078 IVK131078:IVL131078 JFG131078:JFH131078 JPC131078:JPD131078 JYY131078:JYZ131078 KIU131078:KIV131078 KSQ131078:KSR131078 LCM131078:LCN131078 LMI131078:LMJ131078 LWE131078:LWF131078 MGA131078:MGB131078 MPW131078:MPX131078 MZS131078:MZT131078 NJO131078:NJP131078 NTK131078:NTL131078 ODG131078:ODH131078 ONC131078:OND131078 OWY131078:OWZ131078 PGU131078:PGV131078 PQQ131078:PQR131078 QAM131078:QAN131078 QKI131078:QKJ131078 QUE131078:QUF131078 REA131078:REB131078 RNW131078:RNX131078 RXS131078:RXT131078 SHO131078:SHP131078 SRK131078:SRL131078 TBG131078:TBH131078 TLC131078:TLD131078 TUY131078:TUZ131078 UEU131078:UEV131078 UOQ131078:UOR131078 UYM131078:UYN131078 VII131078:VIJ131078 VSE131078:VSF131078 WCA131078:WCB131078 WLW131078:WLX131078 WVS131078:WVT131078 K196614:L196614 JG196614:JH196614 TC196614:TD196614 ACY196614:ACZ196614 AMU196614:AMV196614 AWQ196614:AWR196614 BGM196614:BGN196614 BQI196614:BQJ196614 CAE196614:CAF196614 CKA196614:CKB196614 CTW196614:CTX196614 DDS196614:DDT196614 DNO196614:DNP196614 DXK196614:DXL196614 EHG196614:EHH196614 ERC196614:ERD196614 FAY196614:FAZ196614 FKU196614:FKV196614 FUQ196614:FUR196614 GEM196614:GEN196614 GOI196614:GOJ196614 GYE196614:GYF196614 HIA196614:HIB196614 HRW196614:HRX196614 IBS196614:IBT196614 ILO196614:ILP196614 IVK196614:IVL196614 JFG196614:JFH196614 JPC196614:JPD196614 JYY196614:JYZ196614 KIU196614:KIV196614 KSQ196614:KSR196614 LCM196614:LCN196614 LMI196614:LMJ196614 LWE196614:LWF196614 MGA196614:MGB196614 MPW196614:MPX196614 MZS196614:MZT196614 NJO196614:NJP196614 NTK196614:NTL196614 ODG196614:ODH196614 ONC196614:OND196614 OWY196614:OWZ196614 PGU196614:PGV196614 PQQ196614:PQR196614 QAM196614:QAN196614 QKI196614:QKJ196614 QUE196614:QUF196614 REA196614:REB196614 RNW196614:RNX196614 RXS196614:RXT196614 SHO196614:SHP196614 SRK196614:SRL196614 TBG196614:TBH196614 TLC196614:TLD196614 TUY196614:TUZ196614 UEU196614:UEV196614 UOQ196614:UOR196614 UYM196614:UYN196614 VII196614:VIJ196614 VSE196614:VSF196614 WCA196614:WCB196614 WLW196614:WLX196614 WVS196614:WVT196614 K262150:L262150 JG262150:JH262150 TC262150:TD262150 ACY262150:ACZ262150 AMU262150:AMV262150 AWQ262150:AWR262150 BGM262150:BGN262150 BQI262150:BQJ262150 CAE262150:CAF262150 CKA262150:CKB262150 CTW262150:CTX262150 DDS262150:DDT262150 DNO262150:DNP262150 DXK262150:DXL262150 EHG262150:EHH262150 ERC262150:ERD262150 FAY262150:FAZ262150 FKU262150:FKV262150 FUQ262150:FUR262150 GEM262150:GEN262150 GOI262150:GOJ262150 GYE262150:GYF262150 HIA262150:HIB262150 HRW262150:HRX262150 IBS262150:IBT262150 ILO262150:ILP262150 IVK262150:IVL262150 JFG262150:JFH262150 JPC262150:JPD262150 JYY262150:JYZ262150 KIU262150:KIV262150 KSQ262150:KSR262150 LCM262150:LCN262150 LMI262150:LMJ262150 LWE262150:LWF262150 MGA262150:MGB262150 MPW262150:MPX262150 MZS262150:MZT262150 NJO262150:NJP262150 NTK262150:NTL262150 ODG262150:ODH262150 ONC262150:OND262150 OWY262150:OWZ262150 PGU262150:PGV262150 PQQ262150:PQR262150 QAM262150:QAN262150 QKI262150:QKJ262150 QUE262150:QUF262150 REA262150:REB262150 RNW262150:RNX262150 RXS262150:RXT262150 SHO262150:SHP262150 SRK262150:SRL262150 TBG262150:TBH262150 TLC262150:TLD262150 TUY262150:TUZ262150 UEU262150:UEV262150 UOQ262150:UOR262150 UYM262150:UYN262150 VII262150:VIJ262150 VSE262150:VSF262150 WCA262150:WCB262150 WLW262150:WLX262150 WVS262150:WVT262150 K327686:L327686 JG327686:JH327686 TC327686:TD327686 ACY327686:ACZ327686 AMU327686:AMV327686 AWQ327686:AWR327686 BGM327686:BGN327686 BQI327686:BQJ327686 CAE327686:CAF327686 CKA327686:CKB327686 CTW327686:CTX327686 DDS327686:DDT327686 DNO327686:DNP327686 DXK327686:DXL327686 EHG327686:EHH327686 ERC327686:ERD327686 FAY327686:FAZ327686 FKU327686:FKV327686 FUQ327686:FUR327686 GEM327686:GEN327686 GOI327686:GOJ327686 GYE327686:GYF327686 HIA327686:HIB327686 HRW327686:HRX327686 IBS327686:IBT327686 ILO327686:ILP327686 IVK327686:IVL327686 JFG327686:JFH327686 JPC327686:JPD327686 JYY327686:JYZ327686 KIU327686:KIV327686 KSQ327686:KSR327686 LCM327686:LCN327686 LMI327686:LMJ327686 LWE327686:LWF327686 MGA327686:MGB327686 MPW327686:MPX327686 MZS327686:MZT327686 NJO327686:NJP327686 NTK327686:NTL327686 ODG327686:ODH327686 ONC327686:OND327686 OWY327686:OWZ327686 PGU327686:PGV327686 PQQ327686:PQR327686 QAM327686:QAN327686 QKI327686:QKJ327686 QUE327686:QUF327686 REA327686:REB327686 RNW327686:RNX327686 RXS327686:RXT327686 SHO327686:SHP327686 SRK327686:SRL327686 TBG327686:TBH327686 TLC327686:TLD327686 TUY327686:TUZ327686 UEU327686:UEV327686 UOQ327686:UOR327686 UYM327686:UYN327686 VII327686:VIJ327686 VSE327686:VSF327686 WCA327686:WCB327686 WLW327686:WLX327686 WVS327686:WVT327686 K393222:L393222 JG393222:JH393222 TC393222:TD393222 ACY393222:ACZ393222 AMU393222:AMV393222 AWQ393222:AWR393222 BGM393222:BGN393222 BQI393222:BQJ393222 CAE393222:CAF393222 CKA393222:CKB393222 CTW393222:CTX393222 DDS393222:DDT393222 DNO393222:DNP393222 DXK393222:DXL393222 EHG393222:EHH393222 ERC393222:ERD393222 FAY393222:FAZ393222 FKU393222:FKV393222 FUQ393222:FUR393222 GEM393222:GEN393222 GOI393222:GOJ393222 GYE393222:GYF393222 HIA393222:HIB393222 HRW393222:HRX393222 IBS393222:IBT393222 ILO393222:ILP393222 IVK393222:IVL393222 JFG393222:JFH393222 JPC393222:JPD393222 JYY393222:JYZ393222 KIU393222:KIV393222 KSQ393222:KSR393222 LCM393222:LCN393222 LMI393222:LMJ393222 LWE393222:LWF393222 MGA393222:MGB393222 MPW393222:MPX393222 MZS393222:MZT393222 NJO393222:NJP393222 NTK393222:NTL393222 ODG393222:ODH393222 ONC393222:OND393222 OWY393222:OWZ393222 PGU393222:PGV393222 PQQ393222:PQR393222 QAM393222:QAN393222 QKI393222:QKJ393222 QUE393222:QUF393222 REA393222:REB393222 RNW393222:RNX393222 RXS393222:RXT393222 SHO393222:SHP393222 SRK393222:SRL393222 TBG393222:TBH393222 TLC393222:TLD393222 TUY393222:TUZ393222 UEU393222:UEV393222 UOQ393222:UOR393222 UYM393222:UYN393222 VII393222:VIJ393222 VSE393222:VSF393222 WCA393222:WCB393222 WLW393222:WLX393222 WVS393222:WVT393222 K458758:L458758 JG458758:JH458758 TC458758:TD458758 ACY458758:ACZ458758 AMU458758:AMV458758 AWQ458758:AWR458758 BGM458758:BGN458758 BQI458758:BQJ458758 CAE458758:CAF458758 CKA458758:CKB458758 CTW458758:CTX458758 DDS458758:DDT458758 DNO458758:DNP458758 DXK458758:DXL458758 EHG458758:EHH458758 ERC458758:ERD458758 FAY458758:FAZ458758 FKU458758:FKV458758 FUQ458758:FUR458758 GEM458758:GEN458758 GOI458758:GOJ458758 GYE458758:GYF458758 HIA458758:HIB458758 HRW458758:HRX458758 IBS458758:IBT458758 ILO458758:ILP458758 IVK458758:IVL458758 JFG458758:JFH458758 JPC458758:JPD458758 JYY458758:JYZ458758 KIU458758:KIV458758 KSQ458758:KSR458758 LCM458758:LCN458758 LMI458758:LMJ458758 LWE458758:LWF458758 MGA458758:MGB458758 MPW458758:MPX458758 MZS458758:MZT458758 NJO458758:NJP458758 NTK458758:NTL458758 ODG458758:ODH458758 ONC458758:OND458758 OWY458758:OWZ458758 PGU458758:PGV458758 PQQ458758:PQR458758 QAM458758:QAN458758 QKI458758:QKJ458758 QUE458758:QUF458758 REA458758:REB458758 RNW458758:RNX458758 RXS458758:RXT458758 SHO458758:SHP458758 SRK458758:SRL458758 TBG458758:TBH458758 TLC458758:TLD458758 TUY458758:TUZ458758 UEU458758:UEV458758 UOQ458758:UOR458758 UYM458758:UYN458758 VII458758:VIJ458758 VSE458758:VSF458758 WCA458758:WCB458758 WLW458758:WLX458758 WVS458758:WVT458758 K524294:L524294 JG524294:JH524294 TC524294:TD524294 ACY524294:ACZ524294 AMU524294:AMV524294 AWQ524294:AWR524294 BGM524294:BGN524294 BQI524294:BQJ524294 CAE524294:CAF524294 CKA524294:CKB524294 CTW524294:CTX524294 DDS524294:DDT524294 DNO524294:DNP524294 DXK524294:DXL524294 EHG524294:EHH524294 ERC524294:ERD524294 FAY524294:FAZ524294 FKU524294:FKV524294 FUQ524294:FUR524294 GEM524294:GEN524294 GOI524294:GOJ524294 GYE524294:GYF524294 HIA524294:HIB524294 HRW524294:HRX524294 IBS524294:IBT524294 ILO524294:ILP524294 IVK524294:IVL524294 JFG524294:JFH524294 JPC524294:JPD524294 JYY524294:JYZ524294 KIU524294:KIV524294 KSQ524294:KSR524294 LCM524294:LCN524294 LMI524294:LMJ524294 LWE524294:LWF524294 MGA524294:MGB524294 MPW524294:MPX524294 MZS524294:MZT524294 NJO524294:NJP524294 NTK524294:NTL524294 ODG524294:ODH524294 ONC524294:OND524294 OWY524294:OWZ524294 PGU524294:PGV524294 PQQ524294:PQR524294 QAM524294:QAN524294 QKI524294:QKJ524294 QUE524294:QUF524294 REA524294:REB524294 RNW524294:RNX524294 RXS524294:RXT524294 SHO524294:SHP524294 SRK524294:SRL524294 TBG524294:TBH524294 TLC524294:TLD524294 TUY524294:TUZ524294 UEU524294:UEV524294 UOQ524294:UOR524294 UYM524294:UYN524294 VII524294:VIJ524294 VSE524294:VSF524294 WCA524294:WCB524294 WLW524294:WLX524294 WVS524294:WVT524294 K589830:L589830 JG589830:JH589830 TC589830:TD589830 ACY589830:ACZ589830 AMU589830:AMV589830 AWQ589830:AWR589830 BGM589830:BGN589830 BQI589830:BQJ589830 CAE589830:CAF589830 CKA589830:CKB589830 CTW589830:CTX589830 DDS589830:DDT589830 DNO589830:DNP589830 DXK589830:DXL589830 EHG589830:EHH589830 ERC589830:ERD589830 FAY589830:FAZ589830 FKU589830:FKV589830 FUQ589830:FUR589830 GEM589830:GEN589830 GOI589830:GOJ589830 GYE589830:GYF589830 HIA589830:HIB589830 HRW589830:HRX589830 IBS589830:IBT589830 ILO589830:ILP589830 IVK589830:IVL589830 JFG589830:JFH589830 JPC589830:JPD589830 JYY589830:JYZ589830 KIU589830:KIV589830 KSQ589830:KSR589830 LCM589830:LCN589830 LMI589830:LMJ589830 LWE589830:LWF589830 MGA589830:MGB589830 MPW589830:MPX589830 MZS589830:MZT589830 NJO589830:NJP589830 NTK589830:NTL589830 ODG589830:ODH589830 ONC589830:OND589830 OWY589830:OWZ589830 PGU589830:PGV589830 PQQ589830:PQR589830 QAM589830:QAN589830 QKI589830:QKJ589830 QUE589830:QUF589830 REA589830:REB589830 RNW589830:RNX589830 RXS589830:RXT589830 SHO589830:SHP589830 SRK589830:SRL589830 TBG589830:TBH589830 TLC589830:TLD589830 TUY589830:TUZ589830 UEU589830:UEV589830 UOQ589830:UOR589830 UYM589830:UYN589830 VII589830:VIJ589830 VSE589830:VSF589830 WCA589830:WCB589830 WLW589830:WLX589830 WVS589830:WVT589830 K655366:L655366 JG655366:JH655366 TC655366:TD655366 ACY655366:ACZ655366 AMU655366:AMV655366 AWQ655366:AWR655366 BGM655366:BGN655366 BQI655366:BQJ655366 CAE655366:CAF655366 CKA655366:CKB655366 CTW655366:CTX655366 DDS655366:DDT655366 DNO655366:DNP655366 DXK655366:DXL655366 EHG655366:EHH655366 ERC655366:ERD655366 FAY655366:FAZ655366 FKU655366:FKV655366 FUQ655366:FUR655366 GEM655366:GEN655366 GOI655366:GOJ655366 GYE655366:GYF655366 HIA655366:HIB655366 HRW655366:HRX655366 IBS655366:IBT655366 ILO655366:ILP655366 IVK655366:IVL655366 JFG655366:JFH655366 JPC655366:JPD655366 JYY655366:JYZ655366 KIU655366:KIV655366 KSQ655366:KSR655366 LCM655366:LCN655366 LMI655366:LMJ655366 LWE655366:LWF655366 MGA655366:MGB655366 MPW655366:MPX655366 MZS655366:MZT655366 NJO655366:NJP655366 NTK655366:NTL655366 ODG655366:ODH655366 ONC655366:OND655366 OWY655366:OWZ655366 PGU655366:PGV655366 PQQ655366:PQR655366 QAM655366:QAN655366 QKI655366:QKJ655366 QUE655366:QUF655366 REA655366:REB655366 RNW655366:RNX655366 RXS655366:RXT655366 SHO655366:SHP655366 SRK655366:SRL655366 TBG655366:TBH655366 TLC655366:TLD655366 TUY655366:TUZ655366 UEU655366:UEV655366 UOQ655366:UOR655366 UYM655366:UYN655366 VII655366:VIJ655366 VSE655366:VSF655366 WCA655366:WCB655366 WLW655366:WLX655366 WVS655366:WVT655366 K720902:L720902 JG720902:JH720902 TC720902:TD720902 ACY720902:ACZ720902 AMU720902:AMV720902 AWQ720902:AWR720902 BGM720902:BGN720902 BQI720902:BQJ720902 CAE720902:CAF720902 CKA720902:CKB720902 CTW720902:CTX720902 DDS720902:DDT720902 DNO720902:DNP720902 DXK720902:DXL720902 EHG720902:EHH720902 ERC720902:ERD720902 FAY720902:FAZ720902 FKU720902:FKV720902 FUQ720902:FUR720902 GEM720902:GEN720902 GOI720902:GOJ720902 GYE720902:GYF720902 HIA720902:HIB720902 HRW720902:HRX720902 IBS720902:IBT720902 ILO720902:ILP720902 IVK720902:IVL720902 JFG720902:JFH720902 JPC720902:JPD720902 JYY720902:JYZ720902 KIU720902:KIV720902 KSQ720902:KSR720902 LCM720902:LCN720902 LMI720902:LMJ720902 LWE720902:LWF720902 MGA720902:MGB720902 MPW720902:MPX720902 MZS720902:MZT720902 NJO720902:NJP720902 NTK720902:NTL720902 ODG720902:ODH720902 ONC720902:OND720902 OWY720902:OWZ720902 PGU720902:PGV720902 PQQ720902:PQR720902 QAM720902:QAN720902 QKI720902:QKJ720902 QUE720902:QUF720902 REA720902:REB720902 RNW720902:RNX720902 RXS720902:RXT720902 SHO720902:SHP720902 SRK720902:SRL720902 TBG720902:TBH720902 TLC720902:TLD720902 TUY720902:TUZ720902 UEU720902:UEV720902 UOQ720902:UOR720902 UYM720902:UYN720902 VII720902:VIJ720902 VSE720902:VSF720902 WCA720902:WCB720902 WLW720902:WLX720902 WVS720902:WVT720902 K786438:L786438 JG786438:JH786438 TC786438:TD786438 ACY786438:ACZ786438 AMU786438:AMV786438 AWQ786438:AWR786438 BGM786438:BGN786438 BQI786438:BQJ786438 CAE786438:CAF786438 CKA786438:CKB786438 CTW786438:CTX786438 DDS786438:DDT786438 DNO786438:DNP786438 DXK786438:DXL786438 EHG786438:EHH786438 ERC786438:ERD786438 FAY786438:FAZ786438 FKU786438:FKV786438 FUQ786438:FUR786438 GEM786438:GEN786438 GOI786438:GOJ786438 GYE786438:GYF786438 HIA786438:HIB786438 HRW786438:HRX786438 IBS786438:IBT786438 ILO786438:ILP786438 IVK786438:IVL786438 JFG786438:JFH786438 JPC786438:JPD786438 JYY786438:JYZ786438 KIU786438:KIV786438 KSQ786438:KSR786438 LCM786438:LCN786438 LMI786438:LMJ786438 LWE786438:LWF786438 MGA786438:MGB786438 MPW786438:MPX786438 MZS786438:MZT786438 NJO786438:NJP786438 NTK786438:NTL786438 ODG786438:ODH786438 ONC786438:OND786438 OWY786438:OWZ786438 PGU786438:PGV786438 PQQ786438:PQR786438 QAM786438:QAN786438 QKI786438:QKJ786438 QUE786438:QUF786438 REA786438:REB786438 RNW786438:RNX786438 RXS786438:RXT786438 SHO786438:SHP786438 SRK786438:SRL786438 TBG786438:TBH786438 TLC786438:TLD786438 TUY786438:TUZ786438 UEU786438:UEV786438 UOQ786438:UOR786438 UYM786438:UYN786438 VII786438:VIJ786438 VSE786438:VSF786438 WCA786438:WCB786438 WLW786438:WLX786438 WVS786438:WVT786438 K851974:L851974 JG851974:JH851974 TC851974:TD851974 ACY851974:ACZ851974 AMU851974:AMV851974 AWQ851974:AWR851974 BGM851974:BGN851974 BQI851974:BQJ851974 CAE851974:CAF851974 CKA851974:CKB851974 CTW851974:CTX851974 DDS851974:DDT851974 DNO851974:DNP851974 DXK851974:DXL851974 EHG851974:EHH851974 ERC851974:ERD851974 FAY851974:FAZ851974 FKU851974:FKV851974 FUQ851974:FUR851974 GEM851974:GEN851974 GOI851974:GOJ851974 GYE851974:GYF851974 HIA851974:HIB851974 HRW851974:HRX851974 IBS851974:IBT851974 ILO851974:ILP851974 IVK851974:IVL851974 JFG851974:JFH851974 JPC851974:JPD851974 JYY851974:JYZ851974 KIU851974:KIV851974 KSQ851974:KSR851974 LCM851974:LCN851974 LMI851974:LMJ851974 LWE851974:LWF851974 MGA851974:MGB851974 MPW851974:MPX851974 MZS851974:MZT851974 NJO851974:NJP851974 NTK851974:NTL851974 ODG851974:ODH851974 ONC851974:OND851974 OWY851974:OWZ851974 PGU851974:PGV851974 PQQ851974:PQR851974 QAM851974:QAN851974 QKI851974:QKJ851974 QUE851974:QUF851974 REA851974:REB851974 RNW851974:RNX851974 RXS851974:RXT851974 SHO851974:SHP851974 SRK851974:SRL851974 TBG851974:TBH851974 TLC851974:TLD851974 TUY851974:TUZ851974 UEU851974:UEV851974 UOQ851974:UOR851974 UYM851974:UYN851974 VII851974:VIJ851974 VSE851974:VSF851974 WCA851974:WCB851974 WLW851974:WLX851974 WVS851974:WVT851974 K917510:L917510 JG917510:JH917510 TC917510:TD917510 ACY917510:ACZ917510 AMU917510:AMV917510 AWQ917510:AWR917510 BGM917510:BGN917510 BQI917510:BQJ917510 CAE917510:CAF917510 CKA917510:CKB917510 CTW917510:CTX917510 DDS917510:DDT917510 DNO917510:DNP917510 DXK917510:DXL917510 EHG917510:EHH917510 ERC917510:ERD917510 FAY917510:FAZ917510 FKU917510:FKV917510 FUQ917510:FUR917510 GEM917510:GEN917510 GOI917510:GOJ917510 GYE917510:GYF917510 HIA917510:HIB917510 HRW917510:HRX917510 IBS917510:IBT917510 ILO917510:ILP917510 IVK917510:IVL917510 JFG917510:JFH917510 JPC917510:JPD917510 JYY917510:JYZ917510 KIU917510:KIV917510 KSQ917510:KSR917510 LCM917510:LCN917510 LMI917510:LMJ917510 LWE917510:LWF917510 MGA917510:MGB917510 MPW917510:MPX917510 MZS917510:MZT917510 NJO917510:NJP917510 NTK917510:NTL917510 ODG917510:ODH917510 ONC917510:OND917510 OWY917510:OWZ917510 PGU917510:PGV917510 PQQ917510:PQR917510 QAM917510:QAN917510 QKI917510:QKJ917510 QUE917510:QUF917510 REA917510:REB917510 RNW917510:RNX917510 RXS917510:RXT917510 SHO917510:SHP917510 SRK917510:SRL917510 TBG917510:TBH917510 TLC917510:TLD917510 TUY917510:TUZ917510 UEU917510:UEV917510 UOQ917510:UOR917510 UYM917510:UYN917510 VII917510:VIJ917510 VSE917510:VSF917510 WCA917510:WCB917510 WLW917510:WLX917510 WVS917510:WVT917510 K983046:L983046 JG983046:JH983046 TC983046:TD983046 ACY983046:ACZ983046 AMU983046:AMV983046 AWQ983046:AWR983046 BGM983046:BGN983046 BQI983046:BQJ983046 CAE983046:CAF983046 CKA983046:CKB983046 CTW983046:CTX983046 DDS983046:DDT983046 DNO983046:DNP983046 DXK983046:DXL983046 EHG983046:EHH983046 ERC983046:ERD983046 FAY983046:FAZ983046 FKU983046:FKV983046 FUQ983046:FUR983046 GEM983046:GEN983046 GOI983046:GOJ983046 GYE983046:GYF983046 HIA983046:HIB983046 HRW983046:HRX983046 IBS983046:IBT983046 ILO983046:ILP983046 IVK983046:IVL983046 JFG983046:JFH983046 JPC983046:JPD983046 JYY983046:JYZ983046 KIU983046:KIV983046 KSQ983046:KSR983046 LCM983046:LCN983046 LMI983046:LMJ983046 LWE983046:LWF983046 MGA983046:MGB983046 MPW983046:MPX983046 MZS983046:MZT983046 NJO983046:NJP983046 NTK983046:NTL983046 ODG983046:ODH983046 ONC983046:OND983046 OWY983046:OWZ983046 PGU983046:PGV983046 PQQ983046:PQR983046 QAM983046:QAN983046 QKI983046:QKJ983046 QUE983046:QUF983046 REA983046:REB983046 RNW983046:RNX983046 RXS983046:RXT983046 SHO983046:SHP983046 SRK983046:SRL983046 TBG983046:TBH983046 TLC983046:TLD983046 TUY983046:TUZ983046 UEU983046:UEV983046 UOQ983046:UOR983046 UYM983046:UYN983046 VII983046:VIJ983046 VSE983046:VSF983046 WCA983046:WCB983046 WLW983046:WLX983046 M3 N3">
      <formula1>EngMaths</formula1>
    </dataValidation>
  </dataValidations>
  <pageMargins left="0.74803149606299213" right="0.74803149606299213" top="0.98425196850393704" bottom="0.98425196850393704" header="0.51181102362204722" footer="0.51181102362204722"/>
  <pageSetup paperSize="9" scale="6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theme="6" tint="0.39997558519241921"/>
    <pageSetUpPr fitToPage="1"/>
  </sheetPr>
  <dimension ref="A1:N104"/>
  <sheetViews>
    <sheetView showGridLines="0" zoomScaleNormal="100" workbookViewId="0">
      <selection sqref="A1:N1"/>
    </sheetView>
  </sheetViews>
  <sheetFormatPr defaultRowHeight="11.25" x14ac:dyDescent="0.2"/>
  <cols>
    <col min="1" max="1" width="28.28515625" style="104" customWidth="1"/>
    <col min="2" max="4" width="8.28515625" style="149" customWidth="1"/>
    <col min="5" max="5" width="2.5703125" style="149" customWidth="1"/>
    <col min="6" max="8" width="8.42578125" style="149" customWidth="1"/>
    <col min="9" max="9" width="2.42578125" style="149" customWidth="1"/>
    <col min="10" max="11" width="7.85546875" style="149" customWidth="1"/>
    <col min="12" max="12" width="8.85546875" style="149" customWidth="1"/>
    <col min="13" max="13" width="2.42578125" style="104" customWidth="1"/>
    <col min="14" max="16384" width="9.140625" style="104"/>
  </cols>
  <sheetData>
    <row r="1" spans="1:14" ht="13.5" customHeight="1" x14ac:dyDescent="0.2">
      <c r="A1" s="544" t="s">
        <v>644</v>
      </c>
      <c r="B1" s="544"/>
      <c r="C1" s="544"/>
      <c r="D1" s="544"/>
      <c r="E1" s="544"/>
      <c r="F1" s="544"/>
      <c r="G1" s="544"/>
      <c r="H1" s="544"/>
      <c r="I1" s="544"/>
      <c r="J1" s="544"/>
      <c r="K1" s="544"/>
      <c r="L1" s="544"/>
      <c r="M1" s="544"/>
      <c r="N1" s="544"/>
    </row>
    <row r="2" spans="1:14" ht="13.5" customHeight="1" x14ac:dyDescent="0.2">
      <c r="A2" s="543" t="s">
        <v>674</v>
      </c>
      <c r="B2" s="543"/>
      <c r="C2" s="148"/>
      <c r="D2" s="148"/>
      <c r="E2" s="148"/>
      <c r="F2" s="148"/>
      <c r="G2" s="148"/>
      <c r="H2" s="148"/>
      <c r="I2" s="148"/>
      <c r="J2" s="148"/>
      <c r="K2" s="148"/>
      <c r="L2" s="148"/>
    </row>
    <row r="3" spans="1:14" ht="12.75" customHeight="1" x14ac:dyDescent="0.2">
      <c r="A3" s="1" t="s">
        <v>49</v>
      </c>
      <c r="B3" s="148"/>
      <c r="C3" s="148"/>
      <c r="D3" s="148"/>
      <c r="E3" s="148"/>
      <c r="F3" s="148"/>
      <c r="G3" s="148"/>
      <c r="H3" s="148"/>
      <c r="I3" s="148"/>
      <c r="J3" s="148"/>
      <c r="K3" s="148"/>
      <c r="L3" s="148"/>
    </row>
    <row r="4" spans="1:14" ht="11.25" customHeight="1" x14ac:dyDescent="0.2">
      <c r="A4" s="26"/>
      <c r="B4" s="148"/>
      <c r="D4" s="148"/>
      <c r="E4" s="148"/>
      <c r="F4" s="148"/>
      <c r="G4" s="148"/>
      <c r="H4" s="148"/>
      <c r="I4" s="148"/>
      <c r="J4" s="148"/>
      <c r="K4" s="148"/>
      <c r="L4" s="245" t="s">
        <v>50</v>
      </c>
    </row>
    <row r="5" spans="1:14" s="171" customFormat="1" ht="11.25" customHeight="1" x14ac:dyDescent="0.2">
      <c r="A5" s="2"/>
      <c r="B5" s="542" t="s">
        <v>570</v>
      </c>
      <c r="C5" s="542"/>
      <c r="D5" s="542"/>
      <c r="E5" s="246"/>
      <c r="F5" s="542" t="s">
        <v>51</v>
      </c>
      <c r="G5" s="542"/>
      <c r="H5" s="542"/>
      <c r="I5" s="246"/>
      <c r="J5" s="542" t="s">
        <v>52</v>
      </c>
      <c r="K5" s="542"/>
      <c r="L5" s="542"/>
    </row>
    <row r="6" spans="1:14" ht="11.25" customHeight="1" x14ac:dyDescent="0.2">
      <c r="A6" s="129"/>
      <c r="B6" s="409" t="s">
        <v>53</v>
      </c>
      <c r="C6" s="409" t="s">
        <v>54</v>
      </c>
      <c r="D6" s="409" t="s">
        <v>14</v>
      </c>
      <c r="E6" s="247"/>
      <c r="F6" s="409" t="s">
        <v>53</v>
      </c>
      <c r="G6" s="409" t="s">
        <v>54</v>
      </c>
      <c r="H6" s="409" t="s">
        <v>14</v>
      </c>
      <c r="I6" s="247"/>
      <c r="J6" s="409" t="s">
        <v>53</v>
      </c>
      <c r="K6" s="409" t="s">
        <v>54</v>
      </c>
      <c r="L6" s="409" t="s">
        <v>14</v>
      </c>
    </row>
    <row r="7" spans="1:14" ht="11.25" customHeight="1" x14ac:dyDescent="0.2">
      <c r="A7" s="124"/>
      <c r="B7" s="430"/>
      <c r="C7" s="430"/>
      <c r="D7" s="430"/>
      <c r="E7" s="430"/>
      <c r="F7" s="430"/>
      <c r="G7" s="430"/>
      <c r="H7" s="430"/>
      <c r="I7" s="430"/>
      <c r="J7" s="430"/>
      <c r="K7" s="430"/>
      <c r="L7" s="430"/>
    </row>
    <row r="8" spans="1:14" ht="11.25" customHeight="1" x14ac:dyDescent="0.2">
      <c r="A8" s="104" t="s">
        <v>55</v>
      </c>
      <c r="B8" s="431">
        <v>309</v>
      </c>
      <c r="C8" s="431">
        <v>297.89999999999998</v>
      </c>
      <c r="D8" s="431">
        <v>606.79999999999995</v>
      </c>
      <c r="F8" s="431">
        <v>252.6</v>
      </c>
      <c r="G8" s="431">
        <v>264.3</v>
      </c>
      <c r="H8" s="431">
        <v>516.9</v>
      </c>
      <c r="J8" s="431">
        <v>305.39999999999998</v>
      </c>
      <c r="K8" s="431">
        <v>295.7</v>
      </c>
      <c r="L8" s="431">
        <v>601.1</v>
      </c>
      <c r="M8" s="149"/>
    </row>
    <row r="9" spans="1:14" ht="11.25" customHeight="1" x14ac:dyDescent="0.2">
      <c r="M9" s="432"/>
    </row>
    <row r="10" spans="1:14" ht="11.25" customHeight="1" x14ac:dyDescent="0.2">
      <c r="A10" s="104" t="s">
        <v>56</v>
      </c>
      <c r="B10" s="431">
        <v>223.9</v>
      </c>
      <c r="C10" s="431">
        <v>228.4</v>
      </c>
      <c r="D10" s="431">
        <v>452.2</v>
      </c>
      <c r="F10" s="431">
        <v>131.6</v>
      </c>
      <c r="G10" s="431">
        <v>156</v>
      </c>
      <c r="H10" s="431">
        <v>287.5</v>
      </c>
      <c r="J10" s="431">
        <v>216</v>
      </c>
      <c r="K10" s="431">
        <v>221.4</v>
      </c>
      <c r="L10" s="431">
        <v>437.4</v>
      </c>
      <c r="M10" s="431"/>
    </row>
    <row r="11" spans="1:14" ht="11.25" customHeight="1" x14ac:dyDescent="0.2">
      <c r="A11" s="104" t="s">
        <v>57</v>
      </c>
      <c r="B11" s="431">
        <v>238.7</v>
      </c>
      <c r="C11" s="431">
        <v>237.4</v>
      </c>
      <c r="D11" s="431">
        <v>476.1</v>
      </c>
      <c r="F11" s="431">
        <v>157.80000000000001</v>
      </c>
      <c r="G11" s="431">
        <v>165.5</v>
      </c>
      <c r="H11" s="431">
        <v>323.3</v>
      </c>
      <c r="J11" s="431">
        <v>232.6</v>
      </c>
      <c r="K11" s="431">
        <v>232.2</v>
      </c>
      <c r="L11" s="431">
        <v>464.8</v>
      </c>
      <c r="M11" s="431"/>
    </row>
    <row r="12" spans="1:14" ht="11.25" customHeight="1" x14ac:dyDescent="0.2">
      <c r="A12" s="104" t="s">
        <v>58</v>
      </c>
      <c r="B12" s="431">
        <v>190.8</v>
      </c>
      <c r="C12" s="431">
        <v>197.4</v>
      </c>
      <c r="D12" s="431">
        <v>388.1</v>
      </c>
      <c r="F12" s="431">
        <v>116.7</v>
      </c>
      <c r="G12" s="431">
        <v>138.19999999999999</v>
      </c>
      <c r="H12" s="431">
        <v>255</v>
      </c>
      <c r="J12" s="431">
        <v>186.6</v>
      </c>
      <c r="K12" s="431">
        <v>193.8</v>
      </c>
      <c r="L12" s="431">
        <v>380.5</v>
      </c>
      <c r="M12" s="431"/>
    </row>
    <row r="13" spans="1:14" s="433" customFormat="1" ht="11.25" customHeight="1" x14ac:dyDescent="0.2">
      <c r="A13" s="131"/>
      <c r="M13" s="434"/>
    </row>
    <row r="14" spans="1:14" ht="11.25" customHeight="1" x14ac:dyDescent="0.2">
      <c r="A14" s="104" t="s">
        <v>548</v>
      </c>
      <c r="B14" s="431">
        <v>228.3</v>
      </c>
      <c r="C14" s="431">
        <v>233</v>
      </c>
      <c r="D14" s="431">
        <v>461.3</v>
      </c>
      <c r="F14" s="431">
        <v>148.30000000000001</v>
      </c>
      <c r="G14" s="431">
        <v>186.3</v>
      </c>
      <c r="H14" s="431">
        <v>334.6</v>
      </c>
      <c r="J14" s="431">
        <v>225.9</v>
      </c>
      <c r="K14" s="431">
        <v>231.6</v>
      </c>
      <c r="L14" s="431">
        <v>457.6</v>
      </c>
      <c r="M14" s="431"/>
    </row>
    <row r="15" spans="1:14" ht="11.25" customHeight="1" x14ac:dyDescent="0.2">
      <c r="A15" s="145" t="s">
        <v>15</v>
      </c>
      <c r="B15" s="431">
        <v>64.3</v>
      </c>
      <c r="C15" s="431">
        <v>44</v>
      </c>
      <c r="D15" s="431">
        <v>108.3</v>
      </c>
      <c r="F15" s="431">
        <v>21.3</v>
      </c>
      <c r="G15" s="431">
        <v>20.399999999999999</v>
      </c>
      <c r="H15" s="431">
        <v>41.7</v>
      </c>
      <c r="J15" s="431">
        <v>62.6</v>
      </c>
      <c r="K15" s="431">
        <v>43.2</v>
      </c>
      <c r="L15" s="431">
        <v>105.8</v>
      </c>
      <c r="M15" s="431"/>
      <c r="N15" s="493"/>
    </row>
    <row r="16" spans="1:14" ht="11.25" customHeight="1" x14ac:dyDescent="0.2">
      <c r="A16" s="145" t="s">
        <v>549</v>
      </c>
      <c r="B16" s="431">
        <v>164</v>
      </c>
      <c r="C16" s="431">
        <v>188.9</v>
      </c>
      <c r="D16" s="431">
        <v>352.9</v>
      </c>
      <c r="F16" s="431">
        <v>127</v>
      </c>
      <c r="G16" s="431">
        <v>165.9</v>
      </c>
      <c r="H16" s="431">
        <v>292.89999999999998</v>
      </c>
      <c r="J16" s="431">
        <v>163.30000000000001</v>
      </c>
      <c r="K16" s="431">
        <v>188.5</v>
      </c>
      <c r="L16" s="431">
        <v>351.8</v>
      </c>
      <c r="M16" s="431"/>
    </row>
    <row r="17" spans="1:13" ht="11.25" customHeight="1" x14ac:dyDescent="0.2">
      <c r="A17" s="145"/>
      <c r="B17" s="431"/>
      <c r="C17" s="431"/>
      <c r="D17" s="431"/>
      <c r="F17" s="431"/>
      <c r="G17" s="431"/>
      <c r="H17" s="431"/>
      <c r="J17" s="431"/>
      <c r="K17" s="431"/>
      <c r="L17" s="431"/>
      <c r="M17" s="431"/>
    </row>
    <row r="18" spans="1:13" ht="11.25" customHeight="1" x14ac:dyDescent="0.2">
      <c r="A18" s="104" t="s">
        <v>16</v>
      </c>
      <c r="B18" s="431">
        <v>291.5</v>
      </c>
      <c r="C18" s="431">
        <v>283.2</v>
      </c>
      <c r="D18" s="431">
        <v>574.70000000000005</v>
      </c>
      <c r="F18" s="431">
        <v>198.8</v>
      </c>
      <c r="G18" s="431">
        <v>197.3</v>
      </c>
      <c r="H18" s="431">
        <v>396.1</v>
      </c>
      <c r="J18" s="431">
        <v>279.39999999999998</v>
      </c>
      <c r="K18" s="431">
        <v>272.7</v>
      </c>
      <c r="L18" s="431">
        <v>552.1</v>
      </c>
      <c r="M18" s="431"/>
    </row>
    <row r="19" spans="1:13" ht="11.25" customHeight="1" x14ac:dyDescent="0.2"/>
    <row r="20" spans="1:13" ht="11.25" customHeight="1" x14ac:dyDescent="0.2">
      <c r="A20" s="104" t="s">
        <v>59</v>
      </c>
      <c r="B20" s="431">
        <v>245</v>
      </c>
      <c r="C20" s="431">
        <v>243.7</v>
      </c>
      <c r="D20" s="431">
        <v>488.7</v>
      </c>
      <c r="F20" s="431">
        <v>173.8</v>
      </c>
      <c r="G20" s="431">
        <v>184.7</v>
      </c>
      <c r="H20" s="431">
        <v>358.6</v>
      </c>
      <c r="J20" s="431">
        <v>242.2</v>
      </c>
      <c r="K20" s="431">
        <v>241.6</v>
      </c>
      <c r="L20" s="431">
        <v>483.8</v>
      </c>
      <c r="M20" s="431"/>
    </row>
    <row r="21" spans="1:13" ht="11.25" customHeight="1" x14ac:dyDescent="0.2">
      <c r="A21" s="104" t="s">
        <v>17</v>
      </c>
      <c r="B21" s="431">
        <v>172.3</v>
      </c>
      <c r="C21" s="431">
        <v>175</v>
      </c>
      <c r="D21" s="431">
        <v>347.2</v>
      </c>
      <c r="F21" s="431">
        <v>102.8</v>
      </c>
      <c r="G21" s="431">
        <v>115.9</v>
      </c>
      <c r="H21" s="431">
        <v>218.7</v>
      </c>
      <c r="J21" s="431">
        <v>169.7</v>
      </c>
      <c r="K21" s="431">
        <v>172.9</v>
      </c>
      <c r="L21" s="431">
        <v>342.6</v>
      </c>
      <c r="M21" s="431"/>
    </row>
    <row r="22" spans="1:13" ht="11.25" customHeight="1" x14ac:dyDescent="0.2">
      <c r="A22" s="104" t="s">
        <v>18</v>
      </c>
      <c r="B22" s="431">
        <v>131.6</v>
      </c>
      <c r="C22" s="431">
        <v>139.6</v>
      </c>
      <c r="D22" s="431">
        <v>271.2</v>
      </c>
      <c r="F22" s="431">
        <v>82.6</v>
      </c>
      <c r="G22" s="431">
        <v>95.9</v>
      </c>
      <c r="H22" s="431">
        <v>178.5</v>
      </c>
      <c r="J22" s="431">
        <v>130.5</v>
      </c>
      <c r="K22" s="431">
        <v>138.80000000000001</v>
      </c>
      <c r="L22" s="431">
        <v>269.3</v>
      </c>
      <c r="M22" s="431"/>
    </row>
    <row r="23" spans="1:13" ht="11.25" customHeight="1" x14ac:dyDescent="0.2">
      <c r="A23" s="104" t="s">
        <v>595</v>
      </c>
      <c r="B23" s="431">
        <v>10.6</v>
      </c>
      <c r="C23" s="431">
        <v>10.4</v>
      </c>
      <c r="D23" s="431">
        <v>21</v>
      </c>
      <c r="F23" s="431">
        <v>8.8000000000000007</v>
      </c>
      <c r="G23" s="431">
        <v>8.9</v>
      </c>
      <c r="H23" s="431">
        <v>17.7</v>
      </c>
      <c r="J23" s="431">
        <v>10.6</v>
      </c>
      <c r="K23" s="431">
        <v>10.4</v>
      </c>
      <c r="L23" s="431">
        <v>21</v>
      </c>
      <c r="M23" s="431"/>
    </row>
    <row r="24" spans="1:13" ht="11.25" customHeight="1" x14ac:dyDescent="0.2">
      <c r="A24" s="104" t="s">
        <v>19</v>
      </c>
      <c r="B24" s="431">
        <v>6.3</v>
      </c>
      <c r="C24" s="431">
        <v>6.4</v>
      </c>
      <c r="D24" s="431">
        <v>12.7</v>
      </c>
      <c r="F24" s="431">
        <v>1.7</v>
      </c>
      <c r="G24" s="431">
        <v>2.4</v>
      </c>
      <c r="H24" s="431">
        <v>4.0999999999999996</v>
      </c>
      <c r="J24" s="431">
        <v>6.1</v>
      </c>
      <c r="K24" s="431">
        <v>6.3</v>
      </c>
      <c r="L24" s="431">
        <v>12.4</v>
      </c>
      <c r="M24" s="431"/>
    </row>
    <row r="25" spans="1:13" ht="11.25" customHeight="1" x14ac:dyDescent="0.2">
      <c r="B25" s="431"/>
      <c r="C25" s="431"/>
      <c r="D25" s="431"/>
      <c r="F25" s="431"/>
      <c r="G25" s="431"/>
      <c r="H25" s="431"/>
      <c r="J25" s="431"/>
      <c r="K25" s="431"/>
      <c r="L25" s="431"/>
      <c r="M25" s="431"/>
    </row>
    <row r="26" spans="1:13" ht="11.25" customHeight="1" x14ac:dyDescent="0.2">
      <c r="A26" s="104" t="s">
        <v>20</v>
      </c>
      <c r="B26" s="431">
        <v>65.099999999999994</v>
      </c>
      <c r="C26" s="431">
        <v>63.6</v>
      </c>
      <c r="D26" s="431">
        <v>128.69999999999999</v>
      </c>
      <c r="F26" s="431">
        <v>59.6</v>
      </c>
      <c r="G26" s="431">
        <v>58.5</v>
      </c>
      <c r="H26" s="431">
        <v>118.1</v>
      </c>
      <c r="J26" s="431">
        <v>65.099999999999994</v>
      </c>
      <c r="K26" s="431">
        <v>63.5</v>
      </c>
      <c r="L26" s="431">
        <v>128.6</v>
      </c>
      <c r="M26" s="431"/>
    </row>
    <row r="27" spans="1:13" ht="11.25" customHeight="1" x14ac:dyDescent="0.2">
      <c r="A27" s="104" t="s">
        <v>21</v>
      </c>
      <c r="B27" s="431">
        <v>65.8</v>
      </c>
      <c r="C27" s="431">
        <v>63.8</v>
      </c>
      <c r="D27" s="431">
        <v>129.6</v>
      </c>
      <c r="F27" s="431">
        <v>59.2</v>
      </c>
      <c r="G27" s="431">
        <v>59</v>
      </c>
      <c r="H27" s="431">
        <v>118.2</v>
      </c>
      <c r="J27" s="431">
        <v>65.7</v>
      </c>
      <c r="K27" s="431">
        <v>63.7</v>
      </c>
      <c r="L27" s="431">
        <v>129.5</v>
      </c>
      <c r="M27" s="431"/>
    </row>
    <row r="28" spans="1:13" ht="11.25" customHeight="1" x14ac:dyDescent="0.2">
      <c r="A28" s="104" t="s">
        <v>22</v>
      </c>
      <c r="B28" s="431">
        <v>67.099999999999994</v>
      </c>
      <c r="C28" s="431">
        <v>65.599999999999994</v>
      </c>
      <c r="D28" s="431">
        <v>132.69999999999999</v>
      </c>
      <c r="F28" s="431">
        <v>60.1</v>
      </c>
      <c r="G28" s="431">
        <v>60.6</v>
      </c>
      <c r="H28" s="431">
        <v>120.8</v>
      </c>
      <c r="J28" s="431">
        <v>66.900000000000006</v>
      </c>
      <c r="K28" s="431">
        <v>65.400000000000006</v>
      </c>
      <c r="L28" s="431">
        <v>132.4</v>
      </c>
      <c r="M28" s="431"/>
    </row>
    <row r="29" spans="1:13" ht="11.25" customHeight="1" x14ac:dyDescent="0.2">
      <c r="A29" s="104" t="s">
        <v>687</v>
      </c>
      <c r="B29" s="431">
        <v>13.4</v>
      </c>
      <c r="C29" s="431">
        <v>2.4</v>
      </c>
      <c r="D29" s="431">
        <v>15.8</v>
      </c>
      <c r="F29" s="431">
        <v>8.6</v>
      </c>
      <c r="G29" s="431">
        <v>1.7</v>
      </c>
      <c r="H29" s="431">
        <v>10.3</v>
      </c>
      <c r="J29" s="431">
        <v>12.9</v>
      </c>
      <c r="K29" s="431">
        <v>2.2999999999999998</v>
      </c>
      <c r="L29" s="431">
        <v>15.2</v>
      </c>
      <c r="M29" s="431"/>
    </row>
    <row r="30" spans="1:13" ht="12.75" customHeight="1" x14ac:dyDescent="0.2">
      <c r="A30" s="104" t="s">
        <v>552</v>
      </c>
      <c r="B30" s="431">
        <v>4.3</v>
      </c>
      <c r="C30" s="431">
        <v>2.6</v>
      </c>
      <c r="D30" s="431">
        <v>6.8</v>
      </c>
      <c r="F30" s="431">
        <v>2.4</v>
      </c>
      <c r="G30" s="431">
        <v>1.4</v>
      </c>
      <c r="H30" s="431">
        <v>3.8</v>
      </c>
      <c r="J30" s="431">
        <v>4.0999999999999996</v>
      </c>
      <c r="K30" s="431">
        <v>2.5</v>
      </c>
      <c r="L30" s="431">
        <v>6.6</v>
      </c>
      <c r="M30" s="431"/>
    </row>
    <row r="31" spans="1:13" ht="11.25" customHeight="1" x14ac:dyDescent="0.2">
      <c r="B31" s="431"/>
      <c r="C31" s="431"/>
      <c r="D31" s="431"/>
      <c r="F31" s="431"/>
      <c r="G31" s="431"/>
      <c r="H31" s="431"/>
      <c r="J31" s="431"/>
      <c r="K31" s="431"/>
      <c r="L31" s="431"/>
    </row>
    <row r="32" spans="1:13" ht="11.25" customHeight="1" x14ac:dyDescent="0.2">
      <c r="A32" s="104" t="s">
        <v>60</v>
      </c>
      <c r="B32" s="431">
        <v>111.1</v>
      </c>
      <c r="C32" s="431">
        <v>79.3</v>
      </c>
      <c r="D32" s="431">
        <v>190.4</v>
      </c>
      <c r="F32" s="431">
        <v>60.2</v>
      </c>
      <c r="G32" s="431">
        <v>57.6</v>
      </c>
      <c r="H32" s="431">
        <v>117.8</v>
      </c>
      <c r="J32" s="431">
        <v>108.7</v>
      </c>
      <c r="K32" s="431">
        <v>78.599999999999994</v>
      </c>
      <c r="L32" s="431">
        <v>187.3</v>
      </c>
      <c r="M32" s="431"/>
    </row>
    <row r="33" spans="1:13" ht="11.25" customHeight="1" x14ac:dyDescent="0.2">
      <c r="A33" s="104" t="s">
        <v>24</v>
      </c>
      <c r="B33" s="431">
        <v>7.7</v>
      </c>
      <c r="C33" s="431">
        <v>0.6</v>
      </c>
      <c r="D33" s="431">
        <v>8.3000000000000007</v>
      </c>
      <c r="F33" s="431">
        <v>4.9000000000000004</v>
      </c>
      <c r="G33" s="431">
        <v>0.5</v>
      </c>
      <c r="H33" s="431">
        <v>5.4</v>
      </c>
      <c r="J33" s="431">
        <v>7.5</v>
      </c>
      <c r="K33" s="431">
        <v>0.6</v>
      </c>
      <c r="L33" s="431">
        <v>8.1999999999999993</v>
      </c>
      <c r="M33" s="431"/>
    </row>
    <row r="34" spans="1:13" ht="11.25" customHeight="1" x14ac:dyDescent="0.2">
      <c r="A34" s="104" t="s">
        <v>25</v>
      </c>
      <c r="B34" s="431">
        <v>15</v>
      </c>
      <c r="C34" s="431">
        <v>25.6</v>
      </c>
      <c r="D34" s="431">
        <v>40.6</v>
      </c>
      <c r="F34" s="431">
        <v>6.8</v>
      </c>
      <c r="G34" s="431">
        <v>18.2</v>
      </c>
      <c r="H34" s="431">
        <v>25</v>
      </c>
      <c r="J34" s="431">
        <v>14.6</v>
      </c>
      <c r="K34" s="431">
        <v>25.4</v>
      </c>
      <c r="L34" s="431">
        <v>40.1</v>
      </c>
      <c r="M34" s="431"/>
    </row>
    <row r="35" spans="1:13" ht="11.25" customHeight="1" x14ac:dyDescent="0.2">
      <c r="A35" s="104" t="s">
        <v>26</v>
      </c>
      <c r="B35" s="431">
        <v>21</v>
      </c>
      <c r="C35" s="431">
        <v>12.9</v>
      </c>
      <c r="D35" s="431">
        <v>33.9</v>
      </c>
      <c r="F35" s="431">
        <v>10.7</v>
      </c>
      <c r="G35" s="431">
        <v>9.1999999999999993</v>
      </c>
      <c r="H35" s="431">
        <v>19.899999999999999</v>
      </c>
      <c r="J35" s="431">
        <v>20.3</v>
      </c>
      <c r="K35" s="431">
        <v>12.8</v>
      </c>
      <c r="L35" s="431">
        <v>33.1</v>
      </c>
      <c r="M35" s="431"/>
    </row>
    <row r="36" spans="1:13" ht="11.25" customHeight="1" x14ac:dyDescent="0.2">
      <c r="A36" s="104" t="s">
        <v>27</v>
      </c>
      <c r="B36" s="431">
        <v>45</v>
      </c>
      <c r="C36" s="431">
        <v>7.8</v>
      </c>
      <c r="D36" s="431">
        <v>52.8</v>
      </c>
      <c r="F36" s="431">
        <v>24.5</v>
      </c>
      <c r="G36" s="431">
        <v>5.6</v>
      </c>
      <c r="H36" s="431">
        <v>30.1</v>
      </c>
      <c r="J36" s="431">
        <v>44.1</v>
      </c>
      <c r="K36" s="431">
        <v>7.7</v>
      </c>
      <c r="L36" s="431">
        <v>51.8</v>
      </c>
      <c r="M36" s="431"/>
    </row>
    <row r="37" spans="1:13" ht="11.25" customHeight="1" x14ac:dyDescent="0.2">
      <c r="A37" s="104" t="s">
        <v>28</v>
      </c>
      <c r="B37" s="431">
        <v>3.1</v>
      </c>
      <c r="C37" s="431">
        <v>0.2</v>
      </c>
      <c r="D37" s="431">
        <v>3.2</v>
      </c>
      <c r="F37" s="431">
        <v>2</v>
      </c>
      <c r="G37" s="431">
        <v>0.1</v>
      </c>
      <c r="H37" s="431">
        <v>2.1</v>
      </c>
      <c r="J37" s="431">
        <v>3</v>
      </c>
      <c r="K37" s="431">
        <v>0.1</v>
      </c>
      <c r="L37" s="431">
        <v>3.2</v>
      </c>
      <c r="M37" s="431"/>
    </row>
    <row r="38" spans="1:13" ht="12" customHeight="1" x14ac:dyDescent="0.2">
      <c r="A38" s="104" t="s">
        <v>29</v>
      </c>
      <c r="B38" s="431">
        <v>0.8</v>
      </c>
      <c r="C38" s="431">
        <v>24.8</v>
      </c>
      <c r="D38" s="431">
        <v>25.6</v>
      </c>
      <c r="F38" s="431">
        <v>0.3</v>
      </c>
      <c r="G38" s="431">
        <v>18</v>
      </c>
      <c r="H38" s="431">
        <v>18.3</v>
      </c>
      <c r="J38" s="431">
        <v>0.8</v>
      </c>
      <c r="K38" s="431">
        <v>24.5</v>
      </c>
      <c r="L38" s="431">
        <v>25.3</v>
      </c>
      <c r="M38" s="431"/>
    </row>
    <row r="39" spans="1:13" ht="12.75" customHeight="1" x14ac:dyDescent="0.2">
      <c r="A39" s="104" t="s">
        <v>553</v>
      </c>
      <c r="B39" s="431">
        <v>26.1</v>
      </c>
      <c r="C39" s="431">
        <v>10.7</v>
      </c>
      <c r="D39" s="431">
        <v>36.799999999999997</v>
      </c>
      <c r="F39" s="431">
        <v>13.6</v>
      </c>
      <c r="G39" s="431">
        <v>7.7</v>
      </c>
      <c r="H39" s="431">
        <v>21.3</v>
      </c>
      <c r="J39" s="431">
        <v>25.4</v>
      </c>
      <c r="K39" s="431">
        <v>10.6</v>
      </c>
      <c r="L39" s="431">
        <v>36.1</v>
      </c>
      <c r="M39" s="431"/>
    </row>
    <row r="40" spans="1:13" ht="11.25" customHeight="1" x14ac:dyDescent="0.2">
      <c r="A40" s="142" t="s">
        <v>484</v>
      </c>
      <c r="B40" s="431">
        <v>3.8</v>
      </c>
      <c r="C40" s="431">
        <v>0.2</v>
      </c>
      <c r="D40" s="431">
        <v>4</v>
      </c>
      <c r="F40" s="431">
        <v>1.4</v>
      </c>
      <c r="G40" s="431">
        <v>0.1</v>
      </c>
      <c r="H40" s="431">
        <v>1.6</v>
      </c>
      <c r="J40" s="431">
        <v>3.6</v>
      </c>
      <c r="K40" s="431">
        <v>0.2</v>
      </c>
      <c r="L40" s="431">
        <v>3.8</v>
      </c>
      <c r="M40" s="431"/>
    </row>
    <row r="41" spans="1:13" ht="11.25" customHeight="1" x14ac:dyDescent="0.2">
      <c r="A41" s="104" t="s">
        <v>554</v>
      </c>
      <c r="B41" s="431">
        <v>46.5</v>
      </c>
      <c r="C41" s="431">
        <v>35.299999999999997</v>
      </c>
      <c r="D41" s="431">
        <v>81.8</v>
      </c>
      <c r="F41" s="431">
        <v>30.3</v>
      </c>
      <c r="G41" s="431">
        <v>25.6</v>
      </c>
      <c r="H41" s="431">
        <v>55.9</v>
      </c>
      <c r="J41" s="431">
        <v>45.2</v>
      </c>
      <c r="K41" s="431">
        <v>34.5</v>
      </c>
      <c r="L41" s="431">
        <v>79.8</v>
      </c>
      <c r="M41" s="431"/>
    </row>
    <row r="42" spans="1:13" ht="11.25" customHeight="1" x14ac:dyDescent="0.2">
      <c r="A42" s="104" t="s">
        <v>30</v>
      </c>
      <c r="B42" s="431">
        <v>43.6</v>
      </c>
      <c r="C42" s="431">
        <v>30.4</v>
      </c>
      <c r="D42" s="431">
        <v>74</v>
      </c>
      <c r="F42" s="431">
        <v>28.1</v>
      </c>
      <c r="G42" s="431">
        <v>21.4</v>
      </c>
      <c r="H42" s="431">
        <v>49.6</v>
      </c>
      <c r="J42" s="431">
        <v>42.8</v>
      </c>
      <c r="K42" s="431">
        <v>30</v>
      </c>
      <c r="L42" s="431">
        <v>72.900000000000006</v>
      </c>
      <c r="M42" s="149"/>
    </row>
    <row r="43" spans="1:13" ht="11.25" customHeight="1" x14ac:dyDescent="0.2">
      <c r="A43" s="143" t="s">
        <v>90</v>
      </c>
      <c r="B43" s="431">
        <v>4.8</v>
      </c>
      <c r="C43" s="431">
        <v>3.1</v>
      </c>
      <c r="D43" s="431">
        <v>7.9</v>
      </c>
      <c r="F43" s="431">
        <v>2.6</v>
      </c>
      <c r="G43" s="431">
        <v>2</v>
      </c>
      <c r="H43" s="431">
        <v>4.5999999999999996</v>
      </c>
      <c r="J43" s="431">
        <v>4.5</v>
      </c>
      <c r="K43" s="431">
        <v>3</v>
      </c>
      <c r="L43" s="431">
        <v>7.5</v>
      </c>
      <c r="M43" s="431"/>
    </row>
    <row r="44" spans="1:13" ht="11.25" customHeight="1" x14ac:dyDescent="0.2">
      <c r="A44" s="104" t="s">
        <v>31</v>
      </c>
      <c r="B44" s="431">
        <v>3.6</v>
      </c>
      <c r="C44" s="431">
        <v>24</v>
      </c>
      <c r="D44" s="431">
        <v>27.6</v>
      </c>
      <c r="F44" s="431">
        <v>1.5</v>
      </c>
      <c r="G44" s="431">
        <v>13.7</v>
      </c>
      <c r="H44" s="431">
        <v>15.2</v>
      </c>
      <c r="J44" s="431">
        <v>3.5</v>
      </c>
      <c r="K44" s="431">
        <v>23.6</v>
      </c>
      <c r="L44" s="431">
        <v>27.1</v>
      </c>
      <c r="M44" s="431"/>
    </row>
    <row r="45" spans="1:13" ht="11.25" customHeight="1" x14ac:dyDescent="0.2">
      <c r="M45" s="431"/>
    </row>
    <row r="46" spans="1:13" ht="11.25" customHeight="1" x14ac:dyDescent="0.2">
      <c r="A46" s="104" t="s">
        <v>32</v>
      </c>
      <c r="B46" s="431">
        <v>112.2</v>
      </c>
      <c r="C46" s="431">
        <v>96.9</v>
      </c>
      <c r="D46" s="431">
        <v>209.2</v>
      </c>
      <c r="F46" s="431">
        <v>73.2</v>
      </c>
      <c r="G46" s="431">
        <v>71.3</v>
      </c>
      <c r="H46" s="431">
        <v>144.5</v>
      </c>
      <c r="J46" s="431">
        <v>111.1</v>
      </c>
      <c r="K46" s="431">
        <v>96.3</v>
      </c>
      <c r="L46" s="431">
        <v>207.3</v>
      </c>
      <c r="M46" s="431"/>
    </row>
    <row r="47" spans="1:13" ht="11.25" customHeight="1" x14ac:dyDescent="0.2">
      <c r="A47" s="104" t="s">
        <v>33</v>
      </c>
      <c r="B47" s="431">
        <v>115.4</v>
      </c>
      <c r="C47" s="431">
        <v>122.8</v>
      </c>
      <c r="D47" s="431">
        <v>238.1</v>
      </c>
      <c r="F47" s="431">
        <v>74.7</v>
      </c>
      <c r="G47" s="431">
        <v>88.1</v>
      </c>
      <c r="H47" s="431">
        <v>162.69999999999999</v>
      </c>
      <c r="J47" s="431">
        <v>112.6</v>
      </c>
      <c r="K47" s="431">
        <v>121</v>
      </c>
      <c r="L47" s="431">
        <v>233.6</v>
      </c>
      <c r="M47" s="431"/>
    </row>
    <row r="48" spans="1:13" ht="11.25" customHeight="1" x14ac:dyDescent="0.2">
      <c r="A48" s="104" t="s">
        <v>34</v>
      </c>
      <c r="B48" s="431">
        <v>5.0999999999999996</v>
      </c>
      <c r="C48" s="431">
        <v>4.9000000000000004</v>
      </c>
      <c r="D48" s="431">
        <v>10.1</v>
      </c>
      <c r="F48" s="431">
        <v>2</v>
      </c>
      <c r="G48" s="431">
        <v>2.5</v>
      </c>
      <c r="H48" s="431">
        <v>4.5999999999999996</v>
      </c>
      <c r="J48" s="431">
        <v>4.8</v>
      </c>
      <c r="K48" s="431">
        <v>4.8</v>
      </c>
      <c r="L48" s="431">
        <v>9.6</v>
      </c>
      <c r="M48" s="149"/>
    </row>
    <row r="49" spans="1:13" ht="11.25" customHeight="1" x14ac:dyDescent="0.2">
      <c r="A49" s="104" t="s">
        <v>72</v>
      </c>
      <c r="B49" s="431">
        <v>3.5</v>
      </c>
      <c r="C49" s="431">
        <v>1.4</v>
      </c>
      <c r="D49" s="431">
        <v>4.9000000000000004</v>
      </c>
      <c r="F49" s="431">
        <v>2.8</v>
      </c>
      <c r="G49" s="431">
        <v>1.1000000000000001</v>
      </c>
      <c r="H49" s="431">
        <v>3.9</v>
      </c>
      <c r="J49" s="431">
        <v>3.4</v>
      </c>
      <c r="K49" s="431">
        <v>1.4</v>
      </c>
      <c r="L49" s="431">
        <v>4.9000000000000004</v>
      </c>
      <c r="M49" s="431"/>
    </row>
    <row r="50" spans="1:13" ht="11.25" customHeight="1" x14ac:dyDescent="0.2">
      <c r="A50" s="104" t="s">
        <v>35</v>
      </c>
      <c r="B50" s="431">
        <v>19.8</v>
      </c>
      <c r="C50" s="431">
        <v>34.200000000000003</v>
      </c>
      <c r="D50" s="431">
        <v>54</v>
      </c>
      <c r="F50" s="431">
        <v>10.6</v>
      </c>
      <c r="G50" s="431">
        <v>23.7</v>
      </c>
      <c r="H50" s="431">
        <v>34.299999999999997</v>
      </c>
      <c r="J50" s="431">
        <v>19.100000000000001</v>
      </c>
      <c r="K50" s="431">
        <v>33.6</v>
      </c>
      <c r="L50" s="431">
        <v>52.7</v>
      </c>
      <c r="M50" s="431"/>
    </row>
    <row r="51" spans="1:13" ht="11.25" customHeight="1" x14ac:dyDescent="0.2"/>
    <row r="52" spans="1:13" ht="11.25" customHeight="1" x14ac:dyDescent="0.2">
      <c r="A52" s="104" t="s">
        <v>61</v>
      </c>
      <c r="B52" s="431">
        <v>136.5</v>
      </c>
      <c r="C52" s="431">
        <v>168.7</v>
      </c>
      <c r="D52" s="431">
        <v>305.2</v>
      </c>
      <c r="F52" s="431">
        <v>88.3</v>
      </c>
      <c r="G52" s="431">
        <v>126.7</v>
      </c>
      <c r="H52" s="431">
        <v>214.9</v>
      </c>
      <c r="J52" s="431">
        <v>135.6</v>
      </c>
      <c r="K52" s="431">
        <v>168.1</v>
      </c>
      <c r="L52" s="431">
        <v>303.7</v>
      </c>
      <c r="M52" s="431"/>
    </row>
    <row r="53" spans="1:13" ht="11.25" customHeight="1" x14ac:dyDescent="0.2">
      <c r="A53" s="248" t="s">
        <v>543</v>
      </c>
      <c r="B53" s="431">
        <v>1.3</v>
      </c>
      <c r="C53" s="431">
        <v>1.5</v>
      </c>
      <c r="D53" s="431">
        <v>2.8</v>
      </c>
      <c r="F53" s="431">
        <v>1</v>
      </c>
      <c r="G53" s="431">
        <v>1.2</v>
      </c>
      <c r="H53" s="431">
        <v>2.1</v>
      </c>
      <c r="J53" s="431">
        <v>1.2</v>
      </c>
      <c r="K53" s="431">
        <v>1.4</v>
      </c>
      <c r="L53" s="431">
        <v>2.7</v>
      </c>
    </row>
    <row r="54" spans="1:13" ht="11.25" customHeight="1" x14ac:dyDescent="0.2">
      <c r="A54" s="248" t="s">
        <v>544</v>
      </c>
      <c r="B54" s="431">
        <v>1.4</v>
      </c>
      <c r="C54" s="431">
        <v>1.2</v>
      </c>
      <c r="D54" s="431">
        <v>2.6</v>
      </c>
      <c r="F54" s="431">
        <v>1.3</v>
      </c>
      <c r="G54" s="431">
        <v>1.2</v>
      </c>
      <c r="H54" s="431">
        <v>2.5</v>
      </c>
      <c r="J54" s="431">
        <v>1.4</v>
      </c>
      <c r="K54" s="431">
        <v>1.2</v>
      </c>
      <c r="L54" s="431">
        <v>2.6</v>
      </c>
    </row>
    <row r="55" spans="1:13" ht="11.25" customHeight="1" x14ac:dyDescent="0.2">
      <c r="A55" s="104" t="s">
        <v>37</v>
      </c>
      <c r="B55" s="431">
        <v>69</v>
      </c>
      <c r="C55" s="431">
        <v>91.6</v>
      </c>
      <c r="D55" s="431">
        <v>160.6</v>
      </c>
      <c r="F55" s="431">
        <v>43</v>
      </c>
      <c r="G55" s="431">
        <v>67.7</v>
      </c>
      <c r="H55" s="431">
        <v>110.8</v>
      </c>
      <c r="J55" s="431">
        <v>68.599999999999994</v>
      </c>
      <c r="K55" s="431">
        <v>91.4</v>
      </c>
      <c r="L55" s="431">
        <v>160</v>
      </c>
    </row>
    <row r="56" spans="1:13" ht="11.25" customHeight="1" x14ac:dyDescent="0.2">
      <c r="A56" s="104" t="s">
        <v>38</v>
      </c>
      <c r="B56" s="431">
        <v>27.9</v>
      </c>
      <c r="C56" s="431">
        <v>30.3</v>
      </c>
      <c r="D56" s="431">
        <v>58.3</v>
      </c>
      <c r="F56" s="431">
        <v>19.100000000000001</v>
      </c>
      <c r="G56" s="431">
        <v>23.8</v>
      </c>
      <c r="H56" s="431">
        <v>42.9</v>
      </c>
      <c r="J56" s="431">
        <v>27.8</v>
      </c>
      <c r="K56" s="431">
        <v>30.3</v>
      </c>
      <c r="L56" s="431">
        <v>58.1</v>
      </c>
    </row>
    <row r="57" spans="1:13" ht="11.25" customHeight="1" x14ac:dyDescent="0.2">
      <c r="A57" s="104" t="s">
        <v>40</v>
      </c>
      <c r="B57" s="431">
        <v>1.7</v>
      </c>
      <c r="C57" s="431">
        <v>2.2999999999999998</v>
      </c>
      <c r="D57" s="431">
        <v>4</v>
      </c>
      <c r="F57" s="431">
        <v>1.5</v>
      </c>
      <c r="G57" s="431">
        <v>2</v>
      </c>
      <c r="H57" s="431">
        <v>3.5</v>
      </c>
      <c r="J57" s="431">
        <v>1.7</v>
      </c>
      <c r="K57" s="431">
        <v>2.2999999999999998</v>
      </c>
      <c r="L57" s="431">
        <v>4</v>
      </c>
    </row>
    <row r="58" spans="1:13" ht="11.25" customHeight="1" x14ac:dyDescent="0.2">
      <c r="A58" s="248" t="s">
        <v>545</v>
      </c>
      <c r="B58" s="431">
        <v>1.6</v>
      </c>
      <c r="C58" s="431">
        <v>1.7</v>
      </c>
      <c r="D58" s="431">
        <v>3.3</v>
      </c>
      <c r="F58" s="431">
        <v>1.5</v>
      </c>
      <c r="G58" s="431">
        <v>1.6</v>
      </c>
      <c r="H58" s="431">
        <v>3.1</v>
      </c>
      <c r="J58" s="431">
        <v>1.6</v>
      </c>
      <c r="K58" s="431">
        <v>1.7</v>
      </c>
      <c r="L58" s="431">
        <v>3.3</v>
      </c>
    </row>
    <row r="59" spans="1:13" ht="11.25" customHeight="1" x14ac:dyDescent="0.2">
      <c r="A59" s="104" t="s">
        <v>39</v>
      </c>
      <c r="B59" s="431">
        <v>38</v>
      </c>
      <c r="C59" s="431">
        <v>49.3</v>
      </c>
      <c r="D59" s="431">
        <v>87.2</v>
      </c>
      <c r="F59" s="431">
        <v>24.7</v>
      </c>
      <c r="G59" s="431">
        <v>37.4</v>
      </c>
      <c r="H59" s="431">
        <v>62</v>
      </c>
      <c r="J59" s="431">
        <v>37.6</v>
      </c>
      <c r="K59" s="431">
        <v>49</v>
      </c>
      <c r="L59" s="431">
        <v>86.7</v>
      </c>
    </row>
    <row r="60" spans="1:13" ht="11.25" customHeight="1" x14ac:dyDescent="0.2">
      <c r="A60" s="248" t="s">
        <v>546</v>
      </c>
      <c r="B60" s="431">
        <v>1.6</v>
      </c>
      <c r="C60" s="431">
        <v>2.4</v>
      </c>
      <c r="D60" s="431">
        <v>4</v>
      </c>
      <c r="F60" s="431">
        <v>1</v>
      </c>
      <c r="G60" s="431">
        <v>2</v>
      </c>
      <c r="H60" s="431">
        <v>3</v>
      </c>
      <c r="J60" s="431">
        <v>1.6</v>
      </c>
      <c r="K60" s="431">
        <v>2.4</v>
      </c>
      <c r="L60" s="431">
        <v>4</v>
      </c>
    </row>
    <row r="61" spans="1:13" ht="11.25" customHeight="1" x14ac:dyDescent="0.2">
      <c r="A61" s="104" t="s">
        <v>41</v>
      </c>
      <c r="B61" s="431">
        <v>4.5</v>
      </c>
      <c r="C61" s="431">
        <v>5</v>
      </c>
      <c r="D61" s="431">
        <v>9.5</v>
      </c>
      <c r="F61" s="431">
        <v>3.9</v>
      </c>
      <c r="G61" s="431">
        <v>4.5999999999999996</v>
      </c>
      <c r="H61" s="431">
        <v>8.5</v>
      </c>
      <c r="J61" s="431">
        <v>4.4000000000000004</v>
      </c>
      <c r="K61" s="431">
        <v>5</v>
      </c>
      <c r="L61" s="431">
        <v>9.4</v>
      </c>
    </row>
    <row r="62" spans="1:13" ht="11.25" customHeight="1" x14ac:dyDescent="0.2">
      <c r="B62" s="104"/>
      <c r="C62" s="104"/>
      <c r="D62" s="104"/>
      <c r="E62" s="104"/>
      <c r="F62" s="104"/>
      <c r="G62" s="104"/>
      <c r="H62" s="104"/>
      <c r="I62" s="104"/>
      <c r="J62" s="104"/>
      <c r="K62" s="104"/>
      <c r="L62" s="104"/>
    </row>
    <row r="63" spans="1:13" ht="11.25" customHeight="1" x14ac:dyDescent="0.2">
      <c r="A63" s="104" t="s">
        <v>542</v>
      </c>
      <c r="B63" s="431">
        <v>7.1</v>
      </c>
      <c r="C63" s="431">
        <v>7.3</v>
      </c>
      <c r="D63" s="431">
        <v>14.4</v>
      </c>
      <c r="F63" s="431">
        <v>6</v>
      </c>
      <c r="G63" s="431">
        <v>6.5</v>
      </c>
      <c r="H63" s="431">
        <v>12.6</v>
      </c>
      <c r="J63" s="431">
        <v>7</v>
      </c>
      <c r="K63" s="431">
        <v>7.3</v>
      </c>
      <c r="L63" s="431">
        <v>14.3</v>
      </c>
      <c r="M63" s="431"/>
    </row>
    <row r="64" spans="1:13" ht="11.25" customHeight="1" x14ac:dyDescent="0.2">
      <c r="A64" s="8" t="s">
        <v>478</v>
      </c>
      <c r="B64" s="431">
        <v>2.1</v>
      </c>
      <c r="C64" s="431">
        <v>2</v>
      </c>
      <c r="D64" s="431">
        <v>4.0999999999999996</v>
      </c>
      <c r="F64" s="431">
        <v>1.7</v>
      </c>
      <c r="G64" s="431">
        <v>1.6</v>
      </c>
      <c r="H64" s="431">
        <v>3.3</v>
      </c>
      <c r="J64" s="431">
        <v>2.1</v>
      </c>
      <c r="K64" s="431">
        <v>2</v>
      </c>
      <c r="L64" s="431">
        <v>4.0999999999999996</v>
      </c>
    </row>
    <row r="65" spans="1:14" ht="11.25" customHeight="1" x14ac:dyDescent="0.2">
      <c r="A65" s="8" t="s">
        <v>479</v>
      </c>
      <c r="B65" s="431">
        <v>0.7</v>
      </c>
      <c r="C65" s="431">
        <v>0.5</v>
      </c>
      <c r="D65" s="431">
        <v>1.2</v>
      </c>
      <c r="F65" s="431">
        <v>0.7</v>
      </c>
      <c r="G65" s="431">
        <v>0.4</v>
      </c>
      <c r="H65" s="431">
        <v>1.1000000000000001</v>
      </c>
      <c r="J65" s="431">
        <v>0.7</v>
      </c>
      <c r="K65" s="431">
        <v>0.5</v>
      </c>
      <c r="L65" s="431">
        <v>1.2</v>
      </c>
      <c r="M65" s="431"/>
    </row>
    <row r="66" spans="1:14" ht="11.25" customHeight="1" x14ac:dyDescent="0.2">
      <c r="A66" s="104" t="s">
        <v>480</v>
      </c>
      <c r="B66" s="431">
        <v>4.3</v>
      </c>
      <c r="C66" s="431">
        <v>4.5999999999999996</v>
      </c>
      <c r="D66" s="431">
        <v>8.8000000000000007</v>
      </c>
      <c r="F66" s="431">
        <v>3.9</v>
      </c>
      <c r="G66" s="431">
        <v>4.3</v>
      </c>
      <c r="H66" s="431">
        <v>8.1999999999999993</v>
      </c>
      <c r="J66" s="431">
        <v>4.3</v>
      </c>
      <c r="K66" s="431">
        <v>4.5</v>
      </c>
      <c r="L66" s="431">
        <v>8.8000000000000007</v>
      </c>
      <c r="M66" s="431"/>
    </row>
    <row r="67" spans="1:14" ht="11.25" customHeight="1" x14ac:dyDescent="0.2">
      <c r="A67" s="104" t="s">
        <v>547</v>
      </c>
      <c r="B67" s="431">
        <v>0.7</v>
      </c>
      <c r="C67" s="431">
        <v>0.8</v>
      </c>
      <c r="D67" s="431">
        <v>1.6</v>
      </c>
      <c r="F67" s="431">
        <v>0.5</v>
      </c>
      <c r="G67" s="431">
        <v>0.7</v>
      </c>
      <c r="H67" s="431">
        <v>1.2</v>
      </c>
      <c r="J67" s="431">
        <v>0.7</v>
      </c>
      <c r="K67" s="431">
        <v>0.8</v>
      </c>
      <c r="L67" s="431">
        <v>1.5</v>
      </c>
      <c r="M67" s="431"/>
    </row>
    <row r="68" spans="1:14" ht="11.25" customHeight="1" x14ac:dyDescent="0.2">
      <c r="B68" s="104"/>
      <c r="C68" s="104"/>
      <c r="D68" s="104"/>
      <c r="E68" s="104"/>
      <c r="F68" s="104"/>
      <c r="G68" s="104"/>
      <c r="H68" s="104"/>
      <c r="I68" s="104"/>
      <c r="J68" s="104"/>
      <c r="K68" s="104"/>
      <c r="L68" s="104"/>
      <c r="M68" s="431"/>
    </row>
    <row r="69" spans="1:14" ht="11.25" customHeight="1" x14ac:dyDescent="0.2">
      <c r="A69" s="142" t="s">
        <v>89</v>
      </c>
      <c r="B69" s="431">
        <v>0.4</v>
      </c>
      <c r="C69" s="431">
        <v>0.5</v>
      </c>
      <c r="D69" s="431">
        <v>0.9</v>
      </c>
      <c r="F69" s="431">
        <v>0.2</v>
      </c>
      <c r="G69" s="431">
        <v>0.4</v>
      </c>
      <c r="H69" s="431">
        <v>0.6</v>
      </c>
      <c r="J69" s="431">
        <v>0.4</v>
      </c>
      <c r="K69" s="431">
        <v>0.5</v>
      </c>
      <c r="L69" s="431">
        <v>0.8</v>
      </c>
      <c r="M69" s="431"/>
      <c r="N69" s="114"/>
    </row>
    <row r="70" spans="1:14" ht="11.25" customHeight="1" x14ac:dyDescent="0.2">
      <c r="A70" s="144" t="s">
        <v>101</v>
      </c>
      <c r="B70" s="225" t="s">
        <v>308</v>
      </c>
      <c r="C70" s="225" t="s">
        <v>308</v>
      </c>
      <c r="D70" s="225" t="s">
        <v>308</v>
      </c>
      <c r="E70" s="225"/>
      <c r="F70" s="225" t="s">
        <v>308</v>
      </c>
      <c r="G70" s="225" t="s">
        <v>308</v>
      </c>
      <c r="H70" s="225" t="s">
        <v>308</v>
      </c>
      <c r="I70" s="225"/>
      <c r="J70" s="225" t="s">
        <v>308</v>
      </c>
      <c r="K70" s="225" t="s">
        <v>308</v>
      </c>
      <c r="L70" s="225" t="s">
        <v>308</v>
      </c>
      <c r="M70" s="431"/>
    </row>
    <row r="71" spans="1:14" ht="11.25" customHeight="1" x14ac:dyDescent="0.2">
      <c r="A71" s="104" t="s">
        <v>42</v>
      </c>
      <c r="B71" s="431">
        <v>56.4</v>
      </c>
      <c r="C71" s="431">
        <v>108.3</v>
      </c>
      <c r="D71" s="431">
        <v>164.6</v>
      </c>
      <c r="F71" s="431">
        <v>36</v>
      </c>
      <c r="G71" s="431">
        <v>90</v>
      </c>
      <c r="H71" s="431">
        <v>126</v>
      </c>
      <c r="J71" s="431">
        <v>55.5</v>
      </c>
      <c r="K71" s="431">
        <v>107.6</v>
      </c>
      <c r="L71" s="431">
        <v>163.1</v>
      </c>
      <c r="M71" s="431"/>
      <c r="N71" s="114"/>
    </row>
    <row r="72" spans="1:14" ht="11.25" customHeight="1" x14ac:dyDescent="0.2">
      <c r="A72" s="104" t="s">
        <v>46</v>
      </c>
      <c r="B72" s="431">
        <v>4.7</v>
      </c>
      <c r="C72" s="431">
        <v>4.9000000000000004</v>
      </c>
      <c r="D72" s="431">
        <v>9.6</v>
      </c>
      <c r="F72" s="431">
        <v>2.4</v>
      </c>
      <c r="G72" s="431">
        <v>3.4</v>
      </c>
      <c r="H72" s="431">
        <v>5.8</v>
      </c>
      <c r="J72" s="431">
        <v>4.5</v>
      </c>
      <c r="K72" s="431">
        <v>4.9000000000000004</v>
      </c>
      <c r="L72" s="431">
        <v>9.3000000000000007</v>
      </c>
      <c r="M72" s="431"/>
      <c r="N72" s="114"/>
    </row>
    <row r="73" spans="1:14" ht="11.25" customHeight="1" x14ac:dyDescent="0.2">
      <c r="A73" s="144" t="s">
        <v>94</v>
      </c>
      <c r="B73" s="431">
        <v>0</v>
      </c>
      <c r="C73" s="431">
        <v>0</v>
      </c>
      <c r="D73" s="431">
        <v>0</v>
      </c>
      <c r="F73" s="431">
        <v>0</v>
      </c>
      <c r="G73" s="431">
        <v>0</v>
      </c>
      <c r="H73" s="431">
        <v>0</v>
      </c>
      <c r="J73" s="431">
        <v>0</v>
      </c>
      <c r="K73" s="431">
        <v>0</v>
      </c>
      <c r="L73" s="431">
        <v>0</v>
      </c>
      <c r="M73" s="431"/>
      <c r="N73" s="114"/>
    </row>
    <row r="74" spans="1:14" ht="11.25" customHeight="1" x14ac:dyDescent="0.2">
      <c r="A74" s="104" t="s">
        <v>44</v>
      </c>
      <c r="B74" s="431">
        <v>26.8</v>
      </c>
      <c r="C74" s="431">
        <v>43</v>
      </c>
      <c r="D74" s="431">
        <v>69.8</v>
      </c>
      <c r="F74" s="431">
        <v>17.600000000000001</v>
      </c>
      <c r="G74" s="431">
        <v>33.4</v>
      </c>
      <c r="H74" s="431">
        <v>50.9</v>
      </c>
      <c r="J74" s="431">
        <v>26.6</v>
      </c>
      <c r="K74" s="431">
        <v>42.7</v>
      </c>
      <c r="L74" s="431">
        <v>69.3</v>
      </c>
      <c r="M74" s="431"/>
      <c r="N74" s="114"/>
    </row>
    <row r="75" spans="1:14" ht="11.25" customHeight="1" x14ac:dyDescent="0.2">
      <c r="A75" s="104" t="s">
        <v>43</v>
      </c>
      <c r="B75" s="431">
        <v>193.4</v>
      </c>
      <c r="C75" s="431">
        <v>214.4</v>
      </c>
      <c r="D75" s="431">
        <v>407.8</v>
      </c>
      <c r="F75" s="431">
        <v>136.1</v>
      </c>
      <c r="G75" s="431">
        <v>180.2</v>
      </c>
      <c r="H75" s="431">
        <v>316.2</v>
      </c>
      <c r="J75" s="431">
        <v>191.2</v>
      </c>
      <c r="K75" s="431">
        <v>213.1</v>
      </c>
      <c r="L75" s="431">
        <v>404.4</v>
      </c>
      <c r="M75" s="431"/>
      <c r="N75" s="114"/>
    </row>
    <row r="76" spans="1:14" ht="11.25" customHeight="1" x14ac:dyDescent="0.2">
      <c r="A76" s="126" t="s">
        <v>477</v>
      </c>
      <c r="B76" s="431">
        <v>0.4</v>
      </c>
      <c r="C76" s="431">
        <v>0.3</v>
      </c>
      <c r="D76" s="431">
        <v>0.8</v>
      </c>
      <c r="F76" s="431">
        <v>0.2</v>
      </c>
      <c r="G76" s="431">
        <v>0.2</v>
      </c>
      <c r="H76" s="431">
        <v>0.3</v>
      </c>
      <c r="J76" s="431">
        <v>0.4</v>
      </c>
      <c r="K76" s="431">
        <v>0.3</v>
      </c>
      <c r="L76" s="431">
        <v>0.8</v>
      </c>
      <c r="M76" s="431"/>
      <c r="N76" s="114"/>
    </row>
    <row r="77" spans="1:14" ht="11.25" customHeight="1" x14ac:dyDescent="0.2">
      <c r="A77" s="126" t="s">
        <v>485</v>
      </c>
      <c r="B77" s="431">
        <v>4.5999999999999996</v>
      </c>
      <c r="C77" s="431">
        <v>4.4000000000000004</v>
      </c>
      <c r="D77" s="431">
        <v>9</v>
      </c>
      <c r="F77" s="431">
        <v>1.6</v>
      </c>
      <c r="G77" s="431">
        <v>2</v>
      </c>
      <c r="H77" s="431">
        <v>3.6</v>
      </c>
      <c r="J77" s="431">
        <v>4.2</v>
      </c>
      <c r="K77" s="431">
        <v>4.2</v>
      </c>
      <c r="L77" s="431">
        <v>8.3000000000000007</v>
      </c>
      <c r="M77" s="431"/>
      <c r="N77" s="114"/>
    </row>
    <row r="78" spans="1:14" ht="11.25" customHeight="1" x14ac:dyDescent="0.2">
      <c r="A78" s="142" t="s">
        <v>91</v>
      </c>
      <c r="B78" s="431">
        <v>0.7</v>
      </c>
      <c r="C78" s="431">
        <v>12.7</v>
      </c>
      <c r="D78" s="431">
        <v>13.4</v>
      </c>
      <c r="F78" s="431">
        <v>0.2</v>
      </c>
      <c r="G78" s="431">
        <v>7</v>
      </c>
      <c r="H78" s="431">
        <v>7.2</v>
      </c>
      <c r="J78" s="431">
        <v>0.6</v>
      </c>
      <c r="K78" s="431">
        <v>12.3</v>
      </c>
      <c r="L78" s="431">
        <v>13</v>
      </c>
      <c r="M78" s="431"/>
      <c r="N78" s="114"/>
    </row>
    <row r="79" spans="1:14" ht="11.25" customHeight="1" x14ac:dyDescent="0.2">
      <c r="A79" s="144" t="s">
        <v>95</v>
      </c>
      <c r="B79" s="431">
        <v>0.9</v>
      </c>
      <c r="C79" s="431">
        <v>1.4</v>
      </c>
      <c r="D79" s="431">
        <v>2.2000000000000002</v>
      </c>
      <c r="F79" s="431">
        <v>0.4</v>
      </c>
      <c r="G79" s="431">
        <v>0.9</v>
      </c>
      <c r="H79" s="431">
        <v>1.3</v>
      </c>
      <c r="J79" s="431">
        <v>0.9</v>
      </c>
      <c r="K79" s="431">
        <v>1.3</v>
      </c>
      <c r="L79" s="431">
        <v>2.2000000000000002</v>
      </c>
      <c r="M79" s="431"/>
      <c r="N79" s="114"/>
    </row>
    <row r="80" spans="1:14" ht="11.25" customHeight="1" x14ac:dyDescent="0.2">
      <c r="A80" s="144" t="s">
        <v>92</v>
      </c>
      <c r="B80" s="431">
        <v>3.2</v>
      </c>
      <c r="C80" s="431">
        <v>3.2</v>
      </c>
      <c r="D80" s="431">
        <v>6.4</v>
      </c>
      <c r="F80" s="431">
        <v>0.7</v>
      </c>
      <c r="G80" s="431">
        <v>1.3</v>
      </c>
      <c r="H80" s="431">
        <v>2.1</v>
      </c>
      <c r="J80" s="431">
        <v>2.7</v>
      </c>
      <c r="K80" s="431">
        <v>2.9</v>
      </c>
      <c r="L80" s="431">
        <v>5.7</v>
      </c>
      <c r="M80" s="431"/>
      <c r="N80" s="114"/>
    </row>
    <row r="81" spans="1:14" ht="11.25" customHeight="1" x14ac:dyDescent="0.2">
      <c r="A81" s="144" t="s">
        <v>93</v>
      </c>
      <c r="B81" s="431">
        <v>0.1</v>
      </c>
      <c r="C81" s="431">
        <v>0</v>
      </c>
      <c r="D81" s="431">
        <v>0.1</v>
      </c>
      <c r="F81" s="431">
        <v>0</v>
      </c>
      <c r="G81" s="431">
        <v>0</v>
      </c>
      <c r="H81" s="431">
        <v>0</v>
      </c>
      <c r="J81" s="431">
        <v>0.1</v>
      </c>
      <c r="K81" s="431">
        <v>0</v>
      </c>
      <c r="L81" s="431">
        <v>0.1</v>
      </c>
      <c r="M81" s="431"/>
      <c r="N81" s="114"/>
    </row>
    <row r="82" spans="1:14" ht="11.25" customHeight="1" x14ac:dyDescent="0.2">
      <c r="A82" s="104" t="s">
        <v>45</v>
      </c>
      <c r="B82" s="431">
        <v>26.1</v>
      </c>
      <c r="C82" s="431">
        <v>24.9</v>
      </c>
      <c r="D82" s="431">
        <v>51.1</v>
      </c>
      <c r="F82" s="431">
        <v>14.4</v>
      </c>
      <c r="G82" s="431">
        <v>18.899999999999999</v>
      </c>
      <c r="H82" s="431">
        <v>33.299999999999997</v>
      </c>
      <c r="J82" s="431">
        <v>25.6</v>
      </c>
      <c r="K82" s="431">
        <v>24.7</v>
      </c>
      <c r="L82" s="431">
        <v>50.3</v>
      </c>
      <c r="M82" s="431"/>
      <c r="N82" s="114"/>
    </row>
    <row r="83" spans="1:14" ht="11.25" customHeight="1" x14ac:dyDescent="0.2">
      <c r="A83" s="144" t="s">
        <v>99</v>
      </c>
      <c r="B83" s="225" t="s">
        <v>308</v>
      </c>
      <c r="C83" s="225" t="s">
        <v>308</v>
      </c>
      <c r="D83" s="225" t="s">
        <v>308</v>
      </c>
      <c r="E83" s="225"/>
      <c r="F83" s="225" t="s">
        <v>308</v>
      </c>
      <c r="G83" s="225" t="s">
        <v>308</v>
      </c>
      <c r="H83" s="225" t="s">
        <v>308</v>
      </c>
      <c r="I83" s="225"/>
      <c r="J83" s="225" t="s">
        <v>308</v>
      </c>
      <c r="K83" s="225" t="s">
        <v>308</v>
      </c>
      <c r="L83" s="225" t="s">
        <v>308</v>
      </c>
      <c r="M83" s="431"/>
    </row>
    <row r="84" spans="1:14" ht="11.25" customHeight="1" x14ac:dyDescent="0.2">
      <c r="A84" s="104" t="s">
        <v>36</v>
      </c>
      <c r="B84" s="431">
        <v>20.6</v>
      </c>
      <c r="C84" s="431">
        <v>21.3</v>
      </c>
      <c r="D84" s="431">
        <v>41.9</v>
      </c>
      <c r="F84" s="431">
        <v>14.9</v>
      </c>
      <c r="G84" s="431">
        <v>16.8</v>
      </c>
      <c r="H84" s="431">
        <v>31.7</v>
      </c>
      <c r="J84" s="431">
        <v>20.3</v>
      </c>
      <c r="K84" s="431">
        <v>21.1</v>
      </c>
      <c r="L84" s="431">
        <v>41.4</v>
      </c>
      <c r="M84" s="431"/>
      <c r="N84" s="114"/>
    </row>
    <row r="85" spans="1:14" ht="11.25" customHeight="1" x14ac:dyDescent="0.2">
      <c r="A85" s="142" t="s">
        <v>100</v>
      </c>
      <c r="B85" s="431">
        <v>1.3</v>
      </c>
      <c r="C85" s="431">
        <v>3.1</v>
      </c>
      <c r="D85" s="431">
        <v>4.4000000000000004</v>
      </c>
      <c r="F85" s="431">
        <v>0.6</v>
      </c>
      <c r="G85" s="431">
        <v>2.1</v>
      </c>
      <c r="H85" s="431">
        <v>2.7</v>
      </c>
      <c r="J85" s="431">
        <v>1.3</v>
      </c>
      <c r="K85" s="431">
        <v>3</v>
      </c>
      <c r="L85" s="431">
        <v>4.3</v>
      </c>
      <c r="M85" s="431"/>
      <c r="N85" s="114"/>
    </row>
    <row r="86" spans="1:14" ht="11.25" customHeight="1" x14ac:dyDescent="0.2">
      <c r="A86" s="104" t="s">
        <v>47</v>
      </c>
      <c r="B86" s="431">
        <v>64.7</v>
      </c>
      <c r="C86" s="431">
        <v>42.6</v>
      </c>
      <c r="D86" s="431">
        <v>107.3</v>
      </c>
      <c r="F86" s="431">
        <v>44.7</v>
      </c>
      <c r="G86" s="431">
        <v>30.3</v>
      </c>
      <c r="H86" s="431">
        <v>75.099999999999994</v>
      </c>
      <c r="J86" s="431">
        <v>64.5</v>
      </c>
      <c r="K86" s="431">
        <v>42.4</v>
      </c>
      <c r="L86" s="431">
        <v>106.9</v>
      </c>
      <c r="M86" s="431"/>
      <c r="N86" s="114"/>
    </row>
    <row r="87" spans="1:14" ht="11.25" customHeight="1" x14ac:dyDescent="0.2">
      <c r="A87" s="104" t="s">
        <v>48</v>
      </c>
      <c r="B87" s="431">
        <v>120.3</v>
      </c>
      <c r="C87" s="431">
        <v>138.4</v>
      </c>
      <c r="D87" s="431">
        <v>258.7</v>
      </c>
      <c r="F87" s="431">
        <v>77.400000000000006</v>
      </c>
      <c r="G87" s="431">
        <v>107.7</v>
      </c>
      <c r="H87" s="431">
        <v>185.1</v>
      </c>
      <c r="J87" s="431">
        <v>116.4</v>
      </c>
      <c r="K87" s="431">
        <v>136.30000000000001</v>
      </c>
      <c r="L87" s="431">
        <v>252.6</v>
      </c>
      <c r="M87" s="431"/>
      <c r="N87" s="114"/>
    </row>
    <row r="88" spans="1:14" ht="11.25" customHeight="1" x14ac:dyDescent="0.2">
      <c r="A88" s="104" t="s">
        <v>71</v>
      </c>
      <c r="B88" s="431">
        <v>26.1</v>
      </c>
      <c r="C88" s="431">
        <v>22.9</v>
      </c>
      <c r="D88" s="431">
        <v>49</v>
      </c>
      <c r="F88" s="431">
        <v>18.7</v>
      </c>
      <c r="G88" s="431">
        <v>17.600000000000001</v>
      </c>
      <c r="H88" s="431">
        <v>36.299999999999997</v>
      </c>
      <c r="J88" s="431">
        <v>25.5</v>
      </c>
      <c r="K88" s="431">
        <v>22.4</v>
      </c>
      <c r="L88" s="431">
        <v>47.9</v>
      </c>
      <c r="M88" s="431"/>
      <c r="N88" s="114"/>
    </row>
    <row r="89" spans="1:14" ht="11.25" customHeight="1" x14ac:dyDescent="0.2">
      <c r="A89" s="104" t="s">
        <v>73</v>
      </c>
      <c r="B89" s="431">
        <v>18.600000000000001</v>
      </c>
      <c r="C89" s="431">
        <v>20.6</v>
      </c>
      <c r="D89" s="431">
        <v>39.200000000000003</v>
      </c>
      <c r="F89" s="431">
        <v>9.5</v>
      </c>
      <c r="G89" s="431">
        <v>14</v>
      </c>
      <c r="H89" s="431">
        <v>23.5</v>
      </c>
      <c r="J89" s="431">
        <v>18.3</v>
      </c>
      <c r="K89" s="431">
        <v>20.5</v>
      </c>
      <c r="L89" s="431">
        <v>38.799999999999997</v>
      </c>
      <c r="M89" s="431"/>
      <c r="N89" s="114"/>
    </row>
    <row r="90" spans="1:14" ht="11.25" customHeight="1" x14ac:dyDescent="0.2">
      <c r="A90" s="129"/>
      <c r="B90" s="129"/>
      <c r="C90" s="129"/>
      <c r="D90" s="129"/>
      <c r="E90" s="129"/>
      <c r="F90" s="129"/>
      <c r="G90" s="129"/>
      <c r="H90" s="129"/>
      <c r="I90" s="129"/>
      <c r="J90" s="129"/>
      <c r="K90" s="129"/>
      <c r="L90" s="129"/>
    </row>
    <row r="91" spans="1:14" x14ac:dyDescent="0.2">
      <c r="A91" s="124"/>
      <c r="B91" s="147"/>
      <c r="C91" s="147"/>
      <c r="D91" s="147"/>
      <c r="E91" s="147"/>
      <c r="F91" s="147"/>
      <c r="G91" s="147"/>
      <c r="H91" s="147"/>
      <c r="I91" s="147"/>
      <c r="J91" s="147"/>
      <c r="K91" s="147"/>
      <c r="L91" s="128" t="s">
        <v>671</v>
      </c>
    </row>
    <row r="92" spans="1:14" x14ac:dyDescent="0.2">
      <c r="A92" s="124"/>
      <c r="B92" s="147"/>
      <c r="C92" s="147"/>
      <c r="D92" s="147"/>
      <c r="E92" s="147"/>
      <c r="F92" s="147"/>
      <c r="G92" s="147"/>
      <c r="H92" s="147"/>
      <c r="I92" s="147"/>
      <c r="J92" s="147"/>
      <c r="K92" s="147"/>
      <c r="L92" s="128"/>
    </row>
    <row r="93" spans="1:14" ht="33.75" customHeight="1" x14ac:dyDescent="0.2">
      <c r="A93" s="537" t="s">
        <v>663</v>
      </c>
      <c r="B93" s="537"/>
      <c r="C93" s="537"/>
      <c r="D93" s="537"/>
      <c r="E93" s="537"/>
      <c r="F93" s="537"/>
      <c r="G93" s="537"/>
      <c r="H93" s="537"/>
      <c r="I93" s="537"/>
      <c r="J93" s="537"/>
      <c r="K93" s="537"/>
      <c r="L93" s="537"/>
      <c r="M93" s="462"/>
    </row>
    <row r="94" spans="1:14" ht="21.95" customHeight="1" x14ac:dyDescent="0.2">
      <c r="A94" s="539" t="s">
        <v>688</v>
      </c>
      <c r="B94" s="539"/>
      <c r="C94" s="539"/>
      <c r="D94" s="539"/>
      <c r="E94" s="539"/>
      <c r="F94" s="539"/>
      <c r="G94" s="539"/>
      <c r="H94" s="539"/>
      <c r="I94" s="539"/>
      <c r="J94" s="539"/>
      <c r="K94" s="539"/>
      <c r="L94" s="181"/>
    </row>
    <row r="95" spans="1:14" ht="11.25" customHeight="1" x14ac:dyDescent="0.2">
      <c r="A95" s="423" t="s">
        <v>505</v>
      </c>
      <c r="B95" s="423"/>
      <c r="C95" s="423"/>
      <c r="D95" s="423"/>
      <c r="E95" s="423"/>
      <c r="F95" s="150"/>
      <c r="G95" s="150"/>
      <c r="H95" s="150"/>
      <c r="I95" s="150"/>
      <c r="J95" s="150"/>
      <c r="K95" s="150"/>
      <c r="L95" s="150"/>
    </row>
    <row r="96" spans="1:14" ht="11.25" customHeight="1" x14ac:dyDescent="0.2">
      <c r="A96" s="423" t="s">
        <v>506</v>
      </c>
      <c r="B96" s="423"/>
      <c r="C96" s="423"/>
      <c r="D96" s="423"/>
      <c r="E96" s="423"/>
      <c r="F96" s="150"/>
      <c r="G96" s="150"/>
      <c r="H96" s="150"/>
      <c r="I96" s="150"/>
      <c r="J96" s="150"/>
      <c r="K96" s="150"/>
      <c r="L96" s="150"/>
    </row>
    <row r="97" spans="1:12" ht="11.25" customHeight="1" x14ac:dyDescent="0.2">
      <c r="A97" s="423" t="s">
        <v>689</v>
      </c>
      <c r="B97" s="423"/>
      <c r="C97" s="423"/>
      <c r="D97" s="423"/>
      <c r="E97" s="423"/>
      <c r="F97" s="150"/>
      <c r="G97" s="150"/>
      <c r="H97" s="150"/>
      <c r="I97" s="150"/>
      <c r="J97" s="150"/>
      <c r="K97" s="150"/>
      <c r="L97" s="150"/>
    </row>
    <row r="98" spans="1:12" x14ac:dyDescent="0.2">
      <c r="A98" s="540" t="s">
        <v>492</v>
      </c>
      <c r="B98" s="540"/>
      <c r="C98" s="540"/>
      <c r="D98" s="150"/>
      <c r="E98" s="150"/>
      <c r="F98" s="150"/>
      <c r="G98" s="150"/>
      <c r="H98" s="150"/>
      <c r="I98" s="150"/>
      <c r="J98" s="150"/>
      <c r="K98" s="150"/>
      <c r="L98" s="150"/>
    </row>
    <row r="99" spans="1:12" x14ac:dyDescent="0.2">
      <c r="A99" s="541" t="s">
        <v>493</v>
      </c>
      <c r="B99" s="541"/>
      <c r="C99" s="541"/>
      <c r="D99" s="541"/>
      <c r="E99" s="541"/>
      <c r="F99" s="541"/>
      <c r="G99" s="150"/>
      <c r="H99" s="150"/>
      <c r="I99" s="150"/>
      <c r="J99" s="150"/>
      <c r="K99" s="150"/>
      <c r="L99" s="150"/>
    </row>
    <row r="100" spans="1:12" x14ac:dyDescent="0.2">
      <c r="A100" s="541" t="s">
        <v>494</v>
      </c>
      <c r="B100" s="541"/>
      <c r="C100" s="541"/>
      <c r="D100" s="541"/>
      <c r="E100" s="541"/>
      <c r="F100" s="541"/>
      <c r="G100" s="541"/>
      <c r="H100" s="541"/>
      <c r="I100" s="541"/>
      <c r="J100" s="541"/>
      <c r="K100" s="541"/>
      <c r="L100" s="150"/>
    </row>
    <row r="101" spans="1:12" x14ac:dyDescent="0.2">
      <c r="A101" s="423"/>
      <c r="B101" s="423"/>
      <c r="C101" s="423"/>
      <c r="D101" s="423"/>
      <c r="E101" s="423"/>
      <c r="F101" s="423"/>
      <c r="G101" s="423"/>
      <c r="H101" s="423"/>
      <c r="I101" s="423"/>
      <c r="J101" s="423"/>
      <c r="K101" s="423"/>
      <c r="L101" s="150"/>
    </row>
    <row r="102" spans="1:12" ht="11.25" customHeight="1" x14ac:dyDescent="0.2">
      <c r="A102" s="8" t="s">
        <v>602</v>
      </c>
    </row>
    <row r="103" spans="1:12" ht="11.25" customHeight="1" x14ac:dyDescent="0.2">
      <c r="A103" s="8"/>
    </row>
    <row r="104" spans="1:12" ht="21.95" customHeight="1" x14ac:dyDescent="0.2">
      <c r="A104" s="538" t="s">
        <v>507</v>
      </c>
      <c r="B104" s="538"/>
      <c r="C104" s="538"/>
      <c r="D104" s="538"/>
      <c r="E104" s="538"/>
      <c r="F104" s="538"/>
      <c r="G104" s="538"/>
      <c r="H104" s="538"/>
      <c r="I104" s="538"/>
      <c r="J104" s="538"/>
      <c r="K104" s="538"/>
      <c r="L104" s="538"/>
    </row>
  </sheetData>
  <sheetProtection sheet="1" objects="1" scenarios="1"/>
  <mergeCells count="11">
    <mergeCell ref="J5:L5"/>
    <mergeCell ref="F5:H5"/>
    <mergeCell ref="B5:D5"/>
    <mergeCell ref="A2:B2"/>
    <mergeCell ref="A1:N1"/>
    <mergeCell ref="A93:L93"/>
    <mergeCell ref="A104:L104"/>
    <mergeCell ref="A94:K94"/>
    <mergeCell ref="A98:C98"/>
    <mergeCell ref="A99:F99"/>
    <mergeCell ref="A100:K100"/>
  </mergeCells>
  <phoneticPr fontId="27" type="noConversion"/>
  <conditionalFormatting sqref="B48:L48 B76:L82 B84:L89">
    <cfRule type="cellIs" dxfId="18" priority="7" stopIfTrue="1" operator="equal">
      <formula>"LOW"</formula>
    </cfRule>
    <cfRule type="cellIs" dxfId="17" priority="8" stopIfTrue="1" operator="equal">
      <formula>"HIGH"</formula>
    </cfRule>
  </conditionalFormatting>
  <pageMargins left="0.31" right="0.27" top="0.5" bottom="0.51" header="0.51181102362204722" footer="0.51181102362204722"/>
  <pageSetup paperSize="9" scale="61" orientation="portrait" r:id="rId1"/>
  <headerFooter alignWithMargins="0">
    <oddHeader xml:space="preserve">&amp;C&amp;"Arial,Bold"&amp;12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XDA123"/>
  <sheetViews>
    <sheetView zoomScaleNormal="100" workbookViewId="0"/>
  </sheetViews>
  <sheetFormatPr defaultRowHeight="11.25" x14ac:dyDescent="0.2"/>
  <cols>
    <col min="1" max="1" width="23.28515625" style="319" customWidth="1"/>
    <col min="2" max="2" width="9.7109375" style="319" customWidth="1"/>
    <col min="3" max="3" width="2.140625" style="319" customWidth="1"/>
    <col min="4" max="4" width="10.140625" style="319" customWidth="1"/>
    <col min="5" max="5" width="10.5703125" style="497" customWidth="1"/>
    <col min="6" max="6" width="2.140625" style="319" customWidth="1"/>
    <col min="7" max="7" width="10.140625" style="319" customWidth="1"/>
    <col min="8" max="8" width="10.5703125" style="319" customWidth="1"/>
    <col min="9" max="10" width="2.140625" style="319" customWidth="1"/>
    <col min="11" max="11" width="9.7109375" style="319" customWidth="1"/>
    <col min="12" max="12" width="2.140625" style="319" customWidth="1"/>
    <col min="13" max="13" width="10.140625" style="319" customWidth="1"/>
    <col min="14" max="14" width="10.5703125" style="319" customWidth="1"/>
    <col min="15" max="15" width="2.140625" style="319" customWidth="1"/>
    <col min="16" max="16" width="10.140625" style="319" customWidth="1"/>
    <col min="17" max="17" width="10.5703125" style="319" customWidth="1"/>
    <col min="18" max="18" width="5.140625" style="319" customWidth="1"/>
    <col min="19" max="219" width="9.140625" style="319"/>
    <col min="220" max="220" width="12.28515625" style="319" customWidth="1"/>
    <col min="221" max="221" width="11.5703125" style="319" bestFit="1" customWidth="1"/>
    <col min="222" max="222" width="13.42578125" style="319" bestFit="1" customWidth="1"/>
    <col min="223" max="223" width="11.5703125" style="319" bestFit="1" customWidth="1"/>
    <col min="224" max="224" width="13.42578125" style="319" bestFit="1" customWidth="1"/>
    <col min="225" max="225" width="2.140625" style="319" customWidth="1"/>
    <col min="226" max="226" width="11.5703125" style="319" bestFit="1" customWidth="1"/>
    <col min="227" max="227" width="13.42578125" style="319" bestFit="1" customWidth="1"/>
    <col min="228" max="228" width="11.5703125" style="319" bestFit="1" customWidth="1"/>
    <col min="229" max="229" width="13.42578125" style="319" bestFit="1" customWidth="1"/>
    <col min="230" max="475" width="9.140625" style="319"/>
    <col min="476" max="476" width="12.28515625" style="319" customWidth="1"/>
    <col min="477" max="477" width="11.5703125" style="319" bestFit="1" customWidth="1"/>
    <col min="478" max="478" width="13.42578125" style="319" bestFit="1" customWidth="1"/>
    <col min="479" max="479" width="11.5703125" style="319" bestFit="1" customWidth="1"/>
    <col min="480" max="480" width="13.42578125" style="319" bestFit="1" customWidth="1"/>
    <col min="481" max="481" width="2.140625" style="319" customWidth="1"/>
    <col min="482" max="482" width="11.5703125" style="319" bestFit="1" customWidth="1"/>
    <col min="483" max="483" width="13.42578125" style="319" bestFit="1" customWidth="1"/>
    <col min="484" max="484" width="11.5703125" style="319" bestFit="1" customWidth="1"/>
    <col min="485" max="485" width="13.42578125" style="319" bestFit="1" customWidth="1"/>
    <col min="486" max="731" width="9.140625" style="319"/>
    <col min="732" max="732" width="12.28515625" style="319" customWidth="1"/>
    <col min="733" max="733" width="11.5703125" style="319" bestFit="1" customWidth="1"/>
    <col min="734" max="734" width="13.42578125" style="319" bestFit="1" customWidth="1"/>
    <col min="735" max="735" width="11.5703125" style="319" bestFit="1" customWidth="1"/>
    <col min="736" max="736" width="13.42578125" style="319" bestFit="1" customWidth="1"/>
    <col min="737" max="737" width="2.140625" style="319" customWidth="1"/>
    <col min="738" max="738" width="11.5703125" style="319" bestFit="1" customWidth="1"/>
    <col min="739" max="739" width="13.42578125" style="319" bestFit="1" customWidth="1"/>
    <col min="740" max="740" width="11.5703125" style="319" bestFit="1" customWidth="1"/>
    <col min="741" max="741" width="13.42578125" style="319" bestFit="1" customWidth="1"/>
    <col min="742" max="987" width="9.140625" style="319"/>
    <col min="988" max="988" width="12.28515625" style="319" customWidth="1"/>
    <col min="989" max="989" width="11.5703125" style="319" bestFit="1" customWidth="1"/>
    <col min="990" max="990" width="13.42578125" style="319" bestFit="1" customWidth="1"/>
    <col min="991" max="991" width="11.5703125" style="319" bestFit="1" customWidth="1"/>
    <col min="992" max="992" width="13.42578125" style="319" bestFit="1" customWidth="1"/>
    <col min="993" max="993" width="2.140625" style="319" customWidth="1"/>
    <col min="994" max="994" width="11.5703125" style="319" bestFit="1" customWidth="1"/>
    <col min="995" max="995" width="13.42578125" style="319" bestFit="1" customWidth="1"/>
    <col min="996" max="996" width="11.5703125" style="319" bestFit="1" customWidth="1"/>
    <col min="997" max="997" width="13.42578125" style="319" bestFit="1" customWidth="1"/>
    <col min="998" max="1243" width="9.140625" style="319"/>
    <col min="1244" max="1244" width="12.28515625" style="319" customWidth="1"/>
    <col min="1245" max="1245" width="11.5703125" style="319" bestFit="1" customWidth="1"/>
    <col min="1246" max="1246" width="13.42578125" style="319" bestFit="1" customWidth="1"/>
    <col min="1247" max="1247" width="11.5703125" style="319" bestFit="1" customWidth="1"/>
    <col min="1248" max="1248" width="13.42578125" style="319" bestFit="1" customWidth="1"/>
    <col min="1249" max="1249" width="2.140625" style="319" customWidth="1"/>
    <col min="1250" max="1250" width="11.5703125" style="319" bestFit="1" customWidth="1"/>
    <col min="1251" max="1251" width="13.42578125" style="319" bestFit="1" customWidth="1"/>
    <col min="1252" max="1252" width="11.5703125" style="319" bestFit="1" customWidth="1"/>
    <col min="1253" max="1253" width="13.42578125" style="319" bestFit="1" customWidth="1"/>
    <col min="1254" max="1499" width="9.140625" style="319"/>
    <col min="1500" max="1500" width="12.28515625" style="319" customWidth="1"/>
    <col min="1501" max="1501" width="11.5703125" style="319" bestFit="1" customWidth="1"/>
    <col min="1502" max="1502" width="13.42578125" style="319" bestFit="1" customWidth="1"/>
    <col min="1503" max="1503" width="11.5703125" style="319" bestFit="1" customWidth="1"/>
    <col min="1504" max="1504" width="13.42578125" style="319" bestFit="1" customWidth="1"/>
    <col min="1505" max="1505" width="2.140625" style="319" customWidth="1"/>
    <col min="1506" max="1506" width="11.5703125" style="319" bestFit="1" customWidth="1"/>
    <col min="1507" max="1507" width="13.42578125" style="319" bestFit="1" customWidth="1"/>
    <col min="1508" max="1508" width="11.5703125" style="319" bestFit="1" customWidth="1"/>
    <col min="1509" max="1509" width="13.42578125" style="319" bestFit="1" customWidth="1"/>
    <col min="1510" max="1755" width="9.140625" style="319"/>
    <col min="1756" max="1756" width="12.28515625" style="319" customWidth="1"/>
    <col min="1757" max="1757" width="11.5703125" style="319" bestFit="1" customWidth="1"/>
    <col min="1758" max="1758" width="13.42578125" style="319" bestFit="1" customWidth="1"/>
    <col min="1759" max="1759" width="11.5703125" style="319" bestFit="1" customWidth="1"/>
    <col min="1760" max="1760" width="13.42578125" style="319" bestFit="1" customWidth="1"/>
    <col min="1761" max="1761" width="2.140625" style="319" customWidth="1"/>
    <col min="1762" max="1762" width="11.5703125" style="319" bestFit="1" customWidth="1"/>
    <col min="1763" max="1763" width="13.42578125" style="319" bestFit="1" customWidth="1"/>
    <col min="1764" max="1764" width="11.5703125" style="319" bestFit="1" customWidth="1"/>
    <col min="1765" max="1765" width="13.42578125" style="319" bestFit="1" customWidth="1"/>
    <col min="1766" max="2011" width="9.140625" style="319"/>
    <col min="2012" max="2012" width="12.28515625" style="319" customWidth="1"/>
    <col min="2013" max="2013" width="11.5703125" style="319" bestFit="1" customWidth="1"/>
    <col min="2014" max="2014" width="13.42578125" style="319" bestFit="1" customWidth="1"/>
    <col min="2015" max="2015" width="11.5703125" style="319" bestFit="1" customWidth="1"/>
    <col min="2016" max="2016" width="13.42578125" style="319" bestFit="1" customWidth="1"/>
    <col min="2017" max="2017" width="2.140625" style="319" customWidth="1"/>
    <col min="2018" max="2018" width="11.5703125" style="319" bestFit="1" customWidth="1"/>
    <col min="2019" max="2019" width="13.42578125" style="319" bestFit="1" customWidth="1"/>
    <col min="2020" max="2020" width="11.5703125" style="319" bestFit="1" customWidth="1"/>
    <col min="2021" max="2021" width="13.42578125" style="319" bestFit="1" customWidth="1"/>
    <col min="2022" max="2267" width="9.140625" style="319"/>
    <col min="2268" max="2268" width="12.28515625" style="319" customWidth="1"/>
    <col min="2269" max="2269" width="11.5703125" style="319" bestFit="1" customWidth="1"/>
    <col min="2270" max="2270" width="13.42578125" style="319" bestFit="1" customWidth="1"/>
    <col min="2271" max="2271" width="11.5703125" style="319" bestFit="1" customWidth="1"/>
    <col min="2272" max="2272" width="13.42578125" style="319" bestFit="1" customWidth="1"/>
    <col min="2273" max="2273" width="2.140625" style="319" customWidth="1"/>
    <col min="2274" max="2274" width="11.5703125" style="319" bestFit="1" customWidth="1"/>
    <col min="2275" max="2275" width="13.42578125" style="319" bestFit="1" customWidth="1"/>
    <col min="2276" max="2276" width="11.5703125" style="319" bestFit="1" customWidth="1"/>
    <col min="2277" max="2277" width="13.42578125" style="319" bestFit="1" customWidth="1"/>
    <col min="2278" max="2523" width="9.140625" style="319"/>
    <col min="2524" max="2524" width="12.28515625" style="319" customWidth="1"/>
    <col min="2525" max="2525" width="11.5703125" style="319" bestFit="1" customWidth="1"/>
    <col min="2526" max="2526" width="13.42578125" style="319" bestFit="1" customWidth="1"/>
    <col min="2527" max="2527" width="11.5703125" style="319" bestFit="1" customWidth="1"/>
    <col min="2528" max="2528" width="13.42578125" style="319" bestFit="1" customWidth="1"/>
    <col min="2529" max="2529" width="2.140625" style="319" customWidth="1"/>
    <col min="2530" max="2530" width="11.5703125" style="319" bestFit="1" customWidth="1"/>
    <col min="2531" max="2531" width="13.42578125" style="319" bestFit="1" customWidth="1"/>
    <col min="2532" max="2532" width="11.5703125" style="319" bestFit="1" customWidth="1"/>
    <col min="2533" max="2533" width="13.42578125" style="319" bestFit="1" customWidth="1"/>
    <col min="2534" max="2779" width="9.140625" style="319"/>
    <col min="2780" max="2780" width="12.28515625" style="319" customWidth="1"/>
    <col min="2781" max="2781" width="11.5703125" style="319" bestFit="1" customWidth="1"/>
    <col min="2782" max="2782" width="13.42578125" style="319" bestFit="1" customWidth="1"/>
    <col min="2783" max="2783" width="11.5703125" style="319" bestFit="1" customWidth="1"/>
    <col min="2784" max="2784" width="13.42578125" style="319" bestFit="1" customWidth="1"/>
    <col min="2785" max="2785" width="2.140625" style="319" customWidth="1"/>
    <col min="2786" max="2786" width="11.5703125" style="319" bestFit="1" customWidth="1"/>
    <col min="2787" max="2787" width="13.42578125" style="319" bestFit="1" customWidth="1"/>
    <col min="2788" max="2788" width="11.5703125" style="319" bestFit="1" customWidth="1"/>
    <col min="2789" max="2789" width="13.42578125" style="319" bestFit="1" customWidth="1"/>
    <col min="2790" max="3035" width="9.140625" style="319"/>
    <col min="3036" max="3036" width="12.28515625" style="319" customWidth="1"/>
    <col min="3037" max="3037" width="11.5703125" style="319" bestFit="1" customWidth="1"/>
    <col min="3038" max="3038" width="13.42578125" style="319" bestFit="1" customWidth="1"/>
    <col min="3039" max="3039" width="11.5703125" style="319" bestFit="1" customWidth="1"/>
    <col min="3040" max="3040" width="13.42578125" style="319" bestFit="1" customWidth="1"/>
    <col min="3041" max="3041" width="2.140625" style="319" customWidth="1"/>
    <col min="3042" max="3042" width="11.5703125" style="319" bestFit="1" customWidth="1"/>
    <col min="3043" max="3043" width="13.42578125" style="319" bestFit="1" customWidth="1"/>
    <col min="3044" max="3044" width="11.5703125" style="319" bestFit="1" customWidth="1"/>
    <col min="3045" max="3045" width="13.42578125" style="319" bestFit="1" customWidth="1"/>
    <col min="3046" max="3291" width="9.140625" style="319"/>
    <col min="3292" max="3292" width="12.28515625" style="319" customWidth="1"/>
    <col min="3293" max="3293" width="11.5703125" style="319" bestFit="1" customWidth="1"/>
    <col min="3294" max="3294" width="13.42578125" style="319" bestFit="1" customWidth="1"/>
    <col min="3295" max="3295" width="11.5703125" style="319" bestFit="1" customWidth="1"/>
    <col min="3296" max="3296" width="13.42578125" style="319" bestFit="1" customWidth="1"/>
    <col min="3297" max="3297" width="2.140625" style="319" customWidth="1"/>
    <col min="3298" max="3298" width="11.5703125" style="319" bestFit="1" customWidth="1"/>
    <col min="3299" max="3299" width="13.42578125" style="319" bestFit="1" customWidth="1"/>
    <col min="3300" max="3300" width="11.5703125" style="319" bestFit="1" customWidth="1"/>
    <col min="3301" max="3301" width="13.42578125" style="319" bestFit="1" customWidth="1"/>
    <col min="3302" max="3547" width="9.140625" style="319"/>
    <col min="3548" max="3548" width="12.28515625" style="319" customWidth="1"/>
    <col min="3549" max="3549" width="11.5703125" style="319" bestFit="1" customWidth="1"/>
    <col min="3550" max="3550" width="13.42578125" style="319" bestFit="1" customWidth="1"/>
    <col min="3551" max="3551" width="11.5703125" style="319" bestFit="1" customWidth="1"/>
    <col min="3552" max="3552" width="13.42578125" style="319" bestFit="1" customWidth="1"/>
    <col min="3553" max="3553" width="2.140625" style="319" customWidth="1"/>
    <col min="3554" max="3554" width="11.5703125" style="319" bestFit="1" customWidth="1"/>
    <col min="3555" max="3555" width="13.42578125" style="319" bestFit="1" customWidth="1"/>
    <col min="3556" max="3556" width="11.5703125" style="319" bestFit="1" customWidth="1"/>
    <col min="3557" max="3557" width="13.42578125" style="319" bestFit="1" customWidth="1"/>
    <col min="3558" max="3803" width="9.140625" style="319"/>
    <col min="3804" max="3804" width="12.28515625" style="319" customWidth="1"/>
    <col min="3805" max="3805" width="11.5703125" style="319" bestFit="1" customWidth="1"/>
    <col min="3806" max="3806" width="13.42578125" style="319" bestFit="1" customWidth="1"/>
    <col min="3807" max="3807" width="11.5703125" style="319" bestFit="1" customWidth="1"/>
    <col min="3808" max="3808" width="13.42578125" style="319" bestFit="1" customWidth="1"/>
    <col min="3809" max="3809" width="2.140625" style="319" customWidth="1"/>
    <col min="3810" max="3810" width="11.5703125" style="319" bestFit="1" customWidth="1"/>
    <col min="3811" max="3811" width="13.42578125" style="319" bestFit="1" customWidth="1"/>
    <col min="3812" max="3812" width="11.5703125" style="319" bestFit="1" customWidth="1"/>
    <col min="3813" max="3813" width="13.42578125" style="319" bestFit="1" customWidth="1"/>
    <col min="3814" max="4059" width="9.140625" style="319"/>
    <col min="4060" max="4060" width="12.28515625" style="319" customWidth="1"/>
    <col min="4061" max="4061" width="11.5703125" style="319" bestFit="1" customWidth="1"/>
    <col min="4062" max="4062" width="13.42578125" style="319" bestFit="1" customWidth="1"/>
    <col min="4063" max="4063" width="11.5703125" style="319" bestFit="1" customWidth="1"/>
    <col min="4064" max="4064" width="13.42578125" style="319" bestFit="1" customWidth="1"/>
    <col min="4065" max="4065" width="2.140625" style="319" customWidth="1"/>
    <col min="4066" max="4066" width="11.5703125" style="319" bestFit="1" customWidth="1"/>
    <col min="4067" max="4067" width="13.42578125" style="319" bestFit="1" customWidth="1"/>
    <col min="4068" max="4068" width="11.5703125" style="319" bestFit="1" customWidth="1"/>
    <col min="4069" max="4069" width="13.42578125" style="319" bestFit="1" customWidth="1"/>
    <col min="4070" max="4315" width="9.140625" style="319"/>
    <col min="4316" max="4316" width="12.28515625" style="319" customWidth="1"/>
    <col min="4317" max="4317" width="11.5703125" style="319" bestFit="1" customWidth="1"/>
    <col min="4318" max="4318" width="13.42578125" style="319" bestFit="1" customWidth="1"/>
    <col min="4319" max="4319" width="11.5703125" style="319" bestFit="1" customWidth="1"/>
    <col min="4320" max="4320" width="13.42578125" style="319" bestFit="1" customWidth="1"/>
    <col min="4321" max="4321" width="2.140625" style="319" customWidth="1"/>
    <col min="4322" max="4322" width="11.5703125" style="319" bestFit="1" customWidth="1"/>
    <col min="4323" max="4323" width="13.42578125" style="319" bestFit="1" customWidth="1"/>
    <col min="4324" max="4324" width="11.5703125" style="319" bestFit="1" customWidth="1"/>
    <col min="4325" max="4325" width="13.42578125" style="319" bestFit="1" customWidth="1"/>
    <col min="4326" max="4571" width="9.140625" style="319"/>
    <col min="4572" max="4572" width="12.28515625" style="319" customWidth="1"/>
    <col min="4573" max="4573" width="11.5703125" style="319" bestFit="1" customWidth="1"/>
    <col min="4574" max="4574" width="13.42578125" style="319" bestFit="1" customWidth="1"/>
    <col min="4575" max="4575" width="11.5703125" style="319" bestFit="1" customWidth="1"/>
    <col min="4576" max="4576" width="13.42578125" style="319" bestFit="1" customWidth="1"/>
    <col min="4577" max="4577" width="2.140625" style="319" customWidth="1"/>
    <col min="4578" max="4578" width="11.5703125" style="319" bestFit="1" customWidth="1"/>
    <col min="4579" max="4579" width="13.42578125" style="319" bestFit="1" customWidth="1"/>
    <col min="4580" max="4580" width="11.5703125" style="319" bestFit="1" customWidth="1"/>
    <col min="4581" max="4581" width="13.42578125" style="319" bestFit="1" customWidth="1"/>
    <col min="4582" max="4827" width="9.140625" style="319"/>
    <col min="4828" max="4828" width="12.28515625" style="319" customWidth="1"/>
    <col min="4829" max="4829" width="11.5703125" style="319" bestFit="1" customWidth="1"/>
    <col min="4830" max="4830" width="13.42578125" style="319" bestFit="1" customWidth="1"/>
    <col min="4831" max="4831" width="11.5703125" style="319" bestFit="1" customWidth="1"/>
    <col min="4832" max="4832" width="13.42578125" style="319" bestFit="1" customWidth="1"/>
    <col min="4833" max="4833" width="2.140625" style="319" customWidth="1"/>
    <col min="4834" max="4834" width="11.5703125" style="319" bestFit="1" customWidth="1"/>
    <col min="4835" max="4835" width="13.42578125" style="319" bestFit="1" customWidth="1"/>
    <col min="4836" max="4836" width="11.5703125" style="319" bestFit="1" customWidth="1"/>
    <col min="4837" max="4837" width="13.42578125" style="319" bestFit="1" customWidth="1"/>
    <col min="4838" max="5083" width="9.140625" style="319"/>
    <col min="5084" max="5084" width="12.28515625" style="319" customWidth="1"/>
    <col min="5085" max="5085" width="11.5703125" style="319" bestFit="1" customWidth="1"/>
    <col min="5086" max="5086" width="13.42578125" style="319" bestFit="1" customWidth="1"/>
    <col min="5087" max="5087" width="11.5703125" style="319" bestFit="1" customWidth="1"/>
    <col min="5088" max="5088" width="13.42578125" style="319" bestFit="1" customWidth="1"/>
    <col min="5089" max="5089" width="2.140625" style="319" customWidth="1"/>
    <col min="5090" max="5090" width="11.5703125" style="319" bestFit="1" customWidth="1"/>
    <col min="5091" max="5091" width="13.42578125" style="319" bestFit="1" customWidth="1"/>
    <col min="5092" max="5092" width="11.5703125" style="319" bestFit="1" customWidth="1"/>
    <col min="5093" max="5093" width="13.42578125" style="319" bestFit="1" customWidth="1"/>
    <col min="5094" max="5339" width="9.140625" style="319"/>
    <col min="5340" max="5340" width="12.28515625" style="319" customWidth="1"/>
    <col min="5341" max="5341" width="11.5703125" style="319" bestFit="1" customWidth="1"/>
    <col min="5342" max="5342" width="13.42578125" style="319" bestFit="1" customWidth="1"/>
    <col min="5343" max="5343" width="11.5703125" style="319" bestFit="1" customWidth="1"/>
    <col min="5344" max="5344" width="13.42578125" style="319" bestFit="1" customWidth="1"/>
    <col min="5345" max="5345" width="2.140625" style="319" customWidth="1"/>
    <col min="5346" max="5346" width="11.5703125" style="319" bestFit="1" customWidth="1"/>
    <col min="5347" max="5347" width="13.42578125" style="319" bestFit="1" customWidth="1"/>
    <col min="5348" max="5348" width="11.5703125" style="319" bestFit="1" customWidth="1"/>
    <col min="5349" max="5349" width="13.42578125" style="319" bestFit="1" customWidth="1"/>
    <col min="5350" max="5595" width="9.140625" style="319"/>
    <col min="5596" max="5596" width="12.28515625" style="319" customWidth="1"/>
    <col min="5597" max="5597" width="11.5703125" style="319" bestFit="1" customWidth="1"/>
    <col min="5598" max="5598" width="13.42578125" style="319" bestFit="1" customWidth="1"/>
    <col min="5599" max="5599" width="11.5703125" style="319" bestFit="1" customWidth="1"/>
    <col min="5600" max="5600" width="13.42578125" style="319" bestFit="1" customWidth="1"/>
    <col min="5601" max="5601" width="2.140625" style="319" customWidth="1"/>
    <col min="5602" max="5602" width="11.5703125" style="319" bestFit="1" customWidth="1"/>
    <col min="5603" max="5603" width="13.42578125" style="319" bestFit="1" customWidth="1"/>
    <col min="5604" max="5604" width="11.5703125" style="319" bestFit="1" customWidth="1"/>
    <col min="5605" max="5605" width="13.42578125" style="319" bestFit="1" customWidth="1"/>
    <col min="5606" max="5851" width="9.140625" style="319"/>
    <col min="5852" max="5852" width="12.28515625" style="319" customWidth="1"/>
    <col min="5853" max="5853" width="11.5703125" style="319" bestFit="1" customWidth="1"/>
    <col min="5854" max="5854" width="13.42578125" style="319" bestFit="1" customWidth="1"/>
    <col min="5855" max="5855" width="11.5703125" style="319" bestFit="1" customWidth="1"/>
    <col min="5856" max="5856" width="13.42578125" style="319" bestFit="1" customWidth="1"/>
    <col min="5857" max="5857" width="2.140625" style="319" customWidth="1"/>
    <col min="5858" max="5858" width="11.5703125" style="319" bestFit="1" customWidth="1"/>
    <col min="5859" max="5859" width="13.42578125" style="319" bestFit="1" customWidth="1"/>
    <col min="5860" max="5860" width="11.5703125" style="319" bestFit="1" customWidth="1"/>
    <col min="5861" max="5861" width="13.42578125" style="319" bestFit="1" customWidth="1"/>
    <col min="5862" max="6107" width="9.140625" style="319"/>
    <col min="6108" max="6108" width="12.28515625" style="319" customWidth="1"/>
    <col min="6109" max="6109" width="11.5703125" style="319" bestFit="1" customWidth="1"/>
    <col min="6110" max="6110" width="13.42578125" style="319" bestFit="1" customWidth="1"/>
    <col min="6111" max="6111" width="11.5703125" style="319" bestFit="1" customWidth="1"/>
    <col min="6112" max="6112" width="13.42578125" style="319" bestFit="1" customWidth="1"/>
    <col min="6113" max="6113" width="2.140625" style="319" customWidth="1"/>
    <col min="6114" max="6114" width="11.5703125" style="319" bestFit="1" customWidth="1"/>
    <col min="6115" max="6115" width="13.42578125" style="319" bestFit="1" customWidth="1"/>
    <col min="6116" max="6116" width="11.5703125" style="319" bestFit="1" customWidth="1"/>
    <col min="6117" max="6117" width="13.42578125" style="319" bestFit="1" customWidth="1"/>
    <col min="6118" max="6363" width="9.140625" style="319"/>
    <col min="6364" max="6364" width="12.28515625" style="319" customWidth="1"/>
    <col min="6365" max="6365" width="11.5703125" style="319" bestFit="1" customWidth="1"/>
    <col min="6366" max="6366" width="13.42578125" style="319" bestFit="1" customWidth="1"/>
    <col min="6367" max="6367" width="11.5703125" style="319" bestFit="1" customWidth="1"/>
    <col min="6368" max="6368" width="13.42578125" style="319" bestFit="1" customWidth="1"/>
    <col min="6369" max="6369" width="2.140625" style="319" customWidth="1"/>
    <col min="6370" max="6370" width="11.5703125" style="319" bestFit="1" customWidth="1"/>
    <col min="6371" max="6371" width="13.42578125" style="319" bestFit="1" customWidth="1"/>
    <col min="6372" max="6372" width="11.5703125" style="319" bestFit="1" customWidth="1"/>
    <col min="6373" max="6373" width="13.42578125" style="319" bestFit="1" customWidth="1"/>
    <col min="6374" max="6619" width="9.140625" style="319"/>
    <col min="6620" max="6620" width="12.28515625" style="319" customWidth="1"/>
    <col min="6621" max="6621" width="11.5703125" style="319" bestFit="1" customWidth="1"/>
    <col min="6622" max="6622" width="13.42578125" style="319" bestFit="1" customWidth="1"/>
    <col min="6623" max="6623" width="11.5703125" style="319" bestFit="1" customWidth="1"/>
    <col min="6624" max="6624" width="13.42578125" style="319" bestFit="1" customWidth="1"/>
    <col min="6625" max="6625" width="2.140625" style="319" customWidth="1"/>
    <col min="6626" max="6626" width="11.5703125" style="319" bestFit="1" customWidth="1"/>
    <col min="6627" max="6627" width="13.42578125" style="319" bestFit="1" customWidth="1"/>
    <col min="6628" max="6628" width="11.5703125" style="319" bestFit="1" customWidth="1"/>
    <col min="6629" max="6629" width="13.42578125" style="319" bestFit="1" customWidth="1"/>
    <col min="6630" max="6875" width="9.140625" style="319"/>
    <col min="6876" max="6876" width="12.28515625" style="319" customWidth="1"/>
    <col min="6877" max="6877" width="11.5703125" style="319" bestFit="1" customWidth="1"/>
    <col min="6878" max="6878" width="13.42578125" style="319" bestFit="1" customWidth="1"/>
    <col min="6879" max="6879" width="11.5703125" style="319" bestFit="1" customWidth="1"/>
    <col min="6880" max="6880" width="13.42578125" style="319" bestFit="1" customWidth="1"/>
    <col min="6881" max="6881" width="2.140625" style="319" customWidth="1"/>
    <col min="6882" max="6882" width="11.5703125" style="319" bestFit="1" customWidth="1"/>
    <col min="6883" max="6883" width="13.42578125" style="319" bestFit="1" customWidth="1"/>
    <col min="6884" max="6884" width="11.5703125" style="319" bestFit="1" customWidth="1"/>
    <col min="6885" max="6885" width="13.42578125" style="319" bestFit="1" customWidth="1"/>
    <col min="6886" max="7131" width="9.140625" style="319"/>
    <col min="7132" max="7132" width="12.28515625" style="319" customWidth="1"/>
    <col min="7133" max="7133" width="11.5703125" style="319" bestFit="1" customWidth="1"/>
    <col min="7134" max="7134" width="13.42578125" style="319" bestFit="1" customWidth="1"/>
    <col min="7135" max="7135" width="11.5703125" style="319" bestFit="1" customWidth="1"/>
    <col min="7136" max="7136" width="13.42578125" style="319" bestFit="1" customWidth="1"/>
    <col min="7137" max="7137" width="2.140625" style="319" customWidth="1"/>
    <col min="7138" max="7138" width="11.5703125" style="319" bestFit="1" customWidth="1"/>
    <col min="7139" max="7139" width="13.42578125" style="319" bestFit="1" customWidth="1"/>
    <col min="7140" max="7140" width="11.5703125" style="319" bestFit="1" customWidth="1"/>
    <col min="7141" max="7141" width="13.42578125" style="319" bestFit="1" customWidth="1"/>
    <col min="7142" max="7387" width="9.140625" style="319"/>
    <col min="7388" max="7388" width="12.28515625" style="319" customWidth="1"/>
    <col min="7389" max="7389" width="11.5703125" style="319" bestFit="1" customWidth="1"/>
    <col min="7390" max="7390" width="13.42578125" style="319" bestFit="1" customWidth="1"/>
    <col min="7391" max="7391" width="11.5703125" style="319" bestFit="1" customWidth="1"/>
    <col min="7392" max="7392" width="13.42578125" style="319" bestFit="1" customWidth="1"/>
    <col min="7393" max="7393" width="2.140625" style="319" customWidth="1"/>
    <col min="7394" max="7394" width="11.5703125" style="319" bestFit="1" customWidth="1"/>
    <col min="7395" max="7395" width="13.42578125" style="319" bestFit="1" customWidth="1"/>
    <col min="7396" max="7396" width="11.5703125" style="319" bestFit="1" customWidth="1"/>
    <col min="7397" max="7397" width="13.42578125" style="319" bestFit="1" customWidth="1"/>
    <col min="7398" max="7643" width="9.140625" style="319"/>
    <col min="7644" max="7644" width="12.28515625" style="319" customWidth="1"/>
    <col min="7645" max="7645" width="11.5703125" style="319" bestFit="1" customWidth="1"/>
    <col min="7646" max="7646" width="13.42578125" style="319" bestFit="1" customWidth="1"/>
    <col min="7647" max="7647" width="11.5703125" style="319" bestFit="1" customWidth="1"/>
    <col min="7648" max="7648" width="13.42578125" style="319" bestFit="1" customWidth="1"/>
    <col min="7649" max="7649" width="2.140625" style="319" customWidth="1"/>
    <col min="7650" max="7650" width="11.5703125" style="319" bestFit="1" customWidth="1"/>
    <col min="7651" max="7651" width="13.42578125" style="319" bestFit="1" customWidth="1"/>
    <col min="7652" max="7652" width="11.5703125" style="319" bestFit="1" customWidth="1"/>
    <col min="7653" max="7653" width="13.42578125" style="319" bestFit="1" customWidth="1"/>
    <col min="7654" max="7899" width="9.140625" style="319"/>
    <col min="7900" max="7900" width="12.28515625" style="319" customWidth="1"/>
    <col min="7901" max="7901" width="11.5703125" style="319" bestFit="1" customWidth="1"/>
    <col min="7902" max="7902" width="13.42578125" style="319" bestFit="1" customWidth="1"/>
    <col min="7903" max="7903" width="11.5703125" style="319" bestFit="1" customWidth="1"/>
    <col min="7904" max="7904" width="13.42578125" style="319" bestFit="1" customWidth="1"/>
    <col min="7905" max="7905" width="2.140625" style="319" customWidth="1"/>
    <col min="7906" max="7906" width="11.5703125" style="319" bestFit="1" customWidth="1"/>
    <col min="7907" max="7907" width="13.42578125" style="319" bestFit="1" customWidth="1"/>
    <col min="7908" max="7908" width="11.5703125" style="319" bestFit="1" customWidth="1"/>
    <col min="7909" max="7909" width="13.42578125" style="319" bestFit="1" customWidth="1"/>
    <col min="7910" max="8155" width="9.140625" style="319"/>
    <col min="8156" max="8156" width="12.28515625" style="319" customWidth="1"/>
    <col min="8157" max="8157" width="11.5703125" style="319" bestFit="1" customWidth="1"/>
    <col min="8158" max="8158" width="13.42578125" style="319" bestFit="1" customWidth="1"/>
    <col min="8159" max="8159" width="11.5703125" style="319" bestFit="1" customWidth="1"/>
    <col min="8160" max="8160" width="13.42578125" style="319" bestFit="1" customWidth="1"/>
    <col min="8161" max="8161" width="2.140625" style="319" customWidth="1"/>
    <col min="8162" max="8162" width="11.5703125" style="319" bestFit="1" customWidth="1"/>
    <col min="8163" max="8163" width="13.42578125" style="319" bestFit="1" customWidth="1"/>
    <col min="8164" max="8164" width="11.5703125" style="319" bestFit="1" customWidth="1"/>
    <col min="8165" max="8165" width="13.42578125" style="319" bestFit="1" customWidth="1"/>
    <col min="8166" max="8411" width="9.140625" style="319"/>
    <col min="8412" max="8412" width="12.28515625" style="319" customWidth="1"/>
    <col min="8413" max="8413" width="11.5703125" style="319" bestFit="1" customWidth="1"/>
    <col min="8414" max="8414" width="13.42578125" style="319" bestFit="1" customWidth="1"/>
    <col min="8415" max="8415" width="11.5703125" style="319" bestFit="1" customWidth="1"/>
    <col min="8416" max="8416" width="13.42578125" style="319" bestFit="1" customWidth="1"/>
    <col min="8417" max="8417" width="2.140625" style="319" customWidth="1"/>
    <col min="8418" max="8418" width="11.5703125" style="319" bestFit="1" customWidth="1"/>
    <col min="8419" max="8419" width="13.42578125" style="319" bestFit="1" customWidth="1"/>
    <col min="8420" max="8420" width="11.5703125" style="319" bestFit="1" customWidth="1"/>
    <col min="8421" max="8421" width="13.42578125" style="319" bestFit="1" customWidth="1"/>
    <col min="8422" max="8667" width="9.140625" style="319"/>
    <col min="8668" max="8668" width="12.28515625" style="319" customWidth="1"/>
    <col min="8669" max="8669" width="11.5703125" style="319" bestFit="1" customWidth="1"/>
    <col min="8670" max="8670" width="13.42578125" style="319" bestFit="1" customWidth="1"/>
    <col min="8671" max="8671" width="11.5703125" style="319" bestFit="1" customWidth="1"/>
    <col min="8672" max="8672" width="13.42578125" style="319" bestFit="1" customWidth="1"/>
    <col min="8673" max="8673" width="2.140625" style="319" customWidth="1"/>
    <col min="8674" max="8674" width="11.5703125" style="319" bestFit="1" customWidth="1"/>
    <col min="8675" max="8675" width="13.42578125" style="319" bestFit="1" customWidth="1"/>
    <col min="8676" max="8676" width="11.5703125" style="319" bestFit="1" customWidth="1"/>
    <col min="8677" max="8677" width="13.42578125" style="319" bestFit="1" customWidth="1"/>
    <col min="8678" max="8923" width="9.140625" style="319"/>
    <col min="8924" max="8924" width="12.28515625" style="319" customWidth="1"/>
    <col min="8925" max="8925" width="11.5703125" style="319" bestFit="1" customWidth="1"/>
    <col min="8926" max="8926" width="13.42578125" style="319" bestFit="1" customWidth="1"/>
    <col min="8927" max="8927" width="11.5703125" style="319" bestFit="1" customWidth="1"/>
    <col min="8928" max="8928" width="13.42578125" style="319" bestFit="1" customWidth="1"/>
    <col min="8929" max="8929" width="2.140625" style="319" customWidth="1"/>
    <col min="8930" max="8930" width="11.5703125" style="319" bestFit="1" customWidth="1"/>
    <col min="8931" max="8931" width="13.42578125" style="319" bestFit="1" customWidth="1"/>
    <col min="8932" max="8932" width="11.5703125" style="319" bestFit="1" customWidth="1"/>
    <col min="8933" max="8933" width="13.42578125" style="319" bestFit="1" customWidth="1"/>
    <col min="8934" max="9179" width="9.140625" style="319"/>
    <col min="9180" max="9180" width="12.28515625" style="319" customWidth="1"/>
    <col min="9181" max="9181" width="11.5703125" style="319" bestFit="1" customWidth="1"/>
    <col min="9182" max="9182" width="13.42578125" style="319" bestFit="1" customWidth="1"/>
    <col min="9183" max="9183" width="11.5703125" style="319" bestFit="1" customWidth="1"/>
    <col min="9184" max="9184" width="13.42578125" style="319" bestFit="1" customWidth="1"/>
    <col min="9185" max="9185" width="2.140625" style="319" customWidth="1"/>
    <col min="9186" max="9186" width="11.5703125" style="319" bestFit="1" customWidth="1"/>
    <col min="9187" max="9187" width="13.42578125" style="319" bestFit="1" customWidth="1"/>
    <col min="9188" max="9188" width="11.5703125" style="319" bestFit="1" customWidth="1"/>
    <col min="9189" max="9189" width="13.42578125" style="319" bestFit="1" customWidth="1"/>
    <col min="9190" max="9435" width="9.140625" style="319"/>
    <col min="9436" max="9436" width="12.28515625" style="319" customWidth="1"/>
    <col min="9437" max="9437" width="11.5703125" style="319" bestFit="1" customWidth="1"/>
    <col min="9438" max="9438" width="13.42578125" style="319" bestFit="1" customWidth="1"/>
    <col min="9439" max="9439" width="11.5703125" style="319" bestFit="1" customWidth="1"/>
    <col min="9440" max="9440" width="13.42578125" style="319" bestFit="1" customWidth="1"/>
    <col min="9441" max="9441" width="2.140625" style="319" customWidth="1"/>
    <col min="9442" max="9442" width="11.5703125" style="319" bestFit="1" customWidth="1"/>
    <col min="9443" max="9443" width="13.42578125" style="319" bestFit="1" customWidth="1"/>
    <col min="9444" max="9444" width="11.5703125" style="319" bestFit="1" customWidth="1"/>
    <col min="9445" max="9445" width="13.42578125" style="319" bestFit="1" customWidth="1"/>
    <col min="9446" max="9691" width="9.140625" style="319"/>
    <col min="9692" max="9692" width="12.28515625" style="319" customWidth="1"/>
    <col min="9693" max="9693" width="11.5703125" style="319" bestFit="1" customWidth="1"/>
    <col min="9694" max="9694" width="13.42578125" style="319" bestFit="1" customWidth="1"/>
    <col min="9695" max="9695" width="11.5703125" style="319" bestFit="1" customWidth="1"/>
    <col min="9696" max="9696" width="13.42578125" style="319" bestFit="1" customWidth="1"/>
    <col min="9697" max="9697" width="2.140625" style="319" customWidth="1"/>
    <col min="9698" max="9698" width="11.5703125" style="319" bestFit="1" customWidth="1"/>
    <col min="9699" max="9699" width="13.42578125" style="319" bestFit="1" customWidth="1"/>
    <col min="9700" max="9700" width="11.5703125" style="319" bestFit="1" customWidth="1"/>
    <col min="9701" max="9701" width="13.42578125" style="319" bestFit="1" customWidth="1"/>
    <col min="9702" max="9947" width="9.140625" style="319"/>
    <col min="9948" max="9948" width="12.28515625" style="319" customWidth="1"/>
    <col min="9949" max="9949" width="11.5703125" style="319" bestFit="1" customWidth="1"/>
    <col min="9950" max="9950" width="13.42578125" style="319" bestFit="1" customWidth="1"/>
    <col min="9951" max="9951" width="11.5703125" style="319" bestFit="1" customWidth="1"/>
    <col min="9952" max="9952" width="13.42578125" style="319" bestFit="1" customWidth="1"/>
    <col min="9953" max="9953" width="2.140625" style="319" customWidth="1"/>
    <col min="9954" max="9954" width="11.5703125" style="319" bestFit="1" customWidth="1"/>
    <col min="9955" max="9955" width="13.42578125" style="319" bestFit="1" customWidth="1"/>
    <col min="9956" max="9956" width="11.5703125" style="319" bestFit="1" customWidth="1"/>
    <col min="9957" max="9957" width="13.42578125" style="319" bestFit="1" customWidth="1"/>
    <col min="9958" max="10203" width="9.140625" style="319"/>
    <col min="10204" max="10204" width="12.28515625" style="319" customWidth="1"/>
    <col min="10205" max="10205" width="11.5703125" style="319" bestFit="1" customWidth="1"/>
    <col min="10206" max="10206" width="13.42578125" style="319" bestFit="1" customWidth="1"/>
    <col min="10207" max="10207" width="11.5703125" style="319" bestFit="1" customWidth="1"/>
    <col min="10208" max="10208" width="13.42578125" style="319" bestFit="1" customWidth="1"/>
    <col min="10209" max="10209" width="2.140625" style="319" customWidth="1"/>
    <col min="10210" max="10210" width="11.5703125" style="319" bestFit="1" customWidth="1"/>
    <col min="10211" max="10211" width="13.42578125" style="319" bestFit="1" customWidth="1"/>
    <col min="10212" max="10212" width="11.5703125" style="319" bestFit="1" customWidth="1"/>
    <col min="10213" max="10213" width="13.42578125" style="319" bestFit="1" customWidth="1"/>
    <col min="10214" max="10459" width="9.140625" style="319"/>
    <col min="10460" max="10460" width="12.28515625" style="319" customWidth="1"/>
    <col min="10461" max="10461" width="11.5703125" style="319" bestFit="1" customWidth="1"/>
    <col min="10462" max="10462" width="13.42578125" style="319" bestFit="1" customWidth="1"/>
    <col min="10463" max="10463" width="11.5703125" style="319" bestFit="1" customWidth="1"/>
    <col min="10464" max="10464" width="13.42578125" style="319" bestFit="1" customWidth="1"/>
    <col min="10465" max="10465" width="2.140625" style="319" customWidth="1"/>
    <col min="10466" max="10466" width="11.5703125" style="319" bestFit="1" customWidth="1"/>
    <col min="10467" max="10467" width="13.42578125" style="319" bestFit="1" customWidth="1"/>
    <col min="10468" max="10468" width="11.5703125" style="319" bestFit="1" customWidth="1"/>
    <col min="10469" max="10469" width="13.42578125" style="319" bestFit="1" customWidth="1"/>
    <col min="10470" max="10715" width="9.140625" style="319"/>
    <col min="10716" max="10716" width="12.28515625" style="319" customWidth="1"/>
    <col min="10717" max="10717" width="11.5703125" style="319" bestFit="1" customWidth="1"/>
    <col min="10718" max="10718" width="13.42578125" style="319" bestFit="1" customWidth="1"/>
    <col min="10719" max="10719" width="11.5703125" style="319" bestFit="1" customWidth="1"/>
    <col min="10720" max="10720" width="13.42578125" style="319" bestFit="1" customWidth="1"/>
    <col min="10721" max="10721" width="2.140625" style="319" customWidth="1"/>
    <col min="10722" max="10722" width="11.5703125" style="319" bestFit="1" customWidth="1"/>
    <col min="10723" max="10723" width="13.42578125" style="319" bestFit="1" customWidth="1"/>
    <col min="10724" max="10724" width="11.5703125" style="319" bestFit="1" customWidth="1"/>
    <col min="10725" max="10725" width="13.42578125" style="319" bestFit="1" customWidth="1"/>
    <col min="10726" max="10971" width="9.140625" style="319"/>
    <col min="10972" max="10972" width="12.28515625" style="319" customWidth="1"/>
    <col min="10973" max="10973" width="11.5703125" style="319" bestFit="1" customWidth="1"/>
    <col min="10974" max="10974" width="13.42578125" style="319" bestFit="1" customWidth="1"/>
    <col min="10975" max="10975" width="11.5703125" style="319" bestFit="1" customWidth="1"/>
    <col min="10976" max="10976" width="13.42578125" style="319" bestFit="1" customWidth="1"/>
    <col min="10977" max="10977" width="2.140625" style="319" customWidth="1"/>
    <col min="10978" max="10978" width="11.5703125" style="319" bestFit="1" customWidth="1"/>
    <col min="10979" max="10979" width="13.42578125" style="319" bestFit="1" customWidth="1"/>
    <col min="10980" max="10980" width="11.5703125" style="319" bestFit="1" customWidth="1"/>
    <col min="10981" max="10981" width="13.42578125" style="319" bestFit="1" customWidth="1"/>
    <col min="10982" max="11227" width="9.140625" style="319"/>
    <col min="11228" max="11228" width="12.28515625" style="319" customWidth="1"/>
    <col min="11229" max="11229" width="11.5703125" style="319" bestFit="1" customWidth="1"/>
    <col min="11230" max="11230" width="13.42578125" style="319" bestFit="1" customWidth="1"/>
    <col min="11231" max="11231" width="11.5703125" style="319" bestFit="1" customWidth="1"/>
    <col min="11232" max="11232" width="13.42578125" style="319" bestFit="1" customWidth="1"/>
    <col min="11233" max="11233" width="2.140625" style="319" customWidth="1"/>
    <col min="11234" max="11234" width="11.5703125" style="319" bestFit="1" customWidth="1"/>
    <col min="11235" max="11235" width="13.42578125" style="319" bestFit="1" customWidth="1"/>
    <col min="11236" max="11236" width="11.5703125" style="319" bestFit="1" customWidth="1"/>
    <col min="11237" max="11237" width="13.42578125" style="319" bestFit="1" customWidth="1"/>
    <col min="11238" max="11483" width="9.140625" style="319"/>
    <col min="11484" max="11484" width="12.28515625" style="319" customWidth="1"/>
    <col min="11485" max="11485" width="11.5703125" style="319" bestFit="1" customWidth="1"/>
    <col min="11486" max="11486" width="13.42578125" style="319" bestFit="1" customWidth="1"/>
    <col min="11487" max="11487" width="11.5703125" style="319" bestFit="1" customWidth="1"/>
    <col min="11488" max="11488" width="13.42578125" style="319" bestFit="1" customWidth="1"/>
    <col min="11489" max="11489" width="2.140625" style="319" customWidth="1"/>
    <col min="11490" max="11490" width="11.5703125" style="319" bestFit="1" customWidth="1"/>
    <col min="11491" max="11491" width="13.42578125" style="319" bestFit="1" customWidth="1"/>
    <col min="11492" max="11492" width="11.5703125" style="319" bestFit="1" customWidth="1"/>
    <col min="11493" max="11493" width="13.42578125" style="319" bestFit="1" customWidth="1"/>
    <col min="11494" max="11739" width="9.140625" style="319"/>
    <col min="11740" max="11740" width="12.28515625" style="319" customWidth="1"/>
    <col min="11741" max="11741" width="11.5703125" style="319" bestFit="1" customWidth="1"/>
    <col min="11742" max="11742" width="13.42578125" style="319" bestFit="1" customWidth="1"/>
    <col min="11743" max="11743" width="11.5703125" style="319" bestFit="1" customWidth="1"/>
    <col min="11744" max="11744" width="13.42578125" style="319" bestFit="1" customWidth="1"/>
    <col min="11745" max="11745" width="2.140625" style="319" customWidth="1"/>
    <col min="11746" max="11746" width="11.5703125" style="319" bestFit="1" customWidth="1"/>
    <col min="11747" max="11747" width="13.42578125" style="319" bestFit="1" customWidth="1"/>
    <col min="11748" max="11748" width="11.5703125" style="319" bestFit="1" customWidth="1"/>
    <col min="11749" max="11749" width="13.42578125" style="319" bestFit="1" customWidth="1"/>
    <col min="11750" max="11995" width="9.140625" style="319"/>
    <col min="11996" max="11996" width="12.28515625" style="319" customWidth="1"/>
    <col min="11997" max="11997" width="11.5703125" style="319" bestFit="1" customWidth="1"/>
    <col min="11998" max="11998" width="13.42578125" style="319" bestFit="1" customWidth="1"/>
    <col min="11999" max="11999" width="11.5703125" style="319" bestFit="1" customWidth="1"/>
    <col min="12000" max="12000" width="13.42578125" style="319" bestFit="1" customWidth="1"/>
    <col min="12001" max="12001" width="2.140625" style="319" customWidth="1"/>
    <col min="12002" max="12002" width="11.5703125" style="319" bestFit="1" customWidth="1"/>
    <col min="12003" max="12003" width="13.42578125" style="319" bestFit="1" customWidth="1"/>
    <col min="12004" max="12004" width="11.5703125" style="319" bestFit="1" customWidth="1"/>
    <col min="12005" max="12005" width="13.42578125" style="319" bestFit="1" customWidth="1"/>
    <col min="12006" max="12251" width="9.140625" style="319"/>
    <col min="12252" max="12252" width="12.28515625" style="319" customWidth="1"/>
    <col min="12253" max="12253" width="11.5703125" style="319" bestFit="1" customWidth="1"/>
    <col min="12254" max="12254" width="13.42578125" style="319" bestFit="1" customWidth="1"/>
    <col min="12255" max="12255" width="11.5703125" style="319" bestFit="1" customWidth="1"/>
    <col min="12256" max="12256" width="13.42578125" style="319" bestFit="1" customWidth="1"/>
    <col min="12257" max="12257" width="2.140625" style="319" customWidth="1"/>
    <col min="12258" max="12258" width="11.5703125" style="319" bestFit="1" customWidth="1"/>
    <col min="12259" max="12259" width="13.42578125" style="319" bestFit="1" customWidth="1"/>
    <col min="12260" max="12260" width="11.5703125" style="319" bestFit="1" customWidth="1"/>
    <col min="12261" max="12261" width="13.42578125" style="319" bestFit="1" customWidth="1"/>
    <col min="12262" max="12507" width="9.140625" style="319"/>
    <col min="12508" max="12508" width="12.28515625" style="319" customWidth="1"/>
    <col min="12509" max="12509" width="11.5703125" style="319" bestFit="1" customWidth="1"/>
    <col min="12510" max="12510" width="13.42578125" style="319" bestFit="1" customWidth="1"/>
    <col min="12511" max="12511" width="11.5703125" style="319" bestFit="1" customWidth="1"/>
    <col min="12512" max="12512" width="13.42578125" style="319" bestFit="1" customWidth="1"/>
    <col min="12513" max="12513" width="2.140625" style="319" customWidth="1"/>
    <col min="12514" max="12514" width="11.5703125" style="319" bestFit="1" customWidth="1"/>
    <col min="12515" max="12515" width="13.42578125" style="319" bestFit="1" customWidth="1"/>
    <col min="12516" max="12516" width="11.5703125" style="319" bestFit="1" customWidth="1"/>
    <col min="12517" max="12517" width="13.42578125" style="319" bestFit="1" customWidth="1"/>
    <col min="12518" max="12763" width="9.140625" style="319"/>
    <col min="12764" max="12764" width="12.28515625" style="319" customWidth="1"/>
    <col min="12765" max="12765" width="11.5703125" style="319" bestFit="1" customWidth="1"/>
    <col min="12766" max="12766" width="13.42578125" style="319" bestFit="1" customWidth="1"/>
    <col min="12767" max="12767" width="11.5703125" style="319" bestFit="1" customWidth="1"/>
    <col min="12768" max="12768" width="13.42578125" style="319" bestFit="1" customWidth="1"/>
    <col min="12769" max="12769" width="2.140625" style="319" customWidth="1"/>
    <col min="12770" max="12770" width="11.5703125" style="319" bestFit="1" customWidth="1"/>
    <col min="12771" max="12771" width="13.42578125" style="319" bestFit="1" customWidth="1"/>
    <col min="12772" max="12772" width="11.5703125" style="319" bestFit="1" customWidth="1"/>
    <col min="12773" max="12773" width="13.42578125" style="319" bestFit="1" customWidth="1"/>
    <col min="12774" max="13019" width="9.140625" style="319"/>
    <col min="13020" max="13020" width="12.28515625" style="319" customWidth="1"/>
    <col min="13021" max="13021" width="11.5703125" style="319" bestFit="1" customWidth="1"/>
    <col min="13022" max="13022" width="13.42578125" style="319" bestFit="1" customWidth="1"/>
    <col min="13023" max="13023" width="11.5703125" style="319" bestFit="1" customWidth="1"/>
    <col min="13024" max="13024" width="13.42578125" style="319" bestFit="1" customWidth="1"/>
    <col min="13025" max="13025" width="2.140625" style="319" customWidth="1"/>
    <col min="13026" max="13026" width="11.5703125" style="319" bestFit="1" customWidth="1"/>
    <col min="13027" max="13027" width="13.42578125" style="319" bestFit="1" customWidth="1"/>
    <col min="13028" max="13028" width="11.5703125" style="319" bestFit="1" customWidth="1"/>
    <col min="13029" max="13029" width="13.42578125" style="319" bestFit="1" customWidth="1"/>
    <col min="13030" max="13275" width="9.140625" style="319"/>
    <col min="13276" max="13276" width="12.28515625" style="319" customWidth="1"/>
    <col min="13277" max="13277" width="11.5703125" style="319" bestFit="1" customWidth="1"/>
    <col min="13278" max="13278" width="13.42578125" style="319" bestFit="1" customWidth="1"/>
    <col min="13279" max="13279" width="11.5703125" style="319" bestFit="1" customWidth="1"/>
    <col min="13280" max="13280" width="13.42578125" style="319" bestFit="1" customWidth="1"/>
    <col min="13281" max="13281" width="2.140625" style="319" customWidth="1"/>
    <col min="13282" max="13282" width="11.5703125" style="319" bestFit="1" customWidth="1"/>
    <col min="13283" max="13283" width="13.42578125" style="319" bestFit="1" customWidth="1"/>
    <col min="13284" max="13284" width="11.5703125" style="319" bestFit="1" customWidth="1"/>
    <col min="13285" max="13285" width="13.42578125" style="319" bestFit="1" customWidth="1"/>
    <col min="13286" max="13531" width="9.140625" style="319"/>
    <col min="13532" max="13532" width="12.28515625" style="319" customWidth="1"/>
    <col min="13533" max="13533" width="11.5703125" style="319" bestFit="1" customWidth="1"/>
    <col min="13534" max="13534" width="13.42578125" style="319" bestFit="1" customWidth="1"/>
    <col min="13535" max="13535" width="11.5703125" style="319" bestFit="1" customWidth="1"/>
    <col min="13536" max="13536" width="13.42578125" style="319" bestFit="1" customWidth="1"/>
    <col min="13537" max="13537" width="2.140625" style="319" customWidth="1"/>
    <col min="13538" max="13538" width="11.5703125" style="319" bestFit="1" customWidth="1"/>
    <col min="13539" max="13539" width="13.42578125" style="319" bestFit="1" customWidth="1"/>
    <col min="13540" max="13540" width="11.5703125" style="319" bestFit="1" customWidth="1"/>
    <col min="13541" max="13541" width="13.42578125" style="319" bestFit="1" customWidth="1"/>
    <col min="13542" max="13787" width="9.140625" style="319"/>
    <col min="13788" max="13788" width="12.28515625" style="319" customWidth="1"/>
    <col min="13789" max="13789" width="11.5703125" style="319" bestFit="1" customWidth="1"/>
    <col min="13790" max="13790" width="13.42578125" style="319" bestFit="1" customWidth="1"/>
    <col min="13791" max="13791" width="11.5703125" style="319" bestFit="1" customWidth="1"/>
    <col min="13792" max="13792" width="13.42578125" style="319" bestFit="1" customWidth="1"/>
    <col min="13793" max="13793" width="2.140625" style="319" customWidth="1"/>
    <col min="13794" max="13794" width="11.5703125" style="319" bestFit="1" customWidth="1"/>
    <col min="13795" max="13795" width="13.42578125" style="319" bestFit="1" customWidth="1"/>
    <col min="13796" max="13796" width="11.5703125" style="319" bestFit="1" customWidth="1"/>
    <col min="13797" max="13797" width="13.42578125" style="319" bestFit="1" customWidth="1"/>
    <col min="13798" max="14043" width="9.140625" style="319"/>
    <col min="14044" max="14044" width="12.28515625" style="319" customWidth="1"/>
    <col min="14045" max="14045" width="11.5703125" style="319" bestFit="1" customWidth="1"/>
    <col min="14046" max="14046" width="13.42578125" style="319" bestFit="1" customWidth="1"/>
    <col min="14047" max="14047" width="11.5703125" style="319" bestFit="1" customWidth="1"/>
    <col min="14048" max="14048" width="13.42578125" style="319" bestFit="1" customWidth="1"/>
    <col min="14049" max="14049" width="2.140625" style="319" customWidth="1"/>
    <col min="14050" max="14050" width="11.5703125" style="319" bestFit="1" customWidth="1"/>
    <col min="14051" max="14051" width="13.42578125" style="319" bestFit="1" customWidth="1"/>
    <col min="14052" max="14052" width="11.5703125" style="319" bestFit="1" customWidth="1"/>
    <col min="14053" max="14053" width="13.42578125" style="319" bestFit="1" customWidth="1"/>
    <col min="14054" max="14299" width="9.140625" style="319"/>
    <col min="14300" max="14300" width="12.28515625" style="319" customWidth="1"/>
    <col min="14301" max="14301" width="11.5703125" style="319" bestFit="1" customWidth="1"/>
    <col min="14302" max="14302" width="13.42578125" style="319" bestFit="1" customWidth="1"/>
    <col min="14303" max="14303" width="11.5703125" style="319" bestFit="1" customWidth="1"/>
    <col min="14304" max="14304" width="13.42578125" style="319" bestFit="1" customWidth="1"/>
    <col min="14305" max="14305" width="2.140625" style="319" customWidth="1"/>
    <col min="14306" max="14306" width="11.5703125" style="319" bestFit="1" customWidth="1"/>
    <col min="14307" max="14307" width="13.42578125" style="319" bestFit="1" customWidth="1"/>
    <col min="14308" max="14308" width="11.5703125" style="319" bestFit="1" customWidth="1"/>
    <col min="14309" max="14309" width="13.42578125" style="319" bestFit="1" customWidth="1"/>
    <col min="14310" max="14555" width="9.140625" style="319"/>
    <col min="14556" max="14556" width="12.28515625" style="319" customWidth="1"/>
    <col min="14557" max="14557" width="11.5703125" style="319" bestFit="1" customWidth="1"/>
    <col min="14558" max="14558" width="13.42578125" style="319" bestFit="1" customWidth="1"/>
    <col min="14559" max="14559" width="11.5703125" style="319" bestFit="1" customWidth="1"/>
    <col min="14560" max="14560" width="13.42578125" style="319" bestFit="1" customWidth="1"/>
    <col min="14561" max="14561" width="2.140625" style="319" customWidth="1"/>
    <col min="14562" max="14562" width="11.5703125" style="319" bestFit="1" customWidth="1"/>
    <col min="14563" max="14563" width="13.42578125" style="319" bestFit="1" customWidth="1"/>
    <col min="14564" max="14564" width="11.5703125" style="319" bestFit="1" customWidth="1"/>
    <col min="14565" max="14565" width="13.42578125" style="319" bestFit="1" customWidth="1"/>
    <col min="14566" max="14811" width="9.140625" style="319"/>
    <col min="14812" max="14812" width="12.28515625" style="319" customWidth="1"/>
    <col min="14813" max="14813" width="11.5703125" style="319" bestFit="1" customWidth="1"/>
    <col min="14814" max="14814" width="13.42578125" style="319" bestFit="1" customWidth="1"/>
    <col min="14815" max="14815" width="11.5703125" style="319" bestFit="1" customWidth="1"/>
    <col min="14816" max="14816" width="13.42578125" style="319" bestFit="1" customWidth="1"/>
    <col min="14817" max="14817" width="2.140625" style="319" customWidth="1"/>
    <col min="14818" max="14818" width="11.5703125" style="319" bestFit="1" customWidth="1"/>
    <col min="14819" max="14819" width="13.42578125" style="319" bestFit="1" customWidth="1"/>
    <col min="14820" max="14820" width="11.5703125" style="319" bestFit="1" customWidth="1"/>
    <col min="14821" max="14821" width="13.42578125" style="319" bestFit="1" customWidth="1"/>
    <col min="14822" max="15067" width="9.140625" style="319"/>
    <col min="15068" max="15068" width="12.28515625" style="319" customWidth="1"/>
    <col min="15069" max="15069" width="11.5703125" style="319" bestFit="1" customWidth="1"/>
    <col min="15070" max="15070" width="13.42578125" style="319" bestFit="1" customWidth="1"/>
    <col min="15071" max="15071" width="11.5703125" style="319" bestFit="1" customWidth="1"/>
    <col min="15072" max="15072" width="13.42578125" style="319" bestFit="1" customWidth="1"/>
    <col min="15073" max="15073" width="2.140625" style="319" customWidth="1"/>
    <col min="15074" max="15074" width="11.5703125" style="319" bestFit="1" customWidth="1"/>
    <col min="15075" max="15075" width="13.42578125" style="319" bestFit="1" customWidth="1"/>
    <col min="15076" max="15076" width="11.5703125" style="319" bestFit="1" customWidth="1"/>
    <col min="15077" max="15077" width="13.42578125" style="319" bestFit="1" customWidth="1"/>
    <col min="15078" max="15323" width="9.140625" style="319"/>
    <col min="15324" max="15324" width="12.28515625" style="319" customWidth="1"/>
    <col min="15325" max="15325" width="11.5703125" style="319" bestFit="1" customWidth="1"/>
    <col min="15326" max="15326" width="13.42578125" style="319" bestFit="1" customWidth="1"/>
    <col min="15327" max="15327" width="11.5703125" style="319" bestFit="1" customWidth="1"/>
    <col min="15328" max="15328" width="13.42578125" style="319" bestFit="1" customWidth="1"/>
    <col min="15329" max="15329" width="2.140625" style="319" customWidth="1"/>
    <col min="15330" max="15330" width="11.5703125" style="319" bestFit="1" customWidth="1"/>
    <col min="15331" max="15331" width="13.42578125" style="319" bestFit="1" customWidth="1"/>
    <col min="15332" max="15332" width="11.5703125" style="319" bestFit="1" customWidth="1"/>
    <col min="15333" max="15333" width="13.42578125" style="319" bestFit="1" customWidth="1"/>
    <col min="15334" max="15579" width="9.140625" style="319"/>
    <col min="15580" max="15580" width="12.28515625" style="319" customWidth="1"/>
    <col min="15581" max="15581" width="11.5703125" style="319" bestFit="1" customWidth="1"/>
    <col min="15582" max="15582" width="13.42578125" style="319" bestFit="1" customWidth="1"/>
    <col min="15583" max="15583" width="11.5703125" style="319" bestFit="1" customWidth="1"/>
    <col min="15584" max="15584" width="13.42578125" style="319" bestFit="1" customWidth="1"/>
    <col min="15585" max="15585" width="2.140625" style="319" customWidth="1"/>
    <col min="15586" max="15586" width="11.5703125" style="319" bestFit="1" customWidth="1"/>
    <col min="15587" max="15587" width="13.42578125" style="319" bestFit="1" customWidth="1"/>
    <col min="15588" max="15588" width="11.5703125" style="319" bestFit="1" customWidth="1"/>
    <col min="15589" max="15589" width="13.42578125" style="319" bestFit="1" customWidth="1"/>
    <col min="15590" max="15835" width="9.140625" style="319"/>
    <col min="15836" max="15836" width="12.28515625" style="319" customWidth="1"/>
    <col min="15837" max="15837" width="11.5703125" style="319" bestFit="1" customWidth="1"/>
    <col min="15838" max="15838" width="13.42578125" style="319" bestFit="1" customWidth="1"/>
    <col min="15839" max="15839" width="11.5703125" style="319" bestFit="1" customWidth="1"/>
    <col min="15840" max="15840" width="13.42578125" style="319" bestFit="1" customWidth="1"/>
    <col min="15841" max="15841" width="2.140625" style="319" customWidth="1"/>
    <col min="15842" max="15842" width="11.5703125" style="319" bestFit="1" customWidth="1"/>
    <col min="15843" max="15843" width="13.42578125" style="319" bestFit="1" customWidth="1"/>
    <col min="15844" max="15844" width="11.5703125" style="319" bestFit="1" customWidth="1"/>
    <col min="15845" max="15845" width="13.42578125" style="319" bestFit="1" customWidth="1"/>
    <col min="15846" max="16091" width="9.140625" style="319"/>
    <col min="16092" max="16092" width="12.28515625" style="319" customWidth="1"/>
    <col min="16093" max="16093" width="11.5703125" style="319" bestFit="1" customWidth="1"/>
    <col min="16094" max="16094" width="13.42578125" style="319" bestFit="1" customWidth="1"/>
    <col min="16095" max="16095" width="11.5703125" style="319" bestFit="1" customWidth="1"/>
    <col min="16096" max="16096" width="13.42578125" style="319" bestFit="1" customWidth="1"/>
    <col min="16097" max="16097" width="2.140625" style="319" customWidth="1"/>
    <col min="16098" max="16098" width="11.5703125" style="319" bestFit="1" customWidth="1"/>
    <col min="16099" max="16099" width="13.42578125" style="319" bestFit="1" customWidth="1"/>
    <col min="16100" max="16100" width="11.5703125" style="319" bestFit="1" customWidth="1"/>
    <col min="16101" max="16101" width="13.42578125" style="319" bestFit="1" customWidth="1"/>
    <col min="16102" max="16384" width="9.140625" style="319"/>
  </cols>
  <sheetData>
    <row r="1" spans="1:17" ht="13.5" x14ac:dyDescent="0.2">
      <c r="A1" s="327" t="s">
        <v>727</v>
      </c>
    </row>
    <row r="2" spans="1:17" ht="13.5" x14ac:dyDescent="0.2">
      <c r="A2" s="465" t="s">
        <v>728</v>
      </c>
      <c r="B2" s="465"/>
      <c r="C2" s="465"/>
      <c r="L2" s="465"/>
    </row>
    <row r="3" spans="1:17" ht="12" x14ac:dyDescent="0.2">
      <c r="A3" s="73" t="s">
        <v>49</v>
      </c>
    </row>
    <row r="4" spans="1:17" x14ac:dyDescent="0.2">
      <c r="A4" s="320"/>
    </row>
    <row r="5" spans="1:17" x14ac:dyDescent="0.2">
      <c r="A5" s="361"/>
      <c r="B5" s="606" t="s">
        <v>752</v>
      </c>
      <c r="C5" s="606"/>
      <c r="D5" s="606"/>
      <c r="E5" s="606"/>
      <c r="F5" s="606"/>
      <c r="G5" s="606"/>
      <c r="H5" s="606"/>
      <c r="I5" s="606"/>
      <c r="J5" s="606"/>
      <c r="K5" s="606"/>
      <c r="L5" s="606"/>
      <c r="M5" s="606"/>
      <c r="N5" s="606"/>
      <c r="O5" s="606"/>
      <c r="P5" s="606"/>
      <c r="Q5" s="606"/>
    </row>
    <row r="6" spans="1:17" x14ac:dyDescent="0.2">
      <c r="A6" s="362"/>
      <c r="B6" s="610" t="s">
        <v>729</v>
      </c>
      <c r="C6" s="610"/>
      <c r="D6" s="610"/>
      <c r="E6" s="610"/>
      <c r="F6" s="610"/>
      <c r="G6" s="610"/>
      <c r="H6" s="610"/>
      <c r="I6" s="367"/>
      <c r="J6" s="328"/>
      <c r="K6" s="610" t="s">
        <v>730</v>
      </c>
      <c r="L6" s="610"/>
      <c r="M6" s="610"/>
      <c r="N6" s="610"/>
      <c r="O6" s="610"/>
      <c r="P6" s="610"/>
      <c r="Q6" s="610"/>
    </row>
    <row r="7" spans="1:17" ht="27" customHeight="1" x14ac:dyDescent="0.2">
      <c r="A7" s="362"/>
      <c r="B7" s="607" t="s">
        <v>632</v>
      </c>
      <c r="C7" s="495"/>
      <c r="D7" s="609" t="s">
        <v>750</v>
      </c>
      <c r="E7" s="609"/>
      <c r="F7" s="384"/>
      <c r="G7" s="609" t="s">
        <v>661</v>
      </c>
      <c r="H7" s="609"/>
      <c r="I7" s="384"/>
      <c r="J7" s="384"/>
      <c r="K7" s="607" t="s">
        <v>632</v>
      </c>
      <c r="L7" s="495"/>
      <c r="M7" s="609" t="s">
        <v>751</v>
      </c>
      <c r="N7" s="609"/>
      <c r="O7" s="385"/>
      <c r="P7" s="609" t="s">
        <v>661</v>
      </c>
      <c r="Q7" s="609"/>
    </row>
    <row r="8" spans="1:17" s="321" customFormat="1" ht="38.25" customHeight="1" x14ac:dyDescent="0.2">
      <c r="A8" s="363"/>
      <c r="B8" s="608"/>
      <c r="C8" s="496"/>
      <c r="D8" s="496" t="s">
        <v>633</v>
      </c>
      <c r="E8" s="503" t="s">
        <v>662</v>
      </c>
      <c r="F8" s="504"/>
      <c r="G8" s="496" t="s">
        <v>633</v>
      </c>
      <c r="H8" s="503" t="s">
        <v>662</v>
      </c>
      <c r="I8" s="504"/>
      <c r="J8" s="504"/>
      <c r="K8" s="608"/>
      <c r="L8" s="496"/>
      <c r="M8" s="496" t="s">
        <v>633</v>
      </c>
      <c r="N8" s="503" t="s">
        <v>662</v>
      </c>
      <c r="O8" s="504"/>
      <c r="P8" s="496" t="s">
        <v>633</v>
      </c>
      <c r="Q8" s="503" t="s">
        <v>662</v>
      </c>
    </row>
    <row r="9" spans="1:17" s="321" customFormat="1" x14ac:dyDescent="0.2">
      <c r="A9" s="362"/>
      <c r="B9" s="330"/>
      <c r="C9" s="330"/>
      <c r="D9" s="330"/>
      <c r="E9" s="330"/>
      <c r="F9" s="329"/>
      <c r="G9" s="330"/>
      <c r="H9" s="330"/>
      <c r="I9" s="329"/>
      <c r="J9" s="329"/>
      <c r="K9" s="330"/>
      <c r="L9" s="330"/>
      <c r="M9" s="330"/>
      <c r="N9" s="330"/>
      <c r="O9" s="329"/>
      <c r="P9" s="330"/>
      <c r="Q9" s="330"/>
    </row>
    <row r="10" spans="1:17" s="321" customFormat="1" ht="11.25" customHeight="1" x14ac:dyDescent="0.2">
      <c r="A10" s="333" t="s">
        <v>634</v>
      </c>
      <c r="B10" s="330"/>
      <c r="C10" s="330"/>
      <c r="D10" s="330"/>
      <c r="E10" s="330"/>
      <c r="F10" s="329"/>
      <c r="G10" s="330"/>
      <c r="H10" s="330"/>
      <c r="I10" s="329"/>
      <c r="J10" s="329"/>
      <c r="K10" s="330"/>
      <c r="L10" s="330"/>
      <c r="M10" s="330"/>
      <c r="N10" s="330"/>
      <c r="O10" s="329"/>
      <c r="P10" s="330"/>
      <c r="Q10" s="330"/>
    </row>
    <row r="11" spans="1:17" s="321" customFormat="1" ht="11.25" customHeight="1" x14ac:dyDescent="0.2">
      <c r="B11" s="330"/>
      <c r="C11" s="330"/>
      <c r="D11" s="330"/>
      <c r="E11" s="330"/>
      <c r="F11" s="329"/>
      <c r="G11" s="330"/>
      <c r="H11" s="330"/>
      <c r="I11" s="329"/>
      <c r="J11" s="329"/>
      <c r="K11" s="330"/>
      <c r="L11" s="330"/>
      <c r="M11" s="330"/>
      <c r="N11" s="330"/>
      <c r="O11" s="329"/>
      <c r="P11" s="330"/>
      <c r="Q11" s="330"/>
    </row>
    <row r="12" spans="1:17" s="321" customFormat="1" ht="15" customHeight="1" x14ac:dyDescent="0.2">
      <c r="A12" s="332" t="s">
        <v>15</v>
      </c>
      <c r="B12" s="485">
        <v>1140615</v>
      </c>
      <c r="C12" s="485"/>
      <c r="D12" s="485">
        <v>58727</v>
      </c>
      <c r="E12" s="498">
        <v>5.0999999999999996</v>
      </c>
      <c r="F12" s="468"/>
      <c r="G12" s="485">
        <v>1080151</v>
      </c>
      <c r="H12" s="475">
        <v>94.7</v>
      </c>
      <c r="I12" s="468"/>
      <c r="J12" s="468"/>
      <c r="K12" s="485">
        <v>1196975</v>
      </c>
      <c r="L12" s="485"/>
      <c r="M12" s="485">
        <v>104500</v>
      </c>
      <c r="N12" s="475">
        <v>8.6999999999999993</v>
      </c>
      <c r="O12" s="468"/>
      <c r="P12" s="485">
        <v>1088895</v>
      </c>
      <c r="Q12" s="486">
        <v>91</v>
      </c>
    </row>
    <row r="13" spans="1:17" ht="15" customHeight="1" x14ac:dyDescent="0.2">
      <c r="A13" s="322" t="s">
        <v>15</v>
      </c>
      <c r="B13" s="466">
        <v>185326</v>
      </c>
      <c r="C13" s="466"/>
      <c r="D13" s="466">
        <v>15796</v>
      </c>
      <c r="E13" s="499">
        <v>8.5</v>
      </c>
      <c r="F13" s="468"/>
      <c r="G13" s="466">
        <v>167872</v>
      </c>
      <c r="H13" s="467">
        <v>90.6</v>
      </c>
      <c r="I13" s="468"/>
      <c r="J13" s="468"/>
      <c r="K13" s="466">
        <v>142595</v>
      </c>
      <c r="L13" s="466"/>
      <c r="M13" s="469">
        <v>20648</v>
      </c>
      <c r="N13" s="470">
        <v>14.5</v>
      </c>
      <c r="O13" s="468"/>
      <c r="P13" s="466">
        <v>121169</v>
      </c>
      <c r="Q13" s="467">
        <v>85</v>
      </c>
    </row>
    <row r="14" spans="1:17" ht="15" customHeight="1" x14ac:dyDescent="0.2">
      <c r="A14" s="322" t="s">
        <v>486</v>
      </c>
      <c r="B14" s="466">
        <v>504066</v>
      </c>
      <c r="C14" s="466"/>
      <c r="D14" s="466">
        <v>32198</v>
      </c>
      <c r="E14" s="499">
        <v>6.4</v>
      </c>
      <c r="F14" s="468"/>
      <c r="G14" s="466">
        <v>471868</v>
      </c>
      <c r="H14" s="467">
        <v>93.6</v>
      </c>
      <c r="I14" s="468"/>
      <c r="J14" s="468"/>
      <c r="K14" s="466">
        <v>579718</v>
      </c>
      <c r="L14" s="466"/>
      <c r="M14" s="469">
        <v>63125</v>
      </c>
      <c r="N14" s="470">
        <v>10.9</v>
      </c>
      <c r="O14" s="468"/>
      <c r="P14" s="466">
        <v>514682</v>
      </c>
      <c r="Q14" s="467">
        <v>88.8</v>
      </c>
    </row>
    <row r="15" spans="1:17" ht="15" customHeight="1" x14ac:dyDescent="0.2">
      <c r="A15" s="322" t="s">
        <v>43</v>
      </c>
      <c r="B15" s="466">
        <v>451223</v>
      </c>
      <c r="C15" s="466"/>
      <c r="D15" s="466">
        <v>10733</v>
      </c>
      <c r="E15" s="499">
        <v>2.4</v>
      </c>
      <c r="F15" s="468"/>
      <c r="G15" s="466">
        <v>440411</v>
      </c>
      <c r="H15" s="467">
        <v>97.6</v>
      </c>
      <c r="I15" s="468"/>
      <c r="J15" s="468"/>
      <c r="K15" s="466">
        <v>474662</v>
      </c>
      <c r="L15" s="466"/>
      <c r="M15" s="469">
        <v>20727</v>
      </c>
      <c r="N15" s="470">
        <v>4.4000000000000004</v>
      </c>
      <c r="O15" s="468"/>
      <c r="P15" s="466">
        <v>453044</v>
      </c>
      <c r="Q15" s="467">
        <v>95.4</v>
      </c>
    </row>
    <row r="16" spans="1:17" ht="11.25" customHeight="1" x14ac:dyDescent="0.2">
      <c r="A16" s="322"/>
      <c r="B16" s="466"/>
      <c r="C16" s="466"/>
      <c r="D16" s="466"/>
      <c r="E16" s="499"/>
      <c r="F16" s="468"/>
      <c r="G16" s="466"/>
      <c r="H16" s="467"/>
      <c r="I16" s="468"/>
      <c r="J16" s="468"/>
      <c r="K16" s="466"/>
      <c r="L16" s="466"/>
      <c r="M16" s="469"/>
      <c r="N16" s="470"/>
      <c r="O16" s="468"/>
      <c r="P16" s="466"/>
      <c r="Q16" s="467"/>
    </row>
    <row r="17" spans="1:17" ht="15" customHeight="1" x14ac:dyDescent="0.2">
      <c r="A17" s="332" t="s">
        <v>16</v>
      </c>
      <c r="B17" s="485">
        <v>1127661</v>
      </c>
      <c r="C17" s="485"/>
      <c r="D17" s="485">
        <v>154241</v>
      </c>
      <c r="E17" s="498">
        <v>13.7</v>
      </c>
      <c r="F17" s="468"/>
      <c r="G17" s="485">
        <v>960480</v>
      </c>
      <c r="H17" s="475">
        <v>85.2</v>
      </c>
      <c r="I17" s="468"/>
      <c r="J17" s="468"/>
      <c r="K17" s="485">
        <v>889286</v>
      </c>
      <c r="L17" s="485"/>
      <c r="M17" s="485">
        <v>186039</v>
      </c>
      <c r="N17" s="475">
        <v>20.9</v>
      </c>
      <c r="O17" s="468"/>
      <c r="P17" s="485">
        <v>689374</v>
      </c>
      <c r="Q17" s="486">
        <v>77.5</v>
      </c>
    </row>
    <row r="18" spans="1:17" ht="15" customHeight="1" x14ac:dyDescent="0.2">
      <c r="A18" s="322" t="s">
        <v>16</v>
      </c>
      <c r="B18" s="466">
        <v>1089537</v>
      </c>
      <c r="C18" s="466"/>
      <c r="D18" s="466">
        <v>146629</v>
      </c>
      <c r="E18" s="499">
        <v>13.5</v>
      </c>
      <c r="F18" s="468"/>
      <c r="G18" s="466">
        <v>930729</v>
      </c>
      <c r="H18" s="467">
        <v>85.4</v>
      </c>
      <c r="I18" s="468"/>
      <c r="J18" s="468"/>
      <c r="K18" s="466">
        <v>854633</v>
      </c>
      <c r="L18" s="466"/>
      <c r="M18" s="469">
        <v>177858</v>
      </c>
      <c r="N18" s="470">
        <v>20.8</v>
      </c>
      <c r="O18" s="468"/>
      <c r="P18" s="466">
        <v>663393</v>
      </c>
      <c r="Q18" s="467">
        <v>77.599999999999994</v>
      </c>
    </row>
    <row r="19" spans="1:17" ht="15" customHeight="1" x14ac:dyDescent="0.2">
      <c r="A19" s="322" t="s">
        <v>608</v>
      </c>
      <c r="B19" s="466">
        <v>17578</v>
      </c>
      <c r="C19" s="466"/>
      <c r="D19" s="466">
        <v>2382</v>
      </c>
      <c r="E19" s="499">
        <v>13.6</v>
      </c>
      <c r="F19" s="468"/>
      <c r="G19" s="466">
        <v>15174</v>
      </c>
      <c r="H19" s="467">
        <v>86.3</v>
      </c>
      <c r="I19" s="468"/>
      <c r="J19" s="468"/>
      <c r="K19" s="466">
        <v>15844</v>
      </c>
      <c r="L19" s="466"/>
      <c r="M19" s="469">
        <v>2476</v>
      </c>
      <c r="N19" s="470">
        <v>15.6</v>
      </c>
      <c r="O19" s="468"/>
      <c r="P19" s="466">
        <v>13220</v>
      </c>
      <c r="Q19" s="467">
        <v>83.4</v>
      </c>
    </row>
    <row r="20" spans="1:17" ht="15" customHeight="1" x14ac:dyDescent="0.2">
      <c r="A20" s="322" t="s">
        <v>609</v>
      </c>
      <c r="B20" s="466">
        <v>20546</v>
      </c>
      <c r="C20" s="466"/>
      <c r="D20" s="466">
        <v>5230</v>
      </c>
      <c r="E20" s="499">
        <v>25.5</v>
      </c>
      <c r="F20" s="468"/>
      <c r="G20" s="466">
        <v>14577</v>
      </c>
      <c r="H20" s="467">
        <v>70.900000000000006</v>
      </c>
      <c r="I20" s="468"/>
      <c r="J20" s="468"/>
      <c r="K20" s="466">
        <v>18809</v>
      </c>
      <c r="L20" s="466"/>
      <c r="M20" s="469">
        <v>5705</v>
      </c>
      <c r="N20" s="470">
        <v>30.3</v>
      </c>
      <c r="O20" s="468"/>
      <c r="P20" s="466">
        <v>12761</v>
      </c>
      <c r="Q20" s="467">
        <v>67.8</v>
      </c>
    </row>
    <row r="21" spans="1:17" ht="11.25" customHeight="1" x14ac:dyDescent="0.2">
      <c r="A21" s="322"/>
      <c r="B21" s="466"/>
      <c r="C21" s="466"/>
      <c r="D21" s="466"/>
      <c r="E21" s="499"/>
      <c r="F21" s="468"/>
      <c r="G21" s="466"/>
      <c r="H21" s="467"/>
      <c r="I21" s="468"/>
      <c r="J21" s="468"/>
      <c r="K21" s="466"/>
      <c r="L21" s="466"/>
      <c r="M21" s="469"/>
      <c r="N21" s="470"/>
      <c r="O21" s="468"/>
      <c r="P21" s="466"/>
      <c r="Q21" s="467"/>
    </row>
    <row r="22" spans="1:17" ht="15" customHeight="1" x14ac:dyDescent="0.2">
      <c r="A22" s="332" t="s">
        <v>458</v>
      </c>
      <c r="B22" s="485">
        <v>1157196</v>
      </c>
      <c r="C22" s="485"/>
      <c r="D22" s="485">
        <v>223219</v>
      </c>
      <c r="E22" s="498">
        <v>19.3</v>
      </c>
      <c r="F22" s="468"/>
      <c r="G22" s="485">
        <v>930457</v>
      </c>
      <c r="H22" s="475">
        <v>80.400000000000006</v>
      </c>
      <c r="I22" s="468"/>
      <c r="J22" s="468"/>
      <c r="K22" s="485">
        <v>1164069</v>
      </c>
      <c r="L22" s="485"/>
      <c r="M22" s="485">
        <v>340555</v>
      </c>
      <c r="N22" s="475">
        <v>29.3</v>
      </c>
      <c r="O22" s="468"/>
      <c r="P22" s="485">
        <v>814317</v>
      </c>
      <c r="Q22" s="486">
        <v>70</v>
      </c>
    </row>
    <row r="23" spans="1:17" ht="15" customHeight="1" x14ac:dyDescent="0.2">
      <c r="A23" s="322" t="s">
        <v>610</v>
      </c>
      <c r="B23" s="466">
        <v>169220</v>
      </c>
      <c r="C23" s="466"/>
      <c r="D23" s="466">
        <v>5090</v>
      </c>
      <c r="E23" s="499">
        <v>3</v>
      </c>
      <c r="F23" s="468"/>
      <c r="G23" s="466">
        <v>163875</v>
      </c>
      <c r="H23" s="467">
        <v>96.8</v>
      </c>
      <c r="I23" s="468"/>
      <c r="J23" s="468"/>
      <c r="K23" s="466">
        <v>142121</v>
      </c>
      <c r="L23" s="466"/>
      <c r="M23" s="469">
        <v>14490</v>
      </c>
      <c r="N23" s="470">
        <v>10.199999999999999</v>
      </c>
      <c r="O23" s="468"/>
      <c r="P23" s="466">
        <v>127242</v>
      </c>
      <c r="Q23" s="467">
        <v>89.5</v>
      </c>
    </row>
    <row r="24" spans="1:17" ht="15" customHeight="1" x14ac:dyDescent="0.2">
      <c r="A24" s="322" t="s">
        <v>21</v>
      </c>
      <c r="B24" s="466">
        <v>166855</v>
      </c>
      <c r="C24" s="466"/>
      <c r="D24" s="466">
        <v>2829</v>
      </c>
      <c r="E24" s="499">
        <v>1.7</v>
      </c>
      <c r="F24" s="468"/>
      <c r="G24" s="466">
        <v>163985</v>
      </c>
      <c r="H24" s="467">
        <v>98.3</v>
      </c>
      <c r="I24" s="468"/>
      <c r="J24" s="468"/>
      <c r="K24" s="466">
        <v>138338</v>
      </c>
      <c r="L24" s="466"/>
      <c r="M24" s="469">
        <v>9638</v>
      </c>
      <c r="N24" s="470">
        <v>7</v>
      </c>
      <c r="O24" s="468"/>
      <c r="P24" s="466">
        <v>128595</v>
      </c>
      <c r="Q24" s="467">
        <v>93</v>
      </c>
    </row>
    <row r="25" spans="1:17" ht="15" customHeight="1" x14ac:dyDescent="0.2">
      <c r="A25" s="322" t="s">
        <v>20</v>
      </c>
      <c r="B25" s="466">
        <v>166440</v>
      </c>
      <c r="C25" s="466"/>
      <c r="D25" s="466">
        <v>2518</v>
      </c>
      <c r="E25" s="499">
        <v>1.5</v>
      </c>
      <c r="F25" s="468"/>
      <c r="G25" s="466">
        <v>163887</v>
      </c>
      <c r="H25" s="467">
        <v>98.5</v>
      </c>
      <c r="I25" s="468"/>
      <c r="J25" s="468"/>
      <c r="K25" s="466">
        <v>137429</v>
      </c>
      <c r="L25" s="466"/>
      <c r="M25" s="469">
        <v>5920</v>
      </c>
      <c r="N25" s="470">
        <v>4.3</v>
      </c>
      <c r="O25" s="468"/>
      <c r="P25" s="466">
        <v>131447</v>
      </c>
      <c r="Q25" s="467">
        <v>95.6</v>
      </c>
    </row>
    <row r="26" spans="1:17" ht="15" customHeight="1" x14ac:dyDescent="0.2">
      <c r="A26" s="322" t="s">
        <v>731</v>
      </c>
      <c r="B26" s="466">
        <v>4031</v>
      </c>
      <c r="C26" s="466"/>
      <c r="D26" s="466">
        <v>101</v>
      </c>
      <c r="E26" s="499">
        <v>2.5</v>
      </c>
      <c r="F26" s="468"/>
      <c r="G26" s="466">
        <v>3930</v>
      </c>
      <c r="H26" s="467">
        <v>97.5</v>
      </c>
      <c r="I26" s="468"/>
      <c r="J26" s="468"/>
      <c r="K26" s="466">
        <v>15557</v>
      </c>
      <c r="L26" s="466"/>
      <c r="M26" s="469">
        <v>205</v>
      </c>
      <c r="N26" s="470">
        <v>1.3</v>
      </c>
      <c r="O26" s="468"/>
      <c r="P26" s="466">
        <v>15349</v>
      </c>
      <c r="Q26" s="467">
        <v>98.7</v>
      </c>
    </row>
    <row r="27" spans="1:17" ht="15" customHeight="1" x14ac:dyDescent="0.2">
      <c r="A27" s="322" t="s">
        <v>17</v>
      </c>
      <c r="B27" s="466">
        <v>392139</v>
      </c>
      <c r="C27" s="466"/>
      <c r="D27" s="466">
        <v>208398</v>
      </c>
      <c r="E27" s="499">
        <v>53.1</v>
      </c>
      <c r="F27" s="468"/>
      <c r="G27" s="466">
        <v>180557</v>
      </c>
      <c r="H27" s="467">
        <v>46</v>
      </c>
      <c r="I27" s="468"/>
      <c r="J27" s="468"/>
      <c r="K27" s="466">
        <v>451946</v>
      </c>
      <c r="L27" s="466"/>
      <c r="M27" s="469">
        <v>296705</v>
      </c>
      <c r="N27" s="470">
        <v>65.7</v>
      </c>
      <c r="O27" s="468"/>
      <c r="P27" s="466">
        <v>146642</v>
      </c>
      <c r="Q27" s="467">
        <v>32.4</v>
      </c>
    </row>
    <row r="28" spans="1:17" ht="15" customHeight="1" x14ac:dyDescent="0.2">
      <c r="A28" s="322" t="s">
        <v>18</v>
      </c>
      <c r="B28" s="466">
        <v>251884</v>
      </c>
      <c r="C28" s="466"/>
      <c r="D28" s="466">
        <v>4254</v>
      </c>
      <c r="E28" s="499">
        <v>1.7</v>
      </c>
      <c r="F28" s="468"/>
      <c r="G28" s="466">
        <v>247626</v>
      </c>
      <c r="H28" s="467">
        <v>98.3</v>
      </c>
      <c r="I28" s="468"/>
      <c r="J28" s="468"/>
      <c r="K28" s="466">
        <v>276771</v>
      </c>
      <c r="L28" s="466"/>
      <c r="M28" s="469">
        <v>13463</v>
      </c>
      <c r="N28" s="470">
        <v>4.9000000000000004</v>
      </c>
      <c r="O28" s="468"/>
      <c r="P28" s="466">
        <v>263270</v>
      </c>
      <c r="Q28" s="467">
        <v>95.1</v>
      </c>
    </row>
    <row r="29" spans="1:17" ht="15" customHeight="1" x14ac:dyDescent="0.2">
      <c r="A29" s="322" t="s">
        <v>611</v>
      </c>
      <c r="B29" s="466">
        <v>6627</v>
      </c>
      <c r="C29" s="466"/>
      <c r="D29" s="466">
        <v>29</v>
      </c>
      <c r="E29" s="499">
        <v>0.4</v>
      </c>
      <c r="F29" s="468"/>
      <c r="G29" s="466">
        <v>6597</v>
      </c>
      <c r="H29" s="467">
        <v>99.5</v>
      </c>
      <c r="I29" s="468"/>
      <c r="J29" s="468"/>
      <c r="K29" s="466">
        <v>1907</v>
      </c>
      <c r="L29" s="466"/>
      <c r="M29" s="469">
        <v>134</v>
      </c>
      <c r="N29" s="470">
        <v>7</v>
      </c>
      <c r="O29" s="468"/>
      <c r="P29" s="466">
        <v>1772</v>
      </c>
      <c r="Q29" s="467">
        <v>92.9</v>
      </c>
    </row>
    <row r="30" spans="1:17" ht="11.25" customHeight="1" x14ac:dyDescent="0.2">
      <c r="A30" s="322"/>
      <c r="B30" s="466"/>
      <c r="C30" s="466"/>
      <c r="D30" s="466"/>
      <c r="E30" s="499"/>
      <c r="F30" s="468"/>
      <c r="G30" s="466"/>
      <c r="H30" s="467"/>
      <c r="I30" s="468"/>
      <c r="J30" s="468"/>
      <c r="K30" s="466"/>
      <c r="L30" s="466"/>
      <c r="M30" s="469"/>
      <c r="N30" s="470"/>
      <c r="O30" s="468"/>
      <c r="P30" s="466"/>
      <c r="Q30" s="467"/>
    </row>
    <row r="31" spans="1:17" ht="15" customHeight="1" x14ac:dyDescent="0.2">
      <c r="A31" s="332" t="s">
        <v>34</v>
      </c>
      <c r="B31" s="485">
        <v>449140</v>
      </c>
      <c r="C31" s="485"/>
      <c r="D31" s="485">
        <v>14068</v>
      </c>
      <c r="E31" s="498">
        <v>3.1</v>
      </c>
      <c r="F31" s="468"/>
      <c r="G31" s="485">
        <v>432596</v>
      </c>
      <c r="H31" s="475">
        <v>96.3</v>
      </c>
      <c r="I31" s="468"/>
      <c r="J31" s="468"/>
      <c r="K31" s="485">
        <v>461201</v>
      </c>
      <c r="L31" s="485"/>
      <c r="M31" s="485">
        <v>20444</v>
      </c>
      <c r="N31" s="475">
        <v>4.4000000000000004</v>
      </c>
      <c r="O31" s="468"/>
      <c r="P31" s="485">
        <v>436793</v>
      </c>
      <c r="Q31" s="486">
        <v>94.7</v>
      </c>
    </row>
    <row r="32" spans="1:17" ht="15" customHeight="1" x14ac:dyDescent="0.2">
      <c r="A32" s="322" t="s">
        <v>32</v>
      </c>
      <c r="B32" s="466">
        <v>206241</v>
      </c>
      <c r="C32" s="466"/>
      <c r="D32" s="466">
        <v>6449</v>
      </c>
      <c r="E32" s="499">
        <v>3.1</v>
      </c>
      <c r="F32" s="468"/>
      <c r="G32" s="466">
        <v>198773</v>
      </c>
      <c r="H32" s="467">
        <v>96.4</v>
      </c>
      <c r="I32" s="468"/>
      <c r="J32" s="468"/>
      <c r="K32" s="466">
        <v>213837</v>
      </c>
      <c r="L32" s="466"/>
      <c r="M32" s="469">
        <v>9425</v>
      </c>
      <c r="N32" s="470">
        <v>4.4000000000000004</v>
      </c>
      <c r="O32" s="468"/>
      <c r="P32" s="466">
        <v>202538</v>
      </c>
      <c r="Q32" s="467">
        <v>94.7</v>
      </c>
    </row>
    <row r="33" spans="1:17" ht="15" customHeight="1" x14ac:dyDescent="0.2">
      <c r="A33" s="322" t="s">
        <v>33</v>
      </c>
      <c r="B33" s="466">
        <v>242899</v>
      </c>
      <c r="C33" s="466"/>
      <c r="D33" s="466">
        <v>7619</v>
      </c>
      <c r="E33" s="499">
        <v>3.1</v>
      </c>
      <c r="F33" s="468"/>
      <c r="G33" s="466">
        <v>233823</v>
      </c>
      <c r="H33" s="467">
        <v>96.3</v>
      </c>
      <c r="I33" s="468"/>
      <c r="J33" s="468"/>
      <c r="K33" s="466">
        <v>247364</v>
      </c>
      <c r="L33" s="466"/>
      <c r="M33" s="469">
        <v>11019</v>
      </c>
      <c r="N33" s="470">
        <v>4.5</v>
      </c>
      <c r="O33" s="468"/>
      <c r="P33" s="466">
        <v>234255</v>
      </c>
      <c r="Q33" s="467">
        <v>94.7</v>
      </c>
    </row>
    <row r="34" spans="1:17" ht="11.25" customHeight="1" x14ac:dyDescent="0.2">
      <c r="A34" s="322"/>
      <c r="B34" s="466"/>
      <c r="C34" s="466"/>
      <c r="D34" s="466"/>
      <c r="E34" s="499"/>
      <c r="F34" s="468"/>
      <c r="G34" s="466"/>
      <c r="H34" s="467"/>
      <c r="I34" s="468"/>
      <c r="J34" s="468"/>
      <c r="K34" s="466"/>
      <c r="L34" s="466"/>
      <c r="M34" s="469"/>
      <c r="N34" s="470"/>
      <c r="O34" s="468"/>
      <c r="P34" s="466"/>
      <c r="Q34" s="467"/>
    </row>
    <row r="35" spans="1:17" ht="15" customHeight="1" x14ac:dyDescent="0.2">
      <c r="A35" s="332" t="s">
        <v>460</v>
      </c>
      <c r="B35" s="485">
        <v>356657</v>
      </c>
      <c r="C35" s="485"/>
      <c r="D35" s="485">
        <v>25164</v>
      </c>
      <c r="E35" s="498">
        <v>7.1</v>
      </c>
      <c r="F35" s="468"/>
      <c r="G35" s="485">
        <v>315219</v>
      </c>
      <c r="H35" s="475">
        <v>88.4</v>
      </c>
      <c r="I35" s="468"/>
      <c r="J35" s="468"/>
      <c r="K35" s="485">
        <v>360706</v>
      </c>
      <c r="L35" s="485"/>
      <c r="M35" s="485">
        <v>25490</v>
      </c>
      <c r="N35" s="475">
        <v>7.1</v>
      </c>
      <c r="O35" s="468"/>
      <c r="P35" s="485">
        <v>317000</v>
      </c>
      <c r="Q35" s="475">
        <v>87.9</v>
      </c>
    </row>
    <row r="36" spans="1:17" ht="15" customHeight="1" x14ac:dyDescent="0.2">
      <c r="A36" s="322" t="s">
        <v>631</v>
      </c>
      <c r="B36" s="466">
        <v>3</v>
      </c>
      <c r="C36" s="466"/>
      <c r="D36" s="466">
        <v>0</v>
      </c>
      <c r="E36" s="499">
        <v>0</v>
      </c>
      <c r="F36" s="468"/>
      <c r="G36" s="466">
        <v>0</v>
      </c>
      <c r="H36" s="467">
        <v>0</v>
      </c>
      <c r="I36" s="468"/>
      <c r="J36" s="468"/>
      <c r="K36" s="466">
        <v>0</v>
      </c>
      <c r="L36" s="466"/>
      <c r="M36" s="469">
        <v>0</v>
      </c>
      <c r="N36" s="470">
        <v>0</v>
      </c>
      <c r="O36" s="468"/>
      <c r="P36" s="466">
        <v>0</v>
      </c>
      <c r="Q36" s="467">
        <v>0</v>
      </c>
    </row>
    <row r="37" spans="1:17" ht="15" customHeight="1" x14ac:dyDescent="0.2">
      <c r="A37" s="322" t="s">
        <v>612</v>
      </c>
      <c r="B37" s="466">
        <v>0</v>
      </c>
      <c r="C37" s="466"/>
      <c r="D37" s="466">
        <v>0</v>
      </c>
      <c r="E37" s="499">
        <v>0</v>
      </c>
      <c r="F37" s="468"/>
      <c r="G37" s="466">
        <v>0</v>
      </c>
      <c r="H37" s="467">
        <v>0</v>
      </c>
      <c r="I37" s="468"/>
      <c r="J37" s="468"/>
      <c r="K37" s="466" t="s">
        <v>635</v>
      </c>
      <c r="L37" s="466"/>
      <c r="M37" s="469" t="s">
        <v>635</v>
      </c>
      <c r="N37" s="470" t="s">
        <v>635</v>
      </c>
      <c r="O37" s="468"/>
      <c r="P37" s="466" t="s">
        <v>635</v>
      </c>
      <c r="Q37" s="467" t="s">
        <v>635</v>
      </c>
    </row>
    <row r="38" spans="1:17" ht="15" customHeight="1" x14ac:dyDescent="0.2">
      <c r="A38" s="322" t="s">
        <v>613</v>
      </c>
      <c r="B38" s="466">
        <v>468</v>
      </c>
      <c r="C38" s="466"/>
      <c r="D38" s="466">
        <v>144</v>
      </c>
      <c r="E38" s="499">
        <v>30.8</v>
      </c>
      <c r="F38" s="468"/>
      <c r="G38" s="466">
        <v>155</v>
      </c>
      <c r="H38" s="467">
        <v>33.1</v>
      </c>
      <c r="I38" s="468"/>
      <c r="J38" s="468"/>
      <c r="K38" s="466" t="s">
        <v>635</v>
      </c>
      <c r="L38" s="466"/>
      <c r="M38" s="469" t="s">
        <v>635</v>
      </c>
      <c r="N38" s="470" t="s">
        <v>635</v>
      </c>
      <c r="O38" s="468"/>
      <c r="P38" s="466" t="s">
        <v>635</v>
      </c>
      <c r="Q38" s="467" t="s">
        <v>635</v>
      </c>
    </row>
    <row r="39" spans="1:17" ht="15" customHeight="1" x14ac:dyDescent="0.2">
      <c r="A39" s="322" t="s">
        <v>37</v>
      </c>
      <c r="B39" s="466">
        <v>166273</v>
      </c>
      <c r="C39" s="466"/>
      <c r="D39" s="466">
        <v>9701</v>
      </c>
      <c r="E39" s="499">
        <v>5.8</v>
      </c>
      <c r="F39" s="468"/>
      <c r="G39" s="466">
        <v>150605</v>
      </c>
      <c r="H39" s="467">
        <v>90.6</v>
      </c>
      <c r="I39" s="468"/>
      <c r="J39" s="468"/>
      <c r="K39" s="466">
        <v>166165</v>
      </c>
      <c r="L39" s="466"/>
      <c r="M39" s="469">
        <v>9454</v>
      </c>
      <c r="N39" s="470">
        <v>5.7</v>
      </c>
      <c r="O39" s="468"/>
      <c r="P39" s="466">
        <v>149088</v>
      </c>
      <c r="Q39" s="467">
        <v>89.7</v>
      </c>
    </row>
    <row r="40" spans="1:17" ht="15" customHeight="1" x14ac:dyDescent="0.2">
      <c r="A40" s="322" t="s">
        <v>38</v>
      </c>
      <c r="B40" s="466">
        <v>62184</v>
      </c>
      <c r="C40" s="466"/>
      <c r="D40" s="466">
        <v>2622</v>
      </c>
      <c r="E40" s="499">
        <v>4.2</v>
      </c>
      <c r="F40" s="468"/>
      <c r="G40" s="466">
        <v>57773</v>
      </c>
      <c r="H40" s="467">
        <v>92.9</v>
      </c>
      <c r="I40" s="468"/>
      <c r="J40" s="468"/>
      <c r="K40" s="466">
        <v>60363</v>
      </c>
      <c r="L40" s="466"/>
      <c r="M40" s="469">
        <v>2442</v>
      </c>
      <c r="N40" s="470">
        <v>4</v>
      </c>
      <c r="O40" s="468"/>
      <c r="P40" s="466">
        <v>56054</v>
      </c>
      <c r="Q40" s="467">
        <v>92.9</v>
      </c>
    </row>
    <row r="41" spans="1:17" ht="15" customHeight="1" x14ac:dyDescent="0.2">
      <c r="A41" s="322" t="s">
        <v>40</v>
      </c>
      <c r="B41" s="466">
        <v>4312</v>
      </c>
      <c r="C41" s="466"/>
      <c r="D41" s="466">
        <v>542</v>
      </c>
      <c r="E41" s="499">
        <v>12.6</v>
      </c>
      <c r="F41" s="468"/>
      <c r="G41" s="466">
        <v>3424</v>
      </c>
      <c r="H41" s="467">
        <v>79.400000000000006</v>
      </c>
      <c r="I41" s="468"/>
      <c r="J41" s="468"/>
      <c r="K41" s="466">
        <v>4197</v>
      </c>
      <c r="L41" s="466"/>
      <c r="M41" s="469">
        <v>594</v>
      </c>
      <c r="N41" s="470">
        <v>14.2</v>
      </c>
      <c r="O41" s="468"/>
      <c r="P41" s="466">
        <v>3306</v>
      </c>
      <c r="Q41" s="467">
        <v>78.8</v>
      </c>
    </row>
    <row r="42" spans="1:17" ht="15" customHeight="1" x14ac:dyDescent="0.2">
      <c r="A42" s="322" t="s">
        <v>614</v>
      </c>
      <c r="B42" s="466">
        <v>518</v>
      </c>
      <c r="C42" s="466"/>
      <c r="D42" s="466">
        <v>139</v>
      </c>
      <c r="E42" s="499">
        <v>26.8</v>
      </c>
      <c r="F42" s="468"/>
      <c r="G42" s="466">
        <v>151</v>
      </c>
      <c r="H42" s="467">
        <v>29.2</v>
      </c>
      <c r="I42" s="468"/>
      <c r="J42" s="468"/>
      <c r="K42" s="466">
        <v>573</v>
      </c>
      <c r="L42" s="466"/>
      <c r="M42" s="469">
        <v>192</v>
      </c>
      <c r="N42" s="470">
        <v>33.5</v>
      </c>
      <c r="O42" s="468"/>
      <c r="P42" s="466">
        <v>156</v>
      </c>
      <c r="Q42" s="467">
        <v>27.2</v>
      </c>
    </row>
    <row r="43" spans="1:17" ht="15" customHeight="1" x14ac:dyDescent="0.2">
      <c r="A43" s="322" t="s">
        <v>615</v>
      </c>
      <c r="B43" s="466">
        <v>1870</v>
      </c>
      <c r="C43" s="466"/>
      <c r="D43" s="466">
        <v>635</v>
      </c>
      <c r="E43" s="499">
        <v>34</v>
      </c>
      <c r="F43" s="468"/>
      <c r="G43" s="466">
        <v>747</v>
      </c>
      <c r="H43" s="467">
        <v>39.9</v>
      </c>
      <c r="I43" s="468"/>
      <c r="J43" s="468"/>
      <c r="K43" s="466">
        <v>2063</v>
      </c>
      <c r="L43" s="466"/>
      <c r="M43" s="469">
        <v>660</v>
      </c>
      <c r="N43" s="470">
        <v>32</v>
      </c>
      <c r="O43" s="468"/>
      <c r="P43" s="466">
        <v>896</v>
      </c>
      <c r="Q43" s="467">
        <v>43.4</v>
      </c>
    </row>
    <row r="44" spans="1:17" ht="15" customHeight="1" x14ac:dyDescent="0.2">
      <c r="A44" s="322" t="s">
        <v>39</v>
      </c>
      <c r="B44" s="466">
        <v>86396</v>
      </c>
      <c r="C44" s="466"/>
      <c r="D44" s="466">
        <v>4197</v>
      </c>
      <c r="E44" s="499">
        <v>4.9000000000000004</v>
      </c>
      <c r="F44" s="468"/>
      <c r="G44" s="466">
        <v>79643</v>
      </c>
      <c r="H44" s="467">
        <v>92.2</v>
      </c>
      <c r="I44" s="468"/>
      <c r="J44" s="468"/>
      <c r="K44" s="466">
        <v>89950</v>
      </c>
      <c r="L44" s="466"/>
      <c r="M44" s="469">
        <v>4724</v>
      </c>
      <c r="N44" s="470">
        <v>5.3</v>
      </c>
      <c r="O44" s="468"/>
      <c r="P44" s="466">
        <v>82664</v>
      </c>
      <c r="Q44" s="467">
        <v>91.9</v>
      </c>
    </row>
    <row r="45" spans="1:17" ht="15" customHeight="1" x14ac:dyDescent="0.2">
      <c r="A45" s="322" t="s">
        <v>543</v>
      </c>
      <c r="B45" s="466">
        <v>3161</v>
      </c>
      <c r="C45" s="466"/>
      <c r="D45" s="466">
        <v>846</v>
      </c>
      <c r="E45" s="499">
        <v>26.8</v>
      </c>
      <c r="F45" s="468"/>
      <c r="G45" s="466">
        <v>1699</v>
      </c>
      <c r="H45" s="467">
        <v>53.7</v>
      </c>
      <c r="I45" s="468"/>
      <c r="J45" s="468"/>
      <c r="K45" s="466">
        <v>3297</v>
      </c>
      <c r="L45" s="466"/>
      <c r="M45" s="469">
        <v>851</v>
      </c>
      <c r="N45" s="470">
        <v>25.8</v>
      </c>
      <c r="O45" s="468"/>
      <c r="P45" s="466">
        <v>1761</v>
      </c>
      <c r="Q45" s="467">
        <v>53.4</v>
      </c>
    </row>
    <row r="46" spans="1:17" ht="15" customHeight="1" x14ac:dyDescent="0.2">
      <c r="A46" s="322" t="s">
        <v>616</v>
      </c>
      <c r="B46" s="466">
        <v>1105</v>
      </c>
      <c r="C46" s="466"/>
      <c r="D46" s="466">
        <v>164</v>
      </c>
      <c r="E46" s="499">
        <v>14.8</v>
      </c>
      <c r="F46" s="468"/>
      <c r="G46" s="466">
        <v>783</v>
      </c>
      <c r="H46" s="467">
        <v>70.900000000000006</v>
      </c>
      <c r="I46" s="468"/>
      <c r="J46" s="468"/>
      <c r="K46" s="466">
        <v>1104</v>
      </c>
      <c r="L46" s="466"/>
      <c r="M46" s="469">
        <v>150</v>
      </c>
      <c r="N46" s="470">
        <v>13.6</v>
      </c>
      <c r="O46" s="468"/>
      <c r="P46" s="466">
        <v>740</v>
      </c>
      <c r="Q46" s="467">
        <v>67</v>
      </c>
    </row>
    <row r="47" spans="1:17" ht="15" customHeight="1" x14ac:dyDescent="0.2">
      <c r="A47" s="322" t="s">
        <v>544</v>
      </c>
      <c r="B47" s="466">
        <v>3200</v>
      </c>
      <c r="C47" s="466"/>
      <c r="D47" s="466">
        <v>731</v>
      </c>
      <c r="E47" s="499">
        <v>22.8</v>
      </c>
      <c r="F47" s="468"/>
      <c r="G47" s="466">
        <v>1981</v>
      </c>
      <c r="H47" s="467">
        <v>61.9</v>
      </c>
      <c r="I47" s="468"/>
      <c r="J47" s="468"/>
      <c r="K47" s="466">
        <v>3371</v>
      </c>
      <c r="L47" s="466"/>
      <c r="M47" s="469">
        <v>740</v>
      </c>
      <c r="N47" s="470">
        <v>22</v>
      </c>
      <c r="O47" s="468"/>
      <c r="P47" s="466">
        <v>2169</v>
      </c>
      <c r="Q47" s="467">
        <v>64.3</v>
      </c>
    </row>
    <row r="48" spans="1:17" ht="15" customHeight="1" x14ac:dyDescent="0.2">
      <c r="A48" s="322" t="s">
        <v>617</v>
      </c>
      <c r="B48" s="466">
        <v>635</v>
      </c>
      <c r="C48" s="466"/>
      <c r="D48" s="466">
        <v>194</v>
      </c>
      <c r="E48" s="499">
        <v>30.6</v>
      </c>
      <c r="F48" s="468"/>
      <c r="G48" s="466">
        <v>219</v>
      </c>
      <c r="H48" s="467">
        <v>34.5</v>
      </c>
      <c r="I48" s="468"/>
      <c r="J48" s="468"/>
      <c r="K48" s="466">
        <v>621</v>
      </c>
      <c r="L48" s="466"/>
      <c r="M48" s="469">
        <v>174</v>
      </c>
      <c r="N48" s="470">
        <v>28</v>
      </c>
      <c r="O48" s="468"/>
      <c r="P48" s="466">
        <v>228</v>
      </c>
      <c r="Q48" s="467">
        <v>36.700000000000003</v>
      </c>
    </row>
    <row r="49" spans="1:16329" ht="15" customHeight="1" x14ac:dyDescent="0.2">
      <c r="A49" s="322" t="s">
        <v>618</v>
      </c>
      <c r="B49" s="466">
        <v>927</v>
      </c>
      <c r="C49" s="466"/>
      <c r="D49" s="466">
        <v>106</v>
      </c>
      <c r="E49" s="499">
        <v>11.4</v>
      </c>
      <c r="F49" s="468"/>
      <c r="G49" s="466">
        <v>684</v>
      </c>
      <c r="H49" s="467">
        <v>73.8</v>
      </c>
      <c r="I49" s="468"/>
      <c r="J49" s="468"/>
      <c r="K49" s="466">
        <v>875</v>
      </c>
      <c r="L49" s="466"/>
      <c r="M49" s="469">
        <v>128</v>
      </c>
      <c r="N49" s="470">
        <v>14.6</v>
      </c>
      <c r="O49" s="468"/>
      <c r="P49" s="466">
        <v>602</v>
      </c>
      <c r="Q49" s="467">
        <v>68.8</v>
      </c>
    </row>
    <row r="50" spans="1:16329" ht="15" customHeight="1" x14ac:dyDescent="0.2">
      <c r="A50" s="322" t="s">
        <v>619</v>
      </c>
      <c r="B50" s="466">
        <v>446</v>
      </c>
      <c r="C50" s="466"/>
      <c r="D50" s="466">
        <v>176</v>
      </c>
      <c r="E50" s="499">
        <v>39.5</v>
      </c>
      <c r="F50" s="468"/>
      <c r="G50" s="466">
        <v>216</v>
      </c>
      <c r="H50" s="467">
        <v>48.4</v>
      </c>
      <c r="I50" s="468"/>
      <c r="J50" s="468"/>
      <c r="K50" s="466">
        <v>528</v>
      </c>
      <c r="L50" s="466"/>
      <c r="M50" s="469">
        <v>192</v>
      </c>
      <c r="N50" s="470">
        <v>36.4</v>
      </c>
      <c r="O50" s="468"/>
      <c r="P50" s="466">
        <v>279</v>
      </c>
      <c r="Q50" s="467">
        <v>52.8</v>
      </c>
    </row>
    <row r="51" spans="1:16329" ht="15" customHeight="1" x14ac:dyDescent="0.2">
      <c r="A51" s="322" t="s">
        <v>620</v>
      </c>
      <c r="B51" s="466">
        <v>1139</v>
      </c>
      <c r="C51" s="466"/>
      <c r="D51" s="466">
        <v>299</v>
      </c>
      <c r="E51" s="499">
        <v>26.3</v>
      </c>
      <c r="F51" s="468"/>
      <c r="G51" s="466">
        <v>483</v>
      </c>
      <c r="H51" s="467">
        <v>42.4</v>
      </c>
      <c r="I51" s="468"/>
      <c r="J51" s="468"/>
      <c r="K51" s="466">
        <v>971</v>
      </c>
      <c r="L51" s="466"/>
      <c r="M51" s="469">
        <v>253</v>
      </c>
      <c r="N51" s="470">
        <v>26.1</v>
      </c>
      <c r="O51" s="468"/>
      <c r="P51" s="466">
        <v>423</v>
      </c>
      <c r="Q51" s="467">
        <v>43.6</v>
      </c>
    </row>
    <row r="52" spans="1:16329" ht="15" customHeight="1" x14ac:dyDescent="0.2">
      <c r="A52" s="322" t="s">
        <v>545</v>
      </c>
      <c r="B52" s="466">
        <v>4317</v>
      </c>
      <c r="C52" s="466"/>
      <c r="D52" s="466">
        <v>1581</v>
      </c>
      <c r="E52" s="499">
        <v>36.6</v>
      </c>
      <c r="F52" s="468"/>
      <c r="G52" s="466">
        <v>1418</v>
      </c>
      <c r="H52" s="467">
        <v>32.799999999999997</v>
      </c>
      <c r="I52" s="468"/>
      <c r="J52" s="468"/>
      <c r="K52" s="466">
        <v>4791</v>
      </c>
      <c r="L52" s="466"/>
      <c r="M52" s="469">
        <v>1542</v>
      </c>
      <c r="N52" s="470">
        <v>32.200000000000003</v>
      </c>
      <c r="O52" s="468"/>
      <c r="P52" s="466">
        <v>1783</v>
      </c>
      <c r="Q52" s="467">
        <v>37.200000000000003</v>
      </c>
    </row>
    <row r="53" spans="1:16329" ht="15" customHeight="1" x14ac:dyDescent="0.2">
      <c r="A53" s="322" t="s">
        <v>621</v>
      </c>
      <c r="B53" s="466">
        <v>2131</v>
      </c>
      <c r="C53" s="466"/>
      <c r="D53" s="466">
        <v>457</v>
      </c>
      <c r="E53" s="499">
        <v>21.4</v>
      </c>
      <c r="F53" s="468"/>
      <c r="G53" s="466">
        <v>1430</v>
      </c>
      <c r="H53" s="467">
        <v>67.099999999999994</v>
      </c>
      <c r="I53" s="468"/>
      <c r="J53" s="468"/>
      <c r="K53" s="466">
        <v>2200</v>
      </c>
      <c r="L53" s="466"/>
      <c r="M53" s="469">
        <v>523</v>
      </c>
      <c r="N53" s="470">
        <v>23.8</v>
      </c>
      <c r="O53" s="468"/>
      <c r="P53" s="466">
        <v>1434</v>
      </c>
      <c r="Q53" s="467">
        <v>65.2</v>
      </c>
    </row>
    <row r="54" spans="1:16329" ht="15" customHeight="1" x14ac:dyDescent="0.2">
      <c r="A54" s="322" t="s">
        <v>622</v>
      </c>
      <c r="B54" s="466">
        <v>1876</v>
      </c>
      <c r="C54" s="466"/>
      <c r="D54" s="466">
        <v>718</v>
      </c>
      <c r="E54" s="499">
        <v>38.299999999999997</v>
      </c>
      <c r="F54" s="468"/>
      <c r="G54" s="466">
        <v>671</v>
      </c>
      <c r="H54" s="467">
        <v>35.799999999999997</v>
      </c>
      <c r="I54" s="468"/>
      <c r="J54" s="468"/>
      <c r="K54" s="466">
        <v>1793</v>
      </c>
      <c r="L54" s="466"/>
      <c r="M54" s="469">
        <v>695</v>
      </c>
      <c r="N54" s="470">
        <v>38.799999999999997</v>
      </c>
      <c r="O54" s="468"/>
      <c r="P54" s="466">
        <v>672</v>
      </c>
      <c r="Q54" s="467">
        <v>37.5</v>
      </c>
    </row>
    <row r="55" spans="1:16329" ht="15" customHeight="1" x14ac:dyDescent="0.2">
      <c r="A55" s="322" t="s">
        <v>546</v>
      </c>
      <c r="B55" s="466">
        <v>4524</v>
      </c>
      <c r="C55" s="466"/>
      <c r="D55" s="466">
        <v>900</v>
      </c>
      <c r="E55" s="499">
        <v>19.899999999999999</v>
      </c>
      <c r="F55" s="468"/>
      <c r="G55" s="466">
        <v>3186</v>
      </c>
      <c r="H55" s="467">
        <v>70.400000000000006</v>
      </c>
      <c r="I55" s="468"/>
      <c r="J55" s="468"/>
      <c r="K55" s="466">
        <v>4328</v>
      </c>
      <c r="L55" s="466"/>
      <c r="M55" s="469">
        <v>845</v>
      </c>
      <c r="N55" s="470">
        <v>19.5</v>
      </c>
      <c r="O55" s="468"/>
      <c r="P55" s="466">
        <v>3097</v>
      </c>
      <c r="Q55" s="467">
        <v>71.599999999999994</v>
      </c>
    </row>
    <row r="56" spans="1:16329" ht="15" customHeight="1" x14ac:dyDescent="0.2">
      <c r="A56" s="322" t="s">
        <v>623</v>
      </c>
      <c r="B56" s="466">
        <v>513</v>
      </c>
      <c r="C56" s="466"/>
      <c r="D56" s="466">
        <v>157</v>
      </c>
      <c r="E56" s="499">
        <v>30.6</v>
      </c>
      <c r="F56" s="468"/>
      <c r="G56" s="466">
        <v>224</v>
      </c>
      <c r="H56" s="467">
        <v>43.7</v>
      </c>
      <c r="I56" s="468"/>
      <c r="J56" s="468"/>
      <c r="K56" s="466">
        <v>524</v>
      </c>
      <c r="L56" s="466"/>
      <c r="M56" s="469">
        <v>151</v>
      </c>
      <c r="N56" s="470">
        <v>28.8</v>
      </c>
      <c r="O56" s="468"/>
      <c r="P56" s="466">
        <v>244</v>
      </c>
      <c r="Q56" s="467">
        <v>46.6</v>
      </c>
    </row>
    <row r="57" spans="1:16329" ht="15" customHeight="1" x14ac:dyDescent="0.2">
      <c r="A57" s="322" t="s">
        <v>479</v>
      </c>
      <c r="B57" s="466">
        <v>1138</v>
      </c>
      <c r="C57" s="466"/>
      <c r="D57" s="466">
        <v>23</v>
      </c>
      <c r="E57" s="499">
        <v>2</v>
      </c>
      <c r="F57" s="468"/>
      <c r="G57" s="466">
        <v>1114</v>
      </c>
      <c r="H57" s="467">
        <v>97.9</v>
      </c>
      <c r="I57" s="468"/>
      <c r="J57" s="468"/>
      <c r="K57" s="466">
        <v>1180</v>
      </c>
      <c r="L57" s="466"/>
      <c r="M57" s="469">
        <v>36</v>
      </c>
      <c r="N57" s="470">
        <v>3.1</v>
      </c>
      <c r="O57" s="468"/>
      <c r="P57" s="466">
        <v>1142</v>
      </c>
      <c r="Q57" s="467">
        <v>96.8</v>
      </c>
    </row>
    <row r="58" spans="1:16329" ht="15" customHeight="1" x14ac:dyDescent="0.2">
      <c r="A58" s="322" t="s">
        <v>480</v>
      </c>
      <c r="B58" s="466">
        <v>9036</v>
      </c>
      <c r="C58" s="466"/>
      <c r="D58" s="466">
        <v>449</v>
      </c>
      <c r="E58" s="499">
        <v>5</v>
      </c>
      <c r="F58" s="468"/>
      <c r="G58" s="466">
        <v>8535</v>
      </c>
      <c r="H58" s="467">
        <v>94.5</v>
      </c>
      <c r="I58" s="468"/>
      <c r="J58" s="468"/>
      <c r="K58" s="466">
        <v>10819</v>
      </c>
      <c r="L58" s="466"/>
      <c r="M58" s="469">
        <v>553</v>
      </c>
      <c r="N58" s="470">
        <v>5.0999999999999996</v>
      </c>
      <c r="O58" s="468"/>
      <c r="P58" s="466">
        <v>10011</v>
      </c>
      <c r="Q58" s="467">
        <v>92.5</v>
      </c>
    </row>
    <row r="59" spans="1:16329" ht="15" customHeight="1" x14ac:dyDescent="0.2">
      <c r="A59" s="322" t="s">
        <v>624</v>
      </c>
      <c r="B59" s="466">
        <v>485</v>
      </c>
      <c r="C59" s="466"/>
      <c r="D59" s="466">
        <v>383</v>
      </c>
      <c r="E59" s="499">
        <v>79</v>
      </c>
      <c r="F59" s="468"/>
      <c r="G59" s="466">
        <v>78</v>
      </c>
      <c r="H59" s="467">
        <v>16.100000000000001</v>
      </c>
      <c r="I59" s="468"/>
      <c r="J59" s="468"/>
      <c r="K59" s="466">
        <v>538</v>
      </c>
      <c r="L59" s="466"/>
      <c r="M59" s="469">
        <v>444</v>
      </c>
      <c r="N59" s="470">
        <v>82.5</v>
      </c>
      <c r="O59" s="468"/>
      <c r="P59" s="466">
        <v>88</v>
      </c>
      <c r="Q59" s="467">
        <v>16.399999999999999</v>
      </c>
    </row>
    <row r="60" spans="1:16329" ht="11.25" customHeight="1" x14ac:dyDescent="0.2">
      <c r="A60" s="322"/>
      <c r="B60" s="466"/>
      <c r="C60" s="466"/>
      <c r="D60" s="466"/>
      <c r="E60" s="499"/>
      <c r="F60" s="468"/>
      <c r="G60" s="466"/>
      <c r="H60" s="467"/>
      <c r="I60" s="468"/>
      <c r="J60" s="468"/>
      <c r="K60" s="466"/>
      <c r="L60" s="466"/>
      <c r="M60" s="469"/>
      <c r="N60" s="470"/>
      <c r="O60" s="468"/>
      <c r="P60" s="466"/>
      <c r="Q60" s="467"/>
    </row>
    <row r="61" spans="1:16329" s="368" customFormat="1" ht="15" customHeight="1" x14ac:dyDescent="0.2">
      <c r="A61" s="366" t="s">
        <v>651</v>
      </c>
      <c r="B61" s="471">
        <v>4231269</v>
      </c>
      <c r="C61" s="471"/>
      <c r="D61" s="471">
        <v>475419</v>
      </c>
      <c r="E61" s="500">
        <v>11.2</v>
      </c>
      <c r="F61" s="473"/>
      <c r="G61" s="471">
        <v>3718903</v>
      </c>
      <c r="H61" s="472">
        <v>87.9</v>
      </c>
      <c r="I61" s="473"/>
      <c r="J61" s="473"/>
      <c r="K61" s="471">
        <v>4072237</v>
      </c>
      <c r="L61" s="471"/>
      <c r="M61" s="471">
        <v>677028</v>
      </c>
      <c r="N61" s="474">
        <v>16.600000000000001</v>
      </c>
      <c r="O61" s="473"/>
      <c r="P61" s="471">
        <v>3346379</v>
      </c>
      <c r="Q61" s="475">
        <v>82.2</v>
      </c>
      <c r="R61" s="365"/>
      <c r="S61" s="365"/>
      <c r="T61" s="365"/>
      <c r="U61" s="365"/>
      <c r="V61" s="365"/>
      <c r="W61" s="365"/>
      <c r="X61" s="365"/>
      <c r="Y61" s="365"/>
      <c r="Z61" s="365"/>
      <c r="AA61" s="365"/>
      <c r="AB61" s="365"/>
      <c r="AC61" s="365"/>
      <c r="AD61" s="365"/>
      <c r="AE61" s="365"/>
      <c r="AF61" s="365"/>
      <c r="AG61" s="365"/>
      <c r="AH61" s="365"/>
      <c r="AI61" s="365"/>
      <c r="AJ61" s="365"/>
      <c r="AK61" s="365"/>
      <c r="AL61" s="365"/>
      <c r="AM61" s="365"/>
      <c r="AN61" s="365"/>
      <c r="AO61" s="365"/>
      <c r="AP61" s="365"/>
      <c r="AQ61" s="365"/>
      <c r="AR61" s="365"/>
      <c r="AS61" s="365"/>
      <c r="AT61" s="365"/>
      <c r="AU61" s="365"/>
      <c r="AV61" s="365"/>
      <c r="AW61" s="365"/>
      <c r="AX61" s="365"/>
      <c r="AY61" s="365"/>
      <c r="AZ61" s="365"/>
      <c r="BA61" s="365"/>
      <c r="BB61" s="365"/>
      <c r="BC61" s="365"/>
      <c r="BD61" s="365"/>
      <c r="BE61" s="365"/>
      <c r="BF61" s="365"/>
      <c r="BG61" s="365"/>
      <c r="BH61" s="365"/>
      <c r="BI61" s="365"/>
      <c r="BJ61" s="365"/>
      <c r="BK61" s="365"/>
      <c r="BL61" s="365"/>
      <c r="BM61" s="365"/>
      <c r="BN61" s="365"/>
      <c r="BO61" s="365"/>
      <c r="BP61" s="365"/>
      <c r="BQ61" s="365"/>
      <c r="BR61" s="365"/>
      <c r="BS61" s="365"/>
      <c r="BT61" s="365"/>
      <c r="BU61" s="365"/>
      <c r="BV61" s="365"/>
      <c r="BW61" s="365"/>
      <c r="BX61" s="365"/>
      <c r="BY61" s="365"/>
      <c r="BZ61" s="365"/>
      <c r="CA61" s="365"/>
      <c r="CB61" s="365"/>
      <c r="CC61" s="365"/>
      <c r="CD61" s="365"/>
      <c r="CE61" s="365"/>
      <c r="CF61" s="365"/>
      <c r="CG61" s="365"/>
      <c r="CH61" s="365"/>
      <c r="CI61" s="365"/>
      <c r="CJ61" s="365"/>
      <c r="CK61" s="365"/>
      <c r="CL61" s="365"/>
      <c r="CM61" s="365"/>
      <c r="CN61" s="365"/>
      <c r="CO61" s="365"/>
      <c r="CP61" s="365"/>
      <c r="CQ61" s="365"/>
      <c r="CR61" s="365"/>
      <c r="CS61" s="365"/>
      <c r="CT61" s="365"/>
      <c r="CU61" s="365"/>
      <c r="CV61" s="365"/>
      <c r="CW61" s="365"/>
      <c r="CX61" s="365"/>
      <c r="CY61" s="365"/>
      <c r="CZ61" s="365"/>
      <c r="DA61" s="365"/>
      <c r="DB61" s="365"/>
      <c r="DC61" s="365"/>
      <c r="DD61" s="365"/>
      <c r="DE61" s="365"/>
      <c r="DF61" s="365"/>
      <c r="DG61" s="365"/>
      <c r="DH61" s="365"/>
      <c r="DI61" s="365"/>
      <c r="DJ61" s="365"/>
      <c r="DK61" s="365"/>
      <c r="DL61" s="365"/>
      <c r="DM61" s="365"/>
      <c r="DN61" s="365"/>
      <c r="DO61" s="365"/>
      <c r="DP61" s="365"/>
      <c r="DQ61" s="365"/>
      <c r="DR61" s="365"/>
      <c r="DS61" s="365"/>
      <c r="DT61" s="365"/>
      <c r="DU61" s="365"/>
      <c r="DV61" s="365"/>
      <c r="DW61" s="365"/>
      <c r="DX61" s="365"/>
      <c r="DY61" s="365"/>
      <c r="DZ61" s="365"/>
      <c r="EA61" s="365"/>
      <c r="EB61" s="365"/>
      <c r="EC61" s="365"/>
      <c r="ED61" s="365"/>
      <c r="EE61" s="365"/>
      <c r="EF61" s="365"/>
      <c r="EG61" s="365"/>
      <c r="EH61" s="365"/>
      <c r="EI61" s="365"/>
      <c r="EJ61" s="365"/>
      <c r="EK61" s="365"/>
      <c r="EL61" s="365"/>
      <c r="EM61" s="365"/>
      <c r="EN61" s="365"/>
      <c r="EO61" s="365"/>
      <c r="EP61" s="365"/>
      <c r="EQ61" s="365"/>
      <c r="ER61" s="365"/>
      <c r="ES61" s="365"/>
      <c r="ET61" s="365"/>
      <c r="EU61" s="365"/>
      <c r="EV61" s="365"/>
      <c r="EW61" s="365"/>
      <c r="EX61" s="365"/>
      <c r="EY61" s="365"/>
      <c r="EZ61" s="365"/>
      <c r="FA61" s="365"/>
      <c r="FB61" s="365"/>
      <c r="FC61" s="365"/>
      <c r="FD61" s="365"/>
      <c r="FE61" s="365"/>
      <c r="FF61" s="365"/>
      <c r="FG61" s="365"/>
      <c r="FH61" s="365"/>
      <c r="FI61" s="365"/>
      <c r="FJ61" s="365"/>
      <c r="FK61" s="365"/>
      <c r="FL61" s="365"/>
      <c r="FM61" s="365"/>
      <c r="FN61" s="365"/>
      <c r="FO61" s="365"/>
      <c r="FP61" s="365"/>
      <c r="FQ61" s="365"/>
      <c r="FR61" s="365"/>
      <c r="FS61" s="365"/>
      <c r="FT61" s="365"/>
      <c r="FU61" s="365"/>
      <c r="FV61" s="365"/>
      <c r="FW61" s="365"/>
      <c r="FX61" s="365"/>
      <c r="FY61" s="365"/>
      <c r="FZ61" s="365"/>
      <c r="GA61" s="365"/>
      <c r="GB61" s="365"/>
      <c r="GC61" s="365"/>
      <c r="GD61" s="365"/>
      <c r="GE61" s="365"/>
      <c r="GF61" s="365"/>
      <c r="GG61" s="365"/>
      <c r="GH61" s="365"/>
      <c r="GI61" s="365"/>
      <c r="GJ61" s="365"/>
      <c r="GK61" s="365"/>
      <c r="GL61" s="365"/>
      <c r="GM61" s="365"/>
      <c r="GN61" s="365"/>
      <c r="GO61" s="365"/>
      <c r="GP61" s="365"/>
      <c r="GQ61" s="365"/>
      <c r="GR61" s="365"/>
      <c r="GS61" s="365"/>
      <c r="GT61" s="365"/>
      <c r="GU61" s="365"/>
      <c r="GV61" s="365"/>
      <c r="GW61" s="365"/>
      <c r="GX61" s="365"/>
      <c r="GY61" s="365"/>
      <c r="GZ61" s="365"/>
      <c r="HA61" s="365"/>
      <c r="HB61" s="365"/>
      <c r="HC61" s="365"/>
      <c r="HD61" s="365"/>
      <c r="HE61" s="365"/>
      <c r="HF61" s="365"/>
      <c r="HG61" s="365"/>
      <c r="HH61" s="365"/>
      <c r="HI61" s="365"/>
      <c r="HJ61" s="365"/>
      <c r="HK61" s="365"/>
      <c r="HL61" s="365"/>
      <c r="HM61" s="365"/>
      <c r="HN61" s="365"/>
      <c r="HO61" s="365"/>
      <c r="HP61" s="365"/>
      <c r="HQ61" s="365"/>
      <c r="HR61" s="365"/>
      <c r="HS61" s="365"/>
      <c r="HT61" s="365"/>
      <c r="HU61" s="365"/>
      <c r="HV61" s="365"/>
      <c r="HW61" s="365"/>
      <c r="HX61" s="365"/>
      <c r="HY61" s="365"/>
      <c r="HZ61" s="365"/>
      <c r="IA61" s="365"/>
      <c r="IB61" s="365"/>
      <c r="IC61" s="365"/>
      <c r="ID61" s="365"/>
      <c r="IE61" s="365"/>
      <c r="IF61" s="365"/>
      <c r="IG61" s="365"/>
      <c r="IH61" s="365"/>
      <c r="II61" s="365"/>
      <c r="IJ61" s="365"/>
      <c r="IK61" s="365"/>
      <c r="IL61" s="365"/>
      <c r="IM61" s="365"/>
      <c r="IN61" s="365"/>
      <c r="IO61" s="365"/>
      <c r="IP61" s="365"/>
      <c r="IQ61" s="365"/>
      <c r="IR61" s="365"/>
      <c r="IS61" s="365"/>
      <c r="IT61" s="365"/>
      <c r="IU61" s="365"/>
      <c r="IV61" s="365"/>
      <c r="IW61" s="365"/>
      <c r="IX61" s="365"/>
      <c r="IY61" s="365"/>
      <c r="IZ61" s="365"/>
      <c r="JA61" s="365"/>
      <c r="JB61" s="365"/>
      <c r="JC61" s="365"/>
      <c r="JD61" s="365"/>
      <c r="JE61" s="365"/>
      <c r="JF61" s="365"/>
      <c r="JG61" s="365"/>
      <c r="JH61" s="365"/>
      <c r="JI61" s="365"/>
      <c r="JJ61" s="365"/>
      <c r="JK61" s="365"/>
      <c r="JL61" s="365"/>
      <c r="JM61" s="365"/>
      <c r="JN61" s="365"/>
      <c r="JO61" s="365"/>
      <c r="JP61" s="365"/>
      <c r="JQ61" s="365"/>
      <c r="JR61" s="365"/>
      <c r="JS61" s="365"/>
      <c r="JT61" s="365"/>
      <c r="JU61" s="365"/>
      <c r="JV61" s="365"/>
      <c r="JW61" s="365"/>
      <c r="JX61" s="365"/>
      <c r="JY61" s="365"/>
      <c r="JZ61" s="365"/>
      <c r="KA61" s="365"/>
      <c r="KB61" s="365"/>
      <c r="KC61" s="365"/>
      <c r="KD61" s="365"/>
      <c r="KE61" s="365"/>
      <c r="KF61" s="365"/>
      <c r="KG61" s="365"/>
      <c r="KH61" s="365"/>
      <c r="KI61" s="365"/>
      <c r="KJ61" s="365"/>
      <c r="KK61" s="365"/>
      <c r="KL61" s="365"/>
      <c r="KM61" s="365"/>
      <c r="KN61" s="365"/>
      <c r="KO61" s="365"/>
      <c r="KP61" s="365"/>
      <c r="KQ61" s="365"/>
      <c r="KR61" s="365"/>
      <c r="KS61" s="365"/>
      <c r="KT61" s="365"/>
      <c r="KU61" s="365"/>
      <c r="KV61" s="365"/>
      <c r="KW61" s="365"/>
      <c r="KX61" s="365"/>
      <c r="KY61" s="365"/>
      <c r="KZ61" s="365"/>
      <c r="LA61" s="365"/>
      <c r="LB61" s="365"/>
      <c r="LC61" s="365"/>
      <c r="LD61" s="365"/>
      <c r="LE61" s="365"/>
      <c r="LF61" s="365"/>
      <c r="LG61" s="365"/>
      <c r="LH61" s="365"/>
      <c r="LI61" s="365"/>
      <c r="LJ61" s="365"/>
      <c r="LK61" s="365"/>
      <c r="LL61" s="365"/>
      <c r="LM61" s="365"/>
      <c r="LN61" s="365"/>
      <c r="LO61" s="365"/>
      <c r="LP61" s="365"/>
      <c r="LQ61" s="365"/>
      <c r="LR61" s="365"/>
      <c r="LS61" s="365"/>
      <c r="LT61" s="365"/>
      <c r="LU61" s="365"/>
      <c r="LV61" s="365"/>
      <c r="LW61" s="365"/>
      <c r="LX61" s="365"/>
      <c r="LY61" s="365"/>
      <c r="LZ61" s="365"/>
      <c r="MA61" s="365"/>
      <c r="MB61" s="365"/>
      <c r="MC61" s="365"/>
      <c r="MD61" s="365"/>
      <c r="ME61" s="365"/>
      <c r="MF61" s="365"/>
      <c r="MG61" s="365"/>
      <c r="MH61" s="365"/>
      <c r="MI61" s="365"/>
      <c r="MJ61" s="365"/>
      <c r="MK61" s="365"/>
      <c r="ML61" s="365"/>
      <c r="MM61" s="365"/>
      <c r="MN61" s="365"/>
      <c r="MO61" s="365"/>
      <c r="MP61" s="365"/>
      <c r="MQ61" s="365"/>
      <c r="MR61" s="365"/>
      <c r="MS61" s="365"/>
      <c r="MT61" s="365"/>
      <c r="MU61" s="365"/>
      <c r="MV61" s="365"/>
      <c r="MW61" s="365"/>
      <c r="MX61" s="365"/>
      <c r="MY61" s="365"/>
      <c r="MZ61" s="365"/>
      <c r="NA61" s="365"/>
      <c r="NB61" s="365"/>
      <c r="NC61" s="365"/>
      <c r="ND61" s="365"/>
      <c r="NE61" s="365"/>
      <c r="NF61" s="365"/>
      <c r="NG61" s="365"/>
      <c r="NH61" s="365"/>
      <c r="NI61" s="365"/>
      <c r="NJ61" s="365"/>
      <c r="NK61" s="365"/>
      <c r="NL61" s="365"/>
      <c r="NM61" s="365"/>
      <c r="NN61" s="365"/>
      <c r="NO61" s="365"/>
      <c r="NP61" s="365"/>
      <c r="NQ61" s="365"/>
      <c r="NR61" s="365"/>
      <c r="NS61" s="365"/>
      <c r="NT61" s="365"/>
      <c r="NU61" s="365"/>
      <c r="NV61" s="365"/>
      <c r="NW61" s="365"/>
      <c r="NX61" s="365"/>
      <c r="NY61" s="365"/>
      <c r="NZ61" s="365"/>
      <c r="OA61" s="365"/>
      <c r="OB61" s="365"/>
      <c r="OC61" s="365"/>
      <c r="OD61" s="365"/>
      <c r="OE61" s="365"/>
      <c r="OF61" s="365"/>
      <c r="OG61" s="365"/>
      <c r="OH61" s="365"/>
      <c r="OI61" s="365"/>
      <c r="OJ61" s="365"/>
      <c r="OK61" s="365"/>
      <c r="OL61" s="365"/>
      <c r="OM61" s="365"/>
      <c r="ON61" s="365"/>
      <c r="OO61" s="365"/>
      <c r="OP61" s="365"/>
      <c r="OQ61" s="365"/>
      <c r="OR61" s="365"/>
      <c r="OS61" s="365"/>
      <c r="OT61" s="365"/>
      <c r="OU61" s="365"/>
      <c r="OV61" s="365"/>
      <c r="OW61" s="365"/>
      <c r="OX61" s="365"/>
      <c r="OY61" s="365"/>
      <c r="OZ61" s="365"/>
      <c r="PA61" s="365"/>
      <c r="PB61" s="365"/>
      <c r="PC61" s="365"/>
      <c r="PD61" s="365"/>
      <c r="PE61" s="365"/>
      <c r="PF61" s="365"/>
      <c r="PG61" s="365"/>
      <c r="PH61" s="365"/>
      <c r="PI61" s="365"/>
      <c r="PJ61" s="365"/>
      <c r="PK61" s="365"/>
      <c r="PL61" s="365"/>
      <c r="PM61" s="365"/>
      <c r="PN61" s="365"/>
      <c r="PO61" s="365"/>
      <c r="PP61" s="365"/>
      <c r="PQ61" s="365"/>
      <c r="PR61" s="365"/>
      <c r="PS61" s="365"/>
      <c r="PT61" s="365"/>
      <c r="PU61" s="365"/>
      <c r="PV61" s="365"/>
      <c r="PW61" s="365"/>
      <c r="PX61" s="365"/>
      <c r="PY61" s="365"/>
      <c r="PZ61" s="365"/>
      <c r="QA61" s="365"/>
      <c r="QB61" s="365"/>
      <c r="QC61" s="365"/>
      <c r="QD61" s="365"/>
      <c r="QE61" s="365"/>
      <c r="QF61" s="365"/>
      <c r="QG61" s="365"/>
      <c r="QH61" s="365"/>
      <c r="QI61" s="365"/>
      <c r="QJ61" s="365"/>
      <c r="QK61" s="365"/>
      <c r="QL61" s="365"/>
      <c r="QM61" s="365"/>
      <c r="QN61" s="365"/>
      <c r="QO61" s="365"/>
      <c r="QP61" s="365"/>
      <c r="QQ61" s="365"/>
      <c r="QR61" s="365"/>
      <c r="QS61" s="365"/>
      <c r="QT61" s="365"/>
      <c r="QU61" s="365"/>
      <c r="QV61" s="365"/>
      <c r="QW61" s="365"/>
      <c r="QX61" s="365"/>
      <c r="QY61" s="365"/>
      <c r="QZ61" s="365"/>
      <c r="RA61" s="365"/>
      <c r="RB61" s="365"/>
      <c r="RC61" s="365"/>
      <c r="RD61" s="365"/>
      <c r="RE61" s="365"/>
      <c r="RF61" s="365"/>
      <c r="RG61" s="365"/>
      <c r="RH61" s="365"/>
      <c r="RI61" s="365"/>
      <c r="RJ61" s="365"/>
      <c r="RK61" s="365"/>
      <c r="RL61" s="365"/>
      <c r="RM61" s="365"/>
      <c r="RN61" s="365"/>
      <c r="RO61" s="365"/>
      <c r="RP61" s="365"/>
      <c r="RQ61" s="365"/>
      <c r="RR61" s="365"/>
      <c r="RS61" s="365"/>
      <c r="RT61" s="365"/>
      <c r="RU61" s="365"/>
      <c r="RV61" s="365"/>
      <c r="RW61" s="365"/>
      <c r="RX61" s="365"/>
      <c r="RY61" s="365"/>
      <c r="RZ61" s="365"/>
      <c r="SA61" s="365"/>
      <c r="SB61" s="365"/>
      <c r="SC61" s="365"/>
      <c r="SD61" s="365"/>
      <c r="SE61" s="365"/>
      <c r="SF61" s="365"/>
      <c r="SG61" s="365"/>
      <c r="SH61" s="365"/>
      <c r="SI61" s="365"/>
      <c r="SJ61" s="365"/>
      <c r="SK61" s="365"/>
      <c r="SL61" s="365"/>
      <c r="SM61" s="365"/>
      <c r="SN61" s="365"/>
      <c r="SO61" s="365"/>
      <c r="SP61" s="365"/>
      <c r="SQ61" s="365"/>
      <c r="SR61" s="365"/>
      <c r="SS61" s="365"/>
      <c r="ST61" s="365"/>
      <c r="SU61" s="365"/>
      <c r="SV61" s="365"/>
      <c r="SW61" s="365"/>
      <c r="SX61" s="365"/>
      <c r="SY61" s="365"/>
      <c r="SZ61" s="365"/>
      <c r="TA61" s="365"/>
      <c r="TB61" s="365"/>
      <c r="TC61" s="365"/>
      <c r="TD61" s="365"/>
      <c r="TE61" s="365"/>
      <c r="TF61" s="365"/>
      <c r="TG61" s="365"/>
      <c r="TH61" s="365"/>
      <c r="TI61" s="365"/>
      <c r="TJ61" s="365"/>
      <c r="TK61" s="365"/>
      <c r="TL61" s="365"/>
      <c r="TM61" s="365"/>
      <c r="TN61" s="365"/>
      <c r="TO61" s="365"/>
      <c r="TP61" s="365"/>
      <c r="TQ61" s="365"/>
      <c r="TR61" s="365"/>
      <c r="TS61" s="365"/>
      <c r="TT61" s="365"/>
      <c r="TU61" s="365"/>
      <c r="TV61" s="365"/>
      <c r="TW61" s="365"/>
      <c r="TX61" s="365"/>
      <c r="TY61" s="365"/>
      <c r="TZ61" s="365"/>
      <c r="UA61" s="365"/>
      <c r="UB61" s="365"/>
      <c r="UC61" s="365"/>
      <c r="UD61" s="365"/>
      <c r="UE61" s="365"/>
      <c r="UF61" s="365"/>
      <c r="UG61" s="365"/>
      <c r="UH61" s="365"/>
      <c r="UI61" s="365"/>
      <c r="UJ61" s="365"/>
      <c r="UK61" s="365"/>
      <c r="UL61" s="365"/>
      <c r="UM61" s="365"/>
      <c r="UN61" s="365"/>
      <c r="UO61" s="365"/>
      <c r="UP61" s="365"/>
      <c r="UQ61" s="365"/>
      <c r="UR61" s="365"/>
      <c r="US61" s="365"/>
      <c r="UT61" s="365"/>
      <c r="UU61" s="365"/>
      <c r="UV61" s="365"/>
      <c r="UW61" s="365"/>
      <c r="UX61" s="365"/>
      <c r="UY61" s="365"/>
      <c r="UZ61" s="365"/>
      <c r="VA61" s="365"/>
      <c r="VB61" s="365"/>
      <c r="VC61" s="365"/>
      <c r="VD61" s="365"/>
      <c r="VE61" s="365"/>
      <c r="VF61" s="365"/>
      <c r="VG61" s="365"/>
      <c r="VH61" s="365"/>
      <c r="VI61" s="365"/>
      <c r="VJ61" s="365"/>
      <c r="VK61" s="365"/>
      <c r="VL61" s="365"/>
      <c r="VM61" s="365"/>
      <c r="VN61" s="365"/>
      <c r="VO61" s="365"/>
      <c r="VP61" s="365"/>
      <c r="VQ61" s="365"/>
      <c r="VR61" s="365"/>
      <c r="VS61" s="365"/>
      <c r="VT61" s="365"/>
      <c r="VU61" s="365"/>
      <c r="VV61" s="365"/>
      <c r="VW61" s="365"/>
      <c r="VX61" s="365"/>
      <c r="VY61" s="365"/>
      <c r="VZ61" s="365"/>
      <c r="WA61" s="365"/>
      <c r="WB61" s="365"/>
      <c r="WC61" s="365"/>
      <c r="WD61" s="365"/>
      <c r="WE61" s="365"/>
      <c r="WF61" s="365"/>
      <c r="WG61" s="365"/>
      <c r="WH61" s="365"/>
      <c r="WI61" s="365"/>
      <c r="WJ61" s="365"/>
      <c r="WK61" s="365"/>
      <c r="WL61" s="365"/>
      <c r="WM61" s="365"/>
      <c r="WN61" s="365"/>
      <c r="WO61" s="365"/>
      <c r="WP61" s="365"/>
      <c r="WQ61" s="365"/>
      <c r="WR61" s="365"/>
      <c r="WS61" s="365"/>
      <c r="WT61" s="365"/>
      <c r="WU61" s="365"/>
      <c r="WV61" s="365"/>
      <c r="WW61" s="365"/>
      <c r="WX61" s="365"/>
      <c r="WY61" s="365"/>
      <c r="WZ61" s="365"/>
      <c r="XA61" s="365"/>
      <c r="XB61" s="365"/>
      <c r="XC61" s="365"/>
      <c r="XD61" s="365"/>
      <c r="XE61" s="365"/>
      <c r="XF61" s="365"/>
      <c r="XG61" s="365"/>
      <c r="XH61" s="365"/>
      <c r="XI61" s="365"/>
      <c r="XJ61" s="365"/>
      <c r="XK61" s="365"/>
      <c r="XL61" s="365"/>
      <c r="XM61" s="365"/>
      <c r="XN61" s="365"/>
      <c r="XO61" s="365"/>
      <c r="XP61" s="365"/>
      <c r="XQ61" s="365"/>
      <c r="XR61" s="365"/>
      <c r="XS61" s="365"/>
      <c r="XT61" s="365"/>
      <c r="XU61" s="365"/>
      <c r="XV61" s="365"/>
      <c r="XW61" s="365"/>
      <c r="XX61" s="365"/>
      <c r="XY61" s="365"/>
      <c r="XZ61" s="365"/>
      <c r="YA61" s="365"/>
      <c r="YB61" s="365"/>
      <c r="YC61" s="365"/>
      <c r="YD61" s="365"/>
      <c r="YE61" s="365"/>
      <c r="YF61" s="365"/>
      <c r="YG61" s="365"/>
      <c r="YH61" s="365"/>
      <c r="YI61" s="365"/>
      <c r="YJ61" s="365"/>
      <c r="YK61" s="365"/>
      <c r="YL61" s="365"/>
      <c r="YM61" s="365"/>
      <c r="YN61" s="365"/>
      <c r="YO61" s="365"/>
      <c r="YP61" s="365"/>
      <c r="YQ61" s="365"/>
      <c r="YR61" s="365"/>
      <c r="YS61" s="365"/>
      <c r="YT61" s="365"/>
      <c r="YU61" s="365"/>
      <c r="YV61" s="365"/>
      <c r="YW61" s="365"/>
      <c r="YX61" s="365"/>
      <c r="YY61" s="365"/>
      <c r="YZ61" s="365"/>
      <c r="ZA61" s="365"/>
      <c r="ZB61" s="365"/>
      <c r="ZC61" s="365"/>
      <c r="ZD61" s="365"/>
      <c r="ZE61" s="365"/>
      <c r="ZF61" s="365"/>
      <c r="ZG61" s="365"/>
      <c r="ZH61" s="365"/>
      <c r="ZI61" s="365"/>
      <c r="ZJ61" s="365"/>
      <c r="ZK61" s="365"/>
      <c r="ZL61" s="365"/>
      <c r="ZM61" s="365"/>
      <c r="ZN61" s="365"/>
      <c r="ZO61" s="365"/>
      <c r="ZP61" s="365"/>
      <c r="ZQ61" s="365"/>
      <c r="ZR61" s="365"/>
      <c r="ZS61" s="365"/>
      <c r="ZT61" s="365"/>
      <c r="ZU61" s="365"/>
      <c r="ZV61" s="365"/>
      <c r="ZW61" s="365"/>
      <c r="ZX61" s="365"/>
      <c r="ZY61" s="365"/>
      <c r="ZZ61" s="365"/>
      <c r="AAA61" s="365"/>
      <c r="AAB61" s="365"/>
      <c r="AAC61" s="365"/>
      <c r="AAD61" s="365"/>
      <c r="AAE61" s="365"/>
      <c r="AAF61" s="365"/>
      <c r="AAG61" s="365"/>
      <c r="AAH61" s="365"/>
      <c r="AAI61" s="365"/>
      <c r="AAJ61" s="365"/>
      <c r="AAK61" s="365"/>
      <c r="AAL61" s="365"/>
      <c r="AAM61" s="365"/>
      <c r="AAN61" s="365"/>
      <c r="AAO61" s="365"/>
      <c r="AAP61" s="365"/>
      <c r="AAQ61" s="365"/>
      <c r="AAR61" s="365"/>
      <c r="AAS61" s="365"/>
      <c r="AAT61" s="365"/>
      <c r="AAU61" s="365"/>
      <c r="AAV61" s="365"/>
      <c r="AAW61" s="365"/>
      <c r="AAX61" s="365"/>
      <c r="AAY61" s="365"/>
      <c r="AAZ61" s="365"/>
      <c r="ABA61" s="365"/>
      <c r="ABB61" s="365"/>
      <c r="ABC61" s="365"/>
      <c r="ABD61" s="365"/>
      <c r="ABE61" s="365"/>
      <c r="ABF61" s="365"/>
      <c r="ABG61" s="365"/>
      <c r="ABH61" s="365"/>
      <c r="ABI61" s="365"/>
      <c r="ABJ61" s="365"/>
      <c r="ABK61" s="365"/>
      <c r="ABL61" s="365"/>
      <c r="ABM61" s="365"/>
      <c r="ABN61" s="365"/>
      <c r="ABO61" s="365"/>
      <c r="ABP61" s="365"/>
      <c r="ABQ61" s="365"/>
      <c r="ABR61" s="365"/>
      <c r="ABS61" s="365"/>
      <c r="ABT61" s="365"/>
      <c r="ABU61" s="365"/>
      <c r="ABV61" s="365"/>
      <c r="ABW61" s="365"/>
      <c r="ABX61" s="365"/>
      <c r="ABY61" s="365"/>
      <c r="ABZ61" s="365"/>
      <c r="ACA61" s="365"/>
      <c r="ACB61" s="365"/>
      <c r="ACC61" s="365"/>
      <c r="ACD61" s="365"/>
      <c r="ACE61" s="365"/>
      <c r="ACF61" s="365"/>
      <c r="ACG61" s="365"/>
      <c r="ACH61" s="365"/>
      <c r="ACI61" s="365"/>
      <c r="ACJ61" s="365"/>
      <c r="ACK61" s="365"/>
      <c r="ACL61" s="365"/>
      <c r="ACM61" s="365"/>
      <c r="ACN61" s="365"/>
      <c r="ACO61" s="365"/>
      <c r="ACP61" s="365"/>
      <c r="ACQ61" s="365"/>
      <c r="ACR61" s="365"/>
      <c r="ACS61" s="365"/>
      <c r="ACT61" s="365"/>
      <c r="ACU61" s="365"/>
      <c r="ACV61" s="365"/>
      <c r="ACW61" s="365"/>
      <c r="ACX61" s="365"/>
      <c r="ACY61" s="365"/>
      <c r="ACZ61" s="365"/>
      <c r="ADA61" s="365"/>
      <c r="ADB61" s="365"/>
      <c r="ADC61" s="365"/>
      <c r="ADD61" s="365"/>
      <c r="ADE61" s="365"/>
      <c r="ADF61" s="365"/>
      <c r="ADG61" s="365"/>
      <c r="ADH61" s="365"/>
      <c r="ADI61" s="365"/>
      <c r="ADJ61" s="365"/>
      <c r="ADK61" s="365"/>
      <c r="ADL61" s="365"/>
      <c r="ADM61" s="365"/>
      <c r="ADN61" s="365"/>
      <c r="ADO61" s="365"/>
      <c r="ADP61" s="365"/>
      <c r="ADQ61" s="365"/>
      <c r="ADR61" s="365"/>
      <c r="ADS61" s="365"/>
      <c r="ADT61" s="365"/>
      <c r="ADU61" s="365"/>
      <c r="ADV61" s="365"/>
      <c r="ADW61" s="365"/>
      <c r="ADX61" s="365"/>
      <c r="ADY61" s="365"/>
      <c r="ADZ61" s="365"/>
      <c r="AEA61" s="365"/>
      <c r="AEB61" s="365"/>
      <c r="AEC61" s="365"/>
      <c r="AED61" s="365"/>
      <c r="AEE61" s="365"/>
      <c r="AEF61" s="365"/>
      <c r="AEG61" s="365"/>
      <c r="AEH61" s="365"/>
      <c r="AEI61" s="365"/>
      <c r="AEJ61" s="365"/>
      <c r="AEK61" s="365"/>
      <c r="AEL61" s="365"/>
      <c r="AEM61" s="365"/>
      <c r="AEN61" s="365"/>
      <c r="AEO61" s="365"/>
      <c r="AEP61" s="365"/>
      <c r="AEQ61" s="365"/>
      <c r="AER61" s="365"/>
      <c r="AES61" s="365"/>
      <c r="AET61" s="365"/>
      <c r="AEU61" s="365"/>
      <c r="AEV61" s="365"/>
      <c r="AEW61" s="365"/>
      <c r="AEX61" s="365"/>
      <c r="AEY61" s="365"/>
      <c r="AEZ61" s="365"/>
      <c r="AFA61" s="365"/>
      <c r="AFB61" s="365"/>
      <c r="AFC61" s="365"/>
      <c r="AFD61" s="365"/>
      <c r="AFE61" s="365"/>
      <c r="AFF61" s="365"/>
      <c r="AFG61" s="365"/>
      <c r="AFH61" s="365"/>
      <c r="AFI61" s="365"/>
      <c r="AFJ61" s="365"/>
      <c r="AFK61" s="365"/>
      <c r="AFL61" s="365"/>
      <c r="AFM61" s="365"/>
      <c r="AFN61" s="365"/>
      <c r="AFO61" s="365"/>
      <c r="AFP61" s="365"/>
      <c r="AFQ61" s="365"/>
      <c r="AFR61" s="365"/>
      <c r="AFS61" s="365"/>
      <c r="AFT61" s="365"/>
      <c r="AFU61" s="365"/>
      <c r="AFV61" s="365"/>
      <c r="AFW61" s="365"/>
      <c r="AFX61" s="365"/>
      <c r="AFY61" s="365"/>
      <c r="AFZ61" s="365"/>
      <c r="AGA61" s="365"/>
      <c r="AGB61" s="365"/>
      <c r="AGC61" s="365"/>
      <c r="AGD61" s="365"/>
      <c r="AGE61" s="365"/>
      <c r="AGF61" s="365"/>
      <c r="AGG61" s="365"/>
      <c r="AGH61" s="365"/>
      <c r="AGI61" s="365"/>
      <c r="AGJ61" s="365"/>
      <c r="AGK61" s="365"/>
      <c r="AGL61" s="365"/>
      <c r="AGM61" s="365"/>
      <c r="AGN61" s="365"/>
      <c r="AGO61" s="365"/>
      <c r="AGP61" s="365"/>
      <c r="AGQ61" s="365"/>
      <c r="AGR61" s="365"/>
      <c r="AGS61" s="365"/>
      <c r="AGT61" s="365"/>
      <c r="AGU61" s="365"/>
      <c r="AGV61" s="365"/>
      <c r="AGW61" s="365"/>
      <c r="AGX61" s="365"/>
      <c r="AGY61" s="365"/>
      <c r="AGZ61" s="365"/>
      <c r="AHA61" s="365"/>
      <c r="AHB61" s="365"/>
      <c r="AHC61" s="365"/>
      <c r="AHD61" s="365"/>
      <c r="AHE61" s="365"/>
      <c r="AHF61" s="365"/>
      <c r="AHG61" s="365"/>
      <c r="AHH61" s="365"/>
      <c r="AHI61" s="365"/>
      <c r="AHJ61" s="365"/>
      <c r="AHK61" s="365"/>
      <c r="AHL61" s="365"/>
      <c r="AHM61" s="365"/>
      <c r="AHN61" s="365"/>
      <c r="AHO61" s="365"/>
      <c r="AHP61" s="365"/>
      <c r="AHQ61" s="365"/>
      <c r="AHR61" s="365"/>
      <c r="AHS61" s="365"/>
      <c r="AHT61" s="365"/>
      <c r="AHU61" s="365"/>
      <c r="AHV61" s="365"/>
      <c r="AHW61" s="365"/>
      <c r="AHX61" s="365"/>
      <c r="AHY61" s="365"/>
      <c r="AHZ61" s="365"/>
      <c r="AIA61" s="365"/>
      <c r="AIB61" s="365"/>
      <c r="AIC61" s="365"/>
      <c r="AID61" s="365"/>
      <c r="AIE61" s="365"/>
      <c r="AIF61" s="365"/>
      <c r="AIG61" s="365"/>
      <c r="AIH61" s="365"/>
      <c r="AII61" s="365"/>
      <c r="AIJ61" s="365"/>
      <c r="AIK61" s="365"/>
      <c r="AIL61" s="365"/>
      <c r="AIM61" s="365"/>
      <c r="AIN61" s="365"/>
      <c r="AIO61" s="365"/>
      <c r="AIP61" s="365"/>
      <c r="AIQ61" s="365"/>
      <c r="AIR61" s="365"/>
      <c r="AIS61" s="365"/>
      <c r="AIT61" s="365"/>
      <c r="AIU61" s="365"/>
      <c r="AIV61" s="365"/>
      <c r="AIW61" s="365"/>
      <c r="AIX61" s="365"/>
      <c r="AIY61" s="365"/>
      <c r="AIZ61" s="365"/>
      <c r="AJA61" s="365"/>
      <c r="AJB61" s="365"/>
      <c r="AJC61" s="365"/>
      <c r="AJD61" s="365"/>
      <c r="AJE61" s="365"/>
      <c r="AJF61" s="365"/>
      <c r="AJG61" s="365"/>
      <c r="AJH61" s="365"/>
      <c r="AJI61" s="365"/>
      <c r="AJJ61" s="365"/>
      <c r="AJK61" s="365"/>
      <c r="AJL61" s="365"/>
      <c r="AJM61" s="365"/>
      <c r="AJN61" s="365"/>
      <c r="AJO61" s="365"/>
      <c r="AJP61" s="365"/>
      <c r="AJQ61" s="365"/>
      <c r="AJR61" s="365"/>
      <c r="AJS61" s="365"/>
      <c r="AJT61" s="365"/>
      <c r="AJU61" s="365"/>
      <c r="AJV61" s="365"/>
      <c r="AJW61" s="365"/>
      <c r="AJX61" s="365"/>
      <c r="AJY61" s="365"/>
      <c r="AJZ61" s="365"/>
      <c r="AKA61" s="365"/>
      <c r="AKB61" s="365"/>
      <c r="AKC61" s="365"/>
      <c r="AKD61" s="365"/>
      <c r="AKE61" s="365"/>
      <c r="AKF61" s="365"/>
      <c r="AKG61" s="365"/>
      <c r="AKH61" s="365"/>
      <c r="AKI61" s="365"/>
      <c r="AKJ61" s="365"/>
      <c r="AKK61" s="365"/>
      <c r="AKL61" s="365"/>
      <c r="AKM61" s="365"/>
      <c r="AKN61" s="365"/>
      <c r="AKO61" s="365"/>
      <c r="AKP61" s="365"/>
      <c r="AKQ61" s="365"/>
      <c r="AKR61" s="365"/>
      <c r="AKS61" s="365"/>
      <c r="AKT61" s="365"/>
      <c r="AKU61" s="365"/>
      <c r="AKV61" s="365"/>
      <c r="AKW61" s="365"/>
      <c r="AKX61" s="365"/>
      <c r="AKY61" s="365"/>
      <c r="AKZ61" s="365"/>
      <c r="ALA61" s="365"/>
      <c r="ALB61" s="365"/>
      <c r="ALC61" s="365"/>
      <c r="ALD61" s="365"/>
      <c r="ALE61" s="365"/>
      <c r="ALF61" s="365"/>
      <c r="ALG61" s="365"/>
      <c r="ALH61" s="365"/>
      <c r="ALI61" s="365"/>
      <c r="ALJ61" s="365"/>
      <c r="ALK61" s="365"/>
      <c r="ALL61" s="365"/>
      <c r="ALM61" s="365"/>
      <c r="ALN61" s="365"/>
      <c r="ALO61" s="365"/>
      <c r="ALP61" s="365"/>
      <c r="ALQ61" s="365"/>
      <c r="ALR61" s="365"/>
      <c r="ALS61" s="365"/>
      <c r="ALT61" s="365"/>
      <c r="ALU61" s="365"/>
      <c r="ALV61" s="365"/>
      <c r="ALW61" s="365"/>
      <c r="ALX61" s="365"/>
      <c r="ALY61" s="365"/>
      <c r="ALZ61" s="365"/>
      <c r="AMA61" s="365"/>
      <c r="AMB61" s="365"/>
      <c r="AMC61" s="365"/>
      <c r="AMD61" s="365"/>
      <c r="AME61" s="365"/>
      <c r="AMF61" s="365"/>
      <c r="AMG61" s="365"/>
      <c r="AMH61" s="365"/>
      <c r="AMI61" s="365"/>
      <c r="AMJ61" s="365"/>
      <c r="AMK61" s="365"/>
      <c r="AML61" s="365"/>
      <c r="AMM61" s="365"/>
      <c r="AMN61" s="365"/>
      <c r="AMO61" s="365"/>
      <c r="AMP61" s="365"/>
      <c r="AMQ61" s="365"/>
      <c r="AMR61" s="365"/>
      <c r="AMS61" s="365"/>
      <c r="AMT61" s="365"/>
      <c r="AMU61" s="365"/>
      <c r="AMV61" s="365"/>
      <c r="AMW61" s="365"/>
      <c r="AMX61" s="365"/>
      <c r="AMY61" s="365"/>
      <c r="AMZ61" s="365"/>
      <c r="ANA61" s="365"/>
      <c r="ANB61" s="365"/>
      <c r="ANC61" s="365"/>
      <c r="AND61" s="365"/>
      <c r="ANE61" s="365"/>
      <c r="ANF61" s="365"/>
      <c r="ANG61" s="365"/>
      <c r="ANH61" s="365"/>
      <c r="ANI61" s="365"/>
      <c r="ANJ61" s="365"/>
      <c r="ANK61" s="365"/>
      <c r="ANL61" s="365"/>
      <c r="ANM61" s="365"/>
      <c r="ANN61" s="365"/>
      <c r="ANO61" s="365"/>
      <c r="ANP61" s="365"/>
      <c r="ANQ61" s="365"/>
      <c r="ANR61" s="365"/>
      <c r="ANS61" s="365"/>
      <c r="ANT61" s="365"/>
      <c r="ANU61" s="365"/>
      <c r="ANV61" s="365"/>
      <c r="ANW61" s="365"/>
      <c r="ANX61" s="365"/>
      <c r="ANY61" s="365"/>
      <c r="ANZ61" s="365"/>
      <c r="AOA61" s="365"/>
      <c r="AOB61" s="365"/>
      <c r="AOC61" s="365"/>
      <c r="AOD61" s="365"/>
      <c r="AOE61" s="365"/>
      <c r="AOF61" s="365"/>
      <c r="AOG61" s="365"/>
      <c r="AOH61" s="365"/>
      <c r="AOI61" s="365"/>
      <c r="AOJ61" s="365"/>
      <c r="AOK61" s="365"/>
      <c r="AOL61" s="365"/>
      <c r="AOM61" s="365"/>
      <c r="AON61" s="365"/>
      <c r="AOO61" s="365"/>
      <c r="AOP61" s="365"/>
      <c r="AOQ61" s="365"/>
      <c r="AOR61" s="365"/>
      <c r="AOS61" s="365"/>
      <c r="AOT61" s="365"/>
      <c r="AOU61" s="365"/>
      <c r="AOV61" s="365"/>
      <c r="AOW61" s="365"/>
      <c r="AOX61" s="365"/>
      <c r="AOY61" s="365"/>
      <c r="AOZ61" s="365"/>
      <c r="APA61" s="365"/>
      <c r="APB61" s="365"/>
      <c r="APC61" s="365"/>
      <c r="APD61" s="365"/>
      <c r="APE61" s="365"/>
      <c r="APF61" s="365"/>
      <c r="APG61" s="365"/>
      <c r="APH61" s="365"/>
      <c r="API61" s="365"/>
      <c r="APJ61" s="365"/>
      <c r="APK61" s="365"/>
      <c r="APL61" s="365"/>
      <c r="APM61" s="365"/>
      <c r="APN61" s="365"/>
      <c r="APO61" s="365"/>
      <c r="APP61" s="365"/>
      <c r="APQ61" s="365"/>
      <c r="APR61" s="365"/>
      <c r="APS61" s="365"/>
      <c r="APT61" s="365"/>
      <c r="APU61" s="365"/>
      <c r="APV61" s="365"/>
      <c r="APW61" s="365"/>
      <c r="APX61" s="365"/>
      <c r="APY61" s="365"/>
      <c r="APZ61" s="365"/>
      <c r="AQA61" s="365"/>
      <c r="AQB61" s="365"/>
      <c r="AQC61" s="365"/>
      <c r="AQD61" s="365"/>
      <c r="AQE61" s="365"/>
      <c r="AQF61" s="365"/>
      <c r="AQG61" s="365"/>
      <c r="AQH61" s="365"/>
      <c r="AQI61" s="365"/>
      <c r="AQJ61" s="365"/>
      <c r="AQK61" s="365"/>
      <c r="AQL61" s="365"/>
      <c r="AQM61" s="365"/>
      <c r="AQN61" s="365"/>
      <c r="AQO61" s="365"/>
      <c r="AQP61" s="365"/>
      <c r="AQQ61" s="365"/>
      <c r="AQR61" s="365"/>
      <c r="AQS61" s="365"/>
      <c r="AQT61" s="365"/>
      <c r="AQU61" s="365"/>
      <c r="AQV61" s="365"/>
      <c r="AQW61" s="365"/>
      <c r="AQX61" s="365"/>
      <c r="AQY61" s="365"/>
      <c r="AQZ61" s="365"/>
      <c r="ARA61" s="365"/>
      <c r="ARB61" s="365"/>
      <c r="ARC61" s="365"/>
      <c r="ARD61" s="365"/>
      <c r="ARE61" s="365"/>
      <c r="ARF61" s="365"/>
      <c r="ARG61" s="365"/>
      <c r="ARH61" s="365"/>
      <c r="ARI61" s="365"/>
      <c r="ARJ61" s="365"/>
      <c r="ARK61" s="365"/>
      <c r="ARL61" s="365"/>
      <c r="ARM61" s="365"/>
      <c r="ARN61" s="365"/>
      <c r="ARO61" s="365"/>
      <c r="ARP61" s="365"/>
      <c r="ARQ61" s="365"/>
      <c r="ARR61" s="365"/>
      <c r="ARS61" s="365"/>
      <c r="ART61" s="365"/>
      <c r="ARU61" s="365"/>
      <c r="ARV61" s="365"/>
      <c r="ARW61" s="365"/>
      <c r="ARX61" s="365"/>
      <c r="ARY61" s="365"/>
      <c r="ARZ61" s="365"/>
      <c r="ASA61" s="365"/>
      <c r="ASB61" s="365"/>
      <c r="ASC61" s="365"/>
      <c r="ASD61" s="365"/>
      <c r="ASE61" s="365"/>
      <c r="ASF61" s="365"/>
      <c r="ASG61" s="365"/>
      <c r="ASH61" s="365"/>
      <c r="ASI61" s="365"/>
      <c r="ASJ61" s="365"/>
      <c r="ASK61" s="365"/>
      <c r="ASL61" s="365"/>
      <c r="ASM61" s="365"/>
      <c r="ASN61" s="365"/>
      <c r="ASO61" s="365"/>
      <c r="ASP61" s="365"/>
      <c r="ASQ61" s="365"/>
      <c r="ASR61" s="365"/>
      <c r="ASS61" s="365"/>
      <c r="AST61" s="365"/>
      <c r="ASU61" s="365"/>
      <c r="ASV61" s="365"/>
      <c r="ASW61" s="365"/>
      <c r="ASX61" s="365"/>
      <c r="ASY61" s="365"/>
      <c r="ASZ61" s="365"/>
      <c r="ATA61" s="365"/>
      <c r="ATB61" s="365"/>
      <c r="ATC61" s="365"/>
      <c r="ATD61" s="365"/>
      <c r="ATE61" s="365"/>
      <c r="ATF61" s="365"/>
      <c r="ATG61" s="365"/>
      <c r="ATH61" s="365"/>
      <c r="ATI61" s="365"/>
      <c r="ATJ61" s="365"/>
      <c r="ATK61" s="365"/>
      <c r="ATL61" s="365"/>
      <c r="ATM61" s="365"/>
      <c r="ATN61" s="365"/>
      <c r="ATO61" s="365"/>
      <c r="ATP61" s="365"/>
      <c r="ATQ61" s="365"/>
      <c r="ATR61" s="365"/>
      <c r="ATS61" s="365"/>
      <c r="ATT61" s="365"/>
      <c r="ATU61" s="365"/>
      <c r="ATV61" s="365"/>
      <c r="ATW61" s="365"/>
      <c r="ATX61" s="365"/>
      <c r="ATY61" s="365"/>
      <c r="ATZ61" s="365"/>
      <c r="AUA61" s="365"/>
      <c r="AUB61" s="365"/>
      <c r="AUC61" s="365"/>
      <c r="AUD61" s="365"/>
      <c r="AUE61" s="365"/>
      <c r="AUF61" s="365"/>
      <c r="AUG61" s="365"/>
      <c r="AUH61" s="365"/>
      <c r="AUI61" s="365"/>
      <c r="AUJ61" s="365"/>
      <c r="AUK61" s="365"/>
      <c r="AUL61" s="365"/>
      <c r="AUM61" s="365"/>
      <c r="AUN61" s="365"/>
      <c r="AUO61" s="365"/>
      <c r="AUP61" s="365"/>
      <c r="AUQ61" s="365"/>
      <c r="AUR61" s="365"/>
      <c r="AUS61" s="365"/>
      <c r="AUT61" s="365"/>
      <c r="AUU61" s="365"/>
      <c r="AUV61" s="365"/>
      <c r="AUW61" s="365"/>
      <c r="AUX61" s="365"/>
      <c r="AUY61" s="365"/>
      <c r="AUZ61" s="365"/>
      <c r="AVA61" s="365"/>
      <c r="AVB61" s="365"/>
      <c r="AVC61" s="365"/>
      <c r="AVD61" s="365"/>
      <c r="AVE61" s="365"/>
      <c r="AVF61" s="365"/>
      <c r="AVG61" s="365"/>
      <c r="AVH61" s="365"/>
      <c r="AVI61" s="365"/>
      <c r="AVJ61" s="365"/>
      <c r="AVK61" s="365"/>
      <c r="AVL61" s="365"/>
      <c r="AVM61" s="365"/>
      <c r="AVN61" s="365"/>
      <c r="AVO61" s="365"/>
      <c r="AVP61" s="365"/>
      <c r="AVQ61" s="365"/>
      <c r="AVR61" s="365"/>
      <c r="AVS61" s="365"/>
      <c r="AVT61" s="365"/>
      <c r="AVU61" s="365"/>
      <c r="AVV61" s="365"/>
      <c r="AVW61" s="365"/>
      <c r="AVX61" s="365"/>
      <c r="AVY61" s="365"/>
      <c r="AVZ61" s="365"/>
      <c r="AWA61" s="365"/>
      <c r="AWB61" s="365"/>
      <c r="AWC61" s="365"/>
      <c r="AWD61" s="365"/>
      <c r="AWE61" s="365"/>
      <c r="AWF61" s="365"/>
      <c r="AWG61" s="365"/>
      <c r="AWH61" s="365"/>
      <c r="AWI61" s="365"/>
      <c r="AWJ61" s="365"/>
      <c r="AWK61" s="365"/>
      <c r="AWL61" s="365"/>
      <c r="AWM61" s="365"/>
      <c r="AWN61" s="365"/>
      <c r="AWO61" s="365"/>
      <c r="AWP61" s="365"/>
      <c r="AWQ61" s="365"/>
      <c r="AWR61" s="365"/>
      <c r="AWS61" s="365"/>
      <c r="AWT61" s="365"/>
      <c r="AWU61" s="365"/>
      <c r="AWV61" s="365"/>
      <c r="AWW61" s="365"/>
      <c r="AWX61" s="365"/>
      <c r="AWY61" s="365"/>
      <c r="AWZ61" s="365"/>
      <c r="AXA61" s="365"/>
      <c r="AXB61" s="365"/>
      <c r="AXC61" s="365"/>
      <c r="AXD61" s="365"/>
      <c r="AXE61" s="365"/>
      <c r="AXF61" s="365"/>
      <c r="AXG61" s="365"/>
      <c r="AXH61" s="365"/>
      <c r="AXI61" s="365"/>
      <c r="AXJ61" s="365"/>
      <c r="AXK61" s="365"/>
      <c r="AXL61" s="365"/>
      <c r="AXM61" s="365"/>
      <c r="AXN61" s="365"/>
      <c r="AXO61" s="365"/>
      <c r="AXP61" s="365"/>
      <c r="AXQ61" s="365"/>
      <c r="AXR61" s="365"/>
      <c r="AXS61" s="365"/>
      <c r="AXT61" s="365"/>
      <c r="AXU61" s="365"/>
      <c r="AXV61" s="365"/>
      <c r="AXW61" s="365"/>
      <c r="AXX61" s="365"/>
      <c r="AXY61" s="365"/>
      <c r="AXZ61" s="365"/>
      <c r="AYA61" s="365"/>
      <c r="AYB61" s="365"/>
      <c r="AYC61" s="365"/>
      <c r="AYD61" s="365"/>
      <c r="AYE61" s="365"/>
      <c r="AYF61" s="365"/>
      <c r="AYG61" s="365"/>
      <c r="AYH61" s="365"/>
      <c r="AYI61" s="365"/>
      <c r="AYJ61" s="365"/>
      <c r="AYK61" s="365"/>
      <c r="AYL61" s="365"/>
      <c r="AYM61" s="365"/>
      <c r="AYN61" s="365"/>
      <c r="AYO61" s="365"/>
      <c r="AYP61" s="365"/>
      <c r="AYQ61" s="365"/>
      <c r="AYR61" s="365"/>
      <c r="AYS61" s="365"/>
      <c r="AYT61" s="365"/>
      <c r="AYU61" s="365"/>
      <c r="AYV61" s="365"/>
      <c r="AYW61" s="365"/>
      <c r="AYX61" s="365"/>
      <c r="AYY61" s="365"/>
      <c r="AYZ61" s="365"/>
      <c r="AZA61" s="365"/>
      <c r="AZB61" s="365"/>
      <c r="AZC61" s="365"/>
      <c r="AZD61" s="365"/>
      <c r="AZE61" s="365"/>
      <c r="AZF61" s="365"/>
      <c r="AZG61" s="365"/>
      <c r="AZH61" s="365"/>
      <c r="AZI61" s="365"/>
      <c r="AZJ61" s="365"/>
      <c r="AZK61" s="365"/>
      <c r="AZL61" s="365"/>
      <c r="AZM61" s="365"/>
      <c r="AZN61" s="365"/>
      <c r="AZO61" s="365"/>
      <c r="AZP61" s="365"/>
      <c r="AZQ61" s="365"/>
      <c r="AZR61" s="365"/>
      <c r="AZS61" s="365"/>
      <c r="AZT61" s="365"/>
      <c r="AZU61" s="365"/>
      <c r="AZV61" s="365"/>
      <c r="AZW61" s="365"/>
      <c r="AZX61" s="365"/>
      <c r="AZY61" s="365"/>
      <c r="AZZ61" s="365"/>
      <c r="BAA61" s="365"/>
      <c r="BAB61" s="365"/>
      <c r="BAC61" s="365"/>
      <c r="BAD61" s="365"/>
      <c r="BAE61" s="365"/>
      <c r="BAF61" s="365"/>
      <c r="BAG61" s="365"/>
      <c r="BAH61" s="365"/>
      <c r="BAI61" s="365"/>
      <c r="BAJ61" s="365"/>
      <c r="BAK61" s="365"/>
      <c r="BAL61" s="365"/>
      <c r="BAM61" s="365"/>
      <c r="BAN61" s="365"/>
      <c r="BAO61" s="365"/>
      <c r="BAP61" s="365"/>
      <c r="BAQ61" s="365"/>
      <c r="BAR61" s="365"/>
      <c r="BAS61" s="365"/>
      <c r="BAT61" s="365"/>
      <c r="BAU61" s="365"/>
      <c r="BAV61" s="365"/>
      <c r="BAW61" s="365"/>
      <c r="BAX61" s="365"/>
      <c r="BAY61" s="365"/>
      <c r="BAZ61" s="365"/>
      <c r="BBA61" s="365"/>
      <c r="BBB61" s="365"/>
      <c r="BBC61" s="365"/>
      <c r="BBD61" s="365"/>
      <c r="BBE61" s="365"/>
      <c r="BBF61" s="365"/>
      <c r="BBG61" s="365"/>
      <c r="BBH61" s="365"/>
      <c r="BBI61" s="365"/>
      <c r="BBJ61" s="365"/>
      <c r="BBK61" s="365"/>
      <c r="BBL61" s="365"/>
      <c r="BBM61" s="365"/>
      <c r="BBN61" s="365"/>
      <c r="BBO61" s="365"/>
      <c r="BBP61" s="365"/>
      <c r="BBQ61" s="365"/>
      <c r="BBR61" s="365"/>
      <c r="BBS61" s="365"/>
      <c r="BBT61" s="365"/>
      <c r="BBU61" s="365"/>
      <c r="BBV61" s="365"/>
      <c r="BBW61" s="365"/>
      <c r="BBX61" s="365"/>
      <c r="BBY61" s="365"/>
      <c r="BBZ61" s="365"/>
      <c r="BCA61" s="365"/>
      <c r="BCB61" s="365"/>
      <c r="BCC61" s="365"/>
      <c r="BCD61" s="365"/>
      <c r="BCE61" s="365"/>
      <c r="BCF61" s="365"/>
      <c r="BCG61" s="365"/>
      <c r="BCH61" s="365"/>
      <c r="BCI61" s="365"/>
      <c r="BCJ61" s="365"/>
      <c r="BCK61" s="365"/>
      <c r="BCL61" s="365"/>
      <c r="BCM61" s="365"/>
      <c r="BCN61" s="365"/>
      <c r="BCO61" s="365"/>
      <c r="BCP61" s="365"/>
      <c r="BCQ61" s="365"/>
      <c r="BCR61" s="365"/>
      <c r="BCS61" s="365"/>
      <c r="BCT61" s="365"/>
      <c r="BCU61" s="365"/>
      <c r="BCV61" s="365"/>
      <c r="BCW61" s="365"/>
      <c r="BCX61" s="365"/>
      <c r="BCY61" s="365"/>
      <c r="BCZ61" s="365"/>
      <c r="BDA61" s="365"/>
      <c r="BDB61" s="365"/>
      <c r="BDC61" s="365"/>
      <c r="BDD61" s="365"/>
      <c r="BDE61" s="365"/>
      <c r="BDF61" s="365"/>
      <c r="BDG61" s="365"/>
      <c r="BDH61" s="365"/>
      <c r="BDI61" s="365"/>
      <c r="BDJ61" s="365"/>
      <c r="BDK61" s="365"/>
      <c r="BDL61" s="365"/>
      <c r="BDM61" s="365"/>
      <c r="BDN61" s="365"/>
      <c r="BDO61" s="365"/>
      <c r="BDP61" s="365"/>
      <c r="BDQ61" s="365"/>
      <c r="BDR61" s="365"/>
      <c r="BDS61" s="365"/>
      <c r="BDT61" s="365"/>
      <c r="BDU61" s="365"/>
      <c r="BDV61" s="365"/>
      <c r="BDW61" s="365"/>
      <c r="BDX61" s="365"/>
      <c r="BDY61" s="365"/>
      <c r="BDZ61" s="365"/>
      <c r="BEA61" s="365"/>
      <c r="BEB61" s="365"/>
      <c r="BEC61" s="365"/>
      <c r="BED61" s="365"/>
      <c r="BEE61" s="365"/>
      <c r="BEF61" s="365"/>
      <c r="BEG61" s="365"/>
      <c r="BEH61" s="365"/>
      <c r="BEI61" s="365"/>
      <c r="BEJ61" s="365"/>
      <c r="BEK61" s="365"/>
      <c r="BEL61" s="365"/>
      <c r="BEM61" s="365"/>
      <c r="BEN61" s="365"/>
      <c r="BEO61" s="365"/>
      <c r="BEP61" s="365"/>
      <c r="BEQ61" s="365"/>
      <c r="BER61" s="365"/>
      <c r="BES61" s="365"/>
      <c r="BET61" s="365"/>
      <c r="BEU61" s="365"/>
      <c r="BEV61" s="365"/>
      <c r="BEW61" s="365"/>
      <c r="BEX61" s="365"/>
      <c r="BEY61" s="365"/>
      <c r="BEZ61" s="365"/>
      <c r="BFA61" s="365"/>
      <c r="BFB61" s="365"/>
      <c r="BFC61" s="365"/>
      <c r="BFD61" s="365"/>
      <c r="BFE61" s="365"/>
      <c r="BFF61" s="365"/>
      <c r="BFG61" s="365"/>
      <c r="BFH61" s="365"/>
      <c r="BFI61" s="365"/>
      <c r="BFJ61" s="365"/>
      <c r="BFK61" s="365"/>
      <c r="BFL61" s="365"/>
      <c r="BFM61" s="365"/>
      <c r="BFN61" s="365"/>
      <c r="BFO61" s="365"/>
      <c r="BFP61" s="365"/>
      <c r="BFQ61" s="365"/>
      <c r="BFR61" s="365"/>
      <c r="BFS61" s="365"/>
      <c r="BFT61" s="365"/>
      <c r="BFU61" s="365"/>
      <c r="BFV61" s="365"/>
      <c r="BFW61" s="365"/>
      <c r="BFX61" s="365"/>
      <c r="BFY61" s="365"/>
      <c r="BFZ61" s="365"/>
      <c r="BGA61" s="365"/>
      <c r="BGB61" s="365"/>
      <c r="BGC61" s="365"/>
      <c r="BGD61" s="365"/>
      <c r="BGE61" s="365"/>
      <c r="BGF61" s="365"/>
      <c r="BGG61" s="365"/>
      <c r="BGH61" s="365"/>
      <c r="BGI61" s="365"/>
      <c r="BGJ61" s="365"/>
      <c r="BGK61" s="365"/>
      <c r="BGL61" s="365"/>
      <c r="BGM61" s="365"/>
      <c r="BGN61" s="365"/>
      <c r="BGO61" s="365"/>
      <c r="BGP61" s="365"/>
      <c r="BGQ61" s="365"/>
      <c r="BGR61" s="365"/>
      <c r="BGS61" s="365"/>
      <c r="BGT61" s="365"/>
      <c r="BGU61" s="365"/>
      <c r="BGV61" s="365"/>
      <c r="BGW61" s="365"/>
      <c r="BGX61" s="365"/>
      <c r="BGY61" s="365"/>
      <c r="BGZ61" s="365"/>
      <c r="BHA61" s="365"/>
      <c r="BHB61" s="365"/>
      <c r="BHC61" s="365"/>
      <c r="BHD61" s="365"/>
      <c r="BHE61" s="365"/>
      <c r="BHF61" s="365"/>
      <c r="BHG61" s="365"/>
      <c r="BHH61" s="365"/>
      <c r="BHI61" s="365"/>
      <c r="BHJ61" s="365"/>
      <c r="BHK61" s="365"/>
      <c r="BHL61" s="365"/>
      <c r="BHM61" s="365"/>
      <c r="BHN61" s="365"/>
      <c r="BHO61" s="365"/>
      <c r="BHP61" s="365"/>
      <c r="BHQ61" s="365"/>
      <c r="BHR61" s="365"/>
      <c r="BHS61" s="365"/>
      <c r="BHT61" s="365"/>
      <c r="BHU61" s="365"/>
      <c r="BHV61" s="365"/>
      <c r="BHW61" s="365"/>
      <c r="BHX61" s="365"/>
      <c r="BHY61" s="365"/>
      <c r="BHZ61" s="365"/>
      <c r="BIA61" s="365"/>
      <c r="BIB61" s="365"/>
      <c r="BIC61" s="365"/>
      <c r="BID61" s="365"/>
      <c r="BIE61" s="365"/>
      <c r="BIF61" s="365"/>
      <c r="BIG61" s="365"/>
      <c r="BIH61" s="365"/>
      <c r="BII61" s="365"/>
      <c r="BIJ61" s="365"/>
      <c r="BIK61" s="365"/>
      <c r="BIL61" s="365"/>
      <c r="BIM61" s="365"/>
      <c r="BIN61" s="365"/>
      <c r="BIO61" s="365"/>
      <c r="BIP61" s="365"/>
      <c r="BIQ61" s="365"/>
      <c r="BIR61" s="365"/>
      <c r="BIS61" s="365"/>
      <c r="BIT61" s="365"/>
      <c r="BIU61" s="365"/>
      <c r="BIV61" s="365"/>
      <c r="BIW61" s="365"/>
      <c r="BIX61" s="365"/>
      <c r="BIY61" s="365"/>
      <c r="BIZ61" s="365"/>
      <c r="BJA61" s="365"/>
      <c r="BJB61" s="365"/>
      <c r="BJC61" s="365"/>
      <c r="BJD61" s="365"/>
      <c r="BJE61" s="365"/>
      <c r="BJF61" s="365"/>
      <c r="BJG61" s="365"/>
      <c r="BJH61" s="365"/>
      <c r="BJI61" s="365"/>
      <c r="BJJ61" s="365"/>
      <c r="BJK61" s="365"/>
      <c r="BJL61" s="365"/>
      <c r="BJM61" s="365"/>
      <c r="BJN61" s="365"/>
      <c r="BJO61" s="365"/>
      <c r="BJP61" s="365"/>
      <c r="BJQ61" s="365"/>
      <c r="BJR61" s="365"/>
      <c r="BJS61" s="365"/>
      <c r="BJT61" s="365"/>
      <c r="BJU61" s="365"/>
      <c r="BJV61" s="365"/>
      <c r="BJW61" s="365"/>
      <c r="BJX61" s="365"/>
      <c r="BJY61" s="365"/>
      <c r="BJZ61" s="365"/>
      <c r="BKA61" s="365"/>
      <c r="BKB61" s="365"/>
      <c r="BKC61" s="365"/>
      <c r="BKD61" s="365"/>
      <c r="BKE61" s="365"/>
      <c r="BKF61" s="365"/>
      <c r="BKG61" s="365"/>
      <c r="BKH61" s="365"/>
      <c r="BKI61" s="365"/>
      <c r="BKJ61" s="365"/>
      <c r="BKK61" s="365"/>
      <c r="BKL61" s="365"/>
      <c r="BKM61" s="365"/>
      <c r="BKN61" s="365"/>
      <c r="BKO61" s="365"/>
      <c r="BKP61" s="365"/>
      <c r="BKQ61" s="365"/>
      <c r="BKR61" s="365"/>
      <c r="BKS61" s="365"/>
      <c r="BKT61" s="365"/>
      <c r="BKU61" s="365"/>
      <c r="BKV61" s="365"/>
      <c r="BKW61" s="365"/>
      <c r="BKX61" s="365"/>
      <c r="BKY61" s="365"/>
      <c r="BKZ61" s="365"/>
      <c r="BLA61" s="365"/>
      <c r="BLB61" s="365"/>
      <c r="BLC61" s="365"/>
      <c r="BLD61" s="365"/>
      <c r="BLE61" s="365"/>
      <c r="BLF61" s="365"/>
      <c r="BLG61" s="365"/>
      <c r="BLH61" s="365"/>
      <c r="BLI61" s="365"/>
      <c r="BLJ61" s="365"/>
      <c r="BLK61" s="365"/>
      <c r="BLL61" s="365"/>
      <c r="BLM61" s="365"/>
      <c r="BLN61" s="365"/>
      <c r="BLO61" s="365"/>
      <c r="BLP61" s="365"/>
      <c r="BLQ61" s="365"/>
      <c r="BLR61" s="365"/>
      <c r="BLS61" s="365"/>
      <c r="BLT61" s="365"/>
      <c r="BLU61" s="365"/>
      <c r="BLV61" s="365"/>
      <c r="BLW61" s="365"/>
      <c r="BLX61" s="365"/>
      <c r="BLY61" s="365"/>
      <c r="BLZ61" s="365"/>
      <c r="BMA61" s="365"/>
      <c r="BMB61" s="365"/>
      <c r="BMC61" s="365"/>
      <c r="BMD61" s="365"/>
      <c r="BME61" s="365"/>
      <c r="BMF61" s="365"/>
      <c r="BMG61" s="365"/>
      <c r="BMH61" s="365"/>
      <c r="BMI61" s="365"/>
      <c r="BMJ61" s="365"/>
      <c r="BMK61" s="365"/>
      <c r="BML61" s="365"/>
      <c r="BMM61" s="365"/>
      <c r="BMN61" s="365"/>
      <c r="BMO61" s="365"/>
      <c r="BMP61" s="365"/>
      <c r="BMQ61" s="365"/>
      <c r="BMR61" s="365"/>
      <c r="BMS61" s="365"/>
      <c r="BMT61" s="365"/>
      <c r="BMU61" s="365"/>
      <c r="BMV61" s="365"/>
      <c r="BMW61" s="365"/>
      <c r="BMX61" s="365"/>
      <c r="BMY61" s="365"/>
      <c r="BMZ61" s="365"/>
      <c r="BNA61" s="365"/>
      <c r="BNB61" s="365"/>
      <c r="BNC61" s="365"/>
      <c r="BND61" s="365"/>
      <c r="BNE61" s="365"/>
      <c r="BNF61" s="365"/>
      <c r="BNG61" s="365"/>
      <c r="BNH61" s="365"/>
      <c r="BNI61" s="365"/>
      <c r="BNJ61" s="365"/>
      <c r="BNK61" s="365"/>
      <c r="BNL61" s="365"/>
      <c r="BNM61" s="365"/>
      <c r="BNN61" s="365"/>
      <c r="BNO61" s="365"/>
      <c r="BNP61" s="365"/>
      <c r="BNQ61" s="365"/>
      <c r="BNR61" s="365"/>
      <c r="BNS61" s="365"/>
      <c r="BNT61" s="365"/>
      <c r="BNU61" s="365"/>
      <c r="BNV61" s="365"/>
      <c r="BNW61" s="365"/>
      <c r="BNX61" s="365"/>
      <c r="BNY61" s="365"/>
      <c r="BNZ61" s="365"/>
      <c r="BOA61" s="365"/>
      <c r="BOB61" s="365"/>
      <c r="BOC61" s="365"/>
      <c r="BOD61" s="365"/>
      <c r="BOE61" s="365"/>
      <c r="BOF61" s="365"/>
      <c r="BOG61" s="365"/>
      <c r="BOH61" s="365"/>
      <c r="BOI61" s="365"/>
      <c r="BOJ61" s="365"/>
      <c r="BOK61" s="365"/>
      <c r="BOL61" s="365"/>
      <c r="BOM61" s="365"/>
      <c r="BON61" s="365"/>
      <c r="BOO61" s="365"/>
      <c r="BOP61" s="365"/>
      <c r="BOQ61" s="365"/>
      <c r="BOR61" s="365"/>
      <c r="BOS61" s="365"/>
      <c r="BOT61" s="365"/>
      <c r="BOU61" s="365"/>
      <c r="BOV61" s="365"/>
      <c r="BOW61" s="365"/>
      <c r="BOX61" s="365"/>
      <c r="BOY61" s="365"/>
      <c r="BOZ61" s="365"/>
      <c r="BPA61" s="365"/>
      <c r="BPB61" s="365"/>
      <c r="BPC61" s="365"/>
      <c r="BPD61" s="365"/>
      <c r="BPE61" s="365"/>
      <c r="BPF61" s="365"/>
      <c r="BPG61" s="365"/>
      <c r="BPH61" s="365"/>
      <c r="BPI61" s="365"/>
      <c r="BPJ61" s="365"/>
      <c r="BPK61" s="365"/>
      <c r="BPL61" s="365"/>
      <c r="BPM61" s="365"/>
      <c r="BPN61" s="365"/>
      <c r="BPO61" s="365"/>
      <c r="BPP61" s="365"/>
      <c r="BPQ61" s="365"/>
      <c r="BPR61" s="365"/>
      <c r="BPS61" s="365"/>
      <c r="BPT61" s="365"/>
      <c r="BPU61" s="365"/>
      <c r="BPV61" s="365"/>
      <c r="BPW61" s="365"/>
      <c r="BPX61" s="365"/>
      <c r="BPY61" s="365"/>
      <c r="BPZ61" s="365"/>
      <c r="BQA61" s="365"/>
      <c r="BQB61" s="365"/>
      <c r="BQC61" s="365"/>
      <c r="BQD61" s="365"/>
      <c r="BQE61" s="365"/>
      <c r="BQF61" s="365"/>
      <c r="BQG61" s="365"/>
      <c r="BQH61" s="365"/>
      <c r="BQI61" s="365"/>
      <c r="BQJ61" s="365"/>
      <c r="BQK61" s="365"/>
      <c r="BQL61" s="365"/>
      <c r="BQM61" s="365"/>
      <c r="BQN61" s="365"/>
      <c r="BQO61" s="365"/>
      <c r="BQP61" s="365"/>
      <c r="BQQ61" s="365"/>
      <c r="BQR61" s="365"/>
      <c r="BQS61" s="365"/>
      <c r="BQT61" s="365"/>
      <c r="BQU61" s="365"/>
      <c r="BQV61" s="365"/>
      <c r="BQW61" s="365"/>
      <c r="BQX61" s="365"/>
      <c r="BQY61" s="365"/>
      <c r="BQZ61" s="365"/>
      <c r="BRA61" s="365"/>
      <c r="BRB61" s="365"/>
      <c r="BRC61" s="365"/>
      <c r="BRD61" s="365"/>
      <c r="BRE61" s="365"/>
      <c r="BRF61" s="365"/>
      <c r="BRG61" s="365"/>
      <c r="BRH61" s="365"/>
      <c r="BRI61" s="365"/>
      <c r="BRJ61" s="365"/>
      <c r="BRK61" s="365"/>
      <c r="BRL61" s="365"/>
      <c r="BRM61" s="365"/>
      <c r="BRN61" s="365"/>
      <c r="BRO61" s="365"/>
      <c r="BRP61" s="365"/>
      <c r="BRQ61" s="365"/>
      <c r="BRR61" s="365"/>
      <c r="BRS61" s="365"/>
      <c r="BRT61" s="365"/>
      <c r="BRU61" s="365"/>
      <c r="BRV61" s="365"/>
      <c r="BRW61" s="365"/>
      <c r="BRX61" s="365"/>
      <c r="BRY61" s="365"/>
      <c r="BRZ61" s="365"/>
      <c r="BSA61" s="365"/>
      <c r="BSB61" s="365"/>
      <c r="BSC61" s="365"/>
      <c r="BSD61" s="365"/>
      <c r="BSE61" s="365"/>
      <c r="BSF61" s="365"/>
      <c r="BSG61" s="365"/>
      <c r="BSH61" s="365"/>
      <c r="BSI61" s="365"/>
      <c r="BSJ61" s="365"/>
      <c r="BSK61" s="365"/>
      <c r="BSL61" s="365"/>
      <c r="BSM61" s="365"/>
      <c r="BSN61" s="365"/>
      <c r="BSO61" s="365"/>
      <c r="BSP61" s="365"/>
      <c r="BSQ61" s="365"/>
      <c r="BSR61" s="365"/>
      <c r="BSS61" s="365"/>
      <c r="BST61" s="365"/>
      <c r="BSU61" s="365"/>
      <c r="BSV61" s="365"/>
      <c r="BSW61" s="365"/>
      <c r="BSX61" s="365"/>
      <c r="BSY61" s="365"/>
      <c r="BSZ61" s="365"/>
      <c r="BTA61" s="365"/>
      <c r="BTB61" s="365"/>
      <c r="BTC61" s="365"/>
      <c r="BTD61" s="365"/>
      <c r="BTE61" s="365"/>
      <c r="BTF61" s="365"/>
      <c r="BTG61" s="365"/>
      <c r="BTH61" s="365"/>
      <c r="BTI61" s="365"/>
      <c r="BTJ61" s="365"/>
      <c r="BTK61" s="365"/>
      <c r="BTL61" s="365"/>
      <c r="BTM61" s="365"/>
      <c r="BTN61" s="365"/>
      <c r="BTO61" s="365"/>
      <c r="BTP61" s="365"/>
      <c r="BTQ61" s="365"/>
      <c r="BTR61" s="365"/>
      <c r="BTS61" s="365"/>
      <c r="BTT61" s="365"/>
      <c r="BTU61" s="365"/>
      <c r="BTV61" s="365"/>
      <c r="BTW61" s="365"/>
      <c r="BTX61" s="365"/>
      <c r="BTY61" s="365"/>
      <c r="BTZ61" s="365"/>
      <c r="BUA61" s="365"/>
      <c r="BUB61" s="365"/>
      <c r="BUC61" s="365"/>
      <c r="BUD61" s="365"/>
      <c r="BUE61" s="365"/>
      <c r="BUF61" s="365"/>
      <c r="BUG61" s="365"/>
      <c r="BUH61" s="365"/>
      <c r="BUI61" s="365"/>
      <c r="BUJ61" s="365"/>
      <c r="BUK61" s="365"/>
      <c r="BUL61" s="365"/>
      <c r="BUM61" s="365"/>
      <c r="BUN61" s="365"/>
      <c r="BUO61" s="365"/>
      <c r="BUP61" s="365"/>
      <c r="BUQ61" s="365"/>
      <c r="BUR61" s="365"/>
      <c r="BUS61" s="365"/>
      <c r="BUT61" s="365"/>
      <c r="BUU61" s="365"/>
      <c r="BUV61" s="365"/>
      <c r="BUW61" s="365"/>
      <c r="BUX61" s="365"/>
      <c r="BUY61" s="365"/>
      <c r="BUZ61" s="365"/>
      <c r="BVA61" s="365"/>
      <c r="BVB61" s="365"/>
      <c r="BVC61" s="365"/>
      <c r="BVD61" s="365"/>
      <c r="BVE61" s="365"/>
      <c r="BVF61" s="365"/>
      <c r="BVG61" s="365"/>
      <c r="BVH61" s="365"/>
      <c r="BVI61" s="365"/>
      <c r="BVJ61" s="365"/>
      <c r="BVK61" s="365"/>
      <c r="BVL61" s="365"/>
      <c r="BVM61" s="365"/>
      <c r="BVN61" s="365"/>
      <c r="BVO61" s="365"/>
      <c r="BVP61" s="365"/>
      <c r="BVQ61" s="365"/>
      <c r="BVR61" s="365"/>
      <c r="BVS61" s="365"/>
      <c r="BVT61" s="365"/>
      <c r="BVU61" s="365"/>
      <c r="BVV61" s="365"/>
      <c r="BVW61" s="365"/>
      <c r="BVX61" s="365"/>
      <c r="BVY61" s="365"/>
      <c r="BVZ61" s="365"/>
      <c r="BWA61" s="365"/>
      <c r="BWB61" s="365"/>
      <c r="BWC61" s="365"/>
      <c r="BWD61" s="365"/>
      <c r="BWE61" s="365"/>
      <c r="BWF61" s="365"/>
      <c r="BWG61" s="365"/>
      <c r="BWH61" s="365"/>
      <c r="BWI61" s="365"/>
      <c r="BWJ61" s="365"/>
      <c r="BWK61" s="365"/>
      <c r="BWL61" s="365"/>
      <c r="BWM61" s="365"/>
      <c r="BWN61" s="365"/>
      <c r="BWO61" s="365"/>
      <c r="BWP61" s="365"/>
      <c r="BWQ61" s="365"/>
      <c r="BWR61" s="365"/>
      <c r="BWS61" s="365"/>
      <c r="BWT61" s="365"/>
      <c r="BWU61" s="365"/>
      <c r="BWV61" s="365"/>
      <c r="BWW61" s="365"/>
      <c r="BWX61" s="365"/>
      <c r="BWY61" s="365"/>
      <c r="BWZ61" s="365"/>
      <c r="BXA61" s="365"/>
      <c r="BXB61" s="365"/>
      <c r="BXC61" s="365"/>
      <c r="BXD61" s="365"/>
      <c r="BXE61" s="365"/>
      <c r="BXF61" s="365"/>
      <c r="BXG61" s="365"/>
      <c r="BXH61" s="365"/>
      <c r="BXI61" s="365"/>
      <c r="BXJ61" s="365"/>
      <c r="BXK61" s="365"/>
      <c r="BXL61" s="365"/>
      <c r="BXM61" s="365"/>
      <c r="BXN61" s="365"/>
      <c r="BXO61" s="365"/>
      <c r="BXP61" s="365"/>
      <c r="BXQ61" s="365"/>
      <c r="BXR61" s="365"/>
      <c r="BXS61" s="365"/>
      <c r="BXT61" s="365"/>
      <c r="BXU61" s="365"/>
      <c r="BXV61" s="365"/>
      <c r="BXW61" s="365"/>
      <c r="BXX61" s="365"/>
      <c r="BXY61" s="365"/>
      <c r="BXZ61" s="365"/>
      <c r="BYA61" s="365"/>
      <c r="BYB61" s="365"/>
      <c r="BYC61" s="365"/>
      <c r="BYD61" s="365"/>
      <c r="BYE61" s="365"/>
      <c r="BYF61" s="365"/>
      <c r="BYG61" s="365"/>
      <c r="BYH61" s="365"/>
      <c r="BYI61" s="365"/>
      <c r="BYJ61" s="365"/>
      <c r="BYK61" s="365"/>
      <c r="BYL61" s="365"/>
      <c r="BYM61" s="365"/>
      <c r="BYN61" s="365"/>
      <c r="BYO61" s="365"/>
      <c r="BYP61" s="365"/>
      <c r="BYQ61" s="365"/>
      <c r="BYR61" s="365"/>
      <c r="BYS61" s="365"/>
      <c r="BYT61" s="365"/>
      <c r="BYU61" s="365"/>
      <c r="BYV61" s="365"/>
      <c r="BYW61" s="365"/>
      <c r="BYX61" s="365"/>
      <c r="BYY61" s="365"/>
      <c r="BYZ61" s="365"/>
      <c r="BZA61" s="365"/>
      <c r="BZB61" s="365"/>
      <c r="BZC61" s="365"/>
      <c r="BZD61" s="365"/>
      <c r="BZE61" s="365"/>
      <c r="BZF61" s="365"/>
      <c r="BZG61" s="365"/>
      <c r="BZH61" s="365"/>
      <c r="BZI61" s="365"/>
      <c r="BZJ61" s="365"/>
      <c r="BZK61" s="365"/>
      <c r="BZL61" s="365"/>
      <c r="BZM61" s="365"/>
      <c r="BZN61" s="365"/>
      <c r="BZO61" s="365"/>
      <c r="BZP61" s="365"/>
      <c r="BZQ61" s="365"/>
      <c r="BZR61" s="365"/>
      <c r="BZS61" s="365"/>
      <c r="BZT61" s="365"/>
      <c r="BZU61" s="365"/>
      <c r="BZV61" s="365"/>
      <c r="BZW61" s="365"/>
      <c r="BZX61" s="365"/>
      <c r="BZY61" s="365"/>
      <c r="BZZ61" s="365"/>
      <c r="CAA61" s="365"/>
      <c r="CAB61" s="365"/>
      <c r="CAC61" s="365"/>
      <c r="CAD61" s="365"/>
      <c r="CAE61" s="365"/>
      <c r="CAF61" s="365"/>
      <c r="CAG61" s="365"/>
      <c r="CAH61" s="365"/>
      <c r="CAI61" s="365"/>
      <c r="CAJ61" s="365"/>
      <c r="CAK61" s="365"/>
      <c r="CAL61" s="365"/>
      <c r="CAM61" s="365"/>
      <c r="CAN61" s="365"/>
      <c r="CAO61" s="365"/>
      <c r="CAP61" s="365"/>
      <c r="CAQ61" s="365"/>
      <c r="CAR61" s="365"/>
      <c r="CAS61" s="365"/>
      <c r="CAT61" s="365"/>
      <c r="CAU61" s="365"/>
      <c r="CAV61" s="365"/>
      <c r="CAW61" s="365"/>
      <c r="CAX61" s="365"/>
      <c r="CAY61" s="365"/>
      <c r="CAZ61" s="365"/>
      <c r="CBA61" s="365"/>
      <c r="CBB61" s="365"/>
      <c r="CBC61" s="365"/>
      <c r="CBD61" s="365"/>
      <c r="CBE61" s="365"/>
      <c r="CBF61" s="365"/>
      <c r="CBG61" s="365"/>
      <c r="CBH61" s="365"/>
      <c r="CBI61" s="365"/>
      <c r="CBJ61" s="365"/>
      <c r="CBK61" s="365"/>
      <c r="CBL61" s="365"/>
      <c r="CBM61" s="365"/>
      <c r="CBN61" s="365"/>
      <c r="CBO61" s="365"/>
      <c r="CBP61" s="365"/>
      <c r="CBQ61" s="365"/>
      <c r="CBR61" s="365"/>
      <c r="CBS61" s="365"/>
      <c r="CBT61" s="365"/>
      <c r="CBU61" s="365"/>
      <c r="CBV61" s="365"/>
      <c r="CBW61" s="365"/>
      <c r="CBX61" s="365"/>
      <c r="CBY61" s="365"/>
      <c r="CBZ61" s="365"/>
      <c r="CCA61" s="365"/>
      <c r="CCB61" s="365"/>
      <c r="CCC61" s="365"/>
      <c r="CCD61" s="365"/>
      <c r="CCE61" s="365"/>
      <c r="CCF61" s="365"/>
      <c r="CCG61" s="365"/>
      <c r="CCH61" s="365"/>
      <c r="CCI61" s="365"/>
      <c r="CCJ61" s="365"/>
      <c r="CCK61" s="365"/>
      <c r="CCL61" s="365"/>
      <c r="CCM61" s="365"/>
      <c r="CCN61" s="365"/>
      <c r="CCO61" s="365"/>
      <c r="CCP61" s="365"/>
      <c r="CCQ61" s="365"/>
      <c r="CCR61" s="365"/>
      <c r="CCS61" s="365"/>
      <c r="CCT61" s="365"/>
      <c r="CCU61" s="365"/>
      <c r="CCV61" s="365"/>
      <c r="CCW61" s="365"/>
      <c r="CCX61" s="365"/>
      <c r="CCY61" s="365"/>
      <c r="CCZ61" s="365"/>
      <c r="CDA61" s="365"/>
      <c r="CDB61" s="365"/>
      <c r="CDC61" s="365"/>
      <c r="CDD61" s="365"/>
      <c r="CDE61" s="365"/>
      <c r="CDF61" s="365"/>
      <c r="CDG61" s="365"/>
      <c r="CDH61" s="365"/>
      <c r="CDI61" s="365"/>
      <c r="CDJ61" s="365"/>
      <c r="CDK61" s="365"/>
      <c r="CDL61" s="365"/>
      <c r="CDM61" s="365"/>
      <c r="CDN61" s="365"/>
      <c r="CDO61" s="365"/>
      <c r="CDP61" s="365"/>
      <c r="CDQ61" s="365"/>
      <c r="CDR61" s="365"/>
      <c r="CDS61" s="365"/>
      <c r="CDT61" s="365"/>
      <c r="CDU61" s="365"/>
      <c r="CDV61" s="365"/>
      <c r="CDW61" s="365"/>
      <c r="CDX61" s="365"/>
      <c r="CDY61" s="365"/>
      <c r="CDZ61" s="365"/>
      <c r="CEA61" s="365"/>
      <c r="CEB61" s="365"/>
      <c r="CEC61" s="365"/>
      <c r="CED61" s="365"/>
      <c r="CEE61" s="365"/>
      <c r="CEF61" s="365"/>
      <c r="CEG61" s="365"/>
      <c r="CEH61" s="365"/>
      <c r="CEI61" s="365"/>
      <c r="CEJ61" s="365"/>
      <c r="CEK61" s="365"/>
      <c r="CEL61" s="365"/>
      <c r="CEM61" s="365"/>
      <c r="CEN61" s="365"/>
      <c r="CEO61" s="365"/>
      <c r="CEP61" s="365"/>
      <c r="CEQ61" s="365"/>
      <c r="CER61" s="365"/>
      <c r="CES61" s="365"/>
      <c r="CET61" s="365"/>
      <c r="CEU61" s="365"/>
      <c r="CEV61" s="365"/>
      <c r="CEW61" s="365"/>
      <c r="CEX61" s="365"/>
      <c r="CEY61" s="365"/>
      <c r="CEZ61" s="365"/>
      <c r="CFA61" s="365"/>
      <c r="CFB61" s="365"/>
      <c r="CFC61" s="365"/>
      <c r="CFD61" s="365"/>
      <c r="CFE61" s="365"/>
      <c r="CFF61" s="365"/>
      <c r="CFG61" s="365"/>
      <c r="CFH61" s="365"/>
      <c r="CFI61" s="365"/>
      <c r="CFJ61" s="365"/>
      <c r="CFK61" s="365"/>
      <c r="CFL61" s="365"/>
      <c r="CFM61" s="365"/>
      <c r="CFN61" s="365"/>
      <c r="CFO61" s="365"/>
      <c r="CFP61" s="365"/>
      <c r="CFQ61" s="365"/>
      <c r="CFR61" s="365"/>
      <c r="CFS61" s="365"/>
      <c r="CFT61" s="365"/>
      <c r="CFU61" s="365"/>
      <c r="CFV61" s="365"/>
      <c r="CFW61" s="365"/>
      <c r="CFX61" s="365"/>
      <c r="CFY61" s="365"/>
      <c r="CFZ61" s="365"/>
      <c r="CGA61" s="365"/>
      <c r="CGB61" s="365"/>
      <c r="CGC61" s="365"/>
      <c r="CGD61" s="365"/>
      <c r="CGE61" s="365"/>
      <c r="CGF61" s="365"/>
      <c r="CGG61" s="365"/>
      <c r="CGH61" s="365"/>
      <c r="CGI61" s="365"/>
      <c r="CGJ61" s="365"/>
      <c r="CGK61" s="365"/>
      <c r="CGL61" s="365"/>
      <c r="CGM61" s="365"/>
      <c r="CGN61" s="365"/>
      <c r="CGO61" s="365"/>
      <c r="CGP61" s="365"/>
      <c r="CGQ61" s="365"/>
      <c r="CGR61" s="365"/>
      <c r="CGS61" s="365"/>
      <c r="CGT61" s="365"/>
      <c r="CGU61" s="365"/>
      <c r="CGV61" s="365"/>
      <c r="CGW61" s="365"/>
      <c r="CGX61" s="365"/>
      <c r="CGY61" s="365"/>
      <c r="CGZ61" s="365"/>
      <c r="CHA61" s="365"/>
      <c r="CHB61" s="365"/>
      <c r="CHC61" s="365"/>
      <c r="CHD61" s="365"/>
      <c r="CHE61" s="365"/>
      <c r="CHF61" s="365"/>
      <c r="CHG61" s="365"/>
      <c r="CHH61" s="365"/>
      <c r="CHI61" s="365"/>
      <c r="CHJ61" s="365"/>
      <c r="CHK61" s="365"/>
      <c r="CHL61" s="365"/>
      <c r="CHM61" s="365"/>
      <c r="CHN61" s="365"/>
      <c r="CHO61" s="365"/>
      <c r="CHP61" s="365"/>
      <c r="CHQ61" s="365"/>
      <c r="CHR61" s="365"/>
      <c r="CHS61" s="365"/>
      <c r="CHT61" s="365"/>
      <c r="CHU61" s="365"/>
      <c r="CHV61" s="365"/>
      <c r="CHW61" s="365"/>
      <c r="CHX61" s="365"/>
      <c r="CHY61" s="365"/>
      <c r="CHZ61" s="365"/>
      <c r="CIA61" s="365"/>
      <c r="CIB61" s="365"/>
      <c r="CIC61" s="365"/>
      <c r="CID61" s="365"/>
      <c r="CIE61" s="365"/>
      <c r="CIF61" s="365"/>
      <c r="CIG61" s="365"/>
      <c r="CIH61" s="365"/>
      <c r="CII61" s="365"/>
      <c r="CIJ61" s="365"/>
      <c r="CIK61" s="365"/>
      <c r="CIL61" s="365"/>
      <c r="CIM61" s="365"/>
      <c r="CIN61" s="365"/>
      <c r="CIO61" s="365"/>
      <c r="CIP61" s="365"/>
      <c r="CIQ61" s="365"/>
      <c r="CIR61" s="365"/>
      <c r="CIS61" s="365"/>
      <c r="CIT61" s="365"/>
      <c r="CIU61" s="365"/>
      <c r="CIV61" s="365"/>
      <c r="CIW61" s="365"/>
      <c r="CIX61" s="365"/>
      <c r="CIY61" s="365"/>
      <c r="CIZ61" s="365"/>
      <c r="CJA61" s="365"/>
      <c r="CJB61" s="365"/>
      <c r="CJC61" s="365"/>
      <c r="CJD61" s="365"/>
      <c r="CJE61" s="365"/>
      <c r="CJF61" s="365"/>
      <c r="CJG61" s="365"/>
      <c r="CJH61" s="365"/>
      <c r="CJI61" s="365"/>
      <c r="CJJ61" s="365"/>
      <c r="CJK61" s="365"/>
      <c r="CJL61" s="365"/>
      <c r="CJM61" s="365"/>
      <c r="CJN61" s="365"/>
      <c r="CJO61" s="365"/>
      <c r="CJP61" s="365"/>
      <c r="CJQ61" s="365"/>
      <c r="CJR61" s="365"/>
      <c r="CJS61" s="365"/>
      <c r="CJT61" s="365"/>
      <c r="CJU61" s="365"/>
      <c r="CJV61" s="365"/>
      <c r="CJW61" s="365"/>
      <c r="CJX61" s="365"/>
      <c r="CJY61" s="365"/>
      <c r="CJZ61" s="365"/>
      <c r="CKA61" s="365"/>
      <c r="CKB61" s="365"/>
      <c r="CKC61" s="365"/>
      <c r="CKD61" s="365"/>
      <c r="CKE61" s="365"/>
      <c r="CKF61" s="365"/>
      <c r="CKG61" s="365"/>
      <c r="CKH61" s="365"/>
      <c r="CKI61" s="365"/>
      <c r="CKJ61" s="365"/>
      <c r="CKK61" s="365"/>
      <c r="CKL61" s="365"/>
      <c r="CKM61" s="365"/>
      <c r="CKN61" s="365"/>
      <c r="CKO61" s="365"/>
      <c r="CKP61" s="365"/>
      <c r="CKQ61" s="365"/>
      <c r="CKR61" s="365"/>
      <c r="CKS61" s="365"/>
      <c r="CKT61" s="365"/>
      <c r="CKU61" s="365"/>
      <c r="CKV61" s="365"/>
      <c r="CKW61" s="365"/>
      <c r="CKX61" s="365"/>
      <c r="CKY61" s="365"/>
      <c r="CKZ61" s="365"/>
      <c r="CLA61" s="365"/>
      <c r="CLB61" s="365"/>
      <c r="CLC61" s="365"/>
      <c r="CLD61" s="365"/>
      <c r="CLE61" s="365"/>
      <c r="CLF61" s="365"/>
      <c r="CLG61" s="365"/>
      <c r="CLH61" s="365"/>
      <c r="CLI61" s="365"/>
      <c r="CLJ61" s="365"/>
      <c r="CLK61" s="365"/>
      <c r="CLL61" s="365"/>
      <c r="CLM61" s="365"/>
      <c r="CLN61" s="365"/>
      <c r="CLO61" s="365"/>
      <c r="CLP61" s="365"/>
      <c r="CLQ61" s="365"/>
      <c r="CLR61" s="365"/>
      <c r="CLS61" s="365"/>
      <c r="CLT61" s="365"/>
      <c r="CLU61" s="365"/>
      <c r="CLV61" s="365"/>
      <c r="CLW61" s="365"/>
      <c r="CLX61" s="365"/>
      <c r="CLY61" s="365"/>
      <c r="CLZ61" s="365"/>
      <c r="CMA61" s="365"/>
      <c r="CMB61" s="365"/>
      <c r="CMC61" s="365"/>
      <c r="CMD61" s="365"/>
      <c r="CME61" s="365"/>
      <c r="CMF61" s="365"/>
      <c r="CMG61" s="365"/>
      <c r="CMH61" s="365"/>
      <c r="CMI61" s="365"/>
      <c r="CMJ61" s="365"/>
      <c r="CMK61" s="365"/>
      <c r="CML61" s="365"/>
      <c r="CMM61" s="365"/>
      <c r="CMN61" s="365"/>
      <c r="CMO61" s="365"/>
      <c r="CMP61" s="365"/>
      <c r="CMQ61" s="365"/>
      <c r="CMR61" s="365"/>
      <c r="CMS61" s="365"/>
      <c r="CMT61" s="365"/>
      <c r="CMU61" s="365"/>
      <c r="CMV61" s="365"/>
      <c r="CMW61" s="365"/>
      <c r="CMX61" s="365"/>
      <c r="CMY61" s="365"/>
      <c r="CMZ61" s="365"/>
      <c r="CNA61" s="365"/>
      <c r="CNB61" s="365"/>
      <c r="CNC61" s="365"/>
      <c r="CND61" s="365"/>
      <c r="CNE61" s="365"/>
      <c r="CNF61" s="365"/>
      <c r="CNG61" s="365"/>
      <c r="CNH61" s="365"/>
      <c r="CNI61" s="365"/>
      <c r="CNJ61" s="365"/>
      <c r="CNK61" s="365"/>
      <c r="CNL61" s="365"/>
      <c r="CNM61" s="365"/>
      <c r="CNN61" s="365"/>
      <c r="CNO61" s="365"/>
      <c r="CNP61" s="365"/>
      <c r="CNQ61" s="365"/>
      <c r="CNR61" s="365"/>
      <c r="CNS61" s="365"/>
      <c r="CNT61" s="365"/>
      <c r="CNU61" s="365"/>
      <c r="CNV61" s="365"/>
      <c r="CNW61" s="365"/>
      <c r="CNX61" s="365"/>
      <c r="CNY61" s="365"/>
      <c r="CNZ61" s="365"/>
      <c r="COA61" s="365"/>
      <c r="COB61" s="365"/>
      <c r="COC61" s="365"/>
      <c r="COD61" s="365"/>
      <c r="COE61" s="365"/>
      <c r="COF61" s="365"/>
      <c r="COG61" s="365"/>
      <c r="COH61" s="365"/>
      <c r="COI61" s="365"/>
      <c r="COJ61" s="365"/>
      <c r="COK61" s="365"/>
      <c r="COL61" s="365"/>
      <c r="COM61" s="365"/>
      <c r="CON61" s="365"/>
      <c r="COO61" s="365"/>
      <c r="COP61" s="365"/>
      <c r="COQ61" s="365"/>
      <c r="COR61" s="365"/>
      <c r="COS61" s="365"/>
      <c r="COT61" s="365"/>
      <c r="COU61" s="365"/>
      <c r="COV61" s="365"/>
      <c r="COW61" s="365"/>
      <c r="COX61" s="365"/>
      <c r="COY61" s="365"/>
      <c r="COZ61" s="365"/>
      <c r="CPA61" s="365"/>
      <c r="CPB61" s="365"/>
      <c r="CPC61" s="365"/>
      <c r="CPD61" s="365"/>
      <c r="CPE61" s="365"/>
      <c r="CPF61" s="365"/>
      <c r="CPG61" s="365"/>
      <c r="CPH61" s="365"/>
      <c r="CPI61" s="365"/>
      <c r="CPJ61" s="365"/>
      <c r="CPK61" s="365"/>
      <c r="CPL61" s="365"/>
      <c r="CPM61" s="365"/>
      <c r="CPN61" s="365"/>
      <c r="CPO61" s="365"/>
      <c r="CPP61" s="365"/>
      <c r="CPQ61" s="365"/>
      <c r="CPR61" s="365"/>
      <c r="CPS61" s="365"/>
      <c r="CPT61" s="365"/>
      <c r="CPU61" s="365"/>
      <c r="CPV61" s="365"/>
      <c r="CPW61" s="365"/>
      <c r="CPX61" s="365"/>
      <c r="CPY61" s="365"/>
      <c r="CPZ61" s="365"/>
      <c r="CQA61" s="365"/>
      <c r="CQB61" s="365"/>
      <c r="CQC61" s="365"/>
      <c r="CQD61" s="365"/>
      <c r="CQE61" s="365"/>
      <c r="CQF61" s="365"/>
      <c r="CQG61" s="365"/>
      <c r="CQH61" s="365"/>
      <c r="CQI61" s="365"/>
      <c r="CQJ61" s="365"/>
      <c r="CQK61" s="365"/>
      <c r="CQL61" s="365"/>
      <c r="CQM61" s="365"/>
      <c r="CQN61" s="365"/>
      <c r="CQO61" s="365"/>
      <c r="CQP61" s="365"/>
      <c r="CQQ61" s="365"/>
      <c r="CQR61" s="365"/>
      <c r="CQS61" s="365"/>
      <c r="CQT61" s="365"/>
      <c r="CQU61" s="365"/>
      <c r="CQV61" s="365"/>
      <c r="CQW61" s="365"/>
      <c r="CQX61" s="365"/>
      <c r="CQY61" s="365"/>
      <c r="CQZ61" s="365"/>
      <c r="CRA61" s="365"/>
      <c r="CRB61" s="365"/>
      <c r="CRC61" s="365"/>
      <c r="CRD61" s="365"/>
      <c r="CRE61" s="365"/>
      <c r="CRF61" s="365"/>
      <c r="CRG61" s="365"/>
      <c r="CRH61" s="365"/>
      <c r="CRI61" s="365"/>
      <c r="CRJ61" s="365"/>
      <c r="CRK61" s="365"/>
      <c r="CRL61" s="365"/>
      <c r="CRM61" s="365"/>
      <c r="CRN61" s="365"/>
      <c r="CRO61" s="365"/>
      <c r="CRP61" s="365"/>
      <c r="CRQ61" s="365"/>
      <c r="CRR61" s="365"/>
      <c r="CRS61" s="365"/>
      <c r="CRT61" s="365"/>
      <c r="CRU61" s="365"/>
      <c r="CRV61" s="365"/>
      <c r="CRW61" s="365"/>
      <c r="CRX61" s="365"/>
      <c r="CRY61" s="365"/>
      <c r="CRZ61" s="365"/>
      <c r="CSA61" s="365"/>
      <c r="CSB61" s="365"/>
      <c r="CSC61" s="365"/>
      <c r="CSD61" s="365"/>
      <c r="CSE61" s="365"/>
      <c r="CSF61" s="365"/>
      <c r="CSG61" s="365"/>
      <c r="CSH61" s="365"/>
      <c r="CSI61" s="365"/>
      <c r="CSJ61" s="365"/>
      <c r="CSK61" s="365"/>
      <c r="CSL61" s="365"/>
      <c r="CSM61" s="365"/>
      <c r="CSN61" s="365"/>
      <c r="CSO61" s="365"/>
      <c r="CSP61" s="365"/>
      <c r="CSQ61" s="365"/>
      <c r="CSR61" s="365"/>
      <c r="CSS61" s="365"/>
      <c r="CST61" s="365"/>
      <c r="CSU61" s="365"/>
      <c r="CSV61" s="365"/>
      <c r="CSW61" s="365"/>
      <c r="CSX61" s="365"/>
      <c r="CSY61" s="365"/>
      <c r="CSZ61" s="365"/>
      <c r="CTA61" s="365"/>
      <c r="CTB61" s="365"/>
      <c r="CTC61" s="365"/>
      <c r="CTD61" s="365"/>
      <c r="CTE61" s="365"/>
      <c r="CTF61" s="365"/>
      <c r="CTG61" s="365"/>
      <c r="CTH61" s="365"/>
      <c r="CTI61" s="365"/>
      <c r="CTJ61" s="365"/>
      <c r="CTK61" s="365"/>
      <c r="CTL61" s="365"/>
      <c r="CTM61" s="365"/>
      <c r="CTN61" s="365"/>
      <c r="CTO61" s="365"/>
      <c r="CTP61" s="365"/>
      <c r="CTQ61" s="365"/>
      <c r="CTR61" s="365"/>
      <c r="CTS61" s="365"/>
      <c r="CTT61" s="365"/>
      <c r="CTU61" s="365"/>
      <c r="CTV61" s="365"/>
      <c r="CTW61" s="365"/>
      <c r="CTX61" s="365"/>
      <c r="CTY61" s="365"/>
      <c r="CTZ61" s="365"/>
      <c r="CUA61" s="365"/>
      <c r="CUB61" s="365"/>
      <c r="CUC61" s="365"/>
      <c r="CUD61" s="365"/>
      <c r="CUE61" s="365"/>
      <c r="CUF61" s="365"/>
      <c r="CUG61" s="365"/>
      <c r="CUH61" s="365"/>
      <c r="CUI61" s="365"/>
      <c r="CUJ61" s="365"/>
      <c r="CUK61" s="365"/>
      <c r="CUL61" s="365"/>
      <c r="CUM61" s="365"/>
      <c r="CUN61" s="365"/>
      <c r="CUO61" s="365"/>
      <c r="CUP61" s="365"/>
      <c r="CUQ61" s="365"/>
      <c r="CUR61" s="365"/>
      <c r="CUS61" s="365"/>
      <c r="CUT61" s="365"/>
      <c r="CUU61" s="365"/>
      <c r="CUV61" s="365"/>
      <c r="CUW61" s="365"/>
      <c r="CUX61" s="365"/>
      <c r="CUY61" s="365"/>
      <c r="CUZ61" s="365"/>
      <c r="CVA61" s="365"/>
      <c r="CVB61" s="365"/>
      <c r="CVC61" s="365"/>
      <c r="CVD61" s="365"/>
      <c r="CVE61" s="365"/>
      <c r="CVF61" s="365"/>
      <c r="CVG61" s="365"/>
      <c r="CVH61" s="365"/>
      <c r="CVI61" s="365"/>
      <c r="CVJ61" s="365"/>
      <c r="CVK61" s="365"/>
      <c r="CVL61" s="365"/>
      <c r="CVM61" s="365"/>
      <c r="CVN61" s="365"/>
      <c r="CVO61" s="365"/>
      <c r="CVP61" s="365"/>
      <c r="CVQ61" s="365"/>
      <c r="CVR61" s="365"/>
      <c r="CVS61" s="365"/>
      <c r="CVT61" s="365"/>
      <c r="CVU61" s="365"/>
      <c r="CVV61" s="365"/>
      <c r="CVW61" s="365"/>
      <c r="CVX61" s="365"/>
      <c r="CVY61" s="365"/>
      <c r="CVZ61" s="365"/>
      <c r="CWA61" s="365"/>
      <c r="CWB61" s="365"/>
      <c r="CWC61" s="365"/>
      <c r="CWD61" s="365"/>
      <c r="CWE61" s="365"/>
      <c r="CWF61" s="365"/>
      <c r="CWG61" s="365"/>
      <c r="CWH61" s="365"/>
      <c r="CWI61" s="365"/>
      <c r="CWJ61" s="365"/>
      <c r="CWK61" s="365"/>
      <c r="CWL61" s="365"/>
      <c r="CWM61" s="365"/>
      <c r="CWN61" s="365"/>
      <c r="CWO61" s="365"/>
      <c r="CWP61" s="365"/>
      <c r="CWQ61" s="365"/>
      <c r="CWR61" s="365"/>
      <c r="CWS61" s="365"/>
      <c r="CWT61" s="365"/>
      <c r="CWU61" s="365"/>
      <c r="CWV61" s="365"/>
      <c r="CWW61" s="365"/>
      <c r="CWX61" s="365"/>
      <c r="CWY61" s="365"/>
      <c r="CWZ61" s="365"/>
      <c r="CXA61" s="365"/>
      <c r="CXB61" s="365"/>
      <c r="CXC61" s="365"/>
      <c r="CXD61" s="365"/>
      <c r="CXE61" s="365"/>
      <c r="CXF61" s="365"/>
      <c r="CXG61" s="365"/>
      <c r="CXH61" s="365"/>
      <c r="CXI61" s="365"/>
      <c r="CXJ61" s="365"/>
      <c r="CXK61" s="365"/>
      <c r="CXL61" s="365"/>
      <c r="CXM61" s="365"/>
      <c r="CXN61" s="365"/>
      <c r="CXO61" s="365"/>
      <c r="CXP61" s="365"/>
      <c r="CXQ61" s="365"/>
      <c r="CXR61" s="365"/>
      <c r="CXS61" s="365"/>
      <c r="CXT61" s="365"/>
      <c r="CXU61" s="365"/>
      <c r="CXV61" s="365"/>
      <c r="CXW61" s="365"/>
      <c r="CXX61" s="365"/>
      <c r="CXY61" s="365"/>
      <c r="CXZ61" s="365"/>
      <c r="CYA61" s="365"/>
      <c r="CYB61" s="365"/>
      <c r="CYC61" s="365"/>
      <c r="CYD61" s="365"/>
      <c r="CYE61" s="365"/>
      <c r="CYF61" s="365"/>
      <c r="CYG61" s="365"/>
      <c r="CYH61" s="365"/>
      <c r="CYI61" s="365"/>
      <c r="CYJ61" s="365"/>
      <c r="CYK61" s="365"/>
      <c r="CYL61" s="365"/>
      <c r="CYM61" s="365"/>
      <c r="CYN61" s="365"/>
      <c r="CYO61" s="365"/>
      <c r="CYP61" s="365"/>
      <c r="CYQ61" s="365"/>
      <c r="CYR61" s="365"/>
      <c r="CYS61" s="365"/>
      <c r="CYT61" s="365"/>
      <c r="CYU61" s="365"/>
      <c r="CYV61" s="365"/>
      <c r="CYW61" s="365"/>
      <c r="CYX61" s="365"/>
      <c r="CYY61" s="365"/>
      <c r="CYZ61" s="365"/>
      <c r="CZA61" s="365"/>
      <c r="CZB61" s="365"/>
      <c r="CZC61" s="365"/>
      <c r="CZD61" s="365"/>
      <c r="CZE61" s="365"/>
      <c r="CZF61" s="365"/>
      <c r="CZG61" s="365"/>
      <c r="CZH61" s="365"/>
      <c r="CZI61" s="365"/>
      <c r="CZJ61" s="365"/>
      <c r="CZK61" s="365"/>
      <c r="CZL61" s="365"/>
      <c r="CZM61" s="365"/>
      <c r="CZN61" s="365"/>
      <c r="CZO61" s="365"/>
      <c r="CZP61" s="365"/>
      <c r="CZQ61" s="365"/>
      <c r="CZR61" s="365"/>
      <c r="CZS61" s="365"/>
      <c r="CZT61" s="365"/>
      <c r="CZU61" s="365"/>
      <c r="CZV61" s="365"/>
      <c r="CZW61" s="365"/>
      <c r="CZX61" s="365"/>
      <c r="CZY61" s="365"/>
      <c r="CZZ61" s="365"/>
      <c r="DAA61" s="365"/>
      <c r="DAB61" s="365"/>
      <c r="DAC61" s="365"/>
      <c r="DAD61" s="365"/>
      <c r="DAE61" s="365"/>
      <c r="DAF61" s="365"/>
      <c r="DAG61" s="365"/>
      <c r="DAH61" s="365"/>
      <c r="DAI61" s="365"/>
      <c r="DAJ61" s="365"/>
      <c r="DAK61" s="365"/>
      <c r="DAL61" s="365"/>
      <c r="DAM61" s="365"/>
      <c r="DAN61" s="365"/>
      <c r="DAO61" s="365"/>
      <c r="DAP61" s="365"/>
      <c r="DAQ61" s="365"/>
      <c r="DAR61" s="365"/>
      <c r="DAS61" s="365"/>
      <c r="DAT61" s="365"/>
      <c r="DAU61" s="365"/>
      <c r="DAV61" s="365"/>
      <c r="DAW61" s="365"/>
      <c r="DAX61" s="365"/>
      <c r="DAY61" s="365"/>
      <c r="DAZ61" s="365"/>
      <c r="DBA61" s="365"/>
      <c r="DBB61" s="365"/>
      <c r="DBC61" s="365"/>
      <c r="DBD61" s="365"/>
      <c r="DBE61" s="365"/>
      <c r="DBF61" s="365"/>
      <c r="DBG61" s="365"/>
      <c r="DBH61" s="365"/>
      <c r="DBI61" s="365"/>
      <c r="DBJ61" s="365"/>
      <c r="DBK61" s="365"/>
      <c r="DBL61" s="365"/>
      <c r="DBM61" s="365"/>
      <c r="DBN61" s="365"/>
      <c r="DBO61" s="365"/>
      <c r="DBP61" s="365"/>
      <c r="DBQ61" s="365"/>
      <c r="DBR61" s="365"/>
      <c r="DBS61" s="365"/>
      <c r="DBT61" s="365"/>
      <c r="DBU61" s="365"/>
      <c r="DBV61" s="365"/>
      <c r="DBW61" s="365"/>
      <c r="DBX61" s="365"/>
      <c r="DBY61" s="365"/>
      <c r="DBZ61" s="365"/>
      <c r="DCA61" s="365"/>
      <c r="DCB61" s="365"/>
      <c r="DCC61" s="365"/>
      <c r="DCD61" s="365"/>
      <c r="DCE61" s="365"/>
      <c r="DCF61" s="365"/>
      <c r="DCG61" s="365"/>
      <c r="DCH61" s="365"/>
      <c r="DCI61" s="365"/>
      <c r="DCJ61" s="365"/>
      <c r="DCK61" s="365"/>
      <c r="DCL61" s="365"/>
      <c r="DCM61" s="365"/>
      <c r="DCN61" s="365"/>
      <c r="DCO61" s="365"/>
      <c r="DCP61" s="365"/>
      <c r="DCQ61" s="365"/>
      <c r="DCR61" s="365"/>
      <c r="DCS61" s="365"/>
      <c r="DCT61" s="365"/>
      <c r="DCU61" s="365"/>
      <c r="DCV61" s="365"/>
      <c r="DCW61" s="365"/>
      <c r="DCX61" s="365"/>
      <c r="DCY61" s="365"/>
      <c r="DCZ61" s="365"/>
      <c r="DDA61" s="365"/>
      <c r="DDB61" s="365"/>
      <c r="DDC61" s="365"/>
      <c r="DDD61" s="365"/>
      <c r="DDE61" s="365"/>
      <c r="DDF61" s="365"/>
      <c r="DDG61" s="365"/>
      <c r="DDH61" s="365"/>
      <c r="DDI61" s="365"/>
      <c r="DDJ61" s="365"/>
      <c r="DDK61" s="365"/>
      <c r="DDL61" s="365"/>
      <c r="DDM61" s="365"/>
      <c r="DDN61" s="365"/>
      <c r="DDO61" s="365"/>
      <c r="DDP61" s="365"/>
      <c r="DDQ61" s="365"/>
      <c r="DDR61" s="365"/>
      <c r="DDS61" s="365"/>
      <c r="DDT61" s="365"/>
      <c r="DDU61" s="365"/>
      <c r="DDV61" s="365"/>
      <c r="DDW61" s="365"/>
      <c r="DDX61" s="365"/>
      <c r="DDY61" s="365"/>
      <c r="DDZ61" s="365"/>
      <c r="DEA61" s="365"/>
      <c r="DEB61" s="365"/>
      <c r="DEC61" s="365"/>
      <c r="DED61" s="365"/>
      <c r="DEE61" s="365"/>
      <c r="DEF61" s="365"/>
      <c r="DEG61" s="365"/>
      <c r="DEH61" s="365"/>
      <c r="DEI61" s="365"/>
      <c r="DEJ61" s="365"/>
      <c r="DEK61" s="365"/>
      <c r="DEL61" s="365"/>
      <c r="DEM61" s="365"/>
      <c r="DEN61" s="365"/>
      <c r="DEO61" s="365"/>
      <c r="DEP61" s="365"/>
      <c r="DEQ61" s="365"/>
      <c r="DER61" s="365"/>
      <c r="DES61" s="365"/>
      <c r="DET61" s="365"/>
      <c r="DEU61" s="365"/>
      <c r="DEV61" s="365"/>
      <c r="DEW61" s="365"/>
      <c r="DEX61" s="365"/>
      <c r="DEY61" s="365"/>
      <c r="DEZ61" s="365"/>
      <c r="DFA61" s="365"/>
      <c r="DFB61" s="365"/>
      <c r="DFC61" s="365"/>
      <c r="DFD61" s="365"/>
      <c r="DFE61" s="365"/>
      <c r="DFF61" s="365"/>
      <c r="DFG61" s="365"/>
      <c r="DFH61" s="365"/>
      <c r="DFI61" s="365"/>
      <c r="DFJ61" s="365"/>
      <c r="DFK61" s="365"/>
      <c r="DFL61" s="365"/>
      <c r="DFM61" s="365"/>
      <c r="DFN61" s="365"/>
      <c r="DFO61" s="365"/>
      <c r="DFP61" s="365"/>
      <c r="DFQ61" s="365"/>
      <c r="DFR61" s="365"/>
      <c r="DFS61" s="365"/>
      <c r="DFT61" s="365"/>
      <c r="DFU61" s="365"/>
      <c r="DFV61" s="365"/>
      <c r="DFW61" s="365"/>
      <c r="DFX61" s="365"/>
      <c r="DFY61" s="365"/>
      <c r="DFZ61" s="365"/>
      <c r="DGA61" s="365"/>
      <c r="DGB61" s="365"/>
      <c r="DGC61" s="365"/>
      <c r="DGD61" s="365"/>
      <c r="DGE61" s="365"/>
      <c r="DGF61" s="365"/>
      <c r="DGG61" s="365"/>
      <c r="DGH61" s="365"/>
      <c r="DGI61" s="365"/>
      <c r="DGJ61" s="365"/>
      <c r="DGK61" s="365"/>
      <c r="DGL61" s="365"/>
      <c r="DGM61" s="365"/>
      <c r="DGN61" s="365"/>
      <c r="DGO61" s="365"/>
      <c r="DGP61" s="365"/>
      <c r="DGQ61" s="365"/>
      <c r="DGR61" s="365"/>
      <c r="DGS61" s="365"/>
      <c r="DGT61" s="365"/>
      <c r="DGU61" s="365"/>
      <c r="DGV61" s="365"/>
      <c r="DGW61" s="365"/>
      <c r="DGX61" s="365"/>
      <c r="DGY61" s="365"/>
      <c r="DGZ61" s="365"/>
      <c r="DHA61" s="365"/>
      <c r="DHB61" s="365"/>
      <c r="DHC61" s="365"/>
      <c r="DHD61" s="365"/>
      <c r="DHE61" s="365"/>
      <c r="DHF61" s="365"/>
      <c r="DHG61" s="365"/>
      <c r="DHH61" s="365"/>
      <c r="DHI61" s="365"/>
      <c r="DHJ61" s="365"/>
      <c r="DHK61" s="365"/>
      <c r="DHL61" s="365"/>
      <c r="DHM61" s="365"/>
      <c r="DHN61" s="365"/>
      <c r="DHO61" s="365"/>
      <c r="DHP61" s="365"/>
      <c r="DHQ61" s="365"/>
      <c r="DHR61" s="365"/>
      <c r="DHS61" s="365"/>
      <c r="DHT61" s="365"/>
      <c r="DHU61" s="365"/>
      <c r="DHV61" s="365"/>
      <c r="DHW61" s="365"/>
      <c r="DHX61" s="365"/>
      <c r="DHY61" s="365"/>
      <c r="DHZ61" s="365"/>
      <c r="DIA61" s="365"/>
      <c r="DIB61" s="365"/>
      <c r="DIC61" s="365"/>
      <c r="DID61" s="365"/>
      <c r="DIE61" s="365"/>
      <c r="DIF61" s="365"/>
      <c r="DIG61" s="365"/>
      <c r="DIH61" s="365"/>
      <c r="DII61" s="365"/>
      <c r="DIJ61" s="365"/>
      <c r="DIK61" s="365"/>
      <c r="DIL61" s="365"/>
      <c r="DIM61" s="365"/>
      <c r="DIN61" s="365"/>
      <c r="DIO61" s="365"/>
      <c r="DIP61" s="365"/>
      <c r="DIQ61" s="365"/>
      <c r="DIR61" s="365"/>
      <c r="DIS61" s="365"/>
      <c r="DIT61" s="365"/>
      <c r="DIU61" s="365"/>
      <c r="DIV61" s="365"/>
      <c r="DIW61" s="365"/>
      <c r="DIX61" s="365"/>
      <c r="DIY61" s="365"/>
      <c r="DIZ61" s="365"/>
      <c r="DJA61" s="365"/>
      <c r="DJB61" s="365"/>
      <c r="DJC61" s="365"/>
      <c r="DJD61" s="365"/>
      <c r="DJE61" s="365"/>
      <c r="DJF61" s="365"/>
      <c r="DJG61" s="365"/>
      <c r="DJH61" s="365"/>
      <c r="DJI61" s="365"/>
      <c r="DJJ61" s="365"/>
      <c r="DJK61" s="365"/>
      <c r="DJL61" s="365"/>
      <c r="DJM61" s="365"/>
      <c r="DJN61" s="365"/>
      <c r="DJO61" s="365"/>
      <c r="DJP61" s="365"/>
      <c r="DJQ61" s="365"/>
      <c r="DJR61" s="365"/>
      <c r="DJS61" s="365"/>
      <c r="DJT61" s="365"/>
      <c r="DJU61" s="365"/>
      <c r="DJV61" s="365"/>
      <c r="DJW61" s="365"/>
      <c r="DJX61" s="365"/>
      <c r="DJY61" s="365"/>
      <c r="DJZ61" s="365"/>
      <c r="DKA61" s="365"/>
      <c r="DKB61" s="365"/>
      <c r="DKC61" s="365"/>
      <c r="DKD61" s="365"/>
      <c r="DKE61" s="365"/>
      <c r="DKF61" s="365"/>
      <c r="DKG61" s="365"/>
      <c r="DKH61" s="365"/>
      <c r="DKI61" s="365"/>
      <c r="DKJ61" s="365"/>
      <c r="DKK61" s="365"/>
      <c r="DKL61" s="365"/>
      <c r="DKM61" s="365"/>
      <c r="DKN61" s="365"/>
      <c r="DKO61" s="365"/>
      <c r="DKP61" s="365"/>
      <c r="DKQ61" s="365"/>
      <c r="DKR61" s="365"/>
      <c r="DKS61" s="365"/>
      <c r="DKT61" s="365"/>
      <c r="DKU61" s="365"/>
      <c r="DKV61" s="365"/>
      <c r="DKW61" s="365"/>
      <c r="DKX61" s="365"/>
      <c r="DKY61" s="365"/>
      <c r="DKZ61" s="365"/>
      <c r="DLA61" s="365"/>
      <c r="DLB61" s="365"/>
      <c r="DLC61" s="365"/>
      <c r="DLD61" s="365"/>
      <c r="DLE61" s="365"/>
      <c r="DLF61" s="365"/>
      <c r="DLG61" s="365"/>
      <c r="DLH61" s="365"/>
      <c r="DLI61" s="365"/>
      <c r="DLJ61" s="365"/>
      <c r="DLK61" s="365"/>
      <c r="DLL61" s="365"/>
      <c r="DLM61" s="365"/>
      <c r="DLN61" s="365"/>
      <c r="DLO61" s="365"/>
      <c r="DLP61" s="365"/>
      <c r="DLQ61" s="365"/>
      <c r="DLR61" s="365"/>
      <c r="DLS61" s="365"/>
      <c r="DLT61" s="365"/>
      <c r="DLU61" s="365"/>
      <c r="DLV61" s="365"/>
      <c r="DLW61" s="365"/>
      <c r="DLX61" s="365"/>
      <c r="DLY61" s="365"/>
      <c r="DLZ61" s="365"/>
      <c r="DMA61" s="365"/>
      <c r="DMB61" s="365"/>
      <c r="DMC61" s="365"/>
      <c r="DMD61" s="365"/>
      <c r="DME61" s="365"/>
      <c r="DMF61" s="365"/>
      <c r="DMG61" s="365"/>
      <c r="DMH61" s="365"/>
      <c r="DMI61" s="365"/>
      <c r="DMJ61" s="365"/>
      <c r="DMK61" s="365"/>
      <c r="DML61" s="365"/>
      <c r="DMM61" s="365"/>
      <c r="DMN61" s="365"/>
      <c r="DMO61" s="365"/>
      <c r="DMP61" s="365"/>
      <c r="DMQ61" s="365"/>
      <c r="DMR61" s="365"/>
      <c r="DMS61" s="365"/>
      <c r="DMT61" s="365"/>
      <c r="DMU61" s="365"/>
      <c r="DMV61" s="365"/>
      <c r="DMW61" s="365"/>
      <c r="DMX61" s="365"/>
      <c r="DMY61" s="365"/>
      <c r="DMZ61" s="365"/>
      <c r="DNA61" s="365"/>
      <c r="DNB61" s="365"/>
      <c r="DNC61" s="365"/>
      <c r="DND61" s="365"/>
      <c r="DNE61" s="365"/>
      <c r="DNF61" s="365"/>
      <c r="DNG61" s="365"/>
      <c r="DNH61" s="365"/>
      <c r="DNI61" s="365"/>
      <c r="DNJ61" s="365"/>
      <c r="DNK61" s="365"/>
      <c r="DNL61" s="365"/>
      <c r="DNM61" s="365"/>
      <c r="DNN61" s="365"/>
      <c r="DNO61" s="365"/>
      <c r="DNP61" s="365"/>
      <c r="DNQ61" s="365"/>
      <c r="DNR61" s="365"/>
      <c r="DNS61" s="365"/>
      <c r="DNT61" s="365"/>
      <c r="DNU61" s="365"/>
      <c r="DNV61" s="365"/>
      <c r="DNW61" s="365"/>
      <c r="DNX61" s="365"/>
      <c r="DNY61" s="365"/>
      <c r="DNZ61" s="365"/>
      <c r="DOA61" s="365"/>
      <c r="DOB61" s="365"/>
      <c r="DOC61" s="365"/>
      <c r="DOD61" s="365"/>
      <c r="DOE61" s="365"/>
      <c r="DOF61" s="365"/>
      <c r="DOG61" s="365"/>
      <c r="DOH61" s="365"/>
      <c r="DOI61" s="365"/>
      <c r="DOJ61" s="365"/>
      <c r="DOK61" s="365"/>
      <c r="DOL61" s="365"/>
      <c r="DOM61" s="365"/>
      <c r="DON61" s="365"/>
      <c r="DOO61" s="365"/>
      <c r="DOP61" s="365"/>
      <c r="DOQ61" s="365"/>
      <c r="DOR61" s="365"/>
      <c r="DOS61" s="365"/>
      <c r="DOT61" s="365"/>
      <c r="DOU61" s="365"/>
      <c r="DOV61" s="365"/>
      <c r="DOW61" s="365"/>
      <c r="DOX61" s="365"/>
      <c r="DOY61" s="365"/>
      <c r="DOZ61" s="365"/>
      <c r="DPA61" s="365"/>
      <c r="DPB61" s="365"/>
      <c r="DPC61" s="365"/>
      <c r="DPD61" s="365"/>
      <c r="DPE61" s="365"/>
      <c r="DPF61" s="365"/>
      <c r="DPG61" s="365"/>
      <c r="DPH61" s="365"/>
      <c r="DPI61" s="365"/>
      <c r="DPJ61" s="365"/>
      <c r="DPK61" s="365"/>
      <c r="DPL61" s="365"/>
      <c r="DPM61" s="365"/>
      <c r="DPN61" s="365"/>
      <c r="DPO61" s="365"/>
      <c r="DPP61" s="365"/>
      <c r="DPQ61" s="365"/>
      <c r="DPR61" s="365"/>
      <c r="DPS61" s="365"/>
      <c r="DPT61" s="365"/>
      <c r="DPU61" s="365"/>
      <c r="DPV61" s="365"/>
      <c r="DPW61" s="365"/>
      <c r="DPX61" s="365"/>
      <c r="DPY61" s="365"/>
      <c r="DPZ61" s="365"/>
      <c r="DQA61" s="365"/>
      <c r="DQB61" s="365"/>
      <c r="DQC61" s="365"/>
      <c r="DQD61" s="365"/>
      <c r="DQE61" s="365"/>
      <c r="DQF61" s="365"/>
      <c r="DQG61" s="365"/>
      <c r="DQH61" s="365"/>
      <c r="DQI61" s="365"/>
      <c r="DQJ61" s="365"/>
      <c r="DQK61" s="365"/>
      <c r="DQL61" s="365"/>
      <c r="DQM61" s="365"/>
      <c r="DQN61" s="365"/>
      <c r="DQO61" s="365"/>
      <c r="DQP61" s="365"/>
      <c r="DQQ61" s="365"/>
      <c r="DQR61" s="365"/>
      <c r="DQS61" s="365"/>
      <c r="DQT61" s="365"/>
      <c r="DQU61" s="365"/>
      <c r="DQV61" s="365"/>
      <c r="DQW61" s="365"/>
      <c r="DQX61" s="365"/>
      <c r="DQY61" s="365"/>
      <c r="DQZ61" s="365"/>
      <c r="DRA61" s="365"/>
      <c r="DRB61" s="365"/>
      <c r="DRC61" s="365"/>
      <c r="DRD61" s="365"/>
      <c r="DRE61" s="365"/>
      <c r="DRF61" s="365"/>
      <c r="DRG61" s="365"/>
      <c r="DRH61" s="365"/>
      <c r="DRI61" s="365"/>
      <c r="DRJ61" s="365"/>
      <c r="DRK61" s="365"/>
      <c r="DRL61" s="365"/>
      <c r="DRM61" s="365"/>
      <c r="DRN61" s="365"/>
      <c r="DRO61" s="365"/>
      <c r="DRP61" s="365"/>
      <c r="DRQ61" s="365"/>
      <c r="DRR61" s="365"/>
      <c r="DRS61" s="365"/>
      <c r="DRT61" s="365"/>
      <c r="DRU61" s="365"/>
      <c r="DRV61" s="365"/>
      <c r="DRW61" s="365"/>
      <c r="DRX61" s="365"/>
      <c r="DRY61" s="365"/>
      <c r="DRZ61" s="365"/>
      <c r="DSA61" s="365"/>
      <c r="DSB61" s="365"/>
      <c r="DSC61" s="365"/>
      <c r="DSD61" s="365"/>
      <c r="DSE61" s="365"/>
      <c r="DSF61" s="365"/>
      <c r="DSG61" s="365"/>
      <c r="DSH61" s="365"/>
      <c r="DSI61" s="365"/>
      <c r="DSJ61" s="365"/>
      <c r="DSK61" s="365"/>
      <c r="DSL61" s="365"/>
      <c r="DSM61" s="365"/>
      <c r="DSN61" s="365"/>
      <c r="DSO61" s="365"/>
      <c r="DSP61" s="365"/>
      <c r="DSQ61" s="365"/>
      <c r="DSR61" s="365"/>
      <c r="DSS61" s="365"/>
      <c r="DST61" s="365"/>
      <c r="DSU61" s="365"/>
      <c r="DSV61" s="365"/>
      <c r="DSW61" s="365"/>
      <c r="DSX61" s="365"/>
      <c r="DSY61" s="365"/>
      <c r="DSZ61" s="365"/>
      <c r="DTA61" s="365"/>
      <c r="DTB61" s="365"/>
      <c r="DTC61" s="365"/>
      <c r="DTD61" s="365"/>
      <c r="DTE61" s="365"/>
      <c r="DTF61" s="365"/>
      <c r="DTG61" s="365"/>
      <c r="DTH61" s="365"/>
      <c r="DTI61" s="365"/>
      <c r="DTJ61" s="365"/>
      <c r="DTK61" s="365"/>
      <c r="DTL61" s="365"/>
      <c r="DTM61" s="365"/>
      <c r="DTN61" s="365"/>
      <c r="DTO61" s="365"/>
      <c r="DTP61" s="365"/>
      <c r="DTQ61" s="365"/>
      <c r="DTR61" s="365"/>
      <c r="DTS61" s="365"/>
      <c r="DTT61" s="365"/>
      <c r="DTU61" s="365"/>
      <c r="DTV61" s="365"/>
      <c r="DTW61" s="365"/>
      <c r="DTX61" s="365"/>
      <c r="DTY61" s="365"/>
      <c r="DTZ61" s="365"/>
      <c r="DUA61" s="365"/>
      <c r="DUB61" s="365"/>
      <c r="DUC61" s="365"/>
      <c r="DUD61" s="365"/>
      <c r="DUE61" s="365"/>
      <c r="DUF61" s="365"/>
      <c r="DUG61" s="365"/>
      <c r="DUH61" s="365"/>
      <c r="DUI61" s="365"/>
      <c r="DUJ61" s="365"/>
      <c r="DUK61" s="365"/>
      <c r="DUL61" s="365"/>
      <c r="DUM61" s="365"/>
      <c r="DUN61" s="365"/>
      <c r="DUO61" s="365"/>
      <c r="DUP61" s="365"/>
      <c r="DUQ61" s="365"/>
      <c r="DUR61" s="365"/>
      <c r="DUS61" s="365"/>
      <c r="DUT61" s="365"/>
      <c r="DUU61" s="365"/>
      <c r="DUV61" s="365"/>
      <c r="DUW61" s="365"/>
      <c r="DUX61" s="365"/>
      <c r="DUY61" s="365"/>
      <c r="DUZ61" s="365"/>
      <c r="DVA61" s="365"/>
      <c r="DVB61" s="365"/>
      <c r="DVC61" s="365"/>
      <c r="DVD61" s="365"/>
      <c r="DVE61" s="365"/>
      <c r="DVF61" s="365"/>
      <c r="DVG61" s="365"/>
      <c r="DVH61" s="365"/>
      <c r="DVI61" s="365"/>
      <c r="DVJ61" s="365"/>
      <c r="DVK61" s="365"/>
      <c r="DVL61" s="365"/>
      <c r="DVM61" s="365"/>
      <c r="DVN61" s="365"/>
      <c r="DVO61" s="365"/>
      <c r="DVP61" s="365"/>
      <c r="DVQ61" s="365"/>
      <c r="DVR61" s="365"/>
      <c r="DVS61" s="365"/>
      <c r="DVT61" s="365"/>
      <c r="DVU61" s="365"/>
      <c r="DVV61" s="365"/>
      <c r="DVW61" s="365"/>
      <c r="DVX61" s="365"/>
      <c r="DVY61" s="365"/>
      <c r="DVZ61" s="365"/>
      <c r="DWA61" s="365"/>
      <c r="DWB61" s="365"/>
      <c r="DWC61" s="365"/>
      <c r="DWD61" s="365"/>
      <c r="DWE61" s="365"/>
      <c r="DWF61" s="365"/>
      <c r="DWG61" s="365"/>
      <c r="DWH61" s="365"/>
      <c r="DWI61" s="365"/>
      <c r="DWJ61" s="365"/>
      <c r="DWK61" s="365"/>
      <c r="DWL61" s="365"/>
      <c r="DWM61" s="365"/>
      <c r="DWN61" s="365"/>
      <c r="DWO61" s="365"/>
      <c r="DWP61" s="365"/>
      <c r="DWQ61" s="365"/>
      <c r="DWR61" s="365"/>
      <c r="DWS61" s="365"/>
      <c r="DWT61" s="365"/>
      <c r="DWU61" s="365"/>
      <c r="DWV61" s="365"/>
      <c r="DWW61" s="365"/>
      <c r="DWX61" s="365"/>
      <c r="DWY61" s="365"/>
      <c r="DWZ61" s="365"/>
      <c r="DXA61" s="365"/>
      <c r="DXB61" s="365"/>
      <c r="DXC61" s="365"/>
      <c r="DXD61" s="365"/>
      <c r="DXE61" s="365"/>
      <c r="DXF61" s="365"/>
      <c r="DXG61" s="365"/>
      <c r="DXH61" s="365"/>
      <c r="DXI61" s="365"/>
      <c r="DXJ61" s="365"/>
      <c r="DXK61" s="365"/>
      <c r="DXL61" s="365"/>
      <c r="DXM61" s="365"/>
      <c r="DXN61" s="365"/>
      <c r="DXO61" s="365"/>
      <c r="DXP61" s="365"/>
      <c r="DXQ61" s="365"/>
      <c r="DXR61" s="365"/>
      <c r="DXS61" s="365"/>
      <c r="DXT61" s="365"/>
      <c r="DXU61" s="365"/>
      <c r="DXV61" s="365"/>
      <c r="DXW61" s="365"/>
      <c r="DXX61" s="365"/>
      <c r="DXY61" s="365"/>
      <c r="DXZ61" s="365"/>
      <c r="DYA61" s="365"/>
      <c r="DYB61" s="365"/>
      <c r="DYC61" s="365"/>
      <c r="DYD61" s="365"/>
      <c r="DYE61" s="365"/>
      <c r="DYF61" s="365"/>
      <c r="DYG61" s="365"/>
      <c r="DYH61" s="365"/>
      <c r="DYI61" s="365"/>
      <c r="DYJ61" s="365"/>
      <c r="DYK61" s="365"/>
      <c r="DYL61" s="365"/>
      <c r="DYM61" s="365"/>
      <c r="DYN61" s="365"/>
      <c r="DYO61" s="365"/>
      <c r="DYP61" s="365"/>
      <c r="DYQ61" s="365"/>
      <c r="DYR61" s="365"/>
      <c r="DYS61" s="365"/>
      <c r="DYT61" s="365"/>
      <c r="DYU61" s="365"/>
      <c r="DYV61" s="365"/>
      <c r="DYW61" s="365"/>
      <c r="DYX61" s="365"/>
      <c r="DYY61" s="365"/>
      <c r="DYZ61" s="365"/>
      <c r="DZA61" s="365"/>
      <c r="DZB61" s="365"/>
      <c r="DZC61" s="365"/>
      <c r="DZD61" s="365"/>
      <c r="DZE61" s="365"/>
      <c r="DZF61" s="365"/>
      <c r="DZG61" s="365"/>
      <c r="DZH61" s="365"/>
      <c r="DZI61" s="365"/>
      <c r="DZJ61" s="365"/>
      <c r="DZK61" s="365"/>
      <c r="DZL61" s="365"/>
      <c r="DZM61" s="365"/>
      <c r="DZN61" s="365"/>
      <c r="DZO61" s="365"/>
      <c r="DZP61" s="365"/>
      <c r="DZQ61" s="365"/>
      <c r="DZR61" s="365"/>
      <c r="DZS61" s="365"/>
      <c r="DZT61" s="365"/>
      <c r="DZU61" s="365"/>
      <c r="DZV61" s="365"/>
      <c r="DZW61" s="365"/>
      <c r="DZX61" s="365"/>
      <c r="DZY61" s="365"/>
      <c r="DZZ61" s="365"/>
      <c r="EAA61" s="365"/>
      <c r="EAB61" s="365"/>
      <c r="EAC61" s="365"/>
      <c r="EAD61" s="365"/>
      <c r="EAE61" s="365"/>
      <c r="EAF61" s="365"/>
      <c r="EAG61" s="365"/>
      <c r="EAH61" s="365"/>
      <c r="EAI61" s="365"/>
      <c r="EAJ61" s="365"/>
      <c r="EAK61" s="365"/>
      <c r="EAL61" s="365"/>
      <c r="EAM61" s="365"/>
      <c r="EAN61" s="365"/>
      <c r="EAO61" s="365"/>
      <c r="EAP61" s="365"/>
      <c r="EAQ61" s="365"/>
      <c r="EAR61" s="365"/>
      <c r="EAS61" s="365"/>
      <c r="EAT61" s="365"/>
      <c r="EAU61" s="365"/>
      <c r="EAV61" s="365"/>
      <c r="EAW61" s="365"/>
      <c r="EAX61" s="365"/>
      <c r="EAY61" s="365"/>
      <c r="EAZ61" s="365"/>
      <c r="EBA61" s="365"/>
      <c r="EBB61" s="365"/>
      <c r="EBC61" s="365"/>
      <c r="EBD61" s="365"/>
      <c r="EBE61" s="365"/>
      <c r="EBF61" s="365"/>
      <c r="EBG61" s="365"/>
      <c r="EBH61" s="365"/>
      <c r="EBI61" s="365"/>
      <c r="EBJ61" s="365"/>
      <c r="EBK61" s="365"/>
      <c r="EBL61" s="365"/>
      <c r="EBM61" s="365"/>
      <c r="EBN61" s="365"/>
      <c r="EBO61" s="365"/>
      <c r="EBP61" s="365"/>
      <c r="EBQ61" s="365"/>
      <c r="EBR61" s="365"/>
      <c r="EBS61" s="365"/>
      <c r="EBT61" s="365"/>
      <c r="EBU61" s="365"/>
      <c r="EBV61" s="365"/>
      <c r="EBW61" s="365"/>
      <c r="EBX61" s="365"/>
      <c r="EBY61" s="365"/>
      <c r="EBZ61" s="365"/>
      <c r="ECA61" s="365"/>
      <c r="ECB61" s="365"/>
      <c r="ECC61" s="365"/>
      <c r="ECD61" s="365"/>
      <c r="ECE61" s="365"/>
      <c r="ECF61" s="365"/>
      <c r="ECG61" s="365"/>
      <c r="ECH61" s="365"/>
      <c r="ECI61" s="365"/>
      <c r="ECJ61" s="365"/>
      <c r="ECK61" s="365"/>
      <c r="ECL61" s="365"/>
      <c r="ECM61" s="365"/>
      <c r="ECN61" s="365"/>
      <c r="ECO61" s="365"/>
      <c r="ECP61" s="365"/>
      <c r="ECQ61" s="365"/>
      <c r="ECR61" s="365"/>
      <c r="ECS61" s="365"/>
      <c r="ECT61" s="365"/>
      <c r="ECU61" s="365"/>
      <c r="ECV61" s="365"/>
      <c r="ECW61" s="365"/>
      <c r="ECX61" s="365"/>
      <c r="ECY61" s="365"/>
      <c r="ECZ61" s="365"/>
      <c r="EDA61" s="365"/>
      <c r="EDB61" s="365"/>
      <c r="EDC61" s="365"/>
      <c r="EDD61" s="365"/>
      <c r="EDE61" s="365"/>
      <c r="EDF61" s="365"/>
      <c r="EDG61" s="365"/>
      <c r="EDH61" s="365"/>
      <c r="EDI61" s="365"/>
      <c r="EDJ61" s="365"/>
      <c r="EDK61" s="365"/>
      <c r="EDL61" s="365"/>
      <c r="EDM61" s="365"/>
      <c r="EDN61" s="365"/>
      <c r="EDO61" s="365"/>
      <c r="EDP61" s="365"/>
      <c r="EDQ61" s="365"/>
      <c r="EDR61" s="365"/>
      <c r="EDS61" s="365"/>
      <c r="EDT61" s="365"/>
      <c r="EDU61" s="365"/>
      <c r="EDV61" s="365"/>
      <c r="EDW61" s="365"/>
      <c r="EDX61" s="365"/>
      <c r="EDY61" s="365"/>
      <c r="EDZ61" s="365"/>
      <c r="EEA61" s="365"/>
      <c r="EEB61" s="365"/>
      <c r="EEC61" s="365"/>
      <c r="EED61" s="365"/>
      <c r="EEE61" s="365"/>
      <c r="EEF61" s="365"/>
      <c r="EEG61" s="365"/>
      <c r="EEH61" s="365"/>
      <c r="EEI61" s="365"/>
      <c r="EEJ61" s="365"/>
      <c r="EEK61" s="365"/>
      <c r="EEL61" s="365"/>
      <c r="EEM61" s="365"/>
      <c r="EEN61" s="365"/>
      <c r="EEO61" s="365"/>
      <c r="EEP61" s="365"/>
      <c r="EEQ61" s="365"/>
      <c r="EER61" s="365"/>
      <c r="EES61" s="365"/>
      <c r="EET61" s="365"/>
      <c r="EEU61" s="365"/>
      <c r="EEV61" s="365"/>
      <c r="EEW61" s="365"/>
      <c r="EEX61" s="365"/>
      <c r="EEY61" s="365"/>
      <c r="EEZ61" s="365"/>
      <c r="EFA61" s="365"/>
      <c r="EFB61" s="365"/>
      <c r="EFC61" s="365"/>
      <c r="EFD61" s="365"/>
      <c r="EFE61" s="365"/>
      <c r="EFF61" s="365"/>
      <c r="EFG61" s="365"/>
      <c r="EFH61" s="365"/>
      <c r="EFI61" s="365"/>
      <c r="EFJ61" s="365"/>
      <c r="EFK61" s="365"/>
      <c r="EFL61" s="365"/>
      <c r="EFM61" s="365"/>
      <c r="EFN61" s="365"/>
      <c r="EFO61" s="365"/>
      <c r="EFP61" s="365"/>
      <c r="EFQ61" s="365"/>
      <c r="EFR61" s="365"/>
      <c r="EFS61" s="365"/>
      <c r="EFT61" s="365"/>
      <c r="EFU61" s="365"/>
      <c r="EFV61" s="365"/>
      <c r="EFW61" s="365"/>
      <c r="EFX61" s="365"/>
      <c r="EFY61" s="365"/>
      <c r="EFZ61" s="365"/>
      <c r="EGA61" s="365"/>
      <c r="EGB61" s="365"/>
      <c r="EGC61" s="365"/>
      <c r="EGD61" s="365"/>
      <c r="EGE61" s="365"/>
      <c r="EGF61" s="365"/>
      <c r="EGG61" s="365"/>
      <c r="EGH61" s="365"/>
      <c r="EGI61" s="365"/>
      <c r="EGJ61" s="365"/>
      <c r="EGK61" s="365"/>
      <c r="EGL61" s="365"/>
      <c r="EGM61" s="365"/>
      <c r="EGN61" s="365"/>
      <c r="EGO61" s="365"/>
      <c r="EGP61" s="365"/>
      <c r="EGQ61" s="365"/>
      <c r="EGR61" s="365"/>
      <c r="EGS61" s="365"/>
      <c r="EGT61" s="365"/>
      <c r="EGU61" s="365"/>
      <c r="EGV61" s="365"/>
      <c r="EGW61" s="365"/>
      <c r="EGX61" s="365"/>
      <c r="EGY61" s="365"/>
      <c r="EGZ61" s="365"/>
      <c r="EHA61" s="365"/>
      <c r="EHB61" s="365"/>
      <c r="EHC61" s="365"/>
      <c r="EHD61" s="365"/>
      <c r="EHE61" s="365"/>
      <c r="EHF61" s="365"/>
      <c r="EHG61" s="365"/>
      <c r="EHH61" s="365"/>
      <c r="EHI61" s="365"/>
      <c r="EHJ61" s="365"/>
      <c r="EHK61" s="365"/>
      <c r="EHL61" s="365"/>
      <c r="EHM61" s="365"/>
      <c r="EHN61" s="365"/>
      <c r="EHO61" s="365"/>
      <c r="EHP61" s="365"/>
      <c r="EHQ61" s="365"/>
      <c r="EHR61" s="365"/>
      <c r="EHS61" s="365"/>
      <c r="EHT61" s="365"/>
      <c r="EHU61" s="365"/>
      <c r="EHV61" s="365"/>
      <c r="EHW61" s="365"/>
      <c r="EHX61" s="365"/>
      <c r="EHY61" s="365"/>
      <c r="EHZ61" s="365"/>
      <c r="EIA61" s="365"/>
      <c r="EIB61" s="365"/>
      <c r="EIC61" s="365"/>
      <c r="EID61" s="365"/>
      <c r="EIE61" s="365"/>
      <c r="EIF61" s="365"/>
      <c r="EIG61" s="365"/>
      <c r="EIH61" s="365"/>
      <c r="EII61" s="365"/>
      <c r="EIJ61" s="365"/>
      <c r="EIK61" s="365"/>
      <c r="EIL61" s="365"/>
      <c r="EIM61" s="365"/>
      <c r="EIN61" s="365"/>
      <c r="EIO61" s="365"/>
      <c r="EIP61" s="365"/>
      <c r="EIQ61" s="365"/>
      <c r="EIR61" s="365"/>
      <c r="EIS61" s="365"/>
      <c r="EIT61" s="365"/>
      <c r="EIU61" s="365"/>
      <c r="EIV61" s="365"/>
      <c r="EIW61" s="365"/>
      <c r="EIX61" s="365"/>
      <c r="EIY61" s="365"/>
      <c r="EIZ61" s="365"/>
      <c r="EJA61" s="365"/>
      <c r="EJB61" s="365"/>
      <c r="EJC61" s="365"/>
      <c r="EJD61" s="365"/>
      <c r="EJE61" s="365"/>
      <c r="EJF61" s="365"/>
      <c r="EJG61" s="365"/>
      <c r="EJH61" s="365"/>
      <c r="EJI61" s="365"/>
      <c r="EJJ61" s="365"/>
      <c r="EJK61" s="365"/>
      <c r="EJL61" s="365"/>
      <c r="EJM61" s="365"/>
      <c r="EJN61" s="365"/>
      <c r="EJO61" s="365"/>
      <c r="EJP61" s="365"/>
      <c r="EJQ61" s="365"/>
      <c r="EJR61" s="365"/>
      <c r="EJS61" s="365"/>
      <c r="EJT61" s="365"/>
      <c r="EJU61" s="365"/>
      <c r="EJV61" s="365"/>
      <c r="EJW61" s="365"/>
      <c r="EJX61" s="365"/>
      <c r="EJY61" s="365"/>
      <c r="EJZ61" s="365"/>
      <c r="EKA61" s="365"/>
      <c r="EKB61" s="365"/>
      <c r="EKC61" s="365"/>
      <c r="EKD61" s="365"/>
      <c r="EKE61" s="365"/>
      <c r="EKF61" s="365"/>
      <c r="EKG61" s="365"/>
      <c r="EKH61" s="365"/>
      <c r="EKI61" s="365"/>
      <c r="EKJ61" s="365"/>
      <c r="EKK61" s="365"/>
      <c r="EKL61" s="365"/>
      <c r="EKM61" s="365"/>
      <c r="EKN61" s="365"/>
      <c r="EKO61" s="365"/>
      <c r="EKP61" s="365"/>
      <c r="EKQ61" s="365"/>
      <c r="EKR61" s="365"/>
      <c r="EKS61" s="365"/>
      <c r="EKT61" s="365"/>
      <c r="EKU61" s="365"/>
      <c r="EKV61" s="365"/>
      <c r="EKW61" s="365"/>
      <c r="EKX61" s="365"/>
      <c r="EKY61" s="365"/>
      <c r="EKZ61" s="365"/>
      <c r="ELA61" s="365"/>
      <c r="ELB61" s="365"/>
      <c r="ELC61" s="365"/>
      <c r="ELD61" s="365"/>
      <c r="ELE61" s="365"/>
      <c r="ELF61" s="365"/>
      <c r="ELG61" s="365"/>
      <c r="ELH61" s="365"/>
      <c r="ELI61" s="365"/>
      <c r="ELJ61" s="365"/>
      <c r="ELK61" s="365"/>
      <c r="ELL61" s="365"/>
      <c r="ELM61" s="365"/>
      <c r="ELN61" s="365"/>
      <c r="ELO61" s="365"/>
      <c r="ELP61" s="365"/>
      <c r="ELQ61" s="365"/>
      <c r="ELR61" s="365"/>
      <c r="ELS61" s="365"/>
      <c r="ELT61" s="365"/>
      <c r="ELU61" s="365"/>
      <c r="ELV61" s="365"/>
      <c r="ELW61" s="365"/>
      <c r="ELX61" s="365"/>
      <c r="ELY61" s="365"/>
      <c r="ELZ61" s="365"/>
      <c r="EMA61" s="365"/>
      <c r="EMB61" s="365"/>
      <c r="EMC61" s="365"/>
      <c r="EMD61" s="365"/>
      <c r="EME61" s="365"/>
      <c r="EMF61" s="365"/>
      <c r="EMG61" s="365"/>
      <c r="EMH61" s="365"/>
      <c r="EMI61" s="365"/>
      <c r="EMJ61" s="365"/>
      <c r="EMK61" s="365"/>
      <c r="EML61" s="365"/>
      <c r="EMM61" s="365"/>
      <c r="EMN61" s="365"/>
      <c r="EMO61" s="365"/>
      <c r="EMP61" s="365"/>
      <c r="EMQ61" s="365"/>
      <c r="EMR61" s="365"/>
      <c r="EMS61" s="365"/>
      <c r="EMT61" s="365"/>
      <c r="EMU61" s="365"/>
      <c r="EMV61" s="365"/>
      <c r="EMW61" s="365"/>
      <c r="EMX61" s="365"/>
      <c r="EMY61" s="365"/>
      <c r="EMZ61" s="365"/>
      <c r="ENA61" s="365"/>
      <c r="ENB61" s="365"/>
      <c r="ENC61" s="365"/>
      <c r="END61" s="365"/>
      <c r="ENE61" s="365"/>
      <c r="ENF61" s="365"/>
      <c r="ENG61" s="365"/>
      <c r="ENH61" s="365"/>
      <c r="ENI61" s="365"/>
      <c r="ENJ61" s="365"/>
      <c r="ENK61" s="365"/>
      <c r="ENL61" s="365"/>
      <c r="ENM61" s="365"/>
      <c r="ENN61" s="365"/>
      <c r="ENO61" s="365"/>
      <c r="ENP61" s="365"/>
      <c r="ENQ61" s="365"/>
      <c r="ENR61" s="365"/>
      <c r="ENS61" s="365"/>
      <c r="ENT61" s="365"/>
      <c r="ENU61" s="365"/>
      <c r="ENV61" s="365"/>
      <c r="ENW61" s="365"/>
      <c r="ENX61" s="365"/>
      <c r="ENY61" s="365"/>
      <c r="ENZ61" s="365"/>
      <c r="EOA61" s="365"/>
      <c r="EOB61" s="365"/>
      <c r="EOC61" s="365"/>
      <c r="EOD61" s="365"/>
      <c r="EOE61" s="365"/>
      <c r="EOF61" s="365"/>
      <c r="EOG61" s="365"/>
      <c r="EOH61" s="365"/>
      <c r="EOI61" s="365"/>
      <c r="EOJ61" s="365"/>
      <c r="EOK61" s="365"/>
      <c r="EOL61" s="365"/>
      <c r="EOM61" s="365"/>
      <c r="EON61" s="365"/>
      <c r="EOO61" s="365"/>
      <c r="EOP61" s="365"/>
      <c r="EOQ61" s="365"/>
      <c r="EOR61" s="365"/>
      <c r="EOS61" s="365"/>
      <c r="EOT61" s="365"/>
      <c r="EOU61" s="365"/>
      <c r="EOV61" s="365"/>
      <c r="EOW61" s="365"/>
      <c r="EOX61" s="365"/>
      <c r="EOY61" s="365"/>
      <c r="EOZ61" s="365"/>
      <c r="EPA61" s="365"/>
      <c r="EPB61" s="365"/>
      <c r="EPC61" s="365"/>
      <c r="EPD61" s="365"/>
      <c r="EPE61" s="365"/>
      <c r="EPF61" s="365"/>
      <c r="EPG61" s="365"/>
      <c r="EPH61" s="365"/>
      <c r="EPI61" s="365"/>
      <c r="EPJ61" s="365"/>
      <c r="EPK61" s="365"/>
      <c r="EPL61" s="365"/>
      <c r="EPM61" s="365"/>
      <c r="EPN61" s="365"/>
      <c r="EPO61" s="365"/>
      <c r="EPP61" s="365"/>
      <c r="EPQ61" s="365"/>
      <c r="EPR61" s="365"/>
      <c r="EPS61" s="365"/>
      <c r="EPT61" s="365"/>
      <c r="EPU61" s="365"/>
      <c r="EPV61" s="365"/>
      <c r="EPW61" s="365"/>
      <c r="EPX61" s="365"/>
      <c r="EPY61" s="365"/>
      <c r="EPZ61" s="365"/>
      <c r="EQA61" s="365"/>
      <c r="EQB61" s="365"/>
      <c r="EQC61" s="365"/>
      <c r="EQD61" s="365"/>
      <c r="EQE61" s="365"/>
      <c r="EQF61" s="365"/>
      <c r="EQG61" s="365"/>
      <c r="EQH61" s="365"/>
      <c r="EQI61" s="365"/>
      <c r="EQJ61" s="365"/>
      <c r="EQK61" s="365"/>
      <c r="EQL61" s="365"/>
      <c r="EQM61" s="365"/>
      <c r="EQN61" s="365"/>
      <c r="EQO61" s="365"/>
      <c r="EQP61" s="365"/>
      <c r="EQQ61" s="365"/>
      <c r="EQR61" s="365"/>
      <c r="EQS61" s="365"/>
      <c r="EQT61" s="365"/>
      <c r="EQU61" s="365"/>
      <c r="EQV61" s="365"/>
      <c r="EQW61" s="365"/>
      <c r="EQX61" s="365"/>
      <c r="EQY61" s="365"/>
      <c r="EQZ61" s="365"/>
      <c r="ERA61" s="365"/>
      <c r="ERB61" s="365"/>
      <c r="ERC61" s="365"/>
      <c r="ERD61" s="365"/>
      <c r="ERE61" s="365"/>
      <c r="ERF61" s="365"/>
      <c r="ERG61" s="365"/>
      <c r="ERH61" s="365"/>
      <c r="ERI61" s="365"/>
      <c r="ERJ61" s="365"/>
      <c r="ERK61" s="365"/>
      <c r="ERL61" s="365"/>
      <c r="ERM61" s="365"/>
      <c r="ERN61" s="365"/>
      <c r="ERO61" s="365"/>
      <c r="ERP61" s="365"/>
      <c r="ERQ61" s="365"/>
      <c r="ERR61" s="365"/>
      <c r="ERS61" s="365"/>
      <c r="ERT61" s="365"/>
      <c r="ERU61" s="365"/>
      <c r="ERV61" s="365"/>
      <c r="ERW61" s="365"/>
      <c r="ERX61" s="365"/>
      <c r="ERY61" s="365"/>
      <c r="ERZ61" s="365"/>
      <c r="ESA61" s="365"/>
      <c r="ESB61" s="365"/>
      <c r="ESC61" s="365"/>
      <c r="ESD61" s="365"/>
      <c r="ESE61" s="365"/>
      <c r="ESF61" s="365"/>
      <c r="ESG61" s="365"/>
      <c r="ESH61" s="365"/>
      <c r="ESI61" s="365"/>
      <c r="ESJ61" s="365"/>
      <c r="ESK61" s="365"/>
      <c r="ESL61" s="365"/>
      <c r="ESM61" s="365"/>
      <c r="ESN61" s="365"/>
      <c r="ESO61" s="365"/>
      <c r="ESP61" s="365"/>
      <c r="ESQ61" s="365"/>
      <c r="ESR61" s="365"/>
      <c r="ESS61" s="365"/>
      <c r="EST61" s="365"/>
      <c r="ESU61" s="365"/>
      <c r="ESV61" s="365"/>
      <c r="ESW61" s="365"/>
      <c r="ESX61" s="365"/>
      <c r="ESY61" s="365"/>
      <c r="ESZ61" s="365"/>
      <c r="ETA61" s="365"/>
      <c r="ETB61" s="365"/>
      <c r="ETC61" s="365"/>
      <c r="ETD61" s="365"/>
      <c r="ETE61" s="365"/>
      <c r="ETF61" s="365"/>
      <c r="ETG61" s="365"/>
      <c r="ETH61" s="365"/>
      <c r="ETI61" s="365"/>
      <c r="ETJ61" s="365"/>
      <c r="ETK61" s="365"/>
      <c r="ETL61" s="365"/>
      <c r="ETM61" s="365"/>
      <c r="ETN61" s="365"/>
      <c r="ETO61" s="365"/>
      <c r="ETP61" s="365"/>
      <c r="ETQ61" s="365"/>
      <c r="ETR61" s="365"/>
      <c r="ETS61" s="365"/>
      <c r="ETT61" s="365"/>
      <c r="ETU61" s="365"/>
      <c r="ETV61" s="365"/>
      <c r="ETW61" s="365"/>
      <c r="ETX61" s="365"/>
      <c r="ETY61" s="365"/>
      <c r="ETZ61" s="365"/>
      <c r="EUA61" s="365"/>
      <c r="EUB61" s="365"/>
      <c r="EUC61" s="365"/>
      <c r="EUD61" s="365"/>
      <c r="EUE61" s="365"/>
      <c r="EUF61" s="365"/>
      <c r="EUG61" s="365"/>
      <c r="EUH61" s="365"/>
      <c r="EUI61" s="365"/>
      <c r="EUJ61" s="365"/>
      <c r="EUK61" s="365"/>
      <c r="EUL61" s="365"/>
      <c r="EUM61" s="365"/>
      <c r="EUN61" s="365"/>
      <c r="EUO61" s="365"/>
      <c r="EUP61" s="365"/>
      <c r="EUQ61" s="365"/>
      <c r="EUR61" s="365"/>
      <c r="EUS61" s="365"/>
      <c r="EUT61" s="365"/>
      <c r="EUU61" s="365"/>
      <c r="EUV61" s="365"/>
      <c r="EUW61" s="365"/>
      <c r="EUX61" s="365"/>
      <c r="EUY61" s="365"/>
      <c r="EUZ61" s="365"/>
      <c r="EVA61" s="365"/>
      <c r="EVB61" s="365"/>
      <c r="EVC61" s="365"/>
      <c r="EVD61" s="365"/>
      <c r="EVE61" s="365"/>
      <c r="EVF61" s="365"/>
      <c r="EVG61" s="365"/>
      <c r="EVH61" s="365"/>
      <c r="EVI61" s="365"/>
      <c r="EVJ61" s="365"/>
      <c r="EVK61" s="365"/>
      <c r="EVL61" s="365"/>
      <c r="EVM61" s="365"/>
      <c r="EVN61" s="365"/>
      <c r="EVO61" s="365"/>
      <c r="EVP61" s="365"/>
      <c r="EVQ61" s="365"/>
      <c r="EVR61" s="365"/>
      <c r="EVS61" s="365"/>
      <c r="EVT61" s="365"/>
      <c r="EVU61" s="365"/>
      <c r="EVV61" s="365"/>
      <c r="EVW61" s="365"/>
      <c r="EVX61" s="365"/>
      <c r="EVY61" s="365"/>
      <c r="EVZ61" s="365"/>
      <c r="EWA61" s="365"/>
      <c r="EWB61" s="365"/>
      <c r="EWC61" s="365"/>
      <c r="EWD61" s="365"/>
      <c r="EWE61" s="365"/>
      <c r="EWF61" s="365"/>
      <c r="EWG61" s="365"/>
      <c r="EWH61" s="365"/>
      <c r="EWI61" s="365"/>
      <c r="EWJ61" s="365"/>
      <c r="EWK61" s="365"/>
      <c r="EWL61" s="365"/>
      <c r="EWM61" s="365"/>
      <c r="EWN61" s="365"/>
      <c r="EWO61" s="365"/>
      <c r="EWP61" s="365"/>
      <c r="EWQ61" s="365"/>
      <c r="EWR61" s="365"/>
      <c r="EWS61" s="365"/>
      <c r="EWT61" s="365"/>
      <c r="EWU61" s="365"/>
      <c r="EWV61" s="365"/>
      <c r="EWW61" s="365"/>
      <c r="EWX61" s="365"/>
      <c r="EWY61" s="365"/>
      <c r="EWZ61" s="365"/>
      <c r="EXA61" s="365"/>
      <c r="EXB61" s="365"/>
      <c r="EXC61" s="365"/>
      <c r="EXD61" s="365"/>
      <c r="EXE61" s="365"/>
      <c r="EXF61" s="365"/>
      <c r="EXG61" s="365"/>
      <c r="EXH61" s="365"/>
      <c r="EXI61" s="365"/>
      <c r="EXJ61" s="365"/>
      <c r="EXK61" s="365"/>
      <c r="EXL61" s="365"/>
      <c r="EXM61" s="365"/>
      <c r="EXN61" s="365"/>
      <c r="EXO61" s="365"/>
      <c r="EXP61" s="365"/>
      <c r="EXQ61" s="365"/>
      <c r="EXR61" s="365"/>
      <c r="EXS61" s="365"/>
      <c r="EXT61" s="365"/>
      <c r="EXU61" s="365"/>
      <c r="EXV61" s="365"/>
      <c r="EXW61" s="365"/>
      <c r="EXX61" s="365"/>
      <c r="EXY61" s="365"/>
      <c r="EXZ61" s="365"/>
      <c r="EYA61" s="365"/>
      <c r="EYB61" s="365"/>
      <c r="EYC61" s="365"/>
      <c r="EYD61" s="365"/>
      <c r="EYE61" s="365"/>
      <c r="EYF61" s="365"/>
      <c r="EYG61" s="365"/>
      <c r="EYH61" s="365"/>
      <c r="EYI61" s="365"/>
      <c r="EYJ61" s="365"/>
      <c r="EYK61" s="365"/>
      <c r="EYL61" s="365"/>
      <c r="EYM61" s="365"/>
      <c r="EYN61" s="365"/>
      <c r="EYO61" s="365"/>
      <c r="EYP61" s="365"/>
      <c r="EYQ61" s="365"/>
      <c r="EYR61" s="365"/>
      <c r="EYS61" s="365"/>
      <c r="EYT61" s="365"/>
      <c r="EYU61" s="365"/>
      <c r="EYV61" s="365"/>
      <c r="EYW61" s="365"/>
      <c r="EYX61" s="365"/>
      <c r="EYY61" s="365"/>
      <c r="EYZ61" s="365"/>
      <c r="EZA61" s="365"/>
      <c r="EZB61" s="365"/>
      <c r="EZC61" s="365"/>
      <c r="EZD61" s="365"/>
      <c r="EZE61" s="365"/>
      <c r="EZF61" s="365"/>
      <c r="EZG61" s="365"/>
      <c r="EZH61" s="365"/>
      <c r="EZI61" s="365"/>
      <c r="EZJ61" s="365"/>
      <c r="EZK61" s="365"/>
      <c r="EZL61" s="365"/>
      <c r="EZM61" s="365"/>
      <c r="EZN61" s="365"/>
      <c r="EZO61" s="365"/>
      <c r="EZP61" s="365"/>
      <c r="EZQ61" s="365"/>
      <c r="EZR61" s="365"/>
      <c r="EZS61" s="365"/>
      <c r="EZT61" s="365"/>
      <c r="EZU61" s="365"/>
      <c r="EZV61" s="365"/>
      <c r="EZW61" s="365"/>
      <c r="EZX61" s="365"/>
      <c r="EZY61" s="365"/>
      <c r="EZZ61" s="365"/>
      <c r="FAA61" s="365"/>
      <c r="FAB61" s="365"/>
      <c r="FAC61" s="365"/>
      <c r="FAD61" s="365"/>
      <c r="FAE61" s="365"/>
      <c r="FAF61" s="365"/>
      <c r="FAG61" s="365"/>
      <c r="FAH61" s="365"/>
      <c r="FAI61" s="365"/>
      <c r="FAJ61" s="365"/>
      <c r="FAK61" s="365"/>
      <c r="FAL61" s="365"/>
      <c r="FAM61" s="365"/>
      <c r="FAN61" s="365"/>
      <c r="FAO61" s="365"/>
      <c r="FAP61" s="365"/>
      <c r="FAQ61" s="365"/>
      <c r="FAR61" s="365"/>
      <c r="FAS61" s="365"/>
      <c r="FAT61" s="365"/>
      <c r="FAU61" s="365"/>
      <c r="FAV61" s="365"/>
      <c r="FAW61" s="365"/>
      <c r="FAX61" s="365"/>
      <c r="FAY61" s="365"/>
      <c r="FAZ61" s="365"/>
      <c r="FBA61" s="365"/>
      <c r="FBB61" s="365"/>
      <c r="FBC61" s="365"/>
      <c r="FBD61" s="365"/>
      <c r="FBE61" s="365"/>
      <c r="FBF61" s="365"/>
      <c r="FBG61" s="365"/>
      <c r="FBH61" s="365"/>
      <c r="FBI61" s="365"/>
      <c r="FBJ61" s="365"/>
      <c r="FBK61" s="365"/>
      <c r="FBL61" s="365"/>
      <c r="FBM61" s="365"/>
      <c r="FBN61" s="365"/>
      <c r="FBO61" s="365"/>
      <c r="FBP61" s="365"/>
      <c r="FBQ61" s="365"/>
      <c r="FBR61" s="365"/>
      <c r="FBS61" s="365"/>
      <c r="FBT61" s="365"/>
      <c r="FBU61" s="365"/>
      <c r="FBV61" s="365"/>
      <c r="FBW61" s="365"/>
      <c r="FBX61" s="365"/>
      <c r="FBY61" s="365"/>
      <c r="FBZ61" s="365"/>
      <c r="FCA61" s="365"/>
      <c r="FCB61" s="365"/>
      <c r="FCC61" s="365"/>
      <c r="FCD61" s="365"/>
      <c r="FCE61" s="365"/>
      <c r="FCF61" s="365"/>
      <c r="FCG61" s="365"/>
      <c r="FCH61" s="365"/>
      <c r="FCI61" s="365"/>
      <c r="FCJ61" s="365"/>
      <c r="FCK61" s="365"/>
      <c r="FCL61" s="365"/>
      <c r="FCM61" s="365"/>
      <c r="FCN61" s="365"/>
      <c r="FCO61" s="365"/>
      <c r="FCP61" s="365"/>
      <c r="FCQ61" s="365"/>
      <c r="FCR61" s="365"/>
      <c r="FCS61" s="365"/>
      <c r="FCT61" s="365"/>
      <c r="FCU61" s="365"/>
      <c r="FCV61" s="365"/>
      <c r="FCW61" s="365"/>
      <c r="FCX61" s="365"/>
      <c r="FCY61" s="365"/>
      <c r="FCZ61" s="365"/>
      <c r="FDA61" s="365"/>
      <c r="FDB61" s="365"/>
      <c r="FDC61" s="365"/>
      <c r="FDD61" s="365"/>
      <c r="FDE61" s="365"/>
      <c r="FDF61" s="365"/>
      <c r="FDG61" s="365"/>
      <c r="FDH61" s="365"/>
      <c r="FDI61" s="365"/>
      <c r="FDJ61" s="365"/>
      <c r="FDK61" s="365"/>
      <c r="FDL61" s="365"/>
      <c r="FDM61" s="365"/>
      <c r="FDN61" s="365"/>
      <c r="FDO61" s="365"/>
      <c r="FDP61" s="365"/>
      <c r="FDQ61" s="365"/>
      <c r="FDR61" s="365"/>
      <c r="FDS61" s="365"/>
      <c r="FDT61" s="365"/>
      <c r="FDU61" s="365"/>
      <c r="FDV61" s="365"/>
      <c r="FDW61" s="365"/>
      <c r="FDX61" s="365"/>
      <c r="FDY61" s="365"/>
      <c r="FDZ61" s="365"/>
      <c r="FEA61" s="365"/>
      <c r="FEB61" s="365"/>
      <c r="FEC61" s="365"/>
      <c r="FED61" s="365"/>
      <c r="FEE61" s="365"/>
      <c r="FEF61" s="365"/>
      <c r="FEG61" s="365"/>
      <c r="FEH61" s="365"/>
      <c r="FEI61" s="365"/>
      <c r="FEJ61" s="365"/>
      <c r="FEK61" s="365"/>
      <c r="FEL61" s="365"/>
      <c r="FEM61" s="365"/>
      <c r="FEN61" s="365"/>
      <c r="FEO61" s="365"/>
      <c r="FEP61" s="365"/>
      <c r="FEQ61" s="365"/>
      <c r="FER61" s="365"/>
      <c r="FES61" s="365"/>
      <c r="FET61" s="365"/>
      <c r="FEU61" s="365"/>
      <c r="FEV61" s="365"/>
      <c r="FEW61" s="365"/>
      <c r="FEX61" s="365"/>
      <c r="FEY61" s="365"/>
      <c r="FEZ61" s="365"/>
      <c r="FFA61" s="365"/>
      <c r="FFB61" s="365"/>
      <c r="FFC61" s="365"/>
      <c r="FFD61" s="365"/>
      <c r="FFE61" s="365"/>
      <c r="FFF61" s="365"/>
      <c r="FFG61" s="365"/>
      <c r="FFH61" s="365"/>
      <c r="FFI61" s="365"/>
      <c r="FFJ61" s="365"/>
      <c r="FFK61" s="365"/>
      <c r="FFL61" s="365"/>
      <c r="FFM61" s="365"/>
      <c r="FFN61" s="365"/>
      <c r="FFO61" s="365"/>
      <c r="FFP61" s="365"/>
      <c r="FFQ61" s="365"/>
      <c r="FFR61" s="365"/>
      <c r="FFS61" s="365"/>
      <c r="FFT61" s="365"/>
      <c r="FFU61" s="365"/>
      <c r="FFV61" s="365"/>
      <c r="FFW61" s="365"/>
      <c r="FFX61" s="365"/>
      <c r="FFY61" s="365"/>
      <c r="FFZ61" s="365"/>
      <c r="FGA61" s="365"/>
      <c r="FGB61" s="365"/>
      <c r="FGC61" s="365"/>
      <c r="FGD61" s="365"/>
      <c r="FGE61" s="365"/>
      <c r="FGF61" s="365"/>
      <c r="FGG61" s="365"/>
      <c r="FGH61" s="365"/>
      <c r="FGI61" s="365"/>
      <c r="FGJ61" s="365"/>
      <c r="FGK61" s="365"/>
      <c r="FGL61" s="365"/>
      <c r="FGM61" s="365"/>
      <c r="FGN61" s="365"/>
      <c r="FGO61" s="365"/>
      <c r="FGP61" s="365"/>
      <c r="FGQ61" s="365"/>
      <c r="FGR61" s="365"/>
      <c r="FGS61" s="365"/>
      <c r="FGT61" s="365"/>
      <c r="FGU61" s="365"/>
      <c r="FGV61" s="365"/>
      <c r="FGW61" s="365"/>
      <c r="FGX61" s="365"/>
      <c r="FGY61" s="365"/>
      <c r="FGZ61" s="365"/>
      <c r="FHA61" s="365"/>
      <c r="FHB61" s="365"/>
      <c r="FHC61" s="365"/>
      <c r="FHD61" s="365"/>
      <c r="FHE61" s="365"/>
      <c r="FHF61" s="365"/>
      <c r="FHG61" s="365"/>
      <c r="FHH61" s="365"/>
      <c r="FHI61" s="365"/>
      <c r="FHJ61" s="365"/>
      <c r="FHK61" s="365"/>
      <c r="FHL61" s="365"/>
      <c r="FHM61" s="365"/>
      <c r="FHN61" s="365"/>
      <c r="FHO61" s="365"/>
      <c r="FHP61" s="365"/>
      <c r="FHQ61" s="365"/>
      <c r="FHR61" s="365"/>
      <c r="FHS61" s="365"/>
      <c r="FHT61" s="365"/>
      <c r="FHU61" s="365"/>
      <c r="FHV61" s="365"/>
      <c r="FHW61" s="365"/>
      <c r="FHX61" s="365"/>
      <c r="FHY61" s="365"/>
      <c r="FHZ61" s="365"/>
      <c r="FIA61" s="365"/>
      <c r="FIB61" s="365"/>
      <c r="FIC61" s="365"/>
      <c r="FID61" s="365"/>
      <c r="FIE61" s="365"/>
      <c r="FIF61" s="365"/>
      <c r="FIG61" s="365"/>
      <c r="FIH61" s="365"/>
      <c r="FII61" s="365"/>
      <c r="FIJ61" s="365"/>
      <c r="FIK61" s="365"/>
      <c r="FIL61" s="365"/>
      <c r="FIM61" s="365"/>
      <c r="FIN61" s="365"/>
      <c r="FIO61" s="365"/>
      <c r="FIP61" s="365"/>
      <c r="FIQ61" s="365"/>
      <c r="FIR61" s="365"/>
      <c r="FIS61" s="365"/>
      <c r="FIT61" s="365"/>
      <c r="FIU61" s="365"/>
      <c r="FIV61" s="365"/>
      <c r="FIW61" s="365"/>
      <c r="FIX61" s="365"/>
      <c r="FIY61" s="365"/>
      <c r="FIZ61" s="365"/>
      <c r="FJA61" s="365"/>
      <c r="FJB61" s="365"/>
      <c r="FJC61" s="365"/>
      <c r="FJD61" s="365"/>
      <c r="FJE61" s="365"/>
      <c r="FJF61" s="365"/>
      <c r="FJG61" s="365"/>
      <c r="FJH61" s="365"/>
      <c r="FJI61" s="365"/>
      <c r="FJJ61" s="365"/>
      <c r="FJK61" s="365"/>
      <c r="FJL61" s="365"/>
      <c r="FJM61" s="365"/>
      <c r="FJN61" s="365"/>
      <c r="FJO61" s="365"/>
      <c r="FJP61" s="365"/>
      <c r="FJQ61" s="365"/>
      <c r="FJR61" s="365"/>
      <c r="FJS61" s="365"/>
      <c r="FJT61" s="365"/>
      <c r="FJU61" s="365"/>
      <c r="FJV61" s="365"/>
      <c r="FJW61" s="365"/>
      <c r="FJX61" s="365"/>
      <c r="FJY61" s="365"/>
      <c r="FJZ61" s="365"/>
      <c r="FKA61" s="365"/>
      <c r="FKB61" s="365"/>
      <c r="FKC61" s="365"/>
      <c r="FKD61" s="365"/>
      <c r="FKE61" s="365"/>
      <c r="FKF61" s="365"/>
      <c r="FKG61" s="365"/>
      <c r="FKH61" s="365"/>
      <c r="FKI61" s="365"/>
      <c r="FKJ61" s="365"/>
      <c r="FKK61" s="365"/>
      <c r="FKL61" s="365"/>
      <c r="FKM61" s="365"/>
      <c r="FKN61" s="365"/>
      <c r="FKO61" s="365"/>
      <c r="FKP61" s="365"/>
      <c r="FKQ61" s="365"/>
      <c r="FKR61" s="365"/>
      <c r="FKS61" s="365"/>
      <c r="FKT61" s="365"/>
      <c r="FKU61" s="365"/>
      <c r="FKV61" s="365"/>
      <c r="FKW61" s="365"/>
      <c r="FKX61" s="365"/>
      <c r="FKY61" s="365"/>
      <c r="FKZ61" s="365"/>
      <c r="FLA61" s="365"/>
      <c r="FLB61" s="365"/>
      <c r="FLC61" s="365"/>
      <c r="FLD61" s="365"/>
      <c r="FLE61" s="365"/>
      <c r="FLF61" s="365"/>
      <c r="FLG61" s="365"/>
      <c r="FLH61" s="365"/>
      <c r="FLI61" s="365"/>
      <c r="FLJ61" s="365"/>
      <c r="FLK61" s="365"/>
      <c r="FLL61" s="365"/>
      <c r="FLM61" s="365"/>
      <c r="FLN61" s="365"/>
      <c r="FLO61" s="365"/>
      <c r="FLP61" s="365"/>
      <c r="FLQ61" s="365"/>
      <c r="FLR61" s="365"/>
      <c r="FLS61" s="365"/>
      <c r="FLT61" s="365"/>
      <c r="FLU61" s="365"/>
      <c r="FLV61" s="365"/>
      <c r="FLW61" s="365"/>
      <c r="FLX61" s="365"/>
      <c r="FLY61" s="365"/>
      <c r="FLZ61" s="365"/>
      <c r="FMA61" s="365"/>
      <c r="FMB61" s="365"/>
      <c r="FMC61" s="365"/>
      <c r="FMD61" s="365"/>
      <c r="FME61" s="365"/>
      <c r="FMF61" s="365"/>
      <c r="FMG61" s="365"/>
      <c r="FMH61" s="365"/>
      <c r="FMI61" s="365"/>
      <c r="FMJ61" s="365"/>
      <c r="FMK61" s="365"/>
      <c r="FML61" s="365"/>
      <c r="FMM61" s="365"/>
      <c r="FMN61" s="365"/>
      <c r="FMO61" s="365"/>
      <c r="FMP61" s="365"/>
      <c r="FMQ61" s="365"/>
      <c r="FMR61" s="365"/>
      <c r="FMS61" s="365"/>
      <c r="FMT61" s="365"/>
      <c r="FMU61" s="365"/>
      <c r="FMV61" s="365"/>
      <c r="FMW61" s="365"/>
      <c r="FMX61" s="365"/>
      <c r="FMY61" s="365"/>
      <c r="FMZ61" s="365"/>
      <c r="FNA61" s="365"/>
      <c r="FNB61" s="365"/>
      <c r="FNC61" s="365"/>
      <c r="FND61" s="365"/>
      <c r="FNE61" s="365"/>
      <c r="FNF61" s="365"/>
      <c r="FNG61" s="365"/>
      <c r="FNH61" s="365"/>
      <c r="FNI61" s="365"/>
      <c r="FNJ61" s="365"/>
      <c r="FNK61" s="365"/>
      <c r="FNL61" s="365"/>
      <c r="FNM61" s="365"/>
      <c r="FNN61" s="365"/>
      <c r="FNO61" s="365"/>
      <c r="FNP61" s="365"/>
      <c r="FNQ61" s="365"/>
      <c r="FNR61" s="365"/>
      <c r="FNS61" s="365"/>
      <c r="FNT61" s="365"/>
      <c r="FNU61" s="365"/>
      <c r="FNV61" s="365"/>
      <c r="FNW61" s="365"/>
      <c r="FNX61" s="365"/>
      <c r="FNY61" s="365"/>
      <c r="FNZ61" s="365"/>
      <c r="FOA61" s="365"/>
      <c r="FOB61" s="365"/>
      <c r="FOC61" s="365"/>
      <c r="FOD61" s="365"/>
      <c r="FOE61" s="365"/>
      <c r="FOF61" s="365"/>
      <c r="FOG61" s="365"/>
      <c r="FOH61" s="365"/>
      <c r="FOI61" s="365"/>
      <c r="FOJ61" s="365"/>
      <c r="FOK61" s="365"/>
      <c r="FOL61" s="365"/>
      <c r="FOM61" s="365"/>
      <c r="FON61" s="365"/>
      <c r="FOO61" s="365"/>
      <c r="FOP61" s="365"/>
      <c r="FOQ61" s="365"/>
      <c r="FOR61" s="365"/>
      <c r="FOS61" s="365"/>
      <c r="FOT61" s="365"/>
      <c r="FOU61" s="365"/>
      <c r="FOV61" s="365"/>
      <c r="FOW61" s="365"/>
      <c r="FOX61" s="365"/>
      <c r="FOY61" s="365"/>
      <c r="FOZ61" s="365"/>
      <c r="FPA61" s="365"/>
      <c r="FPB61" s="365"/>
      <c r="FPC61" s="365"/>
      <c r="FPD61" s="365"/>
      <c r="FPE61" s="365"/>
      <c r="FPF61" s="365"/>
      <c r="FPG61" s="365"/>
      <c r="FPH61" s="365"/>
      <c r="FPI61" s="365"/>
      <c r="FPJ61" s="365"/>
      <c r="FPK61" s="365"/>
      <c r="FPL61" s="365"/>
      <c r="FPM61" s="365"/>
      <c r="FPN61" s="365"/>
      <c r="FPO61" s="365"/>
      <c r="FPP61" s="365"/>
      <c r="FPQ61" s="365"/>
      <c r="FPR61" s="365"/>
      <c r="FPS61" s="365"/>
      <c r="FPT61" s="365"/>
      <c r="FPU61" s="365"/>
      <c r="FPV61" s="365"/>
      <c r="FPW61" s="365"/>
      <c r="FPX61" s="365"/>
      <c r="FPY61" s="365"/>
      <c r="FPZ61" s="365"/>
      <c r="FQA61" s="365"/>
      <c r="FQB61" s="365"/>
      <c r="FQC61" s="365"/>
      <c r="FQD61" s="365"/>
      <c r="FQE61" s="365"/>
      <c r="FQF61" s="365"/>
      <c r="FQG61" s="365"/>
      <c r="FQH61" s="365"/>
      <c r="FQI61" s="365"/>
      <c r="FQJ61" s="365"/>
      <c r="FQK61" s="365"/>
      <c r="FQL61" s="365"/>
      <c r="FQM61" s="365"/>
      <c r="FQN61" s="365"/>
      <c r="FQO61" s="365"/>
      <c r="FQP61" s="365"/>
      <c r="FQQ61" s="365"/>
      <c r="FQR61" s="365"/>
      <c r="FQS61" s="365"/>
      <c r="FQT61" s="365"/>
      <c r="FQU61" s="365"/>
      <c r="FQV61" s="365"/>
      <c r="FQW61" s="365"/>
      <c r="FQX61" s="365"/>
      <c r="FQY61" s="365"/>
      <c r="FQZ61" s="365"/>
      <c r="FRA61" s="365"/>
      <c r="FRB61" s="365"/>
      <c r="FRC61" s="365"/>
      <c r="FRD61" s="365"/>
      <c r="FRE61" s="365"/>
      <c r="FRF61" s="365"/>
      <c r="FRG61" s="365"/>
      <c r="FRH61" s="365"/>
      <c r="FRI61" s="365"/>
      <c r="FRJ61" s="365"/>
      <c r="FRK61" s="365"/>
      <c r="FRL61" s="365"/>
      <c r="FRM61" s="365"/>
      <c r="FRN61" s="365"/>
      <c r="FRO61" s="365"/>
      <c r="FRP61" s="365"/>
      <c r="FRQ61" s="365"/>
      <c r="FRR61" s="365"/>
      <c r="FRS61" s="365"/>
      <c r="FRT61" s="365"/>
      <c r="FRU61" s="365"/>
      <c r="FRV61" s="365"/>
      <c r="FRW61" s="365"/>
      <c r="FRX61" s="365"/>
      <c r="FRY61" s="365"/>
      <c r="FRZ61" s="365"/>
      <c r="FSA61" s="365"/>
      <c r="FSB61" s="365"/>
      <c r="FSC61" s="365"/>
      <c r="FSD61" s="365"/>
      <c r="FSE61" s="365"/>
      <c r="FSF61" s="365"/>
      <c r="FSG61" s="365"/>
      <c r="FSH61" s="365"/>
      <c r="FSI61" s="365"/>
      <c r="FSJ61" s="365"/>
      <c r="FSK61" s="365"/>
      <c r="FSL61" s="365"/>
      <c r="FSM61" s="365"/>
      <c r="FSN61" s="365"/>
      <c r="FSO61" s="365"/>
      <c r="FSP61" s="365"/>
      <c r="FSQ61" s="365"/>
      <c r="FSR61" s="365"/>
      <c r="FSS61" s="365"/>
      <c r="FST61" s="365"/>
      <c r="FSU61" s="365"/>
      <c r="FSV61" s="365"/>
      <c r="FSW61" s="365"/>
      <c r="FSX61" s="365"/>
      <c r="FSY61" s="365"/>
      <c r="FSZ61" s="365"/>
      <c r="FTA61" s="365"/>
      <c r="FTB61" s="365"/>
      <c r="FTC61" s="365"/>
      <c r="FTD61" s="365"/>
      <c r="FTE61" s="365"/>
      <c r="FTF61" s="365"/>
      <c r="FTG61" s="365"/>
      <c r="FTH61" s="365"/>
      <c r="FTI61" s="365"/>
      <c r="FTJ61" s="365"/>
      <c r="FTK61" s="365"/>
      <c r="FTL61" s="365"/>
      <c r="FTM61" s="365"/>
      <c r="FTN61" s="365"/>
      <c r="FTO61" s="365"/>
      <c r="FTP61" s="365"/>
      <c r="FTQ61" s="365"/>
      <c r="FTR61" s="365"/>
      <c r="FTS61" s="365"/>
      <c r="FTT61" s="365"/>
      <c r="FTU61" s="365"/>
      <c r="FTV61" s="365"/>
      <c r="FTW61" s="365"/>
      <c r="FTX61" s="365"/>
      <c r="FTY61" s="365"/>
      <c r="FTZ61" s="365"/>
      <c r="FUA61" s="365"/>
      <c r="FUB61" s="365"/>
      <c r="FUC61" s="365"/>
      <c r="FUD61" s="365"/>
      <c r="FUE61" s="365"/>
      <c r="FUF61" s="365"/>
      <c r="FUG61" s="365"/>
      <c r="FUH61" s="365"/>
      <c r="FUI61" s="365"/>
      <c r="FUJ61" s="365"/>
      <c r="FUK61" s="365"/>
      <c r="FUL61" s="365"/>
      <c r="FUM61" s="365"/>
      <c r="FUN61" s="365"/>
      <c r="FUO61" s="365"/>
      <c r="FUP61" s="365"/>
      <c r="FUQ61" s="365"/>
      <c r="FUR61" s="365"/>
      <c r="FUS61" s="365"/>
      <c r="FUT61" s="365"/>
      <c r="FUU61" s="365"/>
      <c r="FUV61" s="365"/>
      <c r="FUW61" s="365"/>
      <c r="FUX61" s="365"/>
      <c r="FUY61" s="365"/>
      <c r="FUZ61" s="365"/>
      <c r="FVA61" s="365"/>
      <c r="FVB61" s="365"/>
      <c r="FVC61" s="365"/>
      <c r="FVD61" s="365"/>
      <c r="FVE61" s="365"/>
      <c r="FVF61" s="365"/>
      <c r="FVG61" s="365"/>
      <c r="FVH61" s="365"/>
      <c r="FVI61" s="365"/>
      <c r="FVJ61" s="365"/>
      <c r="FVK61" s="365"/>
      <c r="FVL61" s="365"/>
      <c r="FVM61" s="365"/>
      <c r="FVN61" s="365"/>
      <c r="FVO61" s="365"/>
      <c r="FVP61" s="365"/>
      <c r="FVQ61" s="365"/>
      <c r="FVR61" s="365"/>
      <c r="FVS61" s="365"/>
      <c r="FVT61" s="365"/>
      <c r="FVU61" s="365"/>
      <c r="FVV61" s="365"/>
      <c r="FVW61" s="365"/>
      <c r="FVX61" s="365"/>
      <c r="FVY61" s="365"/>
      <c r="FVZ61" s="365"/>
      <c r="FWA61" s="365"/>
      <c r="FWB61" s="365"/>
      <c r="FWC61" s="365"/>
      <c r="FWD61" s="365"/>
      <c r="FWE61" s="365"/>
      <c r="FWF61" s="365"/>
      <c r="FWG61" s="365"/>
      <c r="FWH61" s="365"/>
      <c r="FWI61" s="365"/>
      <c r="FWJ61" s="365"/>
      <c r="FWK61" s="365"/>
      <c r="FWL61" s="365"/>
      <c r="FWM61" s="365"/>
      <c r="FWN61" s="365"/>
      <c r="FWO61" s="365"/>
      <c r="FWP61" s="365"/>
      <c r="FWQ61" s="365"/>
      <c r="FWR61" s="365"/>
      <c r="FWS61" s="365"/>
      <c r="FWT61" s="365"/>
      <c r="FWU61" s="365"/>
      <c r="FWV61" s="365"/>
      <c r="FWW61" s="365"/>
      <c r="FWX61" s="365"/>
      <c r="FWY61" s="365"/>
      <c r="FWZ61" s="365"/>
      <c r="FXA61" s="365"/>
      <c r="FXB61" s="365"/>
      <c r="FXC61" s="365"/>
      <c r="FXD61" s="365"/>
      <c r="FXE61" s="365"/>
      <c r="FXF61" s="365"/>
      <c r="FXG61" s="365"/>
      <c r="FXH61" s="365"/>
      <c r="FXI61" s="365"/>
      <c r="FXJ61" s="365"/>
      <c r="FXK61" s="365"/>
      <c r="FXL61" s="365"/>
      <c r="FXM61" s="365"/>
      <c r="FXN61" s="365"/>
      <c r="FXO61" s="365"/>
      <c r="FXP61" s="365"/>
      <c r="FXQ61" s="365"/>
      <c r="FXR61" s="365"/>
      <c r="FXS61" s="365"/>
      <c r="FXT61" s="365"/>
      <c r="FXU61" s="365"/>
      <c r="FXV61" s="365"/>
      <c r="FXW61" s="365"/>
      <c r="FXX61" s="365"/>
      <c r="FXY61" s="365"/>
      <c r="FXZ61" s="365"/>
      <c r="FYA61" s="365"/>
      <c r="FYB61" s="365"/>
      <c r="FYC61" s="365"/>
      <c r="FYD61" s="365"/>
      <c r="FYE61" s="365"/>
      <c r="FYF61" s="365"/>
      <c r="FYG61" s="365"/>
      <c r="FYH61" s="365"/>
      <c r="FYI61" s="365"/>
      <c r="FYJ61" s="365"/>
      <c r="FYK61" s="365"/>
      <c r="FYL61" s="365"/>
      <c r="FYM61" s="365"/>
      <c r="FYN61" s="365"/>
      <c r="FYO61" s="365"/>
      <c r="FYP61" s="365"/>
      <c r="FYQ61" s="365"/>
      <c r="FYR61" s="365"/>
      <c r="FYS61" s="365"/>
      <c r="FYT61" s="365"/>
      <c r="FYU61" s="365"/>
      <c r="FYV61" s="365"/>
      <c r="FYW61" s="365"/>
      <c r="FYX61" s="365"/>
      <c r="FYY61" s="365"/>
      <c r="FYZ61" s="365"/>
      <c r="FZA61" s="365"/>
      <c r="FZB61" s="365"/>
      <c r="FZC61" s="365"/>
      <c r="FZD61" s="365"/>
      <c r="FZE61" s="365"/>
      <c r="FZF61" s="365"/>
      <c r="FZG61" s="365"/>
      <c r="FZH61" s="365"/>
      <c r="FZI61" s="365"/>
      <c r="FZJ61" s="365"/>
      <c r="FZK61" s="365"/>
      <c r="FZL61" s="365"/>
      <c r="FZM61" s="365"/>
      <c r="FZN61" s="365"/>
      <c r="FZO61" s="365"/>
      <c r="FZP61" s="365"/>
      <c r="FZQ61" s="365"/>
      <c r="FZR61" s="365"/>
      <c r="FZS61" s="365"/>
      <c r="FZT61" s="365"/>
      <c r="FZU61" s="365"/>
      <c r="FZV61" s="365"/>
      <c r="FZW61" s="365"/>
      <c r="FZX61" s="365"/>
      <c r="FZY61" s="365"/>
      <c r="FZZ61" s="365"/>
      <c r="GAA61" s="365"/>
      <c r="GAB61" s="365"/>
      <c r="GAC61" s="365"/>
      <c r="GAD61" s="365"/>
      <c r="GAE61" s="365"/>
      <c r="GAF61" s="365"/>
      <c r="GAG61" s="365"/>
      <c r="GAH61" s="365"/>
      <c r="GAI61" s="365"/>
      <c r="GAJ61" s="365"/>
      <c r="GAK61" s="365"/>
      <c r="GAL61" s="365"/>
      <c r="GAM61" s="365"/>
      <c r="GAN61" s="365"/>
      <c r="GAO61" s="365"/>
      <c r="GAP61" s="365"/>
      <c r="GAQ61" s="365"/>
      <c r="GAR61" s="365"/>
      <c r="GAS61" s="365"/>
      <c r="GAT61" s="365"/>
      <c r="GAU61" s="365"/>
      <c r="GAV61" s="365"/>
      <c r="GAW61" s="365"/>
      <c r="GAX61" s="365"/>
      <c r="GAY61" s="365"/>
      <c r="GAZ61" s="365"/>
      <c r="GBA61" s="365"/>
      <c r="GBB61" s="365"/>
      <c r="GBC61" s="365"/>
      <c r="GBD61" s="365"/>
      <c r="GBE61" s="365"/>
      <c r="GBF61" s="365"/>
      <c r="GBG61" s="365"/>
      <c r="GBH61" s="365"/>
      <c r="GBI61" s="365"/>
      <c r="GBJ61" s="365"/>
      <c r="GBK61" s="365"/>
      <c r="GBL61" s="365"/>
      <c r="GBM61" s="365"/>
      <c r="GBN61" s="365"/>
      <c r="GBO61" s="365"/>
      <c r="GBP61" s="365"/>
      <c r="GBQ61" s="365"/>
      <c r="GBR61" s="365"/>
      <c r="GBS61" s="365"/>
      <c r="GBT61" s="365"/>
      <c r="GBU61" s="365"/>
      <c r="GBV61" s="365"/>
      <c r="GBW61" s="365"/>
      <c r="GBX61" s="365"/>
      <c r="GBY61" s="365"/>
      <c r="GBZ61" s="365"/>
      <c r="GCA61" s="365"/>
      <c r="GCB61" s="365"/>
      <c r="GCC61" s="365"/>
      <c r="GCD61" s="365"/>
      <c r="GCE61" s="365"/>
      <c r="GCF61" s="365"/>
      <c r="GCG61" s="365"/>
      <c r="GCH61" s="365"/>
      <c r="GCI61" s="365"/>
      <c r="GCJ61" s="365"/>
      <c r="GCK61" s="365"/>
      <c r="GCL61" s="365"/>
      <c r="GCM61" s="365"/>
      <c r="GCN61" s="365"/>
      <c r="GCO61" s="365"/>
      <c r="GCP61" s="365"/>
      <c r="GCQ61" s="365"/>
      <c r="GCR61" s="365"/>
      <c r="GCS61" s="365"/>
      <c r="GCT61" s="365"/>
      <c r="GCU61" s="365"/>
      <c r="GCV61" s="365"/>
      <c r="GCW61" s="365"/>
      <c r="GCX61" s="365"/>
      <c r="GCY61" s="365"/>
      <c r="GCZ61" s="365"/>
      <c r="GDA61" s="365"/>
      <c r="GDB61" s="365"/>
      <c r="GDC61" s="365"/>
      <c r="GDD61" s="365"/>
      <c r="GDE61" s="365"/>
      <c r="GDF61" s="365"/>
      <c r="GDG61" s="365"/>
      <c r="GDH61" s="365"/>
      <c r="GDI61" s="365"/>
      <c r="GDJ61" s="365"/>
      <c r="GDK61" s="365"/>
      <c r="GDL61" s="365"/>
      <c r="GDM61" s="365"/>
      <c r="GDN61" s="365"/>
      <c r="GDO61" s="365"/>
      <c r="GDP61" s="365"/>
      <c r="GDQ61" s="365"/>
      <c r="GDR61" s="365"/>
      <c r="GDS61" s="365"/>
      <c r="GDT61" s="365"/>
      <c r="GDU61" s="365"/>
      <c r="GDV61" s="365"/>
      <c r="GDW61" s="365"/>
      <c r="GDX61" s="365"/>
      <c r="GDY61" s="365"/>
      <c r="GDZ61" s="365"/>
      <c r="GEA61" s="365"/>
      <c r="GEB61" s="365"/>
      <c r="GEC61" s="365"/>
      <c r="GED61" s="365"/>
      <c r="GEE61" s="365"/>
      <c r="GEF61" s="365"/>
      <c r="GEG61" s="365"/>
      <c r="GEH61" s="365"/>
      <c r="GEI61" s="365"/>
      <c r="GEJ61" s="365"/>
      <c r="GEK61" s="365"/>
      <c r="GEL61" s="365"/>
      <c r="GEM61" s="365"/>
      <c r="GEN61" s="365"/>
      <c r="GEO61" s="365"/>
      <c r="GEP61" s="365"/>
      <c r="GEQ61" s="365"/>
      <c r="GER61" s="365"/>
      <c r="GES61" s="365"/>
      <c r="GET61" s="365"/>
      <c r="GEU61" s="365"/>
      <c r="GEV61" s="365"/>
      <c r="GEW61" s="365"/>
      <c r="GEX61" s="365"/>
      <c r="GEY61" s="365"/>
      <c r="GEZ61" s="365"/>
      <c r="GFA61" s="365"/>
      <c r="GFB61" s="365"/>
      <c r="GFC61" s="365"/>
      <c r="GFD61" s="365"/>
      <c r="GFE61" s="365"/>
      <c r="GFF61" s="365"/>
      <c r="GFG61" s="365"/>
      <c r="GFH61" s="365"/>
      <c r="GFI61" s="365"/>
      <c r="GFJ61" s="365"/>
      <c r="GFK61" s="365"/>
      <c r="GFL61" s="365"/>
      <c r="GFM61" s="365"/>
      <c r="GFN61" s="365"/>
      <c r="GFO61" s="365"/>
      <c r="GFP61" s="365"/>
      <c r="GFQ61" s="365"/>
      <c r="GFR61" s="365"/>
      <c r="GFS61" s="365"/>
      <c r="GFT61" s="365"/>
      <c r="GFU61" s="365"/>
      <c r="GFV61" s="365"/>
      <c r="GFW61" s="365"/>
      <c r="GFX61" s="365"/>
      <c r="GFY61" s="365"/>
      <c r="GFZ61" s="365"/>
      <c r="GGA61" s="365"/>
      <c r="GGB61" s="365"/>
      <c r="GGC61" s="365"/>
      <c r="GGD61" s="365"/>
      <c r="GGE61" s="365"/>
      <c r="GGF61" s="365"/>
      <c r="GGG61" s="365"/>
      <c r="GGH61" s="365"/>
      <c r="GGI61" s="365"/>
      <c r="GGJ61" s="365"/>
      <c r="GGK61" s="365"/>
      <c r="GGL61" s="365"/>
      <c r="GGM61" s="365"/>
      <c r="GGN61" s="365"/>
      <c r="GGO61" s="365"/>
      <c r="GGP61" s="365"/>
      <c r="GGQ61" s="365"/>
      <c r="GGR61" s="365"/>
      <c r="GGS61" s="365"/>
      <c r="GGT61" s="365"/>
      <c r="GGU61" s="365"/>
      <c r="GGV61" s="365"/>
      <c r="GGW61" s="365"/>
      <c r="GGX61" s="365"/>
      <c r="GGY61" s="365"/>
      <c r="GGZ61" s="365"/>
      <c r="GHA61" s="365"/>
      <c r="GHB61" s="365"/>
      <c r="GHC61" s="365"/>
      <c r="GHD61" s="365"/>
      <c r="GHE61" s="365"/>
      <c r="GHF61" s="365"/>
      <c r="GHG61" s="365"/>
      <c r="GHH61" s="365"/>
      <c r="GHI61" s="365"/>
      <c r="GHJ61" s="365"/>
      <c r="GHK61" s="365"/>
      <c r="GHL61" s="365"/>
      <c r="GHM61" s="365"/>
      <c r="GHN61" s="365"/>
      <c r="GHO61" s="365"/>
      <c r="GHP61" s="365"/>
      <c r="GHQ61" s="365"/>
      <c r="GHR61" s="365"/>
      <c r="GHS61" s="365"/>
      <c r="GHT61" s="365"/>
      <c r="GHU61" s="365"/>
      <c r="GHV61" s="365"/>
      <c r="GHW61" s="365"/>
      <c r="GHX61" s="365"/>
      <c r="GHY61" s="365"/>
      <c r="GHZ61" s="365"/>
      <c r="GIA61" s="365"/>
      <c r="GIB61" s="365"/>
      <c r="GIC61" s="365"/>
      <c r="GID61" s="365"/>
      <c r="GIE61" s="365"/>
      <c r="GIF61" s="365"/>
      <c r="GIG61" s="365"/>
      <c r="GIH61" s="365"/>
      <c r="GII61" s="365"/>
      <c r="GIJ61" s="365"/>
      <c r="GIK61" s="365"/>
      <c r="GIL61" s="365"/>
      <c r="GIM61" s="365"/>
      <c r="GIN61" s="365"/>
      <c r="GIO61" s="365"/>
      <c r="GIP61" s="365"/>
      <c r="GIQ61" s="365"/>
      <c r="GIR61" s="365"/>
      <c r="GIS61" s="365"/>
      <c r="GIT61" s="365"/>
      <c r="GIU61" s="365"/>
      <c r="GIV61" s="365"/>
      <c r="GIW61" s="365"/>
      <c r="GIX61" s="365"/>
      <c r="GIY61" s="365"/>
      <c r="GIZ61" s="365"/>
      <c r="GJA61" s="365"/>
      <c r="GJB61" s="365"/>
      <c r="GJC61" s="365"/>
      <c r="GJD61" s="365"/>
      <c r="GJE61" s="365"/>
      <c r="GJF61" s="365"/>
      <c r="GJG61" s="365"/>
      <c r="GJH61" s="365"/>
      <c r="GJI61" s="365"/>
      <c r="GJJ61" s="365"/>
      <c r="GJK61" s="365"/>
      <c r="GJL61" s="365"/>
      <c r="GJM61" s="365"/>
      <c r="GJN61" s="365"/>
      <c r="GJO61" s="365"/>
      <c r="GJP61" s="365"/>
      <c r="GJQ61" s="365"/>
      <c r="GJR61" s="365"/>
      <c r="GJS61" s="365"/>
      <c r="GJT61" s="365"/>
      <c r="GJU61" s="365"/>
      <c r="GJV61" s="365"/>
      <c r="GJW61" s="365"/>
      <c r="GJX61" s="365"/>
      <c r="GJY61" s="365"/>
      <c r="GJZ61" s="365"/>
      <c r="GKA61" s="365"/>
      <c r="GKB61" s="365"/>
      <c r="GKC61" s="365"/>
      <c r="GKD61" s="365"/>
      <c r="GKE61" s="365"/>
      <c r="GKF61" s="365"/>
      <c r="GKG61" s="365"/>
      <c r="GKH61" s="365"/>
      <c r="GKI61" s="365"/>
      <c r="GKJ61" s="365"/>
      <c r="GKK61" s="365"/>
      <c r="GKL61" s="365"/>
      <c r="GKM61" s="365"/>
      <c r="GKN61" s="365"/>
      <c r="GKO61" s="365"/>
      <c r="GKP61" s="365"/>
      <c r="GKQ61" s="365"/>
      <c r="GKR61" s="365"/>
      <c r="GKS61" s="365"/>
      <c r="GKT61" s="365"/>
      <c r="GKU61" s="365"/>
      <c r="GKV61" s="365"/>
      <c r="GKW61" s="365"/>
      <c r="GKX61" s="365"/>
      <c r="GKY61" s="365"/>
      <c r="GKZ61" s="365"/>
      <c r="GLA61" s="365"/>
      <c r="GLB61" s="365"/>
      <c r="GLC61" s="365"/>
      <c r="GLD61" s="365"/>
      <c r="GLE61" s="365"/>
      <c r="GLF61" s="365"/>
      <c r="GLG61" s="365"/>
      <c r="GLH61" s="365"/>
      <c r="GLI61" s="365"/>
      <c r="GLJ61" s="365"/>
      <c r="GLK61" s="365"/>
      <c r="GLL61" s="365"/>
      <c r="GLM61" s="365"/>
      <c r="GLN61" s="365"/>
      <c r="GLO61" s="365"/>
      <c r="GLP61" s="365"/>
      <c r="GLQ61" s="365"/>
      <c r="GLR61" s="365"/>
      <c r="GLS61" s="365"/>
      <c r="GLT61" s="365"/>
      <c r="GLU61" s="365"/>
      <c r="GLV61" s="365"/>
      <c r="GLW61" s="365"/>
      <c r="GLX61" s="365"/>
      <c r="GLY61" s="365"/>
      <c r="GLZ61" s="365"/>
      <c r="GMA61" s="365"/>
      <c r="GMB61" s="365"/>
      <c r="GMC61" s="365"/>
      <c r="GMD61" s="365"/>
      <c r="GME61" s="365"/>
      <c r="GMF61" s="365"/>
      <c r="GMG61" s="365"/>
      <c r="GMH61" s="365"/>
      <c r="GMI61" s="365"/>
      <c r="GMJ61" s="365"/>
      <c r="GMK61" s="365"/>
      <c r="GML61" s="365"/>
      <c r="GMM61" s="365"/>
      <c r="GMN61" s="365"/>
      <c r="GMO61" s="365"/>
      <c r="GMP61" s="365"/>
      <c r="GMQ61" s="365"/>
      <c r="GMR61" s="365"/>
      <c r="GMS61" s="365"/>
      <c r="GMT61" s="365"/>
      <c r="GMU61" s="365"/>
      <c r="GMV61" s="365"/>
      <c r="GMW61" s="365"/>
      <c r="GMX61" s="365"/>
      <c r="GMY61" s="365"/>
      <c r="GMZ61" s="365"/>
      <c r="GNA61" s="365"/>
      <c r="GNB61" s="365"/>
      <c r="GNC61" s="365"/>
      <c r="GND61" s="365"/>
      <c r="GNE61" s="365"/>
      <c r="GNF61" s="365"/>
      <c r="GNG61" s="365"/>
      <c r="GNH61" s="365"/>
      <c r="GNI61" s="365"/>
      <c r="GNJ61" s="365"/>
      <c r="GNK61" s="365"/>
      <c r="GNL61" s="365"/>
      <c r="GNM61" s="365"/>
      <c r="GNN61" s="365"/>
      <c r="GNO61" s="365"/>
      <c r="GNP61" s="365"/>
      <c r="GNQ61" s="365"/>
      <c r="GNR61" s="365"/>
      <c r="GNS61" s="365"/>
      <c r="GNT61" s="365"/>
      <c r="GNU61" s="365"/>
      <c r="GNV61" s="365"/>
      <c r="GNW61" s="365"/>
      <c r="GNX61" s="365"/>
      <c r="GNY61" s="365"/>
      <c r="GNZ61" s="365"/>
      <c r="GOA61" s="365"/>
      <c r="GOB61" s="365"/>
      <c r="GOC61" s="365"/>
      <c r="GOD61" s="365"/>
      <c r="GOE61" s="365"/>
      <c r="GOF61" s="365"/>
      <c r="GOG61" s="365"/>
      <c r="GOH61" s="365"/>
      <c r="GOI61" s="365"/>
      <c r="GOJ61" s="365"/>
      <c r="GOK61" s="365"/>
      <c r="GOL61" s="365"/>
      <c r="GOM61" s="365"/>
      <c r="GON61" s="365"/>
      <c r="GOO61" s="365"/>
      <c r="GOP61" s="365"/>
      <c r="GOQ61" s="365"/>
      <c r="GOR61" s="365"/>
      <c r="GOS61" s="365"/>
      <c r="GOT61" s="365"/>
      <c r="GOU61" s="365"/>
      <c r="GOV61" s="365"/>
      <c r="GOW61" s="365"/>
      <c r="GOX61" s="365"/>
      <c r="GOY61" s="365"/>
      <c r="GOZ61" s="365"/>
      <c r="GPA61" s="365"/>
      <c r="GPB61" s="365"/>
      <c r="GPC61" s="365"/>
      <c r="GPD61" s="365"/>
      <c r="GPE61" s="365"/>
      <c r="GPF61" s="365"/>
      <c r="GPG61" s="365"/>
      <c r="GPH61" s="365"/>
      <c r="GPI61" s="365"/>
      <c r="GPJ61" s="365"/>
      <c r="GPK61" s="365"/>
      <c r="GPL61" s="365"/>
      <c r="GPM61" s="365"/>
      <c r="GPN61" s="365"/>
      <c r="GPO61" s="365"/>
      <c r="GPP61" s="365"/>
      <c r="GPQ61" s="365"/>
      <c r="GPR61" s="365"/>
      <c r="GPS61" s="365"/>
      <c r="GPT61" s="365"/>
      <c r="GPU61" s="365"/>
      <c r="GPV61" s="365"/>
      <c r="GPW61" s="365"/>
      <c r="GPX61" s="365"/>
      <c r="GPY61" s="365"/>
      <c r="GPZ61" s="365"/>
      <c r="GQA61" s="365"/>
      <c r="GQB61" s="365"/>
      <c r="GQC61" s="365"/>
      <c r="GQD61" s="365"/>
      <c r="GQE61" s="365"/>
      <c r="GQF61" s="365"/>
      <c r="GQG61" s="365"/>
      <c r="GQH61" s="365"/>
      <c r="GQI61" s="365"/>
      <c r="GQJ61" s="365"/>
      <c r="GQK61" s="365"/>
      <c r="GQL61" s="365"/>
      <c r="GQM61" s="365"/>
      <c r="GQN61" s="365"/>
      <c r="GQO61" s="365"/>
      <c r="GQP61" s="365"/>
      <c r="GQQ61" s="365"/>
      <c r="GQR61" s="365"/>
      <c r="GQS61" s="365"/>
      <c r="GQT61" s="365"/>
      <c r="GQU61" s="365"/>
      <c r="GQV61" s="365"/>
      <c r="GQW61" s="365"/>
      <c r="GQX61" s="365"/>
      <c r="GQY61" s="365"/>
      <c r="GQZ61" s="365"/>
      <c r="GRA61" s="365"/>
      <c r="GRB61" s="365"/>
      <c r="GRC61" s="365"/>
      <c r="GRD61" s="365"/>
      <c r="GRE61" s="365"/>
      <c r="GRF61" s="365"/>
      <c r="GRG61" s="365"/>
      <c r="GRH61" s="365"/>
      <c r="GRI61" s="365"/>
      <c r="GRJ61" s="365"/>
      <c r="GRK61" s="365"/>
      <c r="GRL61" s="365"/>
      <c r="GRM61" s="365"/>
      <c r="GRN61" s="365"/>
      <c r="GRO61" s="365"/>
      <c r="GRP61" s="365"/>
      <c r="GRQ61" s="365"/>
      <c r="GRR61" s="365"/>
      <c r="GRS61" s="365"/>
      <c r="GRT61" s="365"/>
      <c r="GRU61" s="365"/>
      <c r="GRV61" s="365"/>
      <c r="GRW61" s="365"/>
      <c r="GRX61" s="365"/>
      <c r="GRY61" s="365"/>
      <c r="GRZ61" s="365"/>
      <c r="GSA61" s="365"/>
      <c r="GSB61" s="365"/>
      <c r="GSC61" s="365"/>
      <c r="GSD61" s="365"/>
      <c r="GSE61" s="365"/>
      <c r="GSF61" s="365"/>
      <c r="GSG61" s="365"/>
      <c r="GSH61" s="365"/>
      <c r="GSI61" s="365"/>
      <c r="GSJ61" s="365"/>
      <c r="GSK61" s="365"/>
      <c r="GSL61" s="365"/>
      <c r="GSM61" s="365"/>
      <c r="GSN61" s="365"/>
      <c r="GSO61" s="365"/>
      <c r="GSP61" s="365"/>
      <c r="GSQ61" s="365"/>
      <c r="GSR61" s="365"/>
      <c r="GSS61" s="365"/>
      <c r="GST61" s="365"/>
      <c r="GSU61" s="365"/>
      <c r="GSV61" s="365"/>
      <c r="GSW61" s="365"/>
      <c r="GSX61" s="365"/>
      <c r="GSY61" s="365"/>
      <c r="GSZ61" s="365"/>
      <c r="GTA61" s="365"/>
      <c r="GTB61" s="365"/>
      <c r="GTC61" s="365"/>
      <c r="GTD61" s="365"/>
      <c r="GTE61" s="365"/>
      <c r="GTF61" s="365"/>
      <c r="GTG61" s="365"/>
      <c r="GTH61" s="365"/>
      <c r="GTI61" s="365"/>
      <c r="GTJ61" s="365"/>
      <c r="GTK61" s="365"/>
      <c r="GTL61" s="365"/>
      <c r="GTM61" s="365"/>
      <c r="GTN61" s="365"/>
      <c r="GTO61" s="365"/>
      <c r="GTP61" s="365"/>
      <c r="GTQ61" s="365"/>
      <c r="GTR61" s="365"/>
      <c r="GTS61" s="365"/>
      <c r="GTT61" s="365"/>
      <c r="GTU61" s="365"/>
      <c r="GTV61" s="365"/>
      <c r="GTW61" s="365"/>
      <c r="GTX61" s="365"/>
      <c r="GTY61" s="365"/>
      <c r="GTZ61" s="365"/>
      <c r="GUA61" s="365"/>
      <c r="GUB61" s="365"/>
      <c r="GUC61" s="365"/>
      <c r="GUD61" s="365"/>
      <c r="GUE61" s="365"/>
      <c r="GUF61" s="365"/>
      <c r="GUG61" s="365"/>
      <c r="GUH61" s="365"/>
      <c r="GUI61" s="365"/>
      <c r="GUJ61" s="365"/>
      <c r="GUK61" s="365"/>
      <c r="GUL61" s="365"/>
      <c r="GUM61" s="365"/>
      <c r="GUN61" s="365"/>
      <c r="GUO61" s="365"/>
      <c r="GUP61" s="365"/>
      <c r="GUQ61" s="365"/>
      <c r="GUR61" s="365"/>
      <c r="GUS61" s="365"/>
      <c r="GUT61" s="365"/>
      <c r="GUU61" s="365"/>
      <c r="GUV61" s="365"/>
      <c r="GUW61" s="365"/>
      <c r="GUX61" s="365"/>
      <c r="GUY61" s="365"/>
      <c r="GUZ61" s="365"/>
      <c r="GVA61" s="365"/>
      <c r="GVB61" s="365"/>
      <c r="GVC61" s="365"/>
      <c r="GVD61" s="365"/>
      <c r="GVE61" s="365"/>
      <c r="GVF61" s="365"/>
      <c r="GVG61" s="365"/>
      <c r="GVH61" s="365"/>
      <c r="GVI61" s="365"/>
      <c r="GVJ61" s="365"/>
      <c r="GVK61" s="365"/>
      <c r="GVL61" s="365"/>
      <c r="GVM61" s="365"/>
      <c r="GVN61" s="365"/>
      <c r="GVO61" s="365"/>
      <c r="GVP61" s="365"/>
      <c r="GVQ61" s="365"/>
      <c r="GVR61" s="365"/>
      <c r="GVS61" s="365"/>
      <c r="GVT61" s="365"/>
      <c r="GVU61" s="365"/>
      <c r="GVV61" s="365"/>
      <c r="GVW61" s="365"/>
      <c r="GVX61" s="365"/>
      <c r="GVY61" s="365"/>
      <c r="GVZ61" s="365"/>
      <c r="GWA61" s="365"/>
      <c r="GWB61" s="365"/>
      <c r="GWC61" s="365"/>
      <c r="GWD61" s="365"/>
      <c r="GWE61" s="365"/>
      <c r="GWF61" s="365"/>
      <c r="GWG61" s="365"/>
      <c r="GWH61" s="365"/>
      <c r="GWI61" s="365"/>
      <c r="GWJ61" s="365"/>
      <c r="GWK61" s="365"/>
      <c r="GWL61" s="365"/>
      <c r="GWM61" s="365"/>
      <c r="GWN61" s="365"/>
      <c r="GWO61" s="365"/>
      <c r="GWP61" s="365"/>
      <c r="GWQ61" s="365"/>
      <c r="GWR61" s="365"/>
      <c r="GWS61" s="365"/>
      <c r="GWT61" s="365"/>
      <c r="GWU61" s="365"/>
      <c r="GWV61" s="365"/>
      <c r="GWW61" s="365"/>
      <c r="GWX61" s="365"/>
      <c r="GWY61" s="365"/>
      <c r="GWZ61" s="365"/>
      <c r="GXA61" s="365"/>
      <c r="GXB61" s="365"/>
      <c r="GXC61" s="365"/>
      <c r="GXD61" s="365"/>
      <c r="GXE61" s="365"/>
      <c r="GXF61" s="365"/>
      <c r="GXG61" s="365"/>
      <c r="GXH61" s="365"/>
      <c r="GXI61" s="365"/>
      <c r="GXJ61" s="365"/>
      <c r="GXK61" s="365"/>
      <c r="GXL61" s="365"/>
      <c r="GXM61" s="365"/>
      <c r="GXN61" s="365"/>
      <c r="GXO61" s="365"/>
      <c r="GXP61" s="365"/>
      <c r="GXQ61" s="365"/>
      <c r="GXR61" s="365"/>
      <c r="GXS61" s="365"/>
      <c r="GXT61" s="365"/>
      <c r="GXU61" s="365"/>
      <c r="GXV61" s="365"/>
      <c r="GXW61" s="365"/>
      <c r="GXX61" s="365"/>
      <c r="GXY61" s="365"/>
      <c r="GXZ61" s="365"/>
      <c r="GYA61" s="365"/>
      <c r="GYB61" s="365"/>
      <c r="GYC61" s="365"/>
      <c r="GYD61" s="365"/>
      <c r="GYE61" s="365"/>
      <c r="GYF61" s="365"/>
      <c r="GYG61" s="365"/>
      <c r="GYH61" s="365"/>
      <c r="GYI61" s="365"/>
      <c r="GYJ61" s="365"/>
      <c r="GYK61" s="365"/>
      <c r="GYL61" s="365"/>
      <c r="GYM61" s="365"/>
      <c r="GYN61" s="365"/>
      <c r="GYO61" s="365"/>
      <c r="GYP61" s="365"/>
      <c r="GYQ61" s="365"/>
      <c r="GYR61" s="365"/>
      <c r="GYS61" s="365"/>
      <c r="GYT61" s="365"/>
      <c r="GYU61" s="365"/>
      <c r="GYV61" s="365"/>
      <c r="GYW61" s="365"/>
      <c r="GYX61" s="365"/>
      <c r="GYY61" s="365"/>
      <c r="GYZ61" s="365"/>
      <c r="GZA61" s="365"/>
      <c r="GZB61" s="365"/>
      <c r="GZC61" s="365"/>
      <c r="GZD61" s="365"/>
      <c r="GZE61" s="365"/>
      <c r="GZF61" s="365"/>
      <c r="GZG61" s="365"/>
      <c r="GZH61" s="365"/>
      <c r="GZI61" s="365"/>
      <c r="GZJ61" s="365"/>
      <c r="GZK61" s="365"/>
      <c r="GZL61" s="365"/>
      <c r="GZM61" s="365"/>
      <c r="GZN61" s="365"/>
      <c r="GZO61" s="365"/>
      <c r="GZP61" s="365"/>
      <c r="GZQ61" s="365"/>
      <c r="GZR61" s="365"/>
      <c r="GZS61" s="365"/>
      <c r="GZT61" s="365"/>
      <c r="GZU61" s="365"/>
      <c r="GZV61" s="365"/>
      <c r="GZW61" s="365"/>
      <c r="GZX61" s="365"/>
      <c r="GZY61" s="365"/>
      <c r="GZZ61" s="365"/>
      <c r="HAA61" s="365"/>
      <c r="HAB61" s="365"/>
      <c r="HAC61" s="365"/>
      <c r="HAD61" s="365"/>
      <c r="HAE61" s="365"/>
      <c r="HAF61" s="365"/>
      <c r="HAG61" s="365"/>
      <c r="HAH61" s="365"/>
      <c r="HAI61" s="365"/>
      <c r="HAJ61" s="365"/>
      <c r="HAK61" s="365"/>
      <c r="HAL61" s="365"/>
      <c r="HAM61" s="365"/>
      <c r="HAN61" s="365"/>
      <c r="HAO61" s="365"/>
      <c r="HAP61" s="365"/>
      <c r="HAQ61" s="365"/>
      <c r="HAR61" s="365"/>
      <c r="HAS61" s="365"/>
      <c r="HAT61" s="365"/>
      <c r="HAU61" s="365"/>
      <c r="HAV61" s="365"/>
      <c r="HAW61" s="365"/>
      <c r="HAX61" s="365"/>
      <c r="HAY61" s="365"/>
      <c r="HAZ61" s="365"/>
      <c r="HBA61" s="365"/>
      <c r="HBB61" s="365"/>
      <c r="HBC61" s="365"/>
      <c r="HBD61" s="365"/>
      <c r="HBE61" s="365"/>
      <c r="HBF61" s="365"/>
      <c r="HBG61" s="365"/>
      <c r="HBH61" s="365"/>
      <c r="HBI61" s="365"/>
      <c r="HBJ61" s="365"/>
      <c r="HBK61" s="365"/>
      <c r="HBL61" s="365"/>
      <c r="HBM61" s="365"/>
      <c r="HBN61" s="365"/>
      <c r="HBO61" s="365"/>
      <c r="HBP61" s="365"/>
      <c r="HBQ61" s="365"/>
      <c r="HBR61" s="365"/>
      <c r="HBS61" s="365"/>
      <c r="HBT61" s="365"/>
      <c r="HBU61" s="365"/>
      <c r="HBV61" s="365"/>
      <c r="HBW61" s="365"/>
      <c r="HBX61" s="365"/>
      <c r="HBY61" s="365"/>
      <c r="HBZ61" s="365"/>
      <c r="HCA61" s="365"/>
      <c r="HCB61" s="365"/>
      <c r="HCC61" s="365"/>
      <c r="HCD61" s="365"/>
      <c r="HCE61" s="365"/>
      <c r="HCF61" s="365"/>
      <c r="HCG61" s="365"/>
      <c r="HCH61" s="365"/>
      <c r="HCI61" s="365"/>
      <c r="HCJ61" s="365"/>
      <c r="HCK61" s="365"/>
      <c r="HCL61" s="365"/>
      <c r="HCM61" s="365"/>
      <c r="HCN61" s="365"/>
      <c r="HCO61" s="365"/>
      <c r="HCP61" s="365"/>
      <c r="HCQ61" s="365"/>
      <c r="HCR61" s="365"/>
      <c r="HCS61" s="365"/>
      <c r="HCT61" s="365"/>
      <c r="HCU61" s="365"/>
      <c r="HCV61" s="365"/>
      <c r="HCW61" s="365"/>
      <c r="HCX61" s="365"/>
      <c r="HCY61" s="365"/>
      <c r="HCZ61" s="365"/>
      <c r="HDA61" s="365"/>
      <c r="HDB61" s="365"/>
      <c r="HDC61" s="365"/>
      <c r="HDD61" s="365"/>
      <c r="HDE61" s="365"/>
      <c r="HDF61" s="365"/>
      <c r="HDG61" s="365"/>
      <c r="HDH61" s="365"/>
      <c r="HDI61" s="365"/>
      <c r="HDJ61" s="365"/>
      <c r="HDK61" s="365"/>
      <c r="HDL61" s="365"/>
      <c r="HDM61" s="365"/>
      <c r="HDN61" s="365"/>
      <c r="HDO61" s="365"/>
      <c r="HDP61" s="365"/>
      <c r="HDQ61" s="365"/>
      <c r="HDR61" s="365"/>
      <c r="HDS61" s="365"/>
      <c r="HDT61" s="365"/>
      <c r="HDU61" s="365"/>
      <c r="HDV61" s="365"/>
      <c r="HDW61" s="365"/>
      <c r="HDX61" s="365"/>
      <c r="HDY61" s="365"/>
      <c r="HDZ61" s="365"/>
      <c r="HEA61" s="365"/>
      <c r="HEB61" s="365"/>
      <c r="HEC61" s="365"/>
      <c r="HED61" s="365"/>
      <c r="HEE61" s="365"/>
      <c r="HEF61" s="365"/>
      <c r="HEG61" s="365"/>
      <c r="HEH61" s="365"/>
      <c r="HEI61" s="365"/>
      <c r="HEJ61" s="365"/>
      <c r="HEK61" s="365"/>
      <c r="HEL61" s="365"/>
      <c r="HEM61" s="365"/>
      <c r="HEN61" s="365"/>
      <c r="HEO61" s="365"/>
      <c r="HEP61" s="365"/>
      <c r="HEQ61" s="365"/>
      <c r="HER61" s="365"/>
      <c r="HES61" s="365"/>
      <c r="HET61" s="365"/>
      <c r="HEU61" s="365"/>
      <c r="HEV61" s="365"/>
      <c r="HEW61" s="365"/>
      <c r="HEX61" s="365"/>
      <c r="HEY61" s="365"/>
      <c r="HEZ61" s="365"/>
      <c r="HFA61" s="365"/>
      <c r="HFB61" s="365"/>
      <c r="HFC61" s="365"/>
      <c r="HFD61" s="365"/>
      <c r="HFE61" s="365"/>
      <c r="HFF61" s="365"/>
      <c r="HFG61" s="365"/>
      <c r="HFH61" s="365"/>
      <c r="HFI61" s="365"/>
      <c r="HFJ61" s="365"/>
      <c r="HFK61" s="365"/>
      <c r="HFL61" s="365"/>
      <c r="HFM61" s="365"/>
      <c r="HFN61" s="365"/>
      <c r="HFO61" s="365"/>
      <c r="HFP61" s="365"/>
      <c r="HFQ61" s="365"/>
      <c r="HFR61" s="365"/>
      <c r="HFS61" s="365"/>
      <c r="HFT61" s="365"/>
      <c r="HFU61" s="365"/>
      <c r="HFV61" s="365"/>
      <c r="HFW61" s="365"/>
      <c r="HFX61" s="365"/>
      <c r="HFY61" s="365"/>
      <c r="HFZ61" s="365"/>
      <c r="HGA61" s="365"/>
      <c r="HGB61" s="365"/>
      <c r="HGC61" s="365"/>
      <c r="HGD61" s="365"/>
      <c r="HGE61" s="365"/>
      <c r="HGF61" s="365"/>
      <c r="HGG61" s="365"/>
      <c r="HGH61" s="365"/>
      <c r="HGI61" s="365"/>
      <c r="HGJ61" s="365"/>
      <c r="HGK61" s="365"/>
      <c r="HGL61" s="365"/>
      <c r="HGM61" s="365"/>
      <c r="HGN61" s="365"/>
      <c r="HGO61" s="365"/>
      <c r="HGP61" s="365"/>
      <c r="HGQ61" s="365"/>
      <c r="HGR61" s="365"/>
      <c r="HGS61" s="365"/>
      <c r="HGT61" s="365"/>
      <c r="HGU61" s="365"/>
      <c r="HGV61" s="365"/>
      <c r="HGW61" s="365"/>
      <c r="HGX61" s="365"/>
      <c r="HGY61" s="365"/>
      <c r="HGZ61" s="365"/>
      <c r="HHA61" s="365"/>
      <c r="HHB61" s="365"/>
      <c r="HHC61" s="365"/>
      <c r="HHD61" s="365"/>
      <c r="HHE61" s="365"/>
      <c r="HHF61" s="365"/>
      <c r="HHG61" s="365"/>
      <c r="HHH61" s="365"/>
      <c r="HHI61" s="365"/>
      <c r="HHJ61" s="365"/>
      <c r="HHK61" s="365"/>
      <c r="HHL61" s="365"/>
      <c r="HHM61" s="365"/>
      <c r="HHN61" s="365"/>
      <c r="HHO61" s="365"/>
      <c r="HHP61" s="365"/>
      <c r="HHQ61" s="365"/>
      <c r="HHR61" s="365"/>
      <c r="HHS61" s="365"/>
      <c r="HHT61" s="365"/>
      <c r="HHU61" s="365"/>
      <c r="HHV61" s="365"/>
      <c r="HHW61" s="365"/>
      <c r="HHX61" s="365"/>
      <c r="HHY61" s="365"/>
      <c r="HHZ61" s="365"/>
      <c r="HIA61" s="365"/>
      <c r="HIB61" s="365"/>
      <c r="HIC61" s="365"/>
      <c r="HID61" s="365"/>
      <c r="HIE61" s="365"/>
      <c r="HIF61" s="365"/>
      <c r="HIG61" s="365"/>
      <c r="HIH61" s="365"/>
      <c r="HII61" s="365"/>
      <c r="HIJ61" s="365"/>
      <c r="HIK61" s="365"/>
      <c r="HIL61" s="365"/>
      <c r="HIM61" s="365"/>
      <c r="HIN61" s="365"/>
      <c r="HIO61" s="365"/>
      <c r="HIP61" s="365"/>
      <c r="HIQ61" s="365"/>
      <c r="HIR61" s="365"/>
      <c r="HIS61" s="365"/>
      <c r="HIT61" s="365"/>
      <c r="HIU61" s="365"/>
      <c r="HIV61" s="365"/>
      <c r="HIW61" s="365"/>
      <c r="HIX61" s="365"/>
      <c r="HIY61" s="365"/>
      <c r="HIZ61" s="365"/>
      <c r="HJA61" s="365"/>
      <c r="HJB61" s="365"/>
      <c r="HJC61" s="365"/>
      <c r="HJD61" s="365"/>
      <c r="HJE61" s="365"/>
      <c r="HJF61" s="365"/>
      <c r="HJG61" s="365"/>
      <c r="HJH61" s="365"/>
      <c r="HJI61" s="365"/>
      <c r="HJJ61" s="365"/>
      <c r="HJK61" s="365"/>
      <c r="HJL61" s="365"/>
      <c r="HJM61" s="365"/>
      <c r="HJN61" s="365"/>
      <c r="HJO61" s="365"/>
      <c r="HJP61" s="365"/>
      <c r="HJQ61" s="365"/>
      <c r="HJR61" s="365"/>
      <c r="HJS61" s="365"/>
      <c r="HJT61" s="365"/>
      <c r="HJU61" s="365"/>
      <c r="HJV61" s="365"/>
      <c r="HJW61" s="365"/>
      <c r="HJX61" s="365"/>
      <c r="HJY61" s="365"/>
      <c r="HJZ61" s="365"/>
      <c r="HKA61" s="365"/>
      <c r="HKB61" s="365"/>
      <c r="HKC61" s="365"/>
      <c r="HKD61" s="365"/>
      <c r="HKE61" s="365"/>
      <c r="HKF61" s="365"/>
      <c r="HKG61" s="365"/>
      <c r="HKH61" s="365"/>
      <c r="HKI61" s="365"/>
      <c r="HKJ61" s="365"/>
      <c r="HKK61" s="365"/>
      <c r="HKL61" s="365"/>
      <c r="HKM61" s="365"/>
      <c r="HKN61" s="365"/>
      <c r="HKO61" s="365"/>
      <c r="HKP61" s="365"/>
      <c r="HKQ61" s="365"/>
      <c r="HKR61" s="365"/>
      <c r="HKS61" s="365"/>
      <c r="HKT61" s="365"/>
      <c r="HKU61" s="365"/>
      <c r="HKV61" s="365"/>
      <c r="HKW61" s="365"/>
      <c r="HKX61" s="365"/>
      <c r="HKY61" s="365"/>
      <c r="HKZ61" s="365"/>
      <c r="HLA61" s="365"/>
      <c r="HLB61" s="365"/>
      <c r="HLC61" s="365"/>
      <c r="HLD61" s="365"/>
      <c r="HLE61" s="365"/>
      <c r="HLF61" s="365"/>
      <c r="HLG61" s="365"/>
      <c r="HLH61" s="365"/>
      <c r="HLI61" s="365"/>
      <c r="HLJ61" s="365"/>
      <c r="HLK61" s="365"/>
      <c r="HLL61" s="365"/>
      <c r="HLM61" s="365"/>
      <c r="HLN61" s="365"/>
      <c r="HLO61" s="365"/>
      <c r="HLP61" s="365"/>
      <c r="HLQ61" s="365"/>
      <c r="HLR61" s="365"/>
      <c r="HLS61" s="365"/>
      <c r="HLT61" s="365"/>
      <c r="HLU61" s="365"/>
      <c r="HLV61" s="365"/>
      <c r="HLW61" s="365"/>
      <c r="HLX61" s="365"/>
      <c r="HLY61" s="365"/>
      <c r="HLZ61" s="365"/>
      <c r="HMA61" s="365"/>
      <c r="HMB61" s="365"/>
      <c r="HMC61" s="365"/>
      <c r="HMD61" s="365"/>
      <c r="HME61" s="365"/>
      <c r="HMF61" s="365"/>
      <c r="HMG61" s="365"/>
      <c r="HMH61" s="365"/>
      <c r="HMI61" s="365"/>
      <c r="HMJ61" s="365"/>
      <c r="HMK61" s="365"/>
      <c r="HML61" s="365"/>
      <c r="HMM61" s="365"/>
      <c r="HMN61" s="365"/>
      <c r="HMO61" s="365"/>
      <c r="HMP61" s="365"/>
      <c r="HMQ61" s="365"/>
      <c r="HMR61" s="365"/>
      <c r="HMS61" s="365"/>
      <c r="HMT61" s="365"/>
      <c r="HMU61" s="365"/>
      <c r="HMV61" s="365"/>
      <c r="HMW61" s="365"/>
      <c r="HMX61" s="365"/>
      <c r="HMY61" s="365"/>
      <c r="HMZ61" s="365"/>
      <c r="HNA61" s="365"/>
      <c r="HNB61" s="365"/>
      <c r="HNC61" s="365"/>
      <c r="HND61" s="365"/>
      <c r="HNE61" s="365"/>
      <c r="HNF61" s="365"/>
      <c r="HNG61" s="365"/>
      <c r="HNH61" s="365"/>
      <c r="HNI61" s="365"/>
      <c r="HNJ61" s="365"/>
      <c r="HNK61" s="365"/>
      <c r="HNL61" s="365"/>
      <c r="HNM61" s="365"/>
      <c r="HNN61" s="365"/>
      <c r="HNO61" s="365"/>
      <c r="HNP61" s="365"/>
      <c r="HNQ61" s="365"/>
      <c r="HNR61" s="365"/>
      <c r="HNS61" s="365"/>
      <c r="HNT61" s="365"/>
      <c r="HNU61" s="365"/>
      <c r="HNV61" s="365"/>
      <c r="HNW61" s="365"/>
      <c r="HNX61" s="365"/>
      <c r="HNY61" s="365"/>
      <c r="HNZ61" s="365"/>
      <c r="HOA61" s="365"/>
      <c r="HOB61" s="365"/>
      <c r="HOC61" s="365"/>
      <c r="HOD61" s="365"/>
      <c r="HOE61" s="365"/>
      <c r="HOF61" s="365"/>
      <c r="HOG61" s="365"/>
      <c r="HOH61" s="365"/>
      <c r="HOI61" s="365"/>
      <c r="HOJ61" s="365"/>
      <c r="HOK61" s="365"/>
      <c r="HOL61" s="365"/>
      <c r="HOM61" s="365"/>
      <c r="HON61" s="365"/>
      <c r="HOO61" s="365"/>
      <c r="HOP61" s="365"/>
      <c r="HOQ61" s="365"/>
      <c r="HOR61" s="365"/>
      <c r="HOS61" s="365"/>
      <c r="HOT61" s="365"/>
      <c r="HOU61" s="365"/>
      <c r="HOV61" s="365"/>
      <c r="HOW61" s="365"/>
      <c r="HOX61" s="365"/>
      <c r="HOY61" s="365"/>
      <c r="HOZ61" s="365"/>
      <c r="HPA61" s="365"/>
      <c r="HPB61" s="365"/>
      <c r="HPC61" s="365"/>
      <c r="HPD61" s="365"/>
      <c r="HPE61" s="365"/>
      <c r="HPF61" s="365"/>
      <c r="HPG61" s="365"/>
      <c r="HPH61" s="365"/>
      <c r="HPI61" s="365"/>
      <c r="HPJ61" s="365"/>
      <c r="HPK61" s="365"/>
      <c r="HPL61" s="365"/>
      <c r="HPM61" s="365"/>
      <c r="HPN61" s="365"/>
      <c r="HPO61" s="365"/>
      <c r="HPP61" s="365"/>
      <c r="HPQ61" s="365"/>
      <c r="HPR61" s="365"/>
      <c r="HPS61" s="365"/>
      <c r="HPT61" s="365"/>
      <c r="HPU61" s="365"/>
      <c r="HPV61" s="365"/>
      <c r="HPW61" s="365"/>
      <c r="HPX61" s="365"/>
      <c r="HPY61" s="365"/>
      <c r="HPZ61" s="365"/>
      <c r="HQA61" s="365"/>
      <c r="HQB61" s="365"/>
      <c r="HQC61" s="365"/>
      <c r="HQD61" s="365"/>
      <c r="HQE61" s="365"/>
      <c r="HQF61" s="365"/>
      <c r="HQG61" s="365"/>
      <c r="HQH61" s="365"/>
      <c r="HQI61" s="365"/>
      <c r="HQJ61" s="365"/>
      <c r="HQK61" s="365"/>
      <c r="HQL61" s="365"/>
      <c r="HQM61" s="365"/>
      <c r="HQN61" s="365"/>
      <c r="HQO61" s="365"/>
      <c r="HQP61" s="365"/>
      <c r="HQQ61" s="365"/>
      <c r="HQR61" s="365"/>
      <c r="HQS61" s="365"/>
      <c r="HQT61" s="365"/>
      <c r="HQU61" s="365"/>
      <c r="HQV61" s="365"/>
      <c r="HQW61" s="365"/>
      <c r="HQX61" s="365"/>
      <c r="HQY61" s="365"/>
      <c r="HQZ61" s="365"/>
      <c r="HRA61" s="365"/>
      <c r="HRB61" s="365"/>
      <c r="HRC61" s="365"/>
      <c r="HRD61" s="365"/>
      <c r="HRE61" s="365"/>
      <c r="HRF61" s="365"/>
      <c r="HRG61" s="365"/>
      <c r="HRH61" s="365"/>
      <c r="HRI61" s="365"/>
      <c r="HRJ61" s="365"/>
      <c r="HRK61" s="365"/>
      <c r="HRL61" s="365"/>
      <c r="HRM61" s="365"/>
      <c r="HRN61" s="365"/>
      <c r="HRO61" s="365"/>
      <c r="HRP61" s="365"/>
      <c r="HRQ61" s="365"/>
      <c r="HRR61" s="365"/>
      <c r="HRS61" s="365"/>
      <c r="HRT61" s="365"/>
      <c r="HRU61" s="365"/>
      <c r="HRV61" s="365"/>
      <c r="HRW61" s="365"/>
      <c r="HRX61" s="365"/>
      <c r="HRY61" s="365"/>
      <c r="HRZ61" s="365"/>
      <c r="HSA61" s="365"/>
      <c r="HSB61" s="365"/>
      <c r="HSC61" s="365"/>
      <c r="HSD61" s="365"/>
      <c r="HSE61" s="365"/>
      <c r="HSF61" s="365"/>
      <c r="HSG61" s="365"/>
      <c r="HSH61" s="365"/>
      <c r="HSI61" s="365"/>
      <c r="HSJ61" s="365"/>
      <c r="HSK61" s="365"/>
      <c r="HSL61" s="365"/>
      <c r="HSM61" s="365"/>
      <c r="HSN61" s="365"/>
      <c r="HSO61" s="365"/>
      <c r="HSP61" s="365"/>
      <c r="HSQ61" s="365"/>
      <c r="HSR61" s="365"/>
      <c r="HSS61" s="365"/>
      <c r="HST61" s="365"/>
      <c r="HSU61" s="365"/>
      <c r="HSV61" s="365"/>
      <c r="HSW61" s="365"/>
      <c r="HSX61" s="365"/>
      <c r="HSY61" s="365"/>
      <c r="HSZ61" s="365"/>
      <c r="HTA61" s="365"/>
      <c r="HTB61" s="365"/>
      <c r="HTC61" s="365"/>
      <c r="HTD61" s="365"/>
      <c r="HTE61" s="365"/>
      <c r="HTF61" s="365"/>
      <c r="HTG61" s="365"/>
      <c r="HTH61" s="365"/>
      <c r="HTI61" s="365"/>
      <c r="HTJ61" s="365"/>
      <c r="HTK61" s="365"/>
      <c r="HTL61" s="365"/>
      <c r="HTM61" s="365"/>
      <c r="HTN61" s="365"/>
      <c r="HTO61" s="365"/>
      <c r="HTP61" s="365"/>
      <c r="HTQ61" s="365"/>
      <c r="HTR61" s="365"/>
      <c r="HTS61" s="365"/>
      <c r="HTT61" s="365"/>
      <c r="HTU61" s="365"/>
      <c r="HTV61" s="365"/>
      <c r="HTW61" s="365"/>
      <c r="HTX61" s="365"/>
      <c r="HTY61" s="365"/>
      <c r="HTZ61" s="365"/>
      <c r="HUA61" s="365"/>
      <c r="HUB61" s="365"/>
      <c r="HUC61" s="365"/>
      <c r="HUD61" s="365"/>
      <c r="HUE61" s="365"/>
      <c r="HUF61" s="365"/>
      <c r="HUG61" s="365"/>
      <c r="HUH61" s="365"/>
      <c r="HUI61" s="365"/>
      <c r="HUJ61" s="365"/>
      <c r="HUK61" s="365"/>
      <c r="HUL61" s="365"/>
      <c r="HUM61" s="365"/>
      <c r="HUN61" s="365"/>
      <c r="HUO61" s="365"/>
      <c r="HUP61" s="365"/>
      <c r="HUQ61" s="365"/>
      <c r="HUR61" s="365"/>
      <c r="HUS61" s="365"/>
      <c r="HUT61" s="365"/>
      <c r="HUU61" s="365"/>
      <c r="HUV61" s="365"/>
      <c r="HUW61" s="365"/>
      <c r="HUX61" s="365"/>
      <c r="HUY61" s="365"/>
      <c r="HUZ61" s="365"/>
      <c r="HVA61" s="365"/>
      <c r="HVB61" s="365"/>
      <c r="HVC61" s="365"/>
      <c r="HVD61" s="365"/>
      <c r="HVE61" s="365"/>
      <c r="HVF61" s="365"/>
      <c r="HVG61" s="365"/>
      <c r="HVH61" s="365"/>
      <c r="HVI61" s="365"/>
      <c r="HVJ61" s="365"/>
      <c r="HVK61" s="365"/>
      <c r="HVL61" s="365"/>
      <c r="HVM61" s="365"/>
      <c r="HVN61" s="365"/>
      <c r="HVO61" s="365"/>
      <c r="HVP61" s="365"/>
      <c r="HVQ61" s="365"/>
      <c r="HVR61" s="365"/>
      <c r="HVS61" s="365"/>
      <c r="HVT61" s="365"/>
      <c r="HVU61" s="365"/>
      <c r="HVV61" s="365"/>
      <c r="HVW61" s="365"/>
      <c r="HVX61" s="365"/>
      <c r="HVY61" s="365"/>
      <c r="HVZ61" s="365"/>
      <c r="HWA61" s="365"/>
      <c r="HWB61" s="365"/>
      <c r="HWC61" s="365"/>
      <c r="HWD61" s="365"/>
      <c r="HWE61" s="365"/>
      <c r="HWF61" s="365"/>
      <c r="HWG61" s="365"/>
      <c r="HWH61" s="365"/>
      <c r="HWI61" s="365"/>
      <c r="HWJ61" s="365"/>
      <c r="HWK61" s="365"/>
      <c r="HWL61" s="365"/>
      <c r="HWM61" s="365"/>
      <c r="HWN61" s="365"/>
      <c r="HWO61" s="365"/>
      <c r="HWP61" s="365"/>
      <c r="HWQ61" s="365"/>
      <c r="HWR61" s="365"/>
      <c r="HWS61" s="365"/>
      <c r="HWT61" s="365"/>
      <c r="HWU61" s="365"/>
      <c r="HWV61" s="365"/>
      <c r="HWW61" s="365"/>
      <c r="HWX61" s="365"/>
      <c r="HWY61" s="365"/>
      <c r="HWZ61" s="365"/>
      <c r="HXA61" s="365"/>
      <c r="HXB61" s="365"/>
      <c r="HXC61" s="365"/>
      <c r="HXD61" s="365"/>
      <c r="HXE61" s="365"/>
      <c r="HXF61" s="365"/>
      <c r="HXG61" s="365"/>
      <c r="HXH61" s="365"/>
      <c r="HXI61" s="365"/>
      <c r="HXJ61" s="365"/>
      <c r="HXK61" s="365"/>
      <c r="HXL61" s="365"/>
      <c r="HXM61" s="365"/>
      <c r="HXN61" s="365"/>
      <c r="HXO61" s="365"/>
      <c r="HXP61" s="365"/>
      <c r="HXQ61" s="365"/>
      <c r="HXR61" s="365"/>
      <c r="HXS61" s="365"/>
      <c r="HXT61" s="365"/>
      <c r="HXU61" s="365"/>
      <c r="HXV61" s="365"/>
      <c r="HXW61" s="365"/>
      <c r="HXX61" s="365"/>
      <c r="HXY61" s="365"/>
      <c r="HXZ61" s="365"/>
      <c r="HYA61" s="365"/>
      <c r="HYB61" s="365"/>
      <c r="HYC61" s="365"/>
      <c r="HYD61" s="365"/>
      <c r="HYE61" s="365"/>
      <c r="HYF61" s="365"/>
      <c r="HYG61" s="365"/>
      <c r="HYH61" s="365"/>
      <c r="HYI61" s="365"/>
      <c r="HYJ61" s="365"/>
      <c r="HYK61" s="365"/>
      <c r="HYL61" s="365"/>
      <c r="HYM61" s="365"/>
      <c r="HYN61" s="365"/>
      <c r="HYO61" s="365"/>
      <c r="HYP61" s="365"/>
      <c r="HYQ61" s="365"/>
      <c r="HYR61" s="365"/>
      <c r="HYS61" s="365"/>
      <c r="HYT61" s="365"/>
      <c r="HYU61" s="365"/>
      <c r="HYV61" s="365"/>
      <c r="HYW61" s="365"/>
      <c r="HYX61" s="365"/>
      <c r="HYY61" s="365"/>
      <c r="HYZ61" s="365"/>
      <c r="HZA61" s="365"/>
      <c r="HZB61" s="365"/>
      <c r="HZC61" s="365"/>
      <c r="HZD61" s="365"/>
      <c r="HZE61" s="365"/>
      <c r="HZF61" s="365"/>
      <c r="HZG61" s="365"/>
      <c r="HZH61" s="365"/>
      <c r="HZI61" s="365"/>
      <c r="HZJ61" s="365"/>
      <c r="HZK61" s="365"/>
      <c r="HZL61" s="365"/>
      <c r="HZM61" s="365"/>
      <c r="HZN61" s="365"/>
      <c r="HZO61" s="365"/>
      <c r="HZP61" s="365"/>
      <c r="HZQ61" s="365"/>
      <c r="HZR61" s="365"/>
      <c r="HZS61" s="365"/>
      <c r="HZT61" s="365"/>
      <c r="HZU61" s="365"/>
      <c r="HZV61" s="365"/>
      <c r="HZW61" s="365"/>
      <c r="HZX61" s="365"/>
      <c r="HZY61" s="365"/>
      <c r="HZZ61" s="365"/>
      <c r="IAA61" s="365"/>
      <c r="IAB61" s="365"/>
      <c r="IAC61" s="365"/>
      <c r="IAD61" s="365"/>
      <c r="IAE61" s="365"/>
      <c r="IAF61" s="365"/>
      <c r="IAG61" s="365"/>
      <c r="IAH61" s="365"/>
      <c r="IAI61" s="365"/>
      <c r="IAJ61" s="365"/>
      <c r="IAK61" s="365"/>
      <c r="IAL61" s="365"/>
      <c r="IAM61" s="365"/>
      <c r="IAN61" s="365"/>
      <c r="IAO61" s="365"/>
      <c r="IAP61" s="365"/>
      <c r="IAQ61" s="365"/>
      <c r="IAR61" s="365"/>
      <c r="IAS61" s="365"/>
      <c r="IAT61" s="365"/>
      <c r="IAU61" s="365"/>
      <c r="IAV61" s="365"/>
      <c r="IAW61" s="365"/>
      <c r="IAX61" s="365"/>
      <c r="IAY61" s="365"/>
      <c r="IAZ61" s="365"/>
      <c r="IBA61" s="365"/>
      <c r="IBB61" s="365"/>
      <c r="IBC61" s="365"/>
      <c r="IBD61" s="365"/>
      <c r="IBE61" s="365"/>
      <c r="IBF61" s="365"/>
      <c r="IBG61" s="365"/>
      <c r="IBH61" s="365"/>
      <c r="IBI61" s="365"/>
      <c r="IBJ61" s="365"/>
      <c r="IBK61" s="365"/>
      <c r="IBL61" s="365"/>
      <c r="IBM61" s="365"/>
      <c r="IBN61" s="365"/>
      <c r="IBO61" s="365"/>
      <c r="IBP61" s="365"/>
      <c r="IBQ61" s="365"/>
      <c r="IBR61" s="365"/>
      <c r="IBS61" s="365"/>
      <c r="IBT61" s="365"/>
      <c r="IBU61" s="365"/>
      <c r="IBV61" s="365"/>
      <c r="IBW61" s="365"/>
      <c r="IBX61" s="365"/>
      <c r="IBY61" s="365"/>
      <c r="IBZ61" s="365"/>
      <c r="ICA61" s="365"/>
      <c r="ICB61" s="365"/>
      <c r="ICC61" s="365"/>
      <c r="ICD61" s="365"/>
      <c r="ICE61" s="365"/>
      <c r="ICF61" s="365"/>
      <c r="ICG61" s="365"/>
      <c r="ICH61" s="365"/>
      <c r="ICI61" s="365"/>
      <c r="ICJ61" s="365"/>
      <c r="ICK61" s="365"/>
      <c r="ICL61" s="365"/>
      <c r="ICM61" s="365"/>
      <c r="ICN61" s="365"/>
      <c r="ICO61" s="365"/>
      <c r="ICP61" s="365"/>
      <c r="ICQ61" s="365"/>
      <c r="ICR61" s="365"/>
      <c r="ICS61" s="365"/>
      <c r="ICT61" s="365"/>
      <c r="ICU61" s="365"/>
      <c r="ICV61" s="365"/>
      <c r="ICW61" s="365"/>
      <c r="ICX61" s="365"/>
      <c r="ICY61" s="365"/>
      <c r="ICZ61" s="365"/>
      <c r="IDA61" s="365"/>
      <c r="IDB61" s="365"/>
      <c r="IDC61" s="365"/>
      <c r="IDD61" s="365"/>
      <c r="IDE61" s="365"/>
      <c r="IDF61" s="365"/>
      <c r="IDG61" s="365"/>
      <c r="IDH61" s="365"/>
      <c r="IDI61" s="365"/>
      <c r="IDJ61" s="365"/>
      <c r="IDK61" s="365"/>
      <c r="IDL61" s="365"/>
      <c r="IDM61" s="365"/>
      <c r="IDN61" s="365"/>
      <c r="IDO61" s="365"/>
      <c r="IDP61" s="365"/>
      <c r="IDQ61" s="365"/>
      <c r="IDR61" s="365"/>
      <c r="IDS61" s="365"/>
      <c r="IDT61" s="365"/>
      <c r="IDU61" s="365"/>
      <c r="IDV61" s="365"/>
      <c r="IDW61" s="365"/>
      <c r="IDX61" s="365"/>
      <c r="IDY61" s="365"/>
      <c r="IDZ61" s="365"/>
      <c r="IEA61" s="365"/>
      <c r="IEB61" s="365"/>
      <c r="IEC61" s="365"/>
      <c r="IED61" s="365"/>
      <c r="IEE61" s="365"/>
      <c r="IEF61" s="365"/>
      <c r="IEG61" s="365"/>
      <c r="IEH61" s="365"/>
      <c r="IEI61" s="365"/>
      <c r="IEJ61" s="365"/>
      <c r="IEK61" s="365"/>
      <c r="IEL61" s="365"/>
      <c r="IEM61" s="365"/>
      <c r="IEN61" s="365"/>
      <c r="IEO61" s="365"/>
      <c r="IEP61" s="365"/>
      <c r="IEQ61" s="365"/>
      <c r="IER61" s="365"/>
      <c r="IES61" s="365"/>
      <c r="IET61" s="365"/>
      <c r="IEU61" s="365"/>
      <c r="IEV61" s="365"/>
      <c r="IEW61" s="365"/>
      <c r="IEX61" s="365"/>
      <c r="IEY61" s="365"/>
      <c r="IEZ61" s="365"/>
      <c r="IFA61" s="365"/>
      <c r="IFB61" s="365"/>
      <c r="IFC61" s="365"/>
      <c r="IFD61" s="365"/>
      <c r="IFE61" s="365"/>
      <c r="IFF61" s="365"/>
      <c r="IFG61" s="365"/>
      <c r="IFH61" s="365"/>
      <c r="IFI61" s="365"/>
      <c r="IFJ61" s="365"/>
      <c r="IFK61" s="365"/>
      <c r="IFL61" s="365"/>
      <c r="IFM61" s="365"/>
      <c r="IFN61" s="365"/>
      <c r="IFO61" s="365"/>
      <c r="IFP61" s="365"/>
      <c r="IFQ61" s="365"/>
      <c r="IFR61" s="365"/>
      <c r="IFS61" s="365"/>
      <c r="IFT61" s="365"/>
      <c r="IFU61" s="365"/>
      <c r="IFV61" s="365"/>
      <c r="IFW61" s="365"/>
      <c r="IFX61" s="365"/>
      <c r="IFY61" s="365"/>
      <c r="IFZ61" s="365"/>
      <c r="IGA61" s="365"/>
      <c r="IGB61" s="365"/>
      <c r="IGC61" s="365"/>
      <c r="IGD61" s="365"/>
      <c r="IGE61" s="365"/>
      <c r="IGF61" s="365"/>
      <c r="IGG61" s="365"/>
      <c r="IGH61" s="365"/>
      <c r="IGI61" s="365"/>
      <c r="IGJ61" s="365"/>
      <c r="IGK61" s="365"/>
      <c r="IGL61" s="365"/>
      <c r="IGM61" s="365"/>
      <c r="IGN61" s="365"/>
      <c r="IGO61" s="365"/>
      <c r="IGP61" s="365"/>
      <c r="IGQ61" s="365"/>
      <c r="IGR61" s="365"/>
      <c r="IGS61" s="365"/>
      <c r="IGT61" s="365"/>
      <c r="IGU61" s="365"/>
      <c r="IGV61" s="365"/>
      <c r="IGW61" s="365"/>
      <c r="IGX61" s="365"/>
      <c r="IGY61" s="365"/>
      <c r="IGZ61" s="365"/>
      <c r="IHA61" s="365"/>
      <c r="IHB61" s="365"/>
      <c r="IHC61" s="365"/>
      <c r="IHD61" s="365"/>
      <c r="IHE61" s="365"/>
      <c r="IHF61" s="365"/>
      <c r="IHG61" s="365"/>
      <c r="IHH61" s="365"/>
      <c r="IHI61" s="365"/>
      <c r="IHJ61" s="365"/>
      <c r="IHK61" s="365"/>
      <c r="IHL61" s="365"/>
      <c r="IHM61" s="365"/>
      <c r="IHN61" s="365"/>
      <c r="IHO61" s="365"/>
      <c r="IHP61" s="365"/>
      <c r="IHQ61" s="365"/>
      <c r="IHR61" s="365"/>
      <c r="IHS61" s="365"/>
      <c r="IHT61" s="365"/>
      <c r="IHU61" s="365"/>
      <c r="IHV61" s="365"/>
      <c r="IHW61" s="365"/>
      <c r="IHX61" s="365"/>
      <c r="IHY61" s="365"/>
      <c r="IHZ61" s="365"/>
      <c r="IIA61" s="365"/>
      <c r="IIB61" s="365"/>
      <c r="IIC61" s="365"/>
      <c r="IID61" s="365"/>
      <c r="IIE61" s="365"/>
      <c r="IIF61" s="365"/>
      <c r="IIG61" s="365"/>
      <c r="IIH61" s="365"/>
      <c r="III61" s="365"/>
      <c r="IIJ61" s="365"/>
      <c r="IIK61" s="365"/>
      <c r="IIL61" s="365"/>
      <c r="IIM61" s="365"/>
      <c r="IIN61" s="365"/>
      <c r="IIO61" s="365"/>
      <c r="IIP61" s="365"/>
      <c r="IIQ61" s="365"/>
      <c r="IIR61" s="365"/>
      <c r="IIS61" s="365"/>
      <c r="IIT61" s="365"/>
      <c r="IIU61" s="365"/>
      <c r="IIV61" s="365"/>
      <c r="IIW61" s="365"/>
      <c r="IIX61" s="365"/>
      <c r="IIY61" s="365"/>
      <c r="IIZ61" s="365"/>
      <c r="IJA61" s="365"/>
      <c r="IJB61" s="365"/>
      <c r="IJC61" s="365"/>
      <c r="IJD61" s="365"/>
      <c r="IJE61" s="365"/>
      <c r="IJF61" s="365"/>
      <c r="IJG61" s="365"/>
      <c r="IJH61" s="365"/>
      <c r="IJI61" s="365"/>
      <c r="IJJ61" s="365"/>
      <c r="IJK61" s="365"/>
      <c r="IJL61" s="365"/>
      <c r="IJM61" s="365"/>
      <c r="IJN61" s="365"/>
      <c r="IJO61" s="365"/>
      <c r="IJP61" s="365"/>
      <c r="IJQ61" s="365"/>
      <c r="IJR61" s="365"/>
      <c r="IJS61" s="365"/>
      <c r="IJT61" s="365"/>
      <c r="IJU61" s="365"/>
      <c r="IJV61" s="365"/>
      <c r="IJW61" s="365"/>
      <c r="IJX61" s="365"/>
      <c r="IJY61" s="365"/>
      <c r="IJZ61" s="365"/>
      <c r="IKA61" s="365"/>
      <c r="IKB61" s="365"/>
      <c r="IKC61" s="365"/>
      <c r="IKD61" s="365"/>
      <c r="IKE61" s="365"/>
      <c r="IKF61" s="365"/>
      <c r="IKG61" s="365"/>
      <c r="IKH61" s="365"/>
      <c r="IKI61" s="365"/>
      <c r="IKJ61" s="365"/>
      <c r="IKK61" s="365"/>
      <c r="IKL61" s="365"/>
      <c r="IKM61" s="365"/>
      <c r="IKN61" s="365"/>
      <c r="IKO61" s="365"/>
      <c r="IKP61" s="365"/>
      <c r="IKQ61" s="365"/>
      <c r="IKR61" s="365"/>
      <c r="IKS61" s="365"/>
      <c r="IKT61" s="365"/>
      <c r="IKU61" s="365"/>
      <c r="IKV61" s="365"/>
      <c r="IKW61" s="365"/>
      <c r="IKX61" s="365"/>
      <c r="IKY61" s="365"/>
      <c r="IKZ61" s="365"/>
      <c r="ILA61" s="365"/>
      <c r="ILB61" s="365"/>
      <c r="ILC61" s="365"/>
      <c r="ILD61" s="365"/>
      <c r="ILE61" s="365"/>
      <c r="ILF61" s="365"/>
      <c r="ILG61" s="365"/>
      <c r="ILH61" s="365"/>
      <c r="ILI61" s="365"/>
      <c r="ILJ61" s="365"/>
      <c r="ILK61" s="365"/>
      <c r="ILL61" s="365"/>
      <c r="ILM61" s="365"/>
      <c r="ILN61" s="365"/>
      <c r="ILO61" s="365"/>
      <c r="ILP61" s="365"/>
      <c r="ILQ61" s="365"/>
      <c r="ILR61" s="365"/>
      <c r="ILS61" s="365"/>
      <c r="ILT61" s="365"/>
      <c r="ILU61" s="365"/>
      <c r="ILV61" s="365"/>
      <c r="ILW61" s="365"/>
      <c r="ILX61" s="365"/>
      <c r="ILY61" s="365"/>
      <c r="ILZ61" s="365"/>
      <c r="IMA61" s="365"/>
      <c r="IMB61" s="365"/>
      <c r="IMC61" s="365"/>
      <c r="IMD61" s="365"/>
      <c r="IME61" s="365"/>
      <c r="IMF61" s="365"/>
      <c r="IMG61" s="365"/>
      <c r="IMH61" s="365"/>
      <c r="IMI61" s="365"/>
      <c r="IMJ61" s="365"/>
      <c r="IMK61" s="365"/>
      <c r="IML61" s="365"/>
      <c r="IMM61" s="365"/>
      <c r="IMN61" s="365"/>
      <c r="IMO61" s="365"/>
      <c r="IMP61" s="365"/>
      <c r="IMQ61" s="365"/>
      <c r="IMR61" s="365"/>
      <c r="IMS61" s="365"/>
      <c r="IMT61" s="365"/>
      <c r="IMU61" s="365"/>
      <c r="IMV61" s="365"/>
      <c r="IMW61" s="365"/>
      <c r="IMX61" s="365"/>
      <c r="IMY61" s="365"/>
      <c r="IMZ61" s="365"/>
      <c r="INA61" s="365"/>
      <c r="INB61" s="365"/>
      <c r="INC61" s="365"/>
      <c r="IND61" s="365"/>
      <c r="INE61" s="365"/>
      <c r="INF61" s="365"/>
      <c r="ING61" s="365"/>
      <c r="INH61" s="365"/>
      <c r="INI61" s="365"/>
      <c r="INJ61" s="365"/>
      <c r="INK61" s="365"/>
      <c r="INL61" s="365"/>
      <c r="INM61" s="365"/>
      <c r="INN61" s="365"/>
      <c r="INO61" s="365"/>
      <c r="INP61" s="365"/>
      <c r="INQ61" s="365"/>
      <c r="INR61" s="365"/>
      <c r="INS61" s="365"/>
      <c r="INT61" s="365"/>
      <c r="INU61" s="365"/>
      <c r="INV61" s="365"/>
      <c r="INW61" s="365"/>
      <c r="INX61" s="365"/>
      <c r="INY61" s="365"/>
      <c r="INZ61" s="365"/>
      <c r="IOA61" s="365"/>
      <c r="IOB61" s="365"/>
      <c r="IOC61" s="365"/>
      <c r="IOD61" s="365"/>
      <c r="IOE61" s="365"/>
      <c r="IOF61" s="365"/>
      <c r="IOG61" s="365"/>
      <c r="IOH61" s="365"/>
      <c r="IOI61" s="365"/>
      <c r="IOJ61" s="365"/>
      <c r="IOK61" s="365"/>
      <c r="IOL61" s="365"/>
      <c r="IOM61" s="365"/>
      <c r="ION61" s="365"/>
      <c r="IOO61" s="365"/>
      <c r="IOP61" s="365"/>
      <c r="IOQ61" s="365"/>
      <c r="IOR61" s="365"/>
      <c r="IOS61" s="365"/>
      <c r="IOT61" s="365"/>
      <c r="IOU61" s="365"/>
      <c r="IOV61" s="365"/>
      <c r="IOW61" s="365"/>
      <c r="IOX61" s="365"/>
      <c r="IOY61" s="365"/>
      <c r="IOZ61" s="365"/>
      <c r="IPA61" s="365"/>
      <c r="IPB61" s="365"/>
      <c r="IPC61" s="365"/>
      <c r="IPD61" s="365"/>
      <c r="IPE61" s="365"/>
      <c r="IPF61" s="365"/>
      <c r="IPG61" s="365"/>
      <c r="IPH61" s="365"/>
      <c r="IPI61" s="365"/>
      <c r="IPJ61" s="365"/>
      <c r="IPK61" s="365"/>
      <c r="IPL61" s="365"/>
      <c r="IPM61" s="365"/>
      <c r="IPN61" s="365"/>
      <c r="IPO61" s="365"/>
      <c r="IPP61" s="365"/>
      <c r="IPQ61" s="365"/>
      <c r="IPR61" s="365"/>
      <c r="IPS61" s="365"/>
      <c r="IPT61" s="365"/>
      <c r="IPU61" s="365"/>
      <c r="IPV61" s="365"/>
      <c r="IPW61" s="365"/>
      <c r="IPX61" s="365"/>
      <c r="IPY61" s="365"/>
      <c r="IPZ61" s="365"/>
      <c r="IQA61" s="365"/>
      <c r="IQB61" s="365"/>
      <c r="IQC61" s="365"/>
      <c r="IQD61" s="365"/>
      <c r="IQE61" s="365"/>
      <c r="IQF61" s="365"/>
      <c r="IQG61" s="365"/>
      <c r="IQH61" s="365"/>
      <c r="IQI61" s="365"/>
      <c r="IQJ61" s="365"/>
      <c r="IQK61" s="365"/>
      <c r="IQL61" s="365"/>
      <c r="IQM61" s="365"/>
      <c r="IQN61" s="365"/>
      <c r="IQO61" s="365"/>
      <c r="IQP61" s="365"/>
      <c r="IQQ61" s="365"/>
      <c r="IQR61" s="365"/>
      <c r="IQS61" s="365"/>
      <c r="IQT61" s="365"/>
      <c r="IQU61" s="365"/>
      <c r="IQV61" s="365"/>
      <c r="IQW61" s="365"/>
      <c r="IQX61" s="365"/>
      <c r="IQY61" s="365"/>
      <c r="IQZ61" s="365"/>
      <c r="IRA61" s="365"/>
      <c r="IRB61" s="365"/>
      <c r="IRC61" s="365"/>
      <c r="IRD61" s="365"/>
      <c r="IRE61" s="365"/>
      <c r="IRF61" s="365"/>
      <c r="IRG61" s="365"/>
      <c r="IRH61" s="365"/>
      <c r="IRI61" s="365"/>
      <c r="IRJ61" s="365"/>
      <c r="IRK61" s="365"/>
      <c r="IRL61" s="365"/>
      <c r="IRM61" s="365"/>
      <c r="IRN61" s="365"/>
      <c r="IRO61" s="365"/>
      <c r="IRP61" s="365"/>
      <c r="IRQ61" s="365"/>
      <c r="IRR61" s="365"/>
      <c r="IRS61" s="365"/>
      <c r="IRT61" s="365"/>
      <c r="IRU61" s="365"/>
      <c r="IRV61" s="365"/>
      <c r="IRW61" s="365"/>
      <c r="IRX61" s="365"/>
      <c r="IRY61" s="365"/>
      <c r="IRZ61" s="365"/>
      <c r="ISA61" s="365"/>
      <c r="ISB61" s="365"/>
      <c r="ISC61" s="365"/>
      <c r="ISD61" s="365"/>
      <c r="ISE61" s="365"/>
      <c r="ISF61" s="365"/>
      <c r="ISG61" s="365"/>
      <c r="ISH61" s="365"/>
      <c r="ISI61" s="365"/>
      <c r="ISJ61" s="365"/>
      <c r="ISK61" s="365"/>
      <c r="ISL61" s="365"/>
      <c r="ISM61" s="365"/>
      <c r="ISN61" s="365"/>
      <c r="ISO61" s="365"/>
      <c r="ISP61" s="365"/>
      <c r="ISQ61" s="365"/>
      <c r="ISR61" s="365"/>
      <c r="ISS61" s="365"/>
      <c r="IST61" s="365"/>
      <c r="ISU61" s="365"/>
      <c r="ISV61" s="365"/>
      <c r="ISW61" s="365"/>
      <c r="ISX61" s="365"/>
      <c r="ISY61" s="365"/>
      <c r="ISZ61" s="365"/>
      <c r="ITA61" s="365"/>
      <c r="ITB61" s="365"/>
      <c r="ITC61" s="365"/>
      <c r="ITD61" s="365"/>
      <c r="ITE61" s="365"/>
      <c r="ITF61" s="365"/>
      <c r="ITG61" s="365"/>
      <c r="ITH61" s="365"/>
      <c r="ITI61" s="365"/>
      <c r="ITJ61" s="365"/>
      <c r="ITK61" s="365"/>
      <c r="ITL61" s="365"/>
      <c r="ITM61" s="365"/>
      <c r="ITN61" s="365"/>
      <c r="ITO61" s="365"/>
      <c r="ITP61" s="365"/>
      <c r="ITQ61" s="365"/>
      <c r="ITR61" s="365"/>
      <c r="ITS61" s="365"/>
      <c r="ITT61" s="365"/>
      <c r="ITU61" s="365"/>
      <c r="ITV61" s="365"/>
      <c r="ITW61" s="365"/>
      <c r="ITX61" s="365"/>
      <c r="ITY61" s="365"/>
      <c r="ITZ61" s="365"/>
      <c r="IUA61" s="365"/>
      <c r="IUB61" s="365"/>
      <c r="IUC61" s="365"/>
      <c r="IUD61" s="365"/>
      <c r="IUE61" s="365"/>
      <c r="IUF61" s="365"/>
      <c r="IUG61" s="365"/>
      <c r="IUH61" s="365"/>
      <c r="IUI61" s="365"/>
      <c r="IUJ61" s="365"/>
      <c r="IUK61" s="365"/>
      <c r="IUL61" s="365"/>
      <c r="IUM61" s="365"/>
      <c r="IUN61" s="365"/>
      <c r="IUO61" s="365"/>
      <c r="IUP61" s="365"/>
      <c r="IUQ61" s="365"/>
      <c r="IUR61" s="365"/>
      <c r="IUS61" s="365"/>
      <c r="IUT61" s="365"/>
      <c r="IUU61" s="365"/>
      <c r="IUV61" s="365"/>
      <c r="IUW61" s="365"/>
      <c r="IUX61" s="365"/>
      <c r="IUY61" s="365"/>
      <c r="IUZ61" s="365"/>
      <c r="IVA61" s="365"/>
      <c r="IVB61" s="365"/>
      <c r="IVC61" s="365"/>
      <c r="IVD61" s="365"/>
      <c r="IVE61" s="365"/>
      <c r="IVF61" s="365"/>
      <c r="IVG61" s="365"/>
      <c r="IVH61" s="365"/>
      <c r="IVI61" s="365"/>
      <c r="IVJ61" s="365"/>
      <c r="IVK61" s="365"/>
      <c r="IVL61" s="365"/>
      <c r="IVM61" s="365"/>
      <c r="IVN61" s="365"/>
      <c r="IVO61" s="365"/>
      <c r="IVP61" s="365"/>
      <c r="IVQ61" s="365"/>
      <c r="IVR61" s="365"/>
      <c r="IVS61" s="365"/>
      <c r="IVT61" s="365"/>
      <c r="IVU61" s="365"/>
      <c r="IVV61" s="365"/>
      <c r="IVW61" s="365"/>
      <c r="IVX61" s="365"/>
      <c r="IVY61" s="365"/>
      <c r="IVZ61" s="365"/>
      <c r="IWA61" s="365"/>
      <c r="IWB61" s="365"/>
      <c r="IWC61" s="365"/>
      <c r="IWD61" s="365"/>
      <c r="IWE61" s="365"/>
      <c r="IWF61" s="365"/>
      <c r="IWG61" s="365"/>
      <c r="IWH61" s="365"/>
      <c r="IWI61" s="365"/>
      <c r="IWJ61" s="365"/>
      <c r="IWK61" s="365"/>
      <c r="IWL61" s="365"/>
      <c r="IWM61" s="365"/>
      <c r="IWN61" s="365"/>
      <c r="IWO61" s="365"/>
      <c r="IWP61" s="365"/>
      <c r="IWQ61" s="365"/>
      <c r="IWR61" s="365"/>
      <c r="IWS61" s="365"/>
      <c r="IWT61" s="365"/>
      <c r="IWU61" s="365"/>
      <c r="IWV61" s="365"/>
      <c r="IWW61" s="365"/>
      <c r="IWX61" s="365"/>
      <c r="IWY61" s="365"/>
      <c r="IWZ61" s="365"/>
      <c r="IXA61" s="365"/>
      <c r="IXB61" s="365"/>
      <c r="IXC61" s="365"/>
      <c r="IXD61" s="365"/>
      <c r="IXE61" s="365"/>
      <c r="IXF61" s="365"/>
      <c r="IXG61" s="365"/>
      <c r="IXH61" s="365"/>
      <c r="IXI61" s="365"/>
      <c r="IXJ61" s="365"/>
      <c r="IXK61" s="365"/>
      <c r="IXL61" s="365"/>
      <c r="IXM61" s="365"/>
      <c r="IXN61" s="365"/>
      <c r="IXO61" s="365"/>
      <c r="IXP61" s="365"/>
      <c r="IXQ61" s="365"/>
      <c r="IXR61" s="365"/>
      <c r="IXS61" s="365"/>
      <c r="IXT61" s="365"/>
      <c r="IXU61" s="365"/>
      <c r="IXV61" s="365"/>
      <c r="IXW61" s="365"/>
      <c r="IXX61" s="365"/>
      <c r="IXY61" s="365"/>
      <c r="IXZ61" s="365"/>
      <c r="IYA61" s="365"/>
      <c r="IYB61" s="365"/>
      <c r="IYC61" s="365"/>
      <c r="IYD61" s="365"/>
      <c r="IYE61" s="365"/>
      <c r="IYF61" s="365"/>
      <c r="IYG61" s="365"/>
      <c r="IYH61" s="365"/>
      <c r="IYI61" s="365"/>
      <c r="IYJ61" s="365"/>
      <c r="IYK61" s="365"/>
      <c r="IYL61" s="365"/>
      <c r="IYM61" s="365"/>
      <c r="IYN61" s="365"/>
      <c r="IYO61" s="365"/>
      <c r="IYP61" s="365"/>
      <c r="IYQ61" s="365"/>
      <c r="IYR61" s="365"/>
      <c r="IYS61" s="365"/>
      <c r="IYT61" s="365"/>
      <c r="IYU61" s="365"/>
      <c r="IYV61" s="365"/>
      <c r="IYW61" s="365"/>
      <c r="IYX61" s="365"/>
      <c r="IYY61" s="365"/>
      <c r="IYZ61" s="365"/>
      <c r="IZA61" s="365"/>
      <c r="IZB61" s="365"/>
      <c r="IZC61" s="365"/>
      <c r="IZD61" s="365"/>
      <c r="IZE61" s="365"/>
      <c r="IZF61" s="365"/>
      <c r="IZG61" s="365"/>
      <c r="IZH61" s="365"/>
      <c r="IZI61" s="365"/>
      <c r="IZJ61" s="365"/>
      <c r="IZK61" s="365"/>
      <c r="IZL61" s="365"/>
      <c r="IZM61" s="365"/>
      <c r="IZN61" s="365"/>
      <c r="IZO61" s="365"/>
      <c r="IZP61" s="365"/>
      <c r="IZQ61" s="365"/>
      <c r="IZR61" s="365"/>
      <c r="IZS61" s="365"/>
      <c r="IZT61" s="365"/>
      <c r="IZU61" s="365"/>
      <c r="IZV61" s="365"/>
      <c r="IZW61" s="365"/>
      <c r="IZX61" s="365"/>
      <c r="IZY61" s="365"/>
      <c r="IZZ61" s="365"/>
      <c r="JAA61" s="365"/>
      <c r="JAB61" s="365"/>
      <c r="JAC61" s="365"/>
      <c r="JAD61" s="365"/>
      <c r="JAE61" s="365"/>
      <c r="JAF61" s="365"/>
      <c r="JAG61" s="365"/>
      <c r="JAH61" s="365"/>
      <c r="JAI61" s="365"/>
      <c r="JAJ61" s="365"/>
      <c r="JAK61" s="365"/>
      <c r="JAL61" s="365"/>
      <c r="JAM61" s="365"/>
      <c r="JAN61" s="365"/>
      <c r="JAO61" s="365"/>
      <c r="JAP61" s="365"/>
      <c r="JAQ61" s="365"/>
      <c r="JAR61" s="365"/>
      <c r="JAS61" s="365"/>
      <c r="JAT61" s="365"/>
      <c r="JAU61" s="365"/>
      <c r="JAV61" s="365"/>
      <c r="JAW61" s="365"/>
      <c r="JAX61" s="365"/>
      <c r="JAY61" s="365"/>
      <c r="JAZ61" s="365"/>
      <c r="JBA61" s="365"/>
      <c r="JBB61" s="365"/>
      <c r="JBC61" s="365"/>
      <c r="JBD61" s="365"/>
      <c r="JBE61" s="365"/>
      <c r="JBF61" s="365"/>
      <c r="JBG61" s="365"/>
      <c r="JBH61" s="365"/>
      <c r="JBI61" s="365"/>
      <c r="JBJ61" s="365"/>
      <c r="JBK61" s="365"/>
      <c r="JBL61" s="365"/>
      <c r="JBM61" s="365"/>
      <c r="JBN61" s="365"/>
      <c r="JBO61" s="365"/>
      <c r="JBP61" s="365"/>
      <c r="JBQ61" s="365"/>
      <c r="JBR61" s="365"/>
      <c r="JBS61" s="365"/>
      <c r="JBT61" s="365"/>
      <c r="JBU61" s="365"/>
      <c r="JBV61" s="365"/>
      <c r="JBW61" s="365"/>
      <c r="JBX61" s="365"/>
      <c r="JBY61" s="365"/>
      <c r="JBZ61" s="365"/>
      <c r="JCA61" s="365"/>
      <c r="JCB61" s="365"/>
      <c r="JCC61" s="365"/>
      <c r="JCD61" s="365"/>
      <c r="JCE61" s="365"/>
      <c r="JCF61" s="365"/>
      <c r="JCG61" s="365"/>
      <c r="JCH61" s="365"/>
      <c r="JCI61" s="365"/>
      <c r="JCJ61" s="365"/>
      <c r="JCK61" s="365"/>
      <c r="JCL61" s="365"/>
      <c r="JCM61" s="365"/>
      <c r="JCN61" s="365"/>
      <c r="JCO61" s="365"/>
      <c r="JCP61" s="365"/>
      <c r="JCQ61" s="365"/>
      <c r="JCR61" s="365"/>
      <c r="JCS61" s="365"/>
      <c r="JCT61" s="365"/>
      <c r="JCU61" s="365"/>
      <c r="JCV61" s="365"/>
      <c r="JCW61" s="365"/>
      <c r="JCX61" s="365"/>
      <c r="JCY61" s="365"/>
      <c r="JCZ61" s="365"/>
      <c r="JDA61" s="365"/>
      <c r="JDB61" s="365"/>
      <c r="JDC61" s="365"/>
      <c r="JDD61" s="365"/>
      <c r="JDE61" s="365"/>
      <c r="JDF61" s="365"/>
      <c r="JDG61" s="365"/>
      <c r="JDH61" s="365"/>
      <c r="JDI61" s="365"/>
      <c r="JDJ61" s="365"/>
      <c r="JDK61" s="365"/>
      <c r="JDL61" s="365"/>
      <c r="JDM61" s="365"/>
      <c r="JDN61" s="365"/>
      <c r="JDO61" s="365"/>
      <c r="JDP61" s="365"/>
      <c r="JDQ61" s="365"/>
      <c r="JDR61" s="365"/>
      <c r="JDS61" s="365"/>
      <c r="JDT61" s="365"/>
      <c r="JDU61" s="365"/>
      <c r="JDV61" s="365"/>
      <c r="JDW61" s="365"/>
      <c r="JDX61" s="365"/>
      <c r="JDY61" s="365"/>
      <c r="JDZ61" s="365"/>
      <c r="JEA61" s="365"/>
      <c r="JEB61" s="365"/>
      <c r="JEC61" s="365"/>
      <c r="JED61" s="365"/>
      <c r="JEE61" s="365"/>
      <c r="JEF61" s="365"/>
      <c r="JEG61" s="365"/>
      <c r="JEH61" s="365"/>
      <c r="JEI61" s="365"/>
      <c r="JEJ61" s="365"/>
      <c r="JEK61" s="365"/>
      <c r="JEL61" s="365"/>
      <c r="JEM61" s="365"/>
      <c r="JEN61" s="365"/>
      <c r="JEO61" s="365"/>
      <c r="JEP61" s="365"/>
      <c r="JEQ61" s="365"/>
      <c r="JER61" s="365"/>
      <c r="JES61" s="365"/>
      <c r="JET61" s="365"/>
      <c r="JEU61" s="365"/>
      <c r="JEV61" s="365"/>
      <c r="JEW61" s="365"/>
      <c r="JEX61" s="365"/>
      <c r="JEY61" s="365"/>
      <c r="JEZ61" s="365"/>
      <c r="JFA61" s="365"/>
      <c r="JFB61" s="365"/>
      <c r="JFC61" s="365"/>
      <c r="JFD61" s="365"/>
      <c r="JFE61" s="365"/>
      <c r="JFF61" s="365"/>
      <c r="JFG61" s="365"/>
      <c r="JFH61" s="365"/>
      <c r="JFI61" s="365"/>
      <c r="JFJ61" s="365"/>
      <c r="JFK61" s="365"/>
      <c r="JFL61" s="365"/>
      <c r="JFM61" s="365"/>
      <c r="JFN61" s="365"/>
      <c r="JFO61" s="365"/>
      <c r="JFP61" s="365"/>
      <c r="JFQ61" s="365"/>
      <c r="JFR61" s="365"/>
      <c r="JFS61" s="365"/>
      <c r="JFT61" s="365"/>
      <c r="JFU61" s="365"/>
      <c r="JFV61" s="365"/>
      <c r="JFW61" s="365"/>
      <c r="JFX61" s="365"/>
      <c r="JFY61" s="365"/>
      <c r="JFZ61" s="365"/>
      <c r="JGA61" s="365"/>
      <c r="JGB61" s="365"/>
      <c r="JGC61" s="365"/>
      <c r="JGD61" s="365"/>
      <c r="JGE61" s="365"/>
      <c r="JGF61" s="365"/>
      <c r="JGG61" s="365"/>
      <c r="JGH61" s="365"/>
      <c r="JGI61" s="365"/>
      <c r="JGJ61" s="365"/>
      <c r="JGK61" s="365"/>
      <c r="JGL61" s="365"/>
      <c r="JGM61" s="365"/>
      <c r="JGN61" s="365"/>
      <c r="JGO61" s="365"/>
      <c r="JGP61" s="365"/>
      <c r="JGQ61" s="365"/>
      <c r="JGR61" s="365"/>
      <c r="JGS61" s="365"/>
      <c r="JGT61" s="365"/>
      <c r="JGU61" s="365"/>
      <c r="JGV61" s="365"/>
      <c r="JGW61" s="365"/>
      <c r="JGX61" s="365"/>
      <c r="JGY61" s="365"/>
      <c r="JGZ61" s="365"/>
      <c r="JHA61" s="365"/>
      <c r="JHB61" s="365"/>
      <c r="JHC61" s="365"/>
      <c r="JHD61" s="365"/>
      <c r="JHE61" s="365"/>
      <c r="JHF61" s="365"/>
      <c r="JHG61" s="365"/>
      <c r="JHH61" s="365"/>
      <c r="JHI61" s="365"/>
      <c r="JHJ61" s="365"/>
      <c r="JHK61" s="365"/>
      <c r="JHL61" s="365"/>
      <c r="JHM61" s="365"/>
      <c r="JHN61" s="365"/>
      <c r="JHO61" s="365"/>
      <c r="JHP61" s="365"/>
      <c r="JHQ61" s="365"/>
      <c r="JHR61" s="365"/>
      <c r="JHS61" s="365"/>
      <c r="JHT61" s="365"/>
      <c r="JHU61" s="365"/>
      <c r="JHV61" s="365"/>
      <c r="JHW61" s="365"/>
      <c r="JHX61" s="365"/>
      <c r="JHY61" s="365"/>
      <c r="JHZ61" s="365"/>
      <c r="JIA61" s="365"/>
      <c r="JIB61" s="365"/>
      <c r="JIC61" s="365"/>
      <c r="JID61" s="365"/>
      <c r="JIE61" s="365"/>
      <c r="JIF61" s="365"/>
      <c r="JIG61" s="365"/>
      <c r="JIH61" s="365"/>
      <c r="JII61" s="365"/>
      <c r="JIJ61" s="365"/>
      <c r="JIK61" s="365"/>
      <c r="JIL61" s="365"/>
      <c r="JIM61" s="365"/>
      <c r="JIN61" s="365"/>
      <c r="JIO61" s="365"/>
      <c r="JIP61" s="365"/>
      <c r="JIQ61" s="365"/>
      <c r="JIR61" s="365"/>
      <c r="JIS61" s="365"/>
      <c r="JIT61" s="365"/>
      <c r="JIU61" s="365"/>
      <c r="JIV61" s="365"/>
      <c r="JIW61" s="365"/>
      <c r="JIX61" s="365"/>
      <c r="JIY61" s="365"/>
      <c r="JIZ61" s="365"/>
      <c r="JJA61" s="365"/>
      <c r="JJB61" s="365"/>
      <c r="JJC61" s="365"/>
      <c r="JJD61" s="365"/>
      <c r="JJE61" s="365"/>
      <c r="JJF61" s="365"/>
      <c r="JJG61" s="365"/>
      <c r="JJH61" s="365"/>
      <c r="JJI61" s="365"/>
      <c r="JJJ61" s="365"/>
      <c r="JJK61" s="365"/>
      <c r="JJL61" s="365"/>
      <c r="JJM61" s="365"/>
      <c r="JJN61" s="365"/>
      <c r="JJO61" s="365"/>
      <c r="JJP61" s="365"/>
      <c r="JJQ61" s="365"/>
      <c r="JJR61" s="365"/>
      <c r="JJS61" s="365"/>
      <c r="JJT61" s="365"/>
      <c r="JJU61" s="365"/>
      <c r="JJV61" s="365"/>
      <c r="JJW61" s="365"/>
      <c r="JJX61" s="365"/>
      <c r="JJY61" s="365"/>
      <c r="JJZ61" s="365"/>
      <c r="JKA61" s="365"/>
      <c r="JKB61" s="365"/>
      <c r="JKC61" s="365"/>
      <c r="JKD61" s="365"/>
      <c r="JKE61" s="365"/>
      <c r="JKF61" s="365"/>
      <c r="JKG61" s="365"/>
      <c r="JKH61" s="365"/>
      <c r="JKI61" s="365"/>
      <c r="JKJ61" s="365"/>
      <c r="JKK61" s="365"/>
      <c r="JKL61" s="365"/>
      <c r="JKM61" s="365"/>
      <c r="JKN61" s="365"/>
      <c r="JKO61" s="365"/>
      <c r="JKP61" s="365"/>
      <c r="JKQ61" s="365"/>
      <c r="JKR61" s="365"/>
      <c r="JKS61" s="365"/>
      <c r="JKT61" s="365"/>
      <c r="JKU61" s="365"/>
      <c r="JKV61" s="365"/>
      <c r="JKW61" s="365"/>
      <c r="JKX61" s="365"/>
      <c r="JKY61" s="365"/>
      <c r="JKZ61" s="365"/>
      <c r="JLA61" s="365"/>
      <c r="JLB61" s="365"/>
      <c r="JLC61" s="365"/>
      <c r="JLD61" s="365"/>
      <c r="JLE61" s="365"/>
      <c r="JLF61" s="365"/>
      <c r="JLG61" s="365"/>
      <c r="JLH61" s="365"/>
      <c r="JLI61" s="365"/>
      <c r="JLJ61" s="365"/>
      <c r="JLK61" s="365"/>
      <c r="JLL61" s="365"/>
      <c r="JLM61" s="365"/>
      <c r="JLN61" s="365"/>
      <c r="JLO61" s="365"/>
      <c r="JLP61" s="365"/>
      <c r="JLQ61" s="365"/>
      <c r="JLR61" s="365"/>
      <c r="JLS61" s="365"/>
      <c r="JLT61" s="365"/>
      <c r="JLU61" s="365"/>
      <c r="JLV61" s="365"/>
      <c r="JLW61" s="365"/>
      <c r="JLX61" s="365"/>
      <c r="JLY61" s="365"/>
      <c r="JLZ61" s="365"/>
      <c r="JMA61" s="365"/>
      <c r="JMB61" s="365"/>
      <c r="JMC61" s="365"/>
      <c r="JMD61" s="365"/>
      <c r="JME61" s="365"/>
      <c r="JMF61" s="365"/>
      <c r="JMG61" s="365"/>
      <c r="JMH61" s="365"/>
      <c r="JMI61" s="365"/>
      <c r="JMJ61" s="365"/>
      <c r="JMK61" s="365"/>
      <c r="JML61" s="365"/>
      <c r="JMM61" s="365"/>
      <c r="JMN61" s="365"/>
      <c r="JMO61" s="365"/>
      <c r="JMP61" s="365"/>
      <c r="JMQ61" s="365"/>
      <c r="JMR61" s="365"/>
      <c r="JMS61" s="365"/>
      <c r="JMT61" s="365"/>
      <c r="JMU61" s="365"/>
      <c r="JMV61" s="365"/>
      <c r="JMW61" s="365"/>
      <c r="JMX61" s="365"/>
      <c r="JMY61" s="365"/>
      <c r="JMZ61" s="365"/>
      <c r="JNA61" s="365"/>
      <c r="JNB61" s="365"/>
      <c r="JNC61" s="365"/>
      <c r="JND61" s="365"/>
      <c r="JNE61" s="365"/>
      <c r="JNF61" s="365"/>
      <c r="JNG61" s="365"/>
      <c r="JNH61" s="365"/>
      <c r="JNI61" s="365"/>
      <c r="JNJ61" s="365"/>
      <c r="JNK61" s="365"/>
      <c r="JNL61" s="365"/>
      <c r="JNM61" s="365"/>
      <c r="JNN61" s="365"/>
      <c r="JNO61" s="365"/>
      <c r="JNP61" s="365"/>
      <c r="JNQ61" s="365"/>
      <c r="JNR61" s="365"/>
      <c r="JNS61" s="365"/>
      <c r="JNT61" s="365"/>
      <c r="JNU61" s="365"/>
      <c r="JNV61" s="365"/>
      <c r="JNW61" s="365"/>
      <c r="JNX61" s="365"/>
      <c r="JNY61" s="365"/>
      <c r="JNZ61" s="365"/>
      <c r="JOA61" s="365"/>
      <c r="JOB61" s="365"/>
      <c r="JOC61" s="365"/>
      <c r="JOD61" s="365"/>
      <c r="JOE61" s="365"/>
      <c r="JOF61" s="365"/>
      <c r="JOG61" s="365"/>
      <c r="JOH61" s="365"/>
      <c r="JOI61" s="365"/>
      <c r="JOJ61" s="365"/>
      <c r="JOK61" s="365"/>
      <c r="JOL61" s="365"/>
      <c r="JOM61" s="365"/>
      <c r="JON61" s="365"/>
      <c r="JOO61" s="365"/>
      <c r="JOP61" s="365"/>
      <c r="JOQ61" s="365"/>
      <c r="JOR61" s="365"/>
      <c r="JOS61" s="365"/>
      <c r="JOT61" s="365"/>
      <c r="JOU61" s="365"/>
      <c r="JOV61" s="365"/>
      <c r="JOW61" s="365"/>
      <c r="JOX61" s="365"/>
      <c r="JOY61" s="365"/>
      <c r="JOZ61" s="365"/>
      <c r="JPA61" s="365"/>
      <c r="JPB61" s="365"/>
      <c r="JPC61" s="365"/>
      <c r="JPD61" s="365"/>
      <c r="JPE61" s="365"/>
      <c r="JPF61" s="365"/>
      <c r="JPG61" s="365"/>
      <c r="JPH61" s="365"/>
      <c r="JPI61" s="365"/>
      <c r="JPJ61" s="365"/>
      <c r="JPK61" s="365"/>
      <c r="JPL61" s="365"/>
      <c r="JPM61" s="365"/>
      <c r="JPN61" s="365"/>
      <c r="JPO61" s="365"/>
      <c r="JPP61" s="365"/>
      <c r="JPQ61" s="365"/>
      <c r="JPR61" s="365"/>
      <c r="JPS61" s="365"/>
      <c r="JPT61" s="365"/>
      <c r="JPU61" s="365"/>
      <c r="JPV61" s="365"/>
      <c r="JPW61" s="365"/>
      <c r="JPX61" s="365"/>
      <c r="JPY61" s="365"/>
      <c r="JPZ61" s="365"/>
      <c r="JQA61" s="365"/>
      <c r="JQB61" s="365"/>
      <c r="JQC61" s="365"/>
      <c r="JQD61" s="365"/>
      <c r="JQE61" s="365"/>
      <c r="JQF61" s="365"/>
      <c r="JQG61" s="365"/>
      <c r="JQH61" s="365"/>
      <c r="JQI61" s="365"/>
      <c r="JQJ61" s="365"/>
      <c r="JQK61" s="365"/>
      <c r="JQL61" s="365"/>
      <c r="JQM61" s="365"/>
      <c r="JQN61" s="365"/>
      <c r="JQO61" s="365"/>
      <c r="JQP61" s="365"/>
      <c r="JQQ61" s="365"/>
      <c r="JQR61" s="365"/>
      <c r="JQS61" s="365"/>
      <c r="JQT61" s="365"/>
      <c r="JQU61" s="365"/>
      <c r="JQV61" s="365"/>
      <c r="JQW61" s="365"/>
      <c r="JQX61" s="365"/>
      <c r="JQY61" s="365"/>
      <c r="JQZ61" s="365"/>
      <c r="JRA61" s="365"/>
      <c r="JRB61" s="365"/>
      <c r="JRC61" s="365"/>
      <c r="JRD61" s="365"/>
      <c r="JRE61" s="365"/>
      <c r="JRF61" s="365"/>
      <c r="JRG61" s="365"/>
      <c r="JRH61" s="365"/>
      <c r="JRI61" s="365"/>
      <c r="JRJ61" s="365"/>
      <c r="JRK61" s="365"/>
      <c r="JRL61" s="365"/>
      <c r="JRM61" s="365"/>
      <c r="JRN61" s="365"/>
      <c r="JRO61" s="365"/>
      <c r="JRP61" s="365"/>
      <c r="JRQ61" s="365"/>
      <c r="JRR61" s="365"/>
      <c r="JRS61" s="365"/>
      <c r="JRT61" s="365"/>
      <c r="JRU61" s="365"/>
      <c r="JRV61" s="365"/>
      <c r="JRW61" s="365"/>
      <c r="JRX61" s="365"/>
      <c r="JRY61" s="365"/>
      <c r="JRZ61" s="365"/>
      <c r="JSA61" s="365"/>
      <c r="JSB61" s="365"/>
      <c r="JSC61" s="365"/>
      <c r="JSD61" s="365"/>
      <c r="JSE61" s="365"/>
      <c r="JSF61" s="365"/>
      <c r="JSG61" s="365"/>
      <c r="JSH61" s="365"/>
      <c r="JSI61" s="365"/>
      <c r="JSJ61" s="365"/>
      <c r="JSK61" s="365"/>
      <c r="JSL61" s="365"/>
      <c r="JSM61" s="365"/>
      <c r="JSN61" s="365"/>
      <c r="JSO61" s="365"/>
      <c r="JSP61" s="365"/>
      <c r="JSQ61" s="365"/>
      <c r="JSR61" s="365"/>
      <c r="JSS61" s="365"/>
      <c r="JST61" s="365"/>
      <c r="JSU61" s="365"/>
      <c r="JSV61" s="365"/>
      <c r="JSW61" s="365"/>
      <c r="JSX61" s="365"/>
      <c r="JSY61" s="365"/>
      <c r="JSZ61" s="365"/>
      <c r="JTA61" s="365"/>
      <c r="JTB61" s="365"/>
      <c r="JTC61" s="365"/>
      <c r="JTD61" s="365"/>
      <c r="JTE61" s="365"/>
      <c r="JTF61" s="365"/>
      <c r="JTG61" s="365"/>
      <c r="JTH61" s="365"/>
      <c r="JTI61" s="365"/>
      <c r="JTJ61" s="365"/>
      <c r="JTK61" s="365"/>
      <c r="JTL61" s="365"/>
      <c r="JTM61" s="365"/>
      <c r="JTN61" s="365"/>
      <c r="JTO61" s="365"/>
      <c r="JTP61" s="365"/>
      <c r="JTQ61" s="365"/>
      <c r="JTR61" s="365"/>
      <c r="JTS61" s="365"/>
      <c r="JTT61" s="365"/>
      <c r="JTU61" s="365"/>
      <c r="JTV61" s="365"/>
      <c r="JTW61" s="365"/>
      <c r="JTX61" s="365"/>
      <c r="JTY61" s="365"/>
      <c r="JTZ61" s="365"/>
      <c r="JUA61" s="365"/>
      <c r="JUB61" s="365"/>
      <c r="JUC61" s="365"/>
      <c r="JUD61" s="365"/>
      <c r="JUE61" s="365"/>
      <c r="JUF61" s="365"/>
      <c r="JUG61" s="365"/>
      <c r="JUH61" s="365"/>
      <c r="JUI61" s="365"/>
      <c r="JUJ61" s="365"/>
      <c r="JUK61" s="365"/>
      <c r="JUL61" s="365"/>
      <c r="JUM61" s="365"/>
      <c r="JUN61" s="365"/>
      <c r="JUO61" s="365"/>
      <c r="JUP61" s="365"/>
      <c r="JUQ61" s="365"/>
      <c r="JUR61" s="365"/>
      <c r="JUS61" s="365"/>
      <c r="JUT61" s="365"/>
      <c r="JUU61" s="365"/>
      <c r="JUV61" s="365"/>
      <c r="JUW61" s="365"/>
      <c r="JUX61" s="365"/>
      <c r="JUY61" s="365"/>
      <c r="JUZ61" s="365"/>
      <c r="JVA61" s="365"/>
      <c r="JVB61" s="365"/>
      <c r="JVC61" s="365"/>
      <c r="JVD61" s="365"/>
      <c r="JVE61" s="365"/>
      <c r="JVF61" s="365"/>
      <c r="JVG61" s="365"/>
      <c r="JVH61" s="365"/>
      <c r="JVI61" s="365"/>
      <c r="JVJ61" s="365"/>
      <c r="JVK61" s="365"/>
      <c r="JVL61" s="365"/>
      <c r="JVM61" s="365"/>
      <c r="JVN61" s="365"/>
      <c r="JVO61" s="365"/>
      <c r="JVP61" s="365"/>
      <c r="JVQ61" s="365"/>
      <c r="JVR61" s="365"/>
      <c r="JVS61" s="365"/>
      <c r="JVT61" s="365"/>
      <c r="JVU61" s="365"/>
      <c r="JVV61" s="365"/>
      <c r="JVW61" s="365"/>
      <c r="JVX61" s="365"/>
      <c r="JVY61" s="365"/>
      <c r="JVZ61" s="365"/>
      <c r="JWA61" s="365"/>
      <c r="JWB61" s="365"/>
      <c r="JWC61" s="365"/>
      <c r="JWD61" s="365"/>
      <c r="JWE61" s="365"/>
      <c r="JWF61" s="365"/>
      <c r="JWG61" s="365"/>
      <c r="JWH61" s="365"/>
      <c r="JWI61" s="365"/>
      <c r="JWJ61" s="365"/>
      <c r="JWK61" s="365"/>
      <c r="JWL61" s="365"/>
      <c r="JWM61" s="365"/>
      <c r="JWN61" s="365"/>
      <c r="JWO61" s="365"/>
      <c r="JWP61" s="365"/>
      <c r="JWQ61" s="365"/>
      <c r="JWR61" s="365"/>
      <c r="JWS61" s="365"/>
      <c r="JWT61" s="365"/>
      <c r="JWU61" s="365"/>
      <c r="JWV61" s="365"/>
      <c r="JWW61" s="365"/>
      <c r="JWX61" s="365"/>
      <c r="JWY61" s="365"/>
      <c r="JWZ61" s="365"/>
      <c r="JXA61" s="365"/>
      <c r="JXB61" s="365"/>
      <c r="JXC61" s="365"/>
      <c r="JXD61" s="365"/>
      <c r="JXE61" s="365"/>
      <c r="JXF61" s="365"/>
      <c r="JXG61" s="365"/>
      <c r="JXH61" s="365"/>
      <c r="JXI61" s="365"/>
      <c r="JXJ61" s="365"/>
      <c r="JXK61" s="365"/>
      <c r="JXL61" s="365"/>
      <c r="JXM61" s="365"/>
      <c r="JXN61" s="365"/>
      <c r="JXO61" s="365"/>
      <c r="JXP61" s="365"/>
      <c r="JXQ61" s="365"/>
      <c r="JXR61" s="365"/>
      <c r="JXS61" s="365"/>
      <c r="JXT61" s="365"/>
      <c r="JXU61" s="365"/>
      <c r="JXV61" s="365"/>
      <c r="JXW61" s="365"/>
      <c r="JXX61" s="365"/>
      <c r="JXY61" s="365"/>
      <c r="JXZ61" s="365"/>
      <c r="JYA61" s="365"/>
      <c r="JYB61" s="365"/>
      <c r="JYC61" s="365"/>
      <c r="JYD61" s="365"/>
      <c r="JYE61" s="365"/>
      <c r="JYF61" s="365"/>
      <c r="JYG61" s="365"/>
      <c r="JYH61" s="365"/>
      <c r="JYI61" s="365"/>
      <c r="JYJ61" s="365"/>
      <c r="JYK61" s="365"/>
      <c r="JYL61" s="365"/>
      <c r="JYM61" s="365"/>
      <c r="JYN61" s="365"/>
      <c r="JYO61" s="365"/>
      <c r="JYP61" s="365"/>
      <c r="JYQ61" s="365"/>
      <c r="JYR61" s="365"/>
      <c r="JYS61" s="365"/>
      <c r="JYT61" s="365"/>
      <c r="JYU61" s="365"/>
      <c r="JYV61" s="365"/>
      <c r="JYW61" s="365"/>
      <c r="JYX61" s="365"/>
      <c r="JYY61" s="365"/>
      <c r="JYZ61" s="365"/>
      <c r="JZA61" s="365"/>
      <c r="JZB61" s="365"/>
      <c r="JZC61" s="365"/>
      <c r="JZD61" s="365"/>
      <c r="JZE61" s="365"/>
      <c r="JZF61" s="365"/>
      <c r="JZG61" s="365"/>
      <c r="JZH61" s="365"/>
      <c r="JZI61" s="365"/>
      <c r="JZJ61" s="365"/>
      <c r="JZK61" s="365"/>
      <c r="JZL61" s="365"/>
      <c r="JZM61" s="365"/>
      <c r="JZN61" s="365"/>
      <c r="JZO61" s="365"/>
      <c r="JZP61" s="365"/>
      <c r="JZQ61" s="365"/>
      <c r="JZR61" s="365"/>
      <c r="JZS61" s="365"/>
      <c r="JZT61" s="365"/>
      <c r="JZU61" s="365"/>
      <c r="JZV61" s="365"/>
      <c r="JZW61" s="365"/>
      <c r="JZX61" s="365"/>
      <c r="JZY61" s="365"/>
      <c r="JZZ61" s="365"/>
      <c r="KAA61" s="365"/>
      <c r="KAB61" s="365"/>
      <c r="KAC61" s="365"/>
      <c r="KAD61" s="365"/>
      <c r="KAE61" s="365"/>
      <c r="KAF61" s="365"/>
      <c r="KAG61" s="365"/>
      <c r="KAH61" s="365"/>
      <c r="KAI61" s="365"/>
      <c r="KAJ61" s="365"/>
      <c r="KAK61" s="365"/>
      <c r="KAL61" s="365"/>
      <c r="KAM61" s="365"/>
      <c r="KAN61" s="365"/>
      <c r="KAO61" s="365"/>
      <c r="KAP61" s="365"/>
      <c r="KAQ61" s="365"/>
      <c r="KAR61" s="365"/>
      <c r="KAS61" s="365"/>
      <c r="KAT61" s="365"/>
      <c r="KAU61" s="365"/>
      <c r="KAV61" s="365"/>
      <c r="KAW61" s="365"/>
      <c r="KAX61" s="365"/>
      <c r="KAY61" s="365"/>
      <c r="KAZ61" s="365"/>
      <c r="KBA61" s="365"/>
      <c r="KBB61" s="365"/>
      <c r="KBC61" s="365"/>
      <c r="KBD61" s="365"/>
      <c r="KBE61" s="365"/>
      <c r="KBF61" s="365"/>
      <c r="KBG61" s="365"/>
      <c r="KBH61" s="365"/>
      <c r="KBI61" s="365"/>
      <c r="KBJ61" s="365"/>
      <c r="KBK61" s="365"/>
      <c r="KBL61" s="365"/>
      <c r="KBM61" s="365"/>
      <c r="KBN61" s="365"/>
      <c r="KBO61" s="365"/>
      <c r="KBP61" s="365"/>
      <c r="KBQ61" s="365"/>
      <c r="KBR61" s="365"/>
      <c r="KBS61" s="365"/>
      <c r="KBT61" s="365"/>
      <c r="KBU61" s="365"/>
      <c r="KBV61" s="365"/>
      <c r="KBW61" s="365"/>
      <c r="KBX61" s="365"/>
      <c r="KBY61" s="365"/>
      <c r="KBZ61" s="365"/>
      <c r="KCA61" s="365"/>
      <c r="KCB61" s="365"/>
      <c r="KCC61" s="365"/>
      <c r="KCD61" s="365"/>
      <c r="KCE61" s="365"/>
      <c r="KCF61" s="365"/>
      <c r="KCG61" s="365"/>
      <c r="KCH61" s="365"/>
      <c r="KCI61" s="365"/>
      <c r="KCJ61" s="365"/>
      <c r="KCK61" s="365"/>
      <c r="KCL61" s="365"/>
      <c r="KCM61" s="365"/>
      <c r="KCN61" s="365"/>
      <c r="KCO61" s="365"/>
      <c r="KCP61" s="365"/>
      <c r="KCQ61" s="365"/>
      <c r="KCR61" s="365"/>
      <c r="KCS61" s="365"/>
      <c r="KCT61" s="365"/>
      <c r="KCU61" s="365"/>
      <c r="KCV61" s="365"/>
      <c r="KCW61" s="365"/>
      <c r="KCX61" s="365"/>
      <c r="KCY61" s="365"/>
      <c r="KCZ61" s="365"/>
      <c r="KDA61" s="365"/>
      <c r="KDB61" s="365"/>
      <c r="KDC61" s="365"/>
      <c r="KDD61" s="365"/>
      <c r="KDE61" s="365"/>
      <c r="KDF61" s="365"/>
      <c r="KDG61" s="365"/>
      <c r="KDH61" s="365"/>
      <c r="KDI61" s="365"/>
      <c r="KDJ61" s="365"/>
      <c r="KDK61" s="365"/>
      <c r="KDL61" s="365"/>
      <c r="KDM61" s="365"/>
      <c r="KDN61" s="365"/>
      <c r="KDO61" s="365"/>
      <c r="KDP61" s="365"/>
      <c r="KDQ61" s="365"/>
      <c r="KDR61" s="365"/>
      <c r="KDS61" s="365"/>
      <c r="KDT61" s="365"/>
      <c r="KDU61" s="365"/>
      <c r="KDV61" s="365"/>
      <c r="KDW61" s="365"/>
      <c r="KDX61" s="365"/>
      <c r="KDY61" s="365"/>
      <c r="KDZ61" s="365"/>
      <c r="KEA61" s="365"/>
      <c r="KEB61" s="365"/>
      <c r="KEC61" s="365"/>
      <c r="KED61" s="365"/>
      <c r="KEE61" s="365"/>
      <c r="KEF61" s="365"/>
      <c r="KEG61" s="365"/>
      <c r="KEH61" s="365"/>
      <c r="KEI61" s="365"/>
      <c r="KEJ61" s="365"/>
      <c r="KEK61" s="365"/>
      <c r="KEL61" s="365"/>
      <c r="KEM61" s="365"/>
      <c r="KEN61" s="365"/>
      <c r="KEO61" s="365"/>
      <c r="KEP61" s="365"/>
      <c r="KEQ61" s="365"/>
      <c r="KER61" s="365"/>
      <c r="KES61" s="365"/>
      <c r="KET61" s="365"/>
      <c r="KEU61" s="365"/>
      <c r="KEV61" s="365"/>
      <c r="KEW61" s="365"/>
      <c r="KEX61" s="365"/>
      <c r="KEY61" s="365"/>
      <c r="KEZ61" s="365"/>
      <c r="KFA61" s="365"/>
      <c r="KFB61" s="365"/>
      <c r="KFC61" s="365"/>
      <c r="KFD61" s="365"/>
      <c r="KFE61" s="365"/>
      <c r="KFF61" s="365"/>
      <c r="KFG61" s="365"/>
      <c r="KFH61" s="365"/>
      <c r="KFI61" s="365"/>
      <c r="KFJ61" s="365"/>
      <c r="KFK61" s="365"/>
      <c r="KFL61" s="365"/>
      <c r="KFM61" s="365"/>
      <c r="KFN61" s="365"/>
      <c r="KFO61" s="365"/>
      <c r="KFP61" s="365"/>
      <c r="KFQ61" s="365"/>
      <c r="KFR61" s="365"/>
      <c r="KFS61" s="365"/>
      <c r="KFT61" s="365"/>
      <c r="KFU61" s="365"/>
      <c r="KFV61" s="365"/>
      <c r="KFW61" s="365"/>
      <c r="KFX61" s="365"/>
      <c r="KFY61" s="365"/>
      <c r="KFZ61" s="365"/>
      <c r="KGA61" s="365"/>
      <c r="KGB61" s="365"/>
      <c r="KGC61" s="365"/>
      <c r="KGD61" s="365"/>
      <c r="KGE61" s="365"/>
      <c r="KGF61" s="365"/>
      <c r="KGG61" s="365"/>
      <c r="KGH61" s="365"/>
      <c r="KGI61" s="365"/>
      <c r="KGJ61" s="365"/>
      <c r="KGK61" s="365"/>
      <c r="KGL61" s="365"/>
      <c r="KGM61" s="365"/>
      <c r="KGN61" s="365"/>
      <c r="KGO61" s="365"/>
      <c r="KGP61" s="365"/>
      <c r="KGQ61" s="365"/>
      <c r="KGR61" s="365"/>
      <c r="KGS61" s="365"/>
      <c r="KGT61" s="365"/>
      <c r="KGU61" s="365"/>
      <c r="KGV61" s="365"/>
      <c r="KGW61" s="365"/>
      <c r="KGX61" s="365"/>
      <c r="KGY61" s="365"/>
      <c r="KGZ61" s="365"/>
      <c r="KHA61" s="365"/>
      <c r="KHB61" s="365"/>
      <c r="KHC61" s="365"/>
      <c r="KHD61" s="365"/>
      <c r="KHE61" s="365"/>
      <c r="KHF61" s="365"/>
      <c r="KHG61" s="365"/>
      <c r="KHH61" s="365"/>
      <c r="KHI61" s="365"/>
      <c r="KHJ61" s="365"/>
      <c r="KHK61" s="365"/>
      <c r="KHL61" s="365"/>
      <c r="KHM61" s="365"/>
      <c r="KHN61" s="365"/>
      <c r="KHO61" s="365"/>
      <c r="KHP61" s="365"/>
      <c r="KHQ61" s="365"/>
      <c r="KHR61" s="365"/>
      <c r="KHS61" s="365"/>
      <c r="KHT61" s="365"/>
      <c r="KHU61" s="365"/>
      <c r="KHV61" s="365"/>
      <c r="KHW61" s="365"/>
      <c r="KHX61" s="365"/>
      <c r="KHY61" s="365"/>
      <c r="KHZ61" s="365"/>
      <c r="KIA61" s="365"/>
      <c r="KIB61" s="365"/>
      <c r="KIC61" s="365"/>
      <c r="KID61" s="365"/>
      <c r="KIE61" s="365"/>
      <c r="KIF61" s="365"/>
      <c r="KIG61" s="365"/>
      <c r="KIH61" s="365"/>
      <c r="KII61" s="365"/>
      <c r="KIJ61" s="365"/>
      <c r="KIK61" s="365"/>
      <c r="KIL61" s="365"/>
      <c r="KIM61" s="365"/>
      <c r="KIN61" s="365"/>
      <c r="KIO61" s="365"/>
      <c r="KIP61" s="365"/>
      <c r="KIQ61" s="365"/>
      <c r="KIR61" s="365"/>
      <c r="KIS61" s="365"/>
      <c r="KIT61" s="365"/>
      <c r="KIU61" s="365"/>
      <c r="KIV61" s="365"/>
      <c r="KIW61" s="365"/>
      <c r="KIX61" s="365"/>
      <c r="KIY61" s="365"/>
      <c r="KIZ61" s="365"/>
      <c r="KJA61" s="365"/>
      <c r="KJB61" s="365"/>
      <c r="KJC61" s="365"/>
      <c r="KJD61" s="365"/>
      <c r="KJE61" s="365"/>
      <c r="KJF61" s="365"/>
      <c r="KJG61" s="365"/>
      <c r="KJH61" s="365"/>
      <c r="KJI61" s="365"/>
      <c r="KJJ61" s="365"/>
      <c r="KJK61" s="365"/>
      <c r="KJL61" s="365"/>
      <c r="KJM61" s="365"/>
      <c r="KJN61" s="365"/>
      <c r="KJO61" s="365"/>
      <c r="KJP61" s="365"/>
      <c r="KJQ61" s="365"/>
      <c r="KJR61" s="365"/>
      <c r="KJS61" s="365"/>
      <c r="KJT61" s="365"/>
      <c r="KJU61" s="365"/>
      <c r="KJV61" s="365"/>
      <c r="KJW61" s="365"/>
      <c r="KJX61" s="365"/>
      <c r="KJY61" s="365"/>
      <c r="KJZ61" s="365"/>
      <c r="KKA61" s="365"/>
      <c r="KKB61" s="365"/>
      <c r="KKC61" s="365"/>
      <c r="KKD61" s="365"/>
      <c r="KKE61" s="365"/>
      <c r="KKF61" s="365"/>
      <c r="KKG61" s="365"/>
      <c r="KKH61" s="365"/>
      <c r="KKI61" s="365"/>
      <c r="KKJ61" s="365"/>
      <c r="KKK61" s="365"/>
      <c r="KKL61" s="365"/>
      <c r="KKM61" s="365"/>
      <c r="KKN61" s="365"/>
      <c r="KKO61" s="365"/>
      <c r="KKP61" s="365"/>
      <c r="KKQ61" s="365"/>
      <c r="KKR61" s="365"/>
      <c r="KKS61" s="365"/>
      <c r="KKT61" s="365"/>
      <c r="KKU61" s="365"/>
      <c r="KKV61" s="365"/>
      <c r="KKW61" s="365"/>
      <c r="KKX61" s="365"/>
      <c r="KKY61" s="365"/>
      <c r="KKZ61" s="365"/>
      <c r="KLA61" s="365"/>
      <c r="KLB61" s="365"/>
      <c r="KLC61" s="365"/>
      <c r="KLD61" s="365"/>
      <c r="KLE61" s="365"/>
      <c r="KLF61" s="365"/>
      <c r="KLG61" s="365"/>
      <c r="KLH61" s="365"/>
      <c r="KLI61" s="365"/>
      <c r="KLJ61" s="365"/>
      <c r="KLK61" s="365"/>
      <c r="KLL61" s="365"/>
      <c r="KLM61" s="365"/>
      <c r="KLN61" s="365"/>
      <c r="KLO61" s="365"/>
      <c r="KLP61" s="365"/>
      <c r="KLQ61" s="365"/>
      <c r="KLR61" s="365"/>
      <c r="KLS61" s="365"/>
      <c r="KLT61" s="365"/>
      <c r="KLU61" s="365"/>
      <c r="KLV61" s="365"/>
      <c r="KLW61" s="365"/>
      <c r="KLX61" s="365"/>
      <c r="KLY61" s="365"/>
      <c r="KLZ61" s="365"/>
      <c r="KMA61" s="365"/>
      <c r="KMB61" s="365"/>
      <c r="KMC61" s="365"/>
      <c r="KMD61" s="365"/>
      <c r="KME61" s="365"/>
      <c r="KMF61" s="365"/>
      <c r="KMG61" s="365"/>
      <c r="KMH61" s="365"/>
      <c r="KMI61" s="365"/>
      <c r="KMJ61" s="365"/>
      <c r="KMK61" s="365"/>
      <c r="KML61" s="365"/>
      <c r="KMM61" s="365"/>
      <c r="KMN61" s="365"/>
      <c r="KMO61" s="365"/>
      <c r="KMP61" s="365"/>
      <c r="KMQ61" s="365"/>
      <c r="KMR61" s="365"/>
      <c r="KMS61" s="365"/>
      <c r="KMT61" s="365"/>
      <c r="KMU61" s="365"/>
      <c r="KMV61" s="365"/>
      <c r="KMW61" s="365"/>
      <c r="KMX61" s="365"/>
      <c r="KMY61" s="365"/>
      <c r="KMZ61" s="365"/>
      <c r="KNA61" s="365"/>
      <c r="KNB61" s="365"/>
      <c r="KNC61" s="365"/>
      <c r="KND61" s="365"/>
      <c r="KNE61" s="365"/>
      <c r="KNF61" s="365"/>
      <c r="KNG61" s="365"/>
      <c r="KNH61" s="365"/>
      <c r="KNI61" s="365"/>
      <c r="KNJ61" s="365"/>
      <c r="KNK61" s="365"/>
      <c r="KNL61" s="365"/>
      <c r="KNM61" s="365"/>
      <c r="KNN61" s="365"/>
      <c r="KNO61" s="365"/>
      <c r="KNP61" s="365"/>
      <c r="KNQ61" s="365"/>
      <c r="KNR61" s="365"/>
      <c r="KNS61" s="365"/>
      <c r="KNT61" s="365"/>
      <c r="KNU61" s="365"/>
      <c r="KNV61" s="365"/>
      <c r="KNW61" s="365"/>
      <c r="KNX61" s="365"/>
      <c r="KNY61" s="365"/>
      <c r="KNZ61" s="365"/>
      <c r="KOA61" s="365"/>
      <c r="KOB61" s="365"/>
      <c r="KOC61" s="365"/>
      <c r="KOD61" s="365"/>
      <c r="KOE61" s="365"/>
      <c r="KOF61" s="365"/>
      <c r="KOG61" s="365"/>
      <c r="KOH61" s="365"/>
      <c r="KOI61" s="365"/>
      <c r="KOJ61" s="365"/>
      <c r="KOK61" s="365"/>
      <c r="KOL61" s="365"/>
      <c r="KOM61" s="365"/>
      <c r="KON61" s="365"/>
      <c r="KOO61" s="365"/>
      <c r="KOP61" s="365"/>
      <c r="KOQ61" s="365"/>
      <c r="KOR61" s="365"/>
      <c r="KOS61" s="365"/>
      <c r="KOT61" s="365"/>
      <c r="KOU61" s="365"/>
      <c r="KOV61" s="365"/>
      <c r="KOW61" s="365"/>
      <c r="KOX61" s="365"/>
      <c r="KOY61" s="365"/>
      <c r="KOZ61" s="365"/>
      <c r="KPA61" s="365"/>
      <c r="KPB61" s="365"/>
      <c r="KPC61" s="365"/>
      <c r="KPD61" s="365"/>
      <c r="KPE61" s="365"/>
      <c r="KPF61" s="365"/>
      <c r="KPG61" s="365"/>
      <c r="KPH61" s="365"/>
      <c r="KPI61" s="365"/>
      <c r="KPJ61" s="365"/>
      <c r="KPK61" s="365"/>
      <c r="KPL61" s="365"/>
      <c r="KPM61" s="365"/>
      <c r="KPN61" s="365"/>
      <c r="KPO61" s="365"/>
      <c r="KPP61" s="365"/>
      <c r="KPQ61" s="365"/>
      <c r="KPR61" s="365"/>
      <c r="KPS61" s="365"/>
      <c r="KPT61" s="365"/>
      <c r="KPU61" s="365"/>
      <c r="KPV61" s="365"/>
      <c r="KPW61" s="365"/>
      <c r="KPX61" s="365"/>
      <c r="KPY61" s="365"/>
      <c r="KPZ61" s="365"/>
      <c r="KQA61" s="365"/>
      <c r="KQB61" s="365"/>
      <c r="KQC61" s="365"/>
      <c r="KQD61" s="365"/>
      <c r="KQE61" s="365"/>
      <c r="KQF61" s="365"/>
      <c r="KQG61" s="365"/>
      <c r="KQH61" s="365"/>
      <c r="KQI61" s="365"/>
      <c r="KQJ61" s="365"/>
      <c r="KQK61" s="365"/>
      <c r="KQL61" s="365"/>
      <c r="KQM61" s="365"/>
      <c r="KQN61" s="365"/>
      <c r="KQO61" s="365"/>
      <c r="KQP61" s="365"/>
      <c r="KQQ61" s="365"/>
      <c r="KQR61" s="365"/>
      <c r="KQS61" s="365"/>
      <c r="KQT61" s="365"/>
      <c r="KQU61" s="365"/>
      <c r="KQV61" s="365"/>
      <c r="KQW61" s="365"/>
      <c r="KQX61" s="365"/>
      <c r="KQY61" s="365"/>
      <c r="KQZ61" s="365"/>
      <c r="KRA61" s="365"/>
      <c r="KRB61" s="365"/>
      <c r="KRC61" s="365"/>
      <c r="KRD61" s="365"/>
      <c r="KRE61" s="365"/>
      <c r="KRF61" s="365"/>
      <c r="KRG61" s="365"/>
      <c r="KRH61" s="365"/>
      <c r="KRI61" s="365"/>
      <c r="KRJ61" s="365"/>
      <c r="KRK61" s="365"/>
      <c r="KRL61" s="365"/>
      <c r="KRM61" s="365"/>
      <c r="KRN61" s="365"/>
      <c r="KRO61" s="365"/>
      <c r="KRP61" s="365"/>
      <c r="KRQ61" s="365"/>
      <c r="KRR61" s="365"/>
      <c r="KRS61" s="365"/>
      <c r="KRT61" s="365"/>
      <c r="KRU61" s="365"/>
      <c r="KRV61" s="365"/>
      <c r="KRW61" s="365"/>
      <c r="KRX61" s="365"/>
      <c r="KRY61" s="365"/>
      <c r="KRZ61" s="365"/>
      <c r="KSA61" s="365"/>
      <c r="KSB61" s="365"/>
      <c r="KSC61" s="365"/>
      <c r="KSD61" s="365"/>
      <c r="KSE61" s="365"/>
      <c r="KSF61" s="365"/>
      <c r="KSG61" s="365"/>
      <c r="KSH61" s="365"/>
      <c r="KSI61" s="365"/>
      <c r="KSJ61" s="365"/>
      <c r="KSK61" s="365"/>
      <c r="KSL61" s="365"/>
      <c r="KSM61" s="365"/>
      <c r="KSN61" s="365"/>
      <c r="KSO61" s="365"/>
      <c r="KSP61" s="365"/>
      <c r="KSQ61" s="365"/>
      <c r="KSR61" s="365"/>
      <c r="KSS61" s="365"/>
      <c r="KST61" s="365"/>
      <c r="KSU61" s="365"/>
      <c r="KSV61" s="365"/>
      <c r="KSW61" s="365"/>
      <c r="KSX61" s="365"/>
      <c r="KSY61" s="365"/>
      <c r="KSZ61" s="365"/>
      <c r="KTA61" s="365"/>
      <c r="KTB61" s="365"/>
      <c r="KTC61" s="365"/>
      <c r="KTD61" s="365"/>
      <c r="KTE61" s="365"/>
      <c r="KTF61" s="365"/>
      <c r="KTG61" s="365"/>
      <c r="KTH61" s="365"/>
      <c r="KTI61" s="365"/>
      <c r="KTJ61" s="365"/>
      <c r="KTK61" s="365"/>
      <c r="KTL61" s="365"/>
      <c r="KTM61" s="365"/>
      <c r="KTN61" s="365"/>
      <c r="KTO61" s="365"/>
      <c r="KTP61" s="365"/>
      <c r="KTQ61" s="365"/>
      <c r="KTR61" s="365"/>
      <c r="KTS61" s="365"/>
      <c r="KTT61" s="365"/>
      <c r="KTU61" s="365"/>
      <c r="KTV61" s="365"/>
      <c r="KTW61" s="365"/>
      <c r="KTX61" s="365"/>
      <c r="KTY61" s="365"/>
      <c r="KTZ61" s="365"/>
      <c r="KUA61" s="365"/>
      <c r="KUB61" s="365"/>
      <c r="KUC61" s="365"/>
      <c r="KUD61" s="365"/>
      <c r="KUE61" s="365"/>
      <c r="KUF61" s="365"/>
      <c r="KUG61" s="365"/>
      <c r="KUH61" s="365"/>
      <c r="KUI61" s="365"/>
      <c r="KUJ61" s="365"/>
      <c r="KUK61" s="365"/>
      <c r="KUL61" s="365"/>
      <c r="KUM61" s="365"/>
      <c r="KUN61" s="365"/>
      <c r="KUO61" s="365"/>
      <c r="KUP61" s="365"/>
      <c r="KUQ61" s="365"/>
      <c r="KUR61" s="365"/>
      <c r="KUS61" s="365"/>
      <c r="KUT61" s="365"/>
      <c r="KUU61" s="365"/>
      <c r="KUV61" s="365"/>
      <c r="KUW61" s="365"/>
      <c r="KUX61" s="365"/>
      <c r="KUY61" s="365"/>
      <c r="KUZ61" s="365"/>
      <c r="KVA61" s="365"/>
      <c r="KVB61" s="365"/>
      <c r="KVC61" s="365"/>
      <c r="KVD61" s="365"/>
      <c r="KVE61" s="365"/>
      <c r="KVF61" s="365"/>
      <c r="KVG61" s="365"/>
      <c r="KVH61" s="365"/>
      <c r="KVI61" s="365"/>
      <c r="KVJ61" s="365"/>
      <c r="KVK61" s="365"/>
      <c r="KVL61" s="365"/>
      <c r="KVM61" s="365"/>
      <c r="KVN61" s="365"/>
      <c r="KVO61" s="365"/>
      <c r="KVP61" s="365"/>
      <c r="KVQ61" s="365"/>
      <c r="KVR61" s="365"/>
      <c r="KVS61" s="365"/>
      <c r="KVT61" s="365"/>
      <c r="KVU61" s="365"/>
      <c r="KVV61" s="365"/>
      <c r="KVW61" s="365"/>
      <c r="KVX61" s="365"/>
      <c r="KVY61" s="365"/>
      <c r="KVZ61" s="365"/>
      <c r="KWA61" s="365"/>
      <c r="KWB61" s="365"/>
      <c r="KWC61" s="365"/>
      <c r="KWD61" s="365"/>
      <c r="KWE61" s="365"/>
      <c r="KWF61" s="365"/>
      <c r="KWG61" s="365"/>
      <c r="KWH61" s="365"/>
      <c r="KWI61" s="365"/>
      <c r="KWJ61" s="365"/>
      <c r="KWK61" s="365"/>
      <c r="KWL61" s="365"/>
      <c r="KWM61" s="365"/>
      <c r="KWN61" s="365"/>
      <c r="KWO61" s="365"/>
      <c r="KWP61" s="365"/>
      <c r="KWQ61" s="365"/>
      <c r="KWR61" s="365"/>
      <c r="KWS61" s="365"/>
      <c r="KWT61" s="365"/>
      <c r="KWU61" s="365"/>
      <c r="KWV61" s="365"/>
      <c r="KWW61" s="365"/>
      <c r="KWX61" s="365"/>
      <c r="KWY61" s="365"/>
      <c r="KWZ61" s="365"/>
      <c r="KXA61" s="365"/>
      <c r="KXB61" s="365"/>
      <c r="KXC61" s="365"/>
      <c r="KXD61" s="365"/>
      <c r="KXE61" s="365"/>
      <c r="KXF61" s="365"/>
      <c r="KXG61" s="365"/>
      <c r="KXH61" s="365"/>
      <c r="KXI61" s="365"/>
      <c r="KXJ61" s="365"/>
      <c r="KXK61" s="365"/>
      <c r="KXL61" s="365"/>
      <c r="KXM61" s="365"/>
      <c r="KXN61" s="365"/>
      <c r="KXO61" s="365"/>
      <c r="KXP61" s="365"/>
      <c r="KXQ61" s="365"/>
      <c r="KXR61" s="365"/>
      <c r="KXS61" s="365"/>
      <c r="KXT61" s="365"/>
      <c r="KXU61" s="365"/>
      <c r="KXV61" s="365"/>
      <c r="KXW61" s="365"/>
      <c r="KXX61" s="365"/>
      <c r="KXY61" s="365"/>
      <c r="KXZ61" s="365"/>
      <c r="KYA61" s="365"/>
      <c r="KYB61" s="365"/>
      <c r="KYC61" s="365"/>
      <c r="KYD61" s="365"/>
      <c r="KYE61" s="365"/>
      <c r="KYF61" s="365"/>
      <c r="KYG61" s="365"/>
      <c r="KYH61" s="365"/>
      <c r="KYI61" s="365"/>
      <c r="KYJ61" s="365"/>
      <c r="KYK61" s="365"/>
      <c r="KYL61" s="365"/>
      <c r="KYM61" s="365"/>
      <c r="KYN61" s="365"/>
      <c r="KYO61" s="365"/>
      <c r="KYP61" s="365"/>
      <c r="KYQ61" s="365"/>
      <c r="KYR61" s="365"/>
      <c r="KYS61" s="365"/>
      <c r="KYT61" s="365"/>
      <c r="KYU61" s="365"/>
      <c r="KYV61" s="365"/>
      <c r="KYW61" s="365"/>
      <c r="KYX61" s="365"/>
      <c r="KYY61" s="365"/>
      <c r="KYZ61" s="365"/>
      <c r="KZA61" s="365"/>
      <c r="KZB61" s="365"/>
      <c r="KZC61" s="365"/>
      <c r="KZD61" s="365"/>
      <c r="KZE61" s="365"/>
      <c r="KZF61" s="365"/>
      <c r="KZG61" s="365"/>
      <c r="KZH61" s="365"/>
      <c r="KZI61" s="365"/>
      <c r="KZJ61" s="365"/>
      <c r="KZK61" s="365"/>
      <c r="KZL61" s="365"/>
      <c r="KZM61" s="365"/>
      <c r="KZN61" s="365"/>
      <c r="KZO61" s="365"/>
      <c r="KZP61" s="365"/>
      <c r="KZQ61" s="365"/>
      <c r="KZR61" s="365"/>
      <c r="KZS61" s="365"/>
      <c r="KZT61" s="365"/>
      <c r="KZU61" s="365"/>
      <c r="KZV61" s="365"/>
      <c r="KZW61" s="365"/>
      <c r="KZX61" s="365"/>
      <c r="KZY61" s="365"/>
      <c r="KZZ61" s="365"/>
      <c r="LAA61" s="365"/>
      <c r="LAB61" s="365"/>
      <c r="LAC61" s="365"/>
      <c r="LAD61" s="365"/>
      <c r="LAE61" s="365"/>
      <c r="LAF61" s="365"/>
      <c r="LAG61" s="365"/>
      <c r="LAH61" s="365"/>
      <c r="LAI61" s="365"/>
      <c r="LAJ61" s="365"/>
      <c r="LAK61" s="365"/>
      <c r="LAL61" s="365"/>
      <c r="LAM61" s="365"/>
      <c r="LAN61" s="365"/>
      <c r="LAO61" s="365"/>
      <c r="LAP61" s="365"/>
      <c r="LAQ61" s="365"/>
      <c r="LAR61" s="365"/>
      <c r="LAS61" s="365"/>
      <c r="LAT61" s="365"/>
      <c r="LAU61" s="365"/>
      <c r="LAV61" s="365"/>
      <c r="LAW61" s="365"/>
      <c r="LAX61" s="365"/>
      <c r="LAY61" s="365"/>
      <c r="LAZ61" s="365"/>
      <c r="LBA61" s="365"/>
      <c r="LBB61" s="365"/>
      <c r="LBC61" s="365"/>
      <c r="LBD61" s="365"/>
      <c r="LBE61" s="365"/>
      <c r="LBF61" s="365"/>
      <c r="LBG61" s="365"/>
      <c r="LBH61" s="365"/>
      <c r="LBI61" s="365"/>
      <c r="LBJ61" s="365"/>
      <c r="LBK61" s="365"/>
      <c r="LBL61" s="365"/>
      <c r="LBM61" s="365"/>
      <c r="LBN61" s="365"/>
      <c r="LBO61" s="365"/>
      <c r="LBP61" s="365"/>
      <c r="LBQ61" s="365"/>
      <c r="LBR61" s="365"/>
      <c r="LBS61" s="365"/>
      <c r="LBT61" s="365"/>
      <c r="LBU61" s="365"/>
      <c r="LBV61" s="365"/>
      <c r="LBW61" s="365"/>
      <c r="LBX61" s="365"/>
      <c r="LBY61" s="365"/>
      <c r="LBZ61" s="365"/>
      <c r="LCA61" s="365"/>
      <c r="LCB61" s="365"/>
      <c r="LCC61" s="365"/>
      <c r="LCD61" s="365"/>
      <c r="LCE61" s="365"/>
      <c r="LCF61" s="365"/>
      <c r="LCG61" s="365"/>
      <c r="LCH61" s="365"/>
      <c r="LCI61" s="365"/>
      <c r="LCJ61" s="365"/>
      <c r="LCK61" s="365"/>
      <c r="LCL61" s="365"/>
      <c r="LCM61" s="365"/>
      <c r="LCN61" s="365"/>
      <c r="LCO61" s="365"/>
      <c r="LCP61" s="365"/>
      <c r="LCQ61" s="365"/>
      <c r="LCR61" s="365"/>
      <c r="LCS61" s="365"/>
      <c r="LCT61" s="365"/>
      <c r="LCU61" s="365"/>
      <c r="LCV61" s="365"/>
      <c r="LCW61" s="365"/>
      <c r="LCX61" s="365"/>
      <c r="LCY61" s="365"/>
      <c r="LCZ61" s="365"/>
      <c r="LDA61" s="365"/>
      <c r="LDB61" s="365"/>
      <c r="LDC61" s="365"/>
      <c r="LDD61" s="365"/>
      <c r="LDE61" s="365"/>
      <c r="LDF61" s="365"/>
      <c r="LDG61" s="365"/>
      <c r="LDH61" s="365"/>
      <c r="LDI61" s="365"/>
      <c r="LDJ61" s="365"/>
      <c r="LDK61" s="365"/>
      <c r="LDL61" s="365"/>
      <c r="LDM61" s="365"/>
      <c r="LDN61" s="365"/>
      <c r="LDO61" s="365"/>
      <c r="LDP61" s="365"/>
      <c r="LDQ61" s="365"/>
      <c r="LDR61" s="365"/>
      <c r="LDS61" s="365"/>
      <c r="LDT61" s="365"/>
      <c r="LDU61" s="365"/>
      <c r="LDV61" s="365"/>
      <c r="LDW61" s="365"/>
      <c r="LDX61" s="365"/>
      <c r="LDY61" s="365"/>
      <c r="LDZ61" s="365"/>
      <c r="LEA61" s="365"/>
      <c r="LEB61" s="365"/>
      <c r="LEC61" s="365"/>
      <c r="LED61" s="365"/>
      <c r="LEE61" s="365"/>
      <c r="LEF61" s="365"/>
      <c r="LEG61" s="365"/>
      <c r="LEH61" s="365"/>
      <c r="LEI61" s="365"/>
      <c r="LEJ61" s="365"/>
      <c r="LEK61" s="365"/>
      <c r="LEL61" s="365"/>
      <c r="LEM61" s="365"/>
      <c r="LEN61" s="365"/>
      <c r="LEO61" s="365"/>
      <c r="LEP61" s="365"/>
      <c r="LEQ61" s="365"/>
      <c r="LER61" s="365"/>
      <c r="LES61" s="365"/>
      <c r="LET61" s="365"/>
      <c r="LEU61" s="365"/>
      <c r="LEV61" s="365"/>
      <c r="LEW61" s="365"/>
      <c r="LEX61" s="365"/>
      <c r="LEY61" s="365"/>
      <c r="LEZ61" s="365"/>
      <c r="LFA61" s="365"/>
      <c r="LFB61" s="365"/>
      <c r="LFC61" s="365"/>
      <c r="LFD61" s="365"/>
      <c r="LFE61" s="365"/>
      <c r="LFF61" s="365"/>
      <c r="LFG61" s="365"/>
      <c r="LFH61" s="365"/>
      <c r="LFI61" s="365"/>
      <c r="LFJ61" s="365"/>
      <c r="LFK61" s="365"/>
      <c r="LFL61" s="365"/>
      <c r="LFM61" s="365"/>
      <c r="LFN61" s="365"/>
      <c r="LFO61" s="365"/>
      <c r="LFP61" s="365"/>
      <c r="LFQ61" s="365"/>
      <c r="LFR61" s="365"/>
      <c r="LFS61" s="365"/>
      <c r="LFT61" s="365"/>
      <c r="LFU61" s="365"/>
      <c r="LFV61" s="365"/>
      <c r="LFW61" s="365"/>
      <c r="LFX61" s="365"/>
      <c r="LFY61" s="365"/>
      <c r="LFZ61" s="365"/>
      <c r="LGA61" s="365"/>
      <c r="LGB61" s="365"/>
      <c r="LGC61" s="365"/>
      <c r="LGD61" s="365"/>
      <c r="LGE61" s="365"/>
      <c r="LGF61" s="365"/>
      <c r="LGG61" s="365"/>
      <c r="LGH61" s="365"/>
      <c r="LGI61" s="365"/>
      <c r="LGJ61" s="365"/>
      <c r="LGK61" s="365"/>
      <c r="LGL61" s="365"/>
      <c r="LGM61" s="365"/>
      <c r="LGN61" s="365"/>
      <c r="LGO61" s="365"/>
      <c r="LGP61" s="365"/>
      <c r="LGQ61" s="365"/>
      <c r="LGR61" s="365"/>
      <c r="LGS61" s="365"/>
      <c r="LGT61" s="365"/>
      <c r="LGU61" s="365"/>
      <c r="LGV61" s="365"/>
      <c r="LGW61" s="365"/>
      <c r="LGX61" s="365"/>
      <c r="LGY61" s="365"/>
      <c r="LGZ61" s="365"/>
      <c r="LHA61" s="365"/>
      <c r="LHB61" s="365"/>
      <c r="LHC61" s="365"/>
      <c r="LHD61" s="365"/>
      <c r="LHE61" s="365"/>
      <c r="LHF61" s="365"/>
      <c r="LHG61" s="365"/>
      <c r="LHH61" s="365"/>
      <c r="LHI61" s="365"/>
      <c r="LHJ61" s="365"/>
      <c r="LHK61" s="365"/>
      <c r="LHL61" s="365"/>
      <c r="LHM61" s="365"/>
      <c r="LHN61" s="365"/>
      <c r="LHO61" s="365"/>
      <c r="LHP61" s="365"/>
      <c r="LHQ61" s="365"/>
      <c r="LHR61" s="365"/>
      <c r="LHS61" s="365"/>
      <c r="LHT61" s="365"/>
      <c r="LHU61" s="365"/>
      <c r="LHV61" s="365"/>
      <c r="LHW61" s="365"/>
      <c r="LHX61" s="365"/>
      <c r="LHY61" s="365"/>
      <c r="LHZ61" s="365"/>
      <c r="LIA61" s="365"/>
      <c r="LIB61" s="365"/>
      <c r="LIC61" s="365"/>
      <c r="LID61" s="365"/>
      <c r="LIE61" s="365"/>
      <c r="LIF61" s="365"/>
      <c r="LIG61" s="365"/>
      <c r="LIH61" s="365"/>
      <c r="LII61" s="365"/>
      <c r="LIJ61" s="365"/>
      <c r="LIK61" s="365"/>
      <c r="LIL61" s="365"/>
      <c r="LIM61" s="365"/>
      <c r="LIN61" s="365"/>
      <c r="LIO61" s="365"/>
      <c r="LIP61" s="365"/>
      <c r="LIQ61" s="365"/>
      <c r="LIR61" s="365"/>
      <c r="LIS61" s="365"/>
      <c r="LIT61" s="365"/>
      <c r="LIU61" s="365"/>
      <c r="LIV61" s="365"/>
      <c r="LIW61" s="365"/>
      <c r="LIX61" s="365"/>
      <c r="LIY61" s="365"/>
      <c r="LIZ61" s="365"/>
      <c r="LJA61" s="365"/>
      <c r="LJB61" s="365"/>
      <c r="LJC61" s="365"/>
      <c r="LJD61" s="365"/>
      <c r="LJE61" s="365"/>
      <c r="LJF61" s="365"/>
      <c r="LJG61" s="365"/>
      <c r="LJH61" s="365"/>
      <c r="LJI61" s="365"/>
      <c r="LJJ61" s="365"/>
      <c r="LJK61" s="365"/>
      <c r="LJL61" s="365"/>
      <c r="LJM61" s="365"/>
      <c r="LJN61" s="365"/>
      <c r="LJO61" s="365"/>
      <c r="LJP61" s="365"/>
      <c r="LJQ61" s="365"/>
      <c r="LJR61" s="365"/>
      <c r="LJS61" s="365"/>
      <c r="LJT61" s="365"/>
      <c r="LJU61" s="365"/>
      <c r="LJV61" s="365"/>
      <c r="LJW61" s="365"/>
      <c r="LJX61" s="365"/>
      <c r="LJY61" s="365"/>
      <c r="LJZ61" s="365"/>
      <c r="LKA61" s="365"/>
      <c r="LKB61" s="365"/>
      <c r="LKC61" s="365"/>
      <c r="LKD61" s="365"/>
      <c r="LKE61" s="365"/>
      <c r="LKF61" s="365"/>
      <c r="LKG61" s="365"/>
      <c r="LKH61" s="365"/>
      <c r="LKI61" s="365"/>
      <c r="LKJ61" s="365"/>
      <c r="LKK61" s="365"/>
      <c r="LKL61" s="365"/>
      <c r="LKM61" s="365"/>
      <c r="LKN61" s="365"/>
      <c r="LKO61" s="365"/>
      <c r="LKP61" s="365"/>
      <c r="LKQ61" s="365"/>
      <c r="LKR61" s="365"/>
      <c r="LKS61" s="365"/>
      <c r="LKT61" s="365"/>
      <c r="LKU61" s="365"/>
      <c r="LKV61" s="365"/>
      <c r="LKW61" s="365"/>
      <c r="LKX61" s="365"/>
      <c r="LKY61" s="365"/>
      <c r="LKZ61" s="365"/>
      <c r="LLA61" s="365"/>
      <c r="LLB61" s="365"/>
      <c r="LLC61" s="365"/>
      <c r="LLD61" s="365"/>
      <c r="LLE61" s="365"/>
      <c r="LLF61" s="365"/>
      <c r="LLG61" s="365"/>
      <c r="LLH61" s="365"/>
      <c r="LLI61" s="365"/>
      <c r="LLJ61" s="365"/>
      <c r="LLK61" s="365"/>
      <c r="LLL61" s="365"/>
      <c r="LLM61" s="365"/>
      <c r="LLN61" s="365"/>
      <c r="LLO61" s="365"/>
      <c r="LLP61" s="365"/>
      <c r="LLQ61" s="365"/>
      <c r="LLR61" s="365"/>
      <c r="LLS61" s="365"/>
      <c r="LLT61" s="365"/>
      <c r="LLU61" s="365"/>
      <c r="LLV61" s="365"/>
      <c r="LLW61" s="365"/>
      <c r="LLX61" s="365"/>
      <c r="LLY61" s="365"/>
      <c r="LLZ61" s="365"/>
      <c r="LMA61" s="365"/>
      <c r="LMB61" s="365"/>
      <c r="LMC61" s="365"/>
      <c r="LMD61" s="365"/>
      <c r="LME61" s="365"/>
      <c r="LMF61" s="365"/>
      <c r="LMG61" s="365"/>
      <c r="LMH61" s="365"/>
      <c r="LMI61" s="365"/>
      <c r="LMJ61" s="365"/>
      <c r="LMK61" s="365"/>
      <c r="LML61" s="365"/>
      <c r="LMM61" s="365"/>
      <c r="LMN61" s="365"/>
      <c r="LMO61" s="365"/>
      <c r="LMP61" s="365"/>
      <c r="LMQ61" s="365"/>
      <c r="LMR61" s="365"/>
      <c r="LMS61" s="365"/>
      <c r="LMT61" s="365"/>
      <c r="LMU61" s="365"/>
      <c r="LMV61" s="365"/>
      <c r="LMW61" s="365"/>
      <c r="LMX61" s="365"/>
      <c r="LMY61" s="365"/>
      <c r="LMZ61" s="365"/>
      <c r="LNA61" s="365"/>
      <c r="LNB61" s="365"/>
      <c r="LNC61" s="365"/>
      <c r="LND61" s="365"/>
      <c r="LNE61" s="365"/>
      <c r="LNF61" s="365"/>
      <c r="LNG61" s="365"/>
      <c r="LNH61" s="365"/>
      <c r="LNI61" s="365"/>
      <c r="LNJ61" s="365"/>
      <c r="LNK61" s="365"/>
      <c r="LNL61" s="365"/>
      <c r="LNM61" s="365"/>
      <c r="LNN61" s="365"/>
      <c r="LNO61" s="365"/>
      <c r="LNP61" s="365"/>
      <c r="LNQ61" s="365"/>
      <c r="LNR61" s="365"/>
      <c r="LNS61" s="365"/>
      <c r="LNT61" s="365"/>
      <c r="LNU61" s="365"/>
      <c r="LNV61" s="365"/>
      <c r="LNW61" s="365"/>
      <c r="LNX61" s="365"/>
      <c r="LNY61" s="365"/>
      <c r="LNZ61" s="365"/>
      <c r="LOA61" s="365"/>
      <c r="LOB61" s="365"/>
      <c r="LOC61" s="365"/>
      <c r="LOD61" s="365"/>
      <c r="LOE61" s="365"/>
      <c r="LOF61" s="365"/>
      <c r="LOG61" s="365"/>
      <c r="LOH61" s="365"/>
      <c r="LOI61" s="365"/>
      <c r="LOJ61" s="365"/>
      <c r="LOK61" s="365"/>
      <c r="LOL61" s="365"/>
      <c r="LOM61" s="365"/>
      <c r="LON61" s="365"/>
      <c r="LOO61" s="365"/>
      <c r="LOP61" s="365"/>
      <c r="LOQ61" s="365"/>
      <c r="LOR61" s="365"/>
      <c r="LOS61" s="365"/>
      <c r="LOT61" s="365"/>
      <c r="LOU61" s="365"/>
      <c r="LOV61" s="365"/>
      <c r="LOW61" s="365"/>
      <c r="LOX61" s="365"/>
      <c r="LOY61" s="365"/>
      <c r="LOZ61" s="365"/>
      <c r="LPA61" s="365"/>
      <c r="LPB61" s="365"/>
      <c r="LPC61" s="365"/>
      <c r="LPD61" s="365"/>
      <c r="LPE61" s="365"/>
      <c r="LPF61" s="365"/>
      <c r="LPG61" s="365"/>
      <c r="LPH61" s="365"/>
      <c r="LPI61" s="365"/>
      <c r="LPJ61" s="365"/>
      <c r="LPK61" s="365"/>
      <c r="LPL61" s="365"/>
      <c r="LPM61" s="365"/>
      <c r="LPN61" s="365"/>
      <c r="LPO61" s="365"/>
      <c r="LPP61" s="365"/>
      <c r="LPQ61" s="365"/>
      <c r="LPR61" s="365"/>
      <c r="LPS61" s="365"/>
      <c r="LPT61" s="365"/>
      <c r="LPU61" s="365"/>
      <c r="LPV61" s="365"/>
      <c r="LPW61" s="365"/>
      <c r="LPX61" s="365"/>
      <c r="LPY61" s="365"/>
      <c r="LPZ61" s="365"/>
      <c r="LQA61" s="365"/>
      <c r="LQB61" s="365"/>
      <c r="LQC61" s="365"/>
      <c r="LQD61" s="365"/>
      <c r="LQE61" s="365"/>
      <c r="LQF61" s="365"/>
      <c r="LQG61" s="365"/>
      <c r="LQH61" s="365"/>
      <c r="LQI61" s="365"/>
      <c r="LQJ61" s="365"/>
      <c r="LQK61" s="365"/>
      <c r="LQL61" s="365"/>
      <c r="LQM61" s="365"/>
      <c r="LQN61" s="365"/>
      <c r="LQO61" s="365"/>
      <c r="LQP61" s="365"/>
      <c r="LQQ61" s="365"/>
      <c r="LQR61" s="365"/>
      <c r="LQS61" s="365"/>
      <c r="LQT61" s="365"/>
      <c r="LQU61" s="365"/>
      <c r="LQV61" s="365"/>
      <c r="LQW61" s="365"/>
      <c r="LQX61" s="365"/>
      <c r="LQY61" s="365"/>
      <c r="LQZ61" s="365"/>
      <c r="LRA61" s="365"/>
      <c r="LRB61" s="365"/>
      <c r="LRC61" s="365"/>
      <c r="LRD61" s="365"/>
      <c r="LRE61" s="365"/>
      <c r="LRF61" s="365"/>
      <c r="LRG61" s="365"/>
      <c r="LRH61" s="365"/>
      <c r="LRI61" s="365"/>
      <c r="LRJ61" s="365"/>
      <c r="LRK61" s="365"/>
      <c r="LRL61" s="365"/>
      <c r="LRM61" s="365"/>
      <c r="LRN61" s="365"/>
      <c r="LRO61" s="365"/>
      <c r="LRP61" s="365"/>
      <c r="LRQ61" s="365"/>
      <c r="LRR61" s="365"/>
      <c r="LRS61" s="365"/>
      <c r="LRT61" s="365"/>
      <c r="LRU61" s="365"/>
      <c r="LRV61" s="365"/>
      <c r="LRW61" s="365"/>
      <c r="LRX61" s="365"/>
      <c r="LRY61" s="365"/>
      <c r="LRZ61" s="365"/>
      <c r="LSA61" s="365"/>
      <c r="LSB61" s="365"/>
      <c r="LSC61" s="365"/>
      <c r="LSD61" s="365"/>
      <c r="LSE61" s="365"/>
      <c r="LSF61" s="365"/>
      <c r="LSG61" s="365"/>
      <c r="LSH61" s="365"/>
      <c r="LSI61" s="365"/>
      <c r="LSJ61" s="365"/>
      <c r="LSK61" s="365"/>
      <c r="LSL61" s="365"/>
      <c r="LSM61" s="365"/>
      <c r="LSN61" s="365"/>
      <c r="LSO61" s="365"/>
      <c r="LSP61" s="365"/>
      <c r="LSQ61" s="365"/>
      <c r="LSR61" s="365"/>
      <c r="LSS61" s="365"/>
      <c r="LST61" s="365"/>
      <c r="LSU61" s="365"/>
      <c r="LSV61" s="365"/>
      <c r="LSW61" s="365"/>
      <c r="LSX61" s="365"/>
      <c r="LSY61" s="365"/>
      <c r="LSZ61" s="365"/>
      <c r="LTA61" s="365"/>
      <c r="LTB61" s="365"/>
      <c r="LTC61" s="365"/>
      <c r="LTD61" s="365"/>
      <c r="LTE61" s="365"/>
      <c r="LTF61" s="365"/>
      <c r="LTG61" s="365"/>
      <c r="LTH61" s="365"/>
      <c r="LTI61" s="365"/>
      <c r="LTJ61" s="365"/>
      <c r="LTK61" s="365"/>
      <c r="LTL61" s="365"/>
      <c r="LTM61" s="365"/>
      <c r="LTN61" s="365"/>
      <c r="LTO61" s="365"/>
      <c r="LTP61" s="365"/>
      <c r="LTQ61" s="365"/>
      <c r="LTR61" s="365"/>
      <c r="LTS61" s="365"/>
      <c r="LTT61" s="365"/>
      <c r="LTU61" s="365"/>
      <c r="LTV61" s="365"/>
      <c r="LTW61" s="365"/>
      <c r="LTX61" s="365"/>
      <c r="LTY61" s="365"/>
      <c r="LTZ61" s="365"/>
      <c r="LUA61" s="365"/>
      <c r="LUB61" s="365"/>
      <c r="LUC61" s="365"/>
      <c r="LUD61" s="365"/>
      <c r="LUE61" s="365"/>
      <c r="LUF61" s="365"/>
      <c r="LUG61" s="365"/>
      <c r="LUH61" s="365"/>
      <c r="LUI61" s="365"/>
      <c r="LUJ61" s="365"/>
      <c r="LUK61" s="365"/>
      <c r="LUL61" s="365"/>
      <c r="LUM61" s="365"/>
      <c r="LUN61" s="365"/>
      <c r="LUO61" s="365"/>
      <c r="LUP61" s="365"/>
      <c r="LUQ61" s="365"/>
      <c r="LUR61" s="365"/>
      <c r="LUS61" s="365"/>
      <c r="LUT61" s="365"/>
      <c r="LUU61" s="365"/>
      <c r="LUV61" s="365"/>
      <c r="LUW61" s="365"/>
      <c r="LUX61" s="365"/>
      <c r="LUY61" s="365"/>
      <c r="LUZ61" s="365"/>
      <c r="LVA61" s="365"/>
      <c r="LVB61" s="365"/>
      <c r="LVC61" s="365"/>
      <c r="LVD61" s="365"/>
      <c r="LVE61" s="365"/>
      <c r="LVF61" s="365"/>
      <c r="LVG61" s="365"/>
      <c r="LVH61" s="365"/>
      <c r="LVI61" s="365"/>
      <c r="LVJ61" s="365"/>
      <c r="LVK61" s="365"/>
      <c r="LVL61" s="365"/>
      <c r="LVM61" s="365"/>
      <c r="LVN61" s="365"/>
      <c r="LVO61" s="365"/>
      <c r="LVP61" s="365"/>
      <c r="LVQ61" s="365"/>
      <c r="LVR61" s="365"/>
      <c r="LVS61" s="365"/>
      <c r="LVT61" s="365"/>
      <c r="LVU61" s="365"/>
      <c r="LVV61" s="365"/>
      <c r="LVW61" s="365"/>
      <c r="LVX61" s="365"/>
      <c r="LVY61" s="365"/>
      <c r="LVZ61" s="365"/>
      <c r="LWA61" s="365"/>
      <c r="LWB61" s="365"/>
      <c r="LWC61" s="365"/>
      <c r="LWD61" s="365"/>
      <c r="LWE61" s="365"/>
      <c r="LWF61" s="365"/>
      <c r="LWG61" s="365"/>
      <c r="LWH61" s="365"/>
      <c r="LWI61" s="365"/>
      <c r="LWJ61" s="365"/>
      <c r="LWK61" s="365"/>
      <c r="LWL61" s="365"/>
      <c r="LWM61" s="365"/>
      <c r="LWN61" s="365"/>
      <c r="LWO61" s="365"/>
      <c r="LWP61" s="365"/>
      <c r="LWQ61" s="365"/>
      <c r="LWR61" s="365"/>
      <c r="LWS61" s="365"/>
      <c r="LWT61" s="365"/>
      <c r="LWU61" s="365"/>
      <c r="LWV61" s="365"/>
      <c r="LWW61" s="365"/>
      <c r="LWX61" s="365"/>
      <c r="LWY61" s="365"/>
      <c r="LWZ61" s="365"/>
      <c r="LXA61" s="365"/>
      <c r="LXB61" s="365"/>
      <c r="LXC61" s="365"/>
      <c r="LXD61" s="365"/>
      <c r="LXE61" s="365"/>
      <c r="LXF61" s="365"/>
      <c r="LXG61" s="365"/>
      <c r="LXH61" s="365"/>
      <c r="LXI61" s="365"/>
      <c r="LXJ61" s="365"/>
      <c r="LXK61" s="365"/>
      <c r="LXL61" s="365"/>
      <c r="LXM61" s="365"/>
      <c r="LXN61" s="365"/>
      <c r="LXO61" s="365"/>
      <c r="LXP61" s="365"/>
      <c r="LXQ61" s="365"/>
      <c r="LXR61" s="365"/>
      <c r="LXS61" s="365"/>
      <c r="LXT61" s="365"/>
      <c r="LXU61" s="365"/>
      <c r="LXV61" s="365"/>
      <c r="LXW61" s="365"/>
      <c r="LXX61" s="365"/>
      <c r="LXY61" s="365"/>
      <c r="LXZ61" s="365"/>
      <c r="LYA61" s="365"/>
      <c r="LYB61" s="365"/>
      <c r="LYC61" s="365"/>
      <c r="LYD61" s="365"/>
      <c r="LYE61" s="365"/>
      <c r="LYF61" s="365"/>
      <c r="LYG61" s="365"/>
      <c r="LYH61" s="365"/>
      <c r="LYI61" s="365"/>
      <c r="LYJ61" s="365"/>
      <c r="LYK61" s="365"/>
      <c r="LYL61" s="365"/>
      <c r="LYM61" s="365"/>
      <c r="LYN61" s="365"/>
      <c r="LYO61" s="365"/>
      <c r="LYP61" s="365"/>
      <c r="LYQ61" s="365"/>
      <c r="LYR61" s="365"/>
      <c r="LYS61" s="365"/>
      <c r="LYT61" s="365"/>
      <c r="LYU61" s="365"/>
      <c r="LYV61" s="365"/>
      <c r="LYW61" s="365"/>
      <c r="LYX61" s="365"/>
      <c r="LYY61" s="365"/>
      <c r="LYZ61" s="365"/>
      <c r="LZA61" s="365"/>
      <c r="LZB61" s="365"/>
      <c r="LZC61" s="365"/>
      <c r="LZD61" s="365"/>
      <c r="LZE61" s="365"/>
      <c r="LZF61" s="365"/>
      <c r="LZG61" s="365"/>
      <c r="LZH61" s="365"/>
      <c r="LZI61" s="365"/>
      <c r="LZJ61" s="365"/>
      <c r="LZK61" s="365"/>
      <c r="LZL61" s="365"/>
      <c r="LZM61" s="365"/>
      <c r="LZN61" s="365"/>
      <c r="LZO61" s="365"/>
      <c r="LZP61" s="365"/>
      <c r="LZQ61" s="365"/>
      <c r="LZR61" s="365"/>
      <c r="LZS61" s="365"/>
      <c r="LZT61" s="365"/>
      <c r="LZU61" s="365"/>
      <c r="LZV61" s="365"/>
      <c r="LZW61" s="365"/>
      <c r="LZX61" s="365"/>
      <c r="LZY61" s="365"/>
      <c r="LZZ61" s="365"/>
      <c r="MAA61" s="365"/>
      <c r="MAB61" s="365"/>
      <c r="MAC61" s="365"/>
      <c r="MAD61" s="365"/>
      <c r="MAE61" s="365"/>
      <c r="MAF61" s="365"/>
      <c r="MAG61" s="365"/>
      <c r="MAH61" s="365"/>
      <c r="MAI61" s="365"/>
      <c r="MAJ61" s="365"/>
      <c r="MAK61" s="365"/>
      <c r="MAL61" s="365"/>
      <c r="MAM61" s="365"/>
      <c r="MAN61" s="365"/>
      <c r="MAO61" s="365"/>
      <c r="MAP61" s="365"/>
      <c r="MAQ61" s="365"/>
      <c r="MAR61" s="365"/>
      <c r="MAS61" s="365"/>
      <c r="MAT61" s="365"/>
      <c r="MAU61" s="365"/>
      <c r="MAV61" s="365"/>
      <c r="MAW61" s="365"/>
      <c r="MAX61" s="365"/>
      <c r="MAY61" s="365"/>
      <c r="MAZ61" s="365"/>
      <c r="MBA61" s="365"/>
      <c r="MBB61" s="365"/>
      <c r="MBC61" s="365"/>
      <c r="MBD61" s="365"/>
      <c r="MBE61" s="365"/>
      <c r="MBF61" s="365"/>
      <c r="MBG61" s="365"/>
      <c r="MBH61" s="365"/>
      <c r="MBI61" s="365"/>
      <c r="MBJ61" s="365"/>
      <c r="MBK61" s="365"/>
      <c r="MBL61" s="365"/>
      <c r="MBM61" s="365"/>
      <c r="MBN61" s="365"/>
      <c r="MBO61" s="365"/>
      <c r="MBP61" s="365"/>
      <c r="MBQ61" s="365"/>
      <c r="MBR61" s="365"/>
      <c r="MBS61" s="365"/>
      <c r="MBT61" s="365"/>
      <c r="MBU61" s="365"/>
      <c r="MBV61" s="365"/>
      <c r="MBW61" s="365"/>
      <c r="MBX61" s="365"/>
      <c r="MBY61" s="365"/>
      <c r="MBZ61" s="365"/>
      <c r="MCA61" s="365"/>
      <c r="MCB61" s="365"/>
      <c r="MCC61" s="365"/>
      <c r="MCD61" s="365"/>
      <c r="MCE61" s="365"/>
      <c r="MCF61" s="365"/>
      <c r="MCG61" s="365"/>
      <c r="MCH61" s="365"/>
      <c r="MCI61" s="365"/>
      <c r="MCJ61" s="365"/>
      <c r="MCK61" s="365"/>
      <c r="MCL61" s="365"/>
      <c r="MCM61" s="365"/>
      <c r="MCN61" s="365"/>
      <c r="MCO61" s="365"/>
      <c r="MCP61" s="365"/>
      <c r="MCQ61" s="365"/>
      <c r="MCR61" s="365"/>
      <c r="MCS61" s="365"/>
      <c r="MCT61" s="365"/>
      <c r="MCU61" s="365"/>
      <c r="MCV61" s="365"/>
      <c r="MCW61" s="365"/>
      <c r="MCX61" s="365"/>
      <c r="MCY61" s="365"/>
      <c r="MCZ61" s="365"/>
      <c r="MDA61" s="365"/>
      <c r="MDB61" s="365"/>
      <c r="MDC61" s="365"/>
      <c r="MDD61" s="365"/>
      <c r="MDE61" s="365"/>
      <c r="MDF61" s="365"/>
      <c r="MDG61" s="365"/>
      <c r="MDH61" s="365"/>
      <c r="MDI61" s="365"/>
      <c r="MDJ61" s="365"/>
      <c r="MDK61" s="365"/>
      <c r="MDL61" s="365"/>
      <c r="MDM61" s="365"/>
      <c r="MDN61" s="365"/>
      <c r="MDO61" s="365"/>
      <c r="MDP61" s="365"/>
      <c r="MDQ61" s="365"/>
      <c r="MDR61" s="365"/>
      <c r="MDS61" s="365"/>
      <c r="MDT61" s="365"/>
      <c r="MDU61" s="365"/>
      <c r="MDV61" s="365"/>
      <c r="MDW61" s="365"/>
      <c r="MDX61" s="365"/>
      <c r="MDY61" s="365"/>
      <c r="MDZ61" s="365"/>
      <c r="MEA61" s="365"/>
      <c r="MEB61" s="365"/>
      <c r="MEC61" s="365"/>
      <c r="MED61" s="365"/>
      <c r="MEE61" s="365"/>
      <c r="MEF61" s="365"/>
      <c r="MEG61" s="365"/>
      <c r="MEH61" s="365"/>
      <c r="MEI61" s="365"/>
      <c r="MEJ61" s="365"/>
      <c r="MEK61" s="365"/>
      <c r="MEL61" s="365"/>
      <c r="MEM61" s="365"/>
      <c r="MEN61" s="365"/>
      <c r="MEO61" s="365"/>
      <c r="MEP61" s="365"/>
      <c r="MEQ61" s="365"/>
      <c r="MER61" s="365"/>
      <c r="MES61" s="365"/>
      <c r="MET61" s="365"/>
      <c r="MEU61" s="365"/>
      <c r="MEV61" s="365"/>
      <c r="MEW61" s="365"/>
      <c r="MEX61" s="365"/>
      <c r="MEY61" s="365"/>
      <c r="MEZ61" s="365"/>
      <c r="MFA61" s="365"/>
      <c r="MFB61" s="365"/>
      <c r="MFC61" s="365"/>
      <c r="MFD61" s="365"/>
      <c r="MFE61" s="365"/>
      <c r="MFF61" s="365"/>
      <c r="MFG61" s="365"/>
      <c r="MFH61" s="365"/>
      <c r="MFI61" s="365"/>
      <c r="MFJ61" s="365"/>
      <c r="MFK61" s="365"/>
      <c r="MFL61" s="365"/>
      <c r="MFM61" s="365"/>
      <c r="MFN61" s="365"/>
      <c r="MFO61" s="365"/>
      <c r="MFP61" s="365"/>
      <c r="MFQ61" s="365"/>
      <c r="MFR61" s="365"/>
      <c r="MFS61" s="365"/>
      <c r="MFT61" s="365"/>
      <c r="MFU61" s="365"/>
      <c r="MFV61" s="365"/>
      <c r="MFW61" s="365"/>
      <c r="MFX61" s="365"/>
      <c r="MFY61" s="365"/>
      <c r="MFZ61" s="365"/>
      <c r="MGA61" s="365"/>
      <c r="MGB61" s="365"/>
      <c r="MGC61" s="365"/>
      <c r="MGD61" s="365"/>
      <c r="MGE61" s="365"/>
      <c r="MGF61" s="365"/>
      <c r="MGG61" s="365"/>
      <c r="MGH61" s="365"/>
      <c r="MGI61" s="365"/>
      <c r="MGJ61" s="365"/>
      <c r="MGK61" s="365"/>
      <c r="MGL61" s="365"/>
      <c r="MGM61" s="365"/>
      <c r="MGN61" s="365"/>
      <c r="MGO61" s="365"/>
      <c r="MGP61" s="365"/>
      <c r="MGQ61" s="365"/>
      <c r="MGR61" s="365"/>
      <c r="MGS61" s="365"/>
      <c r="MGT61" s="365"/>
      <c r="MGU61" s="365"/>
      <c r="MGV61" s="365"/>
      <c r="MGW61" s="365"/>
      <c r="MGX61" s="365"/>
      <c r="MGY61" s="365"/>
      <c r="MGZ61" s="365"/>
      <c r="MHA61" s="365"/>
      <c r="MHB61" s="365"/>
      <c r="MHC61" s="365"/>
      <c r="MHD61" s="365"/>
      <c r="MHE61" s="365"/>
      <c r="MHF61" s="365"/>
      <c r="MHG61" s="365"/>
      <c r="MHH61" s="365"/>
      <c r="MHI61" s="365"/>
      <c r="MHJ61" s="365"/>
      <c r="MHK61" s="365"/>
      <c r="MHL61" s="365"/>
      <c r="MHM61" s="365"/>
      <c r="MHN61" s="365"/>
      <c r="MHO61" s="365"/>
      <c r="MHP61" s="365"/>
      <c r="MHQ61" s="365"/>
      <c r="MHR61" s="365"/>
      <c r="MHS61" s="365"/>
      <c r="MHT61" s="365"/>
      <c r="MHU61" s="365"/>
      <c r="MHV61" s="365"/>
      <c r="MHW61" s="365"/>
      <c r="MHX61" s="365"/>
      <c r="MHY61" s="365"/>
      <c r="MHZ61" s="365"/>
      <c r="MIA61" s="365"/>
      <c r="MIB61" s="365"/>
      <c r="MIC61" s="365"/>
      <c r="MID61" s="365"/>
      <c r="MIE61" s="365"/>
      <c r="MIF61" s="365"/>
      <c r="MIG61" s="365"/>
      <c r="MIH61" s="365"/>
      <c r="MII61" s="365"/>
      <c r="MIJ61" s="365"/>
      <c r="MIK61" s="365"/>
      <c r="MIL61" s="365"/>
      <c r="MIM61" s="365"/>
      <c r="MIN61" s="365"/>
      <c r="MIO61" s="365"/>
      <c r="MIP61" s="365"/>
      <c r="MIQ61" s="365"/>
      <c r="MIR61" s="365"/>
      <c r="MIS61" s="365"/>
      <c r="MIT61" s="365"/>
      <c r="MIU61" s="365"/>
      <c r="MIV61" s="365"/>
      <c r="MIW61" s="365"/>
      <c r="MIX61" s="365"/>
      <c r="MIY61" s="365"/>
      <c r="MIZ61" s="365"/>
      <c r="MJA61" s="365"/>
      <c r="MJB61" s="365"/>
      <c r="MJC61" s="365"/>
      <c r="MJD61" s="365"/>
      <c r="MJE61" s="365"/>
      <c r="MJF61" s="365"/>
      <c r="MJG61" s="365"/>
      <c r="MJH61" s="365"/>
      <c r="MJI61" s="365"/>
      <c r="MJJ61" s="365"/>
      <c r="MJK61" s="365"/>
      <c r="MJL61" s="365"/>
      <c r="MJM61" s="365"/>
      <c r="MJN61" s="365"/>
      <c r="MJO61" s="365"/>
      <c r="MJP61" s="365"/>
      <c r="MJQ61" s="365"/>
      <c r="MJR61" s="365"/>
      <c r="MJS61" s="365"/>
      <c r="MJT61" s="365"/>
      <c r="MJU61" s="365"/>
      <c r="MJV61" s="365"/>
      <c r="MJW61" s="365"/>
      <c r="MJX61" s="365"/>
      <c r="MJY61" s="365"/>
      <c r="MJZ61" s="365"/>
      <c r="MKA61" s="365"/>
      <c r="MKB61" s="365"/>
      <c r="MKC61" s="365"/>
      <c r="MKD61" s="365"/>
      <c r="MKE61" s="365"/>
      <c r="MKF61" s="365"/>
      <c r="MKG61" s="365"/>
      <c r="MKH61" s="365"/>
      <c r="MKI61" s="365"/>
      <c r="MKJ61" s="365"/>
      <c r="MKK61" s="365"/>
      <c r="MKL61" s="365"/>
      <c r="MKM61" s="365"/>
      <c r="MKN61" s="365"/>
      <c r="MKO61" s="365"/>
      <c r="MKP61" s="365"/>
      <c r="MKQ61" s="365"/>
      <c r="MKR61" s="365"/>
      <c r="MKS61" s="365"/>
      <c r="MKT61" s="365"/>
      <c r="MKU61" s="365"/>
      <c r="MKV61" s="365"/>
      <c r="MKW61" s="365"/>
      <c r="MKX61" s="365"/>
      <c r="MKY61" s="365"/>
      <c r="MKZ61" s="365"/>
      <c r="MLA61" s="365"/>
      <c r="MLB61" s="365"/>
      <c r="MLC61" s="365"/>
      <c r="MLD61" s="365"/>
      <c r="MLE61" s="365"/>
      <c r="MLF61" s="365"/>
      <c r="MLG61" s="365"/>
      <c r="MLH61" s="365"/>
      <c r="MLI61" s="365"/>
      <c r="MLJ61" s="365"/>
      <c r="MLK61" s="365"/>
      <c r="MLL61" s="365"/>
      <c r="MLM61" s="365"/>
      <c r="MLN61" s="365"/>
      <c r="MLO61" s="365"/>
      <c r="MLP61" s="365"/>
      <c r="MLQ61" s="365"/>
      <c r="MLR61" s="365"/>
      <c r="MLS61" s="365"/>
      <c r="MLT61" s="365"/>
      <c r="MLU61" s="365"/>
      <c r="MLV61" s="365"/>
      <c r="MLW61" s="365"/>
      <c r="MLX61" s="365"/>
      <c r="MLY61" s="365"/>
      <c r="MLZ61" s="365"/>
      <c r="MMA61" s="365"/>
      <c r="MMB61" s="365"/>
      <c r="MMC61" s="365"/>
      <c r="MMD61" s="365"/>
      <c r="MME61" s="365"/>
      <c r="MMF61" s="365"/>
      <c r="MMG61" s="365"/>
      <c r="MMH61" s="365"/>
      <c r="MMI61" s="365"/>
      <c r="MMJ61" s="365"/>
      <c r="MMK61" s="365"/>
      <c r="MML61" s="365"/>
      <c r="MMM61" s="365"/>
      <c r="MMN61" s="365"/>
      <c r="MMO61" s="365"/>
      <c r="MMP61" s="365"/>
      <c r="MMQ61" s="365"/>
      <c r="MMR61" s="365"/>
      <c r="MMS61" s="365"/>
      <c r="MMT61" s="365"/>
      <c r="MMU61" s="365"/>
      <c r="MMV61" s="365"/>
      <c r="MMW61" s="365"/>
      <c r="MMX61" s="365"/>
      <c r="MMY61" s="365"/>
      <c r="MMZ61" s="365"/>
      <c r="MNA61" s="365"/>
      <c r="MNB61" s="365"/>
      <c r="MNC61" s="365"/>
      <c r="MND61" s="365"/>
      <c r="MNE61" s="365"/>
      <c r="MNF61" s="365"/>
      <c r="MNG61" s="365"/>
      <c r="MNH61" s="365"/>
      <c r="MNI61" s="365"/>
      <c r="MNJ61" s="365"/>
      <c r="MNK61" s="365"/>
      <c r="MNL61" s="365"/>
      <c r="MNM61" s="365"/>
      <c r="MNN61" s="365"/>
      <c r="MNO61" s="365"/>
      <c r="MNP61" s="365"/>
      <c r="MNQ61" s="365"/>
      <c r="MNR61" s="365"/>
      <c r="MNS61" s="365"/>
      <c r="MNT61" s="365"/>
      <c r="MNU61" s="365"/>
      <c r="MNV61" s="365"/>
      <c r="MNW61" s="365"/>
      <c r="MNX61" s="365"/>
      <c r="MNY61" s="365"/>
      <c r="MNZ61" s="365"/>
      <c r="MOA61" s="365"/>
      <c r="MOB61" s="365"/>
      <c r="MOC61" s="365"/>
      <c r="MOD61" s="365"/>
      <c r="MOE61" s="365"/>
      <c r="MOF61" s="365"/>
      <c r="MOG61" s="365"/>
      <c r="MOH61" s="365"/>
      <c r="MOI61" s="365"/>
      <c r="MOJ61" s="365"/>
      <c r="MOK61" s="365"/>
      <c r="MOL61" s="365"/>
      <c r="MOM61" s="365"/>
      <c r="MON61" s="365"/>
      <c r="MOO61" s="365"/>
      <c r="MOP61" s="365"/>
      <c r="MOQ61" s="365"/>
      <c r="MOR61" s="365"/>
      <c r="MOS61" s="365"/>
      <c r="MOT61" s="365"/>
      <c r="MOU61" s="365"/>
      <c r="MOV61" s="365"/>
      <c r="MOW61" s="365"/>
      <c r="MOX61" s="365"/>
      <c r="MOY61" s="365"/>
      <c r="MOZ61" s="365"/>
      <c r="MPA61" s="365"/>
      <c r="MPB61" s="365"/>
      <c r="MPC61" s="365"/>
      <c r="MPD61" s="365"/>
      <c r="MPE61" s="365"/>
      <c r="MPF61" s="365"/>
      <c r="MPG61" s="365"/>
      <c r="MPH61" s="365"/>
      <c r="MPI61" s="365"/>
      <c r="MPJ61" s="365"/>
      <c r="MPK61" s="365"/>
      <c r="MPL61" s="365"/>
      <c r="MPM61" s="365"/>
      <c r="MPN61" s="365"/>
      <c r="MPO61" s="365"/>
      <c r="MPP61" s="365"/>
      <c r="MPQ61" s="365"/>
      <c r="MPR61" s="365"/>
      <c r="MPS61" s="365"/>
      <c r="MPT61" s="365"/>
      <c r="MPU61" s="365"/>
      <c r="MPV61" s="365"/>
      <c r="MPW61" s="365"/>
      <c r="MPX61" s="365"/>
      <c r="MPY61" s="365"/>
      <c r="MPZ61" s="365"/>
      <c r="MQA61" s="365"/>
      <c r="MQB61" s="365"/>
      <c r="MQC61" s="365"/>
      <c r="MQD61" s="365"/>
      <c r="MQE61" s="365"/>
      <c r="MQF61" s="365"/>
      <c r="MQG61" s="365"/>
      <c r="MQH61" s="365"/>
      <c r="MQI61" s="365"/>
      <c r="MQJ61" s="365"/>
      <c r="MQK61" s="365"/>
      <c r="MQL61" s="365"/>
      <c r="MQM61" s="365"/>
      <c r="MQN61" s="365"/>
      <c r="MQO61" s="365"/>
      <c r="MQP61" s="365"/>
      <c r="MQQ61" s="365"/>
      <c r="MQR61" s="365"/>
      <c r="MQS61" s="365"/>
      <c r="MQT61" s="365"/>
      <c r="MQU61" s="365"/>
      <c r="MQV61" s="365"/>
      <c r="MQW61" s="365"/>
      <c r="MQX61" s="365"/>
      <c r="MQY61" s="365"/>
      <c r="MQZ61" s="365"/>
      <c r="MRA61" s="365"/>
      <c r="MRB61" s="365"/>
      <c r="MRC61" s="365"/>
      <c r="MRD61" s="365"/>
      <c r="MRE61" s="365"/>
      <c r="MRF61" s="365"/>
      <c r="MRG61" s="365"/>
      <c r="MRH61" s="365"/>
      <c r="MRI61" s="365"/>
      <c r="MRJ61" s="365"/>
      <c r="MRK61" s="365"/>
      <c r="MRL61" s="365"/>
      <c r="MRM61" s="365"/>
      <c r="MRN61" s="365"/>
      <c r="MRO61" s="365"/>
      <c r="MRP61" s="365"/>
      <c r="MRQ61" s="365"/>
      <c r="MRR61" s="365"/>
      <c r="MRS61" s="365"/>
      <c r="MRT61" s="365"/>
      <c r="MRU61" s="365"/>
      <c r="MRV61" s="365"/>
      <c r="MRW61" s="365"/>
      <c r="MRX61" s="365"/>
      <c r="MRY61" s="365"/>
      <c r="MRZ61" s="365"/>
      <c r="MSA61" s="365"/>
      <c r="MSB61" s="365"/>
      <c r="MSC61" s="365"/>
      <c r="MSD61" s="365"/>
      <c r="MSE61" s="365"/>
      <c r="MSF61" s="365"/>
      <c r="MSG61" s="365"/>
      <c r="MSH61" s="365"/>
      <c r="MSI61" s="365"/>
      <c r="MSJ61" s="365"/>
      <c r="MSK61" s="365"/>
      <c r="MSL61" s="365"/>
      <c r="MSM61" s="365"/>
      <c r="MSN61" s="365"/>
      <c r="MSO61" s="365"/>
      <c r="MSP61" s="365"/>
      <c r="MSQ61" s="365"/>
      <c r="MSR61" s="365"/>
      <c r="MSS61" s="365"/>
      <c r="MST61" s="365"/>
      <c r="MSU61" s="365"/>
      <c r="MSV61" s="365"/>
      <c r="MSW61" s="365"/>
      <c r="MSX61" s="365"/>
      <c r="MSY61" s="365"/>
      <c r="MSZ61" s="365"/>
      <c r="MTA61" s="365"/>
      <c r="MTB61" s="365"/>
      <c r="MTC61" s="365"/>
      <c r="MTD61" s="365"/>
      <c r="MTE61" s="365"/>
      <c r="MTF61" s="365"/>
      <c r="MTG61" s="365"/>
      <c r="MTH61" s="365"/>
      <c r="MTI61" s="365"/>
      <c r="MTJ61" s="365"/>
      <c r="MTK61" s="365"/>
      <c r="MTL61" s="365"/>
      <c r="MTM61" s="365"/>
      <c r="MTN61" s="365"/>
      <c r="MTO61" s="365"/>
      <c r="MTP61" s="365"/>
      <c r="MTQ61" s="365"/>
      <c r="MTR61" s="365"/>
      <c r="MTS61" s="365"/>
      <c r="MTT61" s="365"/>
      <c r="MTU61" s="365"/>
      <c r="MTV61" s="365"/>
      <c r="MTW61" s="365"/>
      <c r="MTX61" s="365"/>
      <c r="MTY61" s="365"/>
      <c r="MTZ61" s="365"/>
      <c r="MUA61" s="365"/>
      <c r="MUB61" s="365"/>
      <c r="MUC61" s="365"/>
      <c r="MUD61" s="365"/>
      <c r="MUE61" s="365"/>
      <c r="MUF61" s="365"/>
      <c r="MUG61" s="365"/>
      <c r="MUH61" s="365"/>
      <c r="MUI61" s="365"/>
      <c r="MUJ61" s="365"/>
      <c r="MUK61" s="365"/>
      <c r="MUL61" s="365"/>
      <c r="MUM61" s="365"/>
      <c r="MUN61" s="365"/>
      <c r="MUO61" s="365"/>
      <c r="MUP61" s="365"/>
      <c r="MUQ61" s="365"/>
      <c r="MUR61" s="365"/>
      <c r="MUS61" s="365"/>
      <c r="MUT61" s="365"/>
      <c r="MUU61" s="365"/>
      <c r="MUV61" s="365"/>
      <c r="MUW61" s="365"/>
      <c r="MUX61" s="365"/>
      <c r="MUY61" s="365"/>
      <c r="MUZ61" s="365"/>
      <c r="MVA61" s="365"/>
      <c r="MVB61" s="365"/>
      <c r="MVC61" s="365"/>
      <c r="MVD61" s="365"/>
      <c r="MVE61" s="365"/>
      <c r="MVF61" s="365"/>
      <c r="MVG61" s="365"/>
      <c r="MVH61" s="365"/>
      <c r="MVI61" s="365"/>
      <c r="MVJ61" s="365"/>
      <c r="MVK61" s="365"/>
      <c r="MVL61" s="365"/>
      <c r="MVM61" s="365"/>
      <c r="MVN61" s="365"/>
      <c r="MVO61" s="365"/>
      <c r="MVP61" s="365"/>
      <c r="MVQ61" s="365"/>
      <c r="MVR61" s="365"/>
      <c r="MVS61" s="365"/>
      <c r="MVT61" s="365"/>
      <c r="MVU61" s="365"/>
      <c r="MVV61" s="365"/>
      <c r="MVW61" s="365"/>
      <c r="MVX61" s="365"/>
      <c r="MVY61" s="365"/>
      <c r="MVZ61" s="365"/>
      <c r="MWA61" s="365"/>
      <c r="MWB61" s="365"/>
      <c r="MWC61" s="365"/>
      <c r="MWD61" s="365"/>
      <c r="MWE61" s="365"/>
      <c r="MWF61" s="365"/>
      <c r="MWG61" s="365"/>
      <c r="MWH61" s="365"/>
      <c r="MWI61" s="365"/>
      <c r="MWJ61" s="365"/>
      <c r="MWK61" s="365"/>
      <c r="MWL61" s="365"/>
      <c r="MWM61" s="365"/>
      <c r="MWN61" s="365"/>
      <c r="MWO61" s="365"/>
      <c r="MWP61" s="365"/>
      <c r="MWQ61" s="365"/>
      <c r="MWR61" s="365"/>
      <c r="MWS61" s="365"/>
      <c r="MWT61" s="365"/>
      <c r="MWU61" s="365"/>
      <c r="MWV61" s="365"/>
      <c r="MWW61" s="365"/>
      <c r="MWX61" s="365"/>
      <c r="MWY61" s="365"/>
      <c r="MWZ61" s="365"/>
      <c r="MXA61" s="365"/>
      <c r="MXB61" s="365"/>
      <c r="MXC61" s="365"/>
      <c r="MXD61" s="365"/>
      <c r="MXE61" s="365"/>
      <c r="MXF61" s="365"/>
      <c r="MXG61" s="365"/>
      <c r="MXH61" s="365"/>
      <c r="MXI61" s="365"/>
      <c r="MXJ61" s="365"/>
      <c r="MXK61" s="365"/>
      <c r="MXL61" s="365"/>
      <c r="MXM61" s="365"/>
      <c r="MXN61" s="365"/>
      <c r="MXO61" s="365"/>
      <c r="MXP61" s="365"/>
      <c r="MXQ61" s="365"/>
      <c r="MXR61" s="365"/>
      <c r="MXS61" s="365"/>
      <c r="MXT61" s="365"/>
      <c r="MXU61" s="365"/>
      <c r="MXV61" s="365"/>
      <c r="MXW61" s="365"/>
      <c r="MXX61" s="365"/>
      <c r="MXY61" s="365"/>
      <c r="MXZ61" s="365"/>
      <c r="MYA61" s="365"/>
      <c r="MYB61" s="365"/>
      <c r="MYC61" s="365"/>
      <c r="MYD61" s="365"/>
      <c r="MYE61" s="365"/>
      <c r="MYF61" s="365"/>
      <c r="MYG61" s="365"/>
      <c r="MYH61" s="365"/>
      <c r="MYI61" s="365"/>
      <c r="MYJ61" s="365"/>
      <c r="MYK61" s="365"/>
      <c r="MYL61" s="365"/>
      <c r="MYM61" s="365"/>
      <c r="MYN61" s="365"/>
      <c r="MYO61" s="365"/>
      <c r="MYP61" s="365"/>
      <c r="MYQ61" s="365"/>
      <c r="MYR61" s="365"/>
      <c r="MYS61" s="365"/>
      <c r="MYT61" s="365"/>
      <c r="MYU61" s="365"/>
      <c r="MYV61" s="365"/>
      <c r="MYW61" s="365"/>
      <c r="MYX61" s="365"/>
      <c r="MYY61" s="365"/>
      <c r="MYZ61" s="365"/>
      <c r="MZA61" s="365"/>
      <c r="MZB61" s="365"/>
      <c r="MZC61" s="365"/>
      <c r="MZD61" s="365"/>
      <c r="MZE61" s="365"/>
      <c r="MZF61" s="365"/>
      <c r="MZG61" s="365"/>
      <c r="MZH61" s="365"/>
      <c r="MZI61" s="365"/>
      <c r="MZJ61" s="365"/>
      <c r="MZK61" s="365"/>
      <c r="MZL61" s="365"/>
      <c r="MZM61" s="365"/>
      <c r="MZN61" s="365"/>
      <c r="MZO61" s="365"/>
      <c r="MZP61" s="365"/>
      <c r="MZQ61" s="365"/>
      <c r="MZR61" s="365"/>
      <c r="MZS61" s="365"/>
      <c r="MZT61" s="365"/>
      <c r="MZU61" s="365"/>
      <c r="MZV61" s="365"/>
      <c r="MZW61" s="365"/>
      <c r="MZX61" s="365"/>
      <c r="MZY61" s="365"/>
      <c r="MZZ61" s="365"/>
      <c r="NAA61" s="365"/>
      <c r="NAB61" s="365"/>
      <c r="NAC61" s="365"/>
      <c r="NAD61" s="365"/>
      <c r="NAE61" s="365"/>
      <c r="NAF61" s="365"/>
      <c r="NAG61" s="365"/>
      <c r="NAH61" s="365"/>
      <c r="NAI61" s="365"/>
      <c r="NAJ61" s="365"/>
      <c r="NAK61" s="365"/>
      <c r="NAL61" s="365"/>
      <c r="NAM61" s="365"/>
      <c r="NAN61" s="365"/>
      <c r="NAO61" s="365"/>
      <c r="NAP61" s="365"/>
      <c r="NAQ61" s="365"/>
      <c r="NAR61" s="365"/>
      <c r="NAS61" s="365"/>
      <c r="NAT61" s="365"/>
      <c r="NAU61" s="365"/>
      <c r="NAV61" s="365"/>
      <c r="NAW61" s="365"/>
      <c r="NAX61" s="365"/>
      <c r="NAY61" s="365"/>
      <c r="NAZ61" s="365"/>
      <c r="NBA61" s="365"/>
      <c r="NBB61" s="365"/>
      <c r="NBC61" s="365"/>
      <c r="NBD61" s="365"/>
      <c r="NBE61" s="365"/>
      <c r="NBF61" s="365"/>
      <c r="NBG61" s="365"/>
      <c r="NBH61" s="365"/>
      <c r="NBI61" s="365"/>
      <c r="NBJ61" s="365"/>
      <c r="NBK61" s="365"/>
      <c r="NBL61" s="365"/>
      <c r="NBM61" s="365"/>
      <c r="NBN61" s="365"/>
      <c r="NBO61" s="365"/>
      <c r="NBP61" s="365"/>
      <c r="NBQ61" s="365"/>
      <c r="NBR61" s="365"/>
      <c r="NBS61" s="365"/>
      <c r="NBT61" s="365"/>
      <c r="NBU61" s="365"/>
      <c r="NBV61" s="365"/>
      <c r="NBW61" s="365"/>
      <c r="NBX61" s="365"/>
      <c r="NBY61" s="365"/>
      <c r="NBZ61" s="365"/>
      <c r="NCA61" s="365"/>
      <c r="NCB61" s="365"/>
      <c r="NCC61" s="365"/>
      <c r="NCD61" s="365"/>
      <c r="NCE61" s="365"/>
      <c r="NCF61" s="365"/>
      <c r="NCG61" s="365"/>
      <c r="NCH61" s="365"/>
      <c r="NCI61" s="365"/>
      <c r="NCJ61" s="365"/>
      <c r="NCK61" s="365"/>
      <c r="NCL61" s="365"/>
      <c r="NCM61" s="365"/>
      <c r="NCN61" s="365"/>
      <c r="NCO61" s="365"/>
      <c r="NCP61" s="365"/>
      <c r="NCQ61" s="365"/>
      <c r="NCR61" s="365"/>
      <c r="NCS61" s="365"/>
      <c r="NCT61" s="365"/>
      <c r="NCU61" s="365"/>
      <c r="NCV61" s="365"/>
      <c r="NCW61" s="365"/>
      <c r="NCX61" s="365"/>
      <c r="NCY61" s="365"/>
      <c r="NCZ61" s="365"/>
      <c r="NDA61" s="365"/>
      <c r="NDB61" s="365"/>
      <c r="NDC61" s="365"/>
      <c r="NDD61" s="365"/>
      <c r="NDE61" s="365"/>
      <c r="NDF61" s="365"/>
      <c r="NDG61" s="365"/>
      <c r="NDH61" s="365"/>
      <c r="NDI61" s="365"/>
      <c r="NDJ61" s="365"/>
      <c r="NDK61" s="365"/>
      <c r="NDL61" s="365"/>
      <c r="NDM61" s="365"/>
      <c r="NDN61" s="365"/>
      <c r="NDO61" s="365"/>
      <c r="NDP61" s="365"/>
      <c r="NDQ61" s="365"/>
      <c r="NDR61" s="365"/>
      <c r="NDS61" s="365"/>
      <c r="NDT61" s="365"/>
      <c r="NDU61" s="365"/>
      <c r="NDV61" s="365"/>
      <c r="NDW61" s="365"/>
      <c r="NDX61" s="365"/>
      <c r="NDY61" s="365"/>
      <c r="NDZ61" s="365"/>
      <c r="NEA61" s="365"/>
      <c r="NEB61" s="365"/>
      <c r="NEC61" s="365"/>
      <c r="NED61" s="365"/>
      <c r="NEE61" s="365"/>
      <c r="NEF61" s="365"/>
      <c r="NEG61" s="365"/>
      <c r="NEH61" s="365"/>
      <c r="NEI61" s="365"/>
      <c r="NEJ61" s="365"/>
      <c r="NEK61" s="365"/>
      <c r="NEL61" s="365"/>
      <c r="NEM61" s="365"/>
      <c r="NEN61" s="365"/>
      <c r="NEO61" s="365"/>
      <c r="NEP61" s="365"/>
      <c r="NEQ61" s="365"/>
      <c r="NER61" s="365"/>
      <c r="NES61" s="365"/>
      <c r="NET61" s="365"/>
      <c r="NEU61" s="365"/>
      <c r="NEV61" s="365"/>
      <c r="NEW61" s="365"/>
      <c r="NEX61" s="365"/>
      <c r="NEY61" s="365"/>
      <c r="NEZ61" s="365"/>
      <c r="NFA61" s="365"/>
      <c r="NFB61" s="365"/>
      <c r="NFC61" s="365"/>
      <c r="NFD61" s="365"/>
      <c r="NFE61" s="365"/>
      <c r="NFF61" s="365"/>
      <c r="NFG61" s="365"/>
      <c r="NFH61" s="365"/>
      <c r="NFI61" s="365"/>
      <c r="NFJ61" s="365"/>
      <c r="NFK61" s="365"/>
      <c r="NFL61" s="365"/>
      <c r="NFM61" s="365"/>
      <c r="NFN61" s="365"/>
      <c r="NFO61" s="365"/>
      <c r="NFP61" s="365"/>
      <c r="NFQ61" s="365"/>
      <c r="NFR61" s="365"/>
      <c r="NFS61" s="365"/>
      <c r="NFT61" s="365"/>
      <c r="NFU61" s="365"/>
      <c r="NFV61" s="365"/>
      <c r="NFW61" s="365"/>
      <c r="NFX61" s="365"/>
      <c r="NFY61" s="365"/>
      <c r="NFZ61" s="365"/>
      <c r="NGA61" s="365"/>
      <c r="NGB61" s="365"/>
      <c r="NGC61" s="365"/>
      <c r="NGD61" s="365"/>
      <c r="NGE61" s="365"/>
      <c r="NGF61" s="365"/>
      <c r="NGG61" s="365"/>
      <c r="NGH61" s="365"/>
      <c r="NGI61" s="365"/>
      <c r="NGJ61" s="365"/>
      <c r="NGK61" s="365"/>
      <c r="NGL61" s="365"/>
      <c r="NGM61" s="365"/>
      <c r="NGN61" s="365"/>
      <c r="NGO61" s="365"/>
      <c r="NGP61" s="365"/>
      <c r="NGQ61" s="365"/>
      <c r="NGR61" s="365"/>
      <c r="NGS61" s="365"/>
      <c r="NGT61" s="365"/>
      <c r="NGU61" s="365"/>
      <c r="NGV61" s="365"/>
      <c r="NGW61" s="365"/>
      <c r="NGX61" s="365"/>
      <c r="NGY61" s="365"/>
      <c r="NGZ61" s="365"/>
      <c r="NHA61" s="365"/>
      <c r="NHB61" s="365"/>
      <c r="NHC61" s="365"/>
      <c r="NHD61" s="365"/>
      <c r="NHE61" s="365"/>
      <c r="NHF61" s="365"/>
      <c r="NHG61" s="365"/>
      <c r="NHH61" s="365"/>
      <c r="NHI61" s="365"/>
      <c r="NHJ61" s="365"/>
      <c r="NHK61" s="365"/>
      <c r="NHL61" s="365"/>
      <c r="NHM61" s="365"/>
      <c r="NHN61" s="365"/>
      <c r="NHO61" s="365"/>
      <c r="NHP61" s="365"/>
      <c r="NHQ61" s="365"/>
      <c r="NHR61" s="365"/>
      <c r="NHS61" s="365"/>
      <c r="NHT61" s="365"/>
      <c r="NHU61" s="365"/>
      <c r="NHV61" s="365"/>
      <c r="NHW61" s="365"/>
      <c r="NHX61" s="365"/>
      <c r="NHY61" s="365"/>
      <c r="NHZ61" s="365"/>
      <c r="NIA61" s="365"/>
      <c r="NIB61" s="365"/>
      <c r="NIC61" s="365"/>
      <c r="NID61" s="365"/>
      <c r="NIE61" s="365"/>
      <c r="NIF61" s="365"/>
      <c r="NIG61" s="365"/>
      <c r="NIH61" s="365"/>
      <c r="NII61" s="365"/>
      <c r="NIJ61" s="365"/>
      <c r="NIK61" s="365"/>
      <c r="NIL61" s="365"/>
      <c r="NIM61" s="365"/>
      <c r="NIN61" s="365"/>
      <c r="NIO61" s="365"/>
      <c r="NIP61" s="365"/>
      <c r="NIQ61" s="365"/>
      <c r="NIR61" s="365"/>
      <c r="NIS61" s="365"/>
      <c r="NIT61" s="365"/>
      <c r="NIU61" s="365"/>
      <c r="NIV61" s="365"/>
      <c r="NIW61" s="365"/>
      <c r="NIX61" s="365"/>
      <c r="NIY61" s="365"/>
      <c r="NIZ61" s="365"/>
      <c r="NJA61" s="365"/>
      <c r="NJB61" s="365"/>
      <c r="NJC61" s="365"/>
      <c r="NJD61" s="365"/>
      <c r="NJE61" s="365"/>
      <c r="NJF61" s="365"/>
      <c r="NJG61" s="365"/>
      <c r="NJH61" s="365"/>
      <c r="NJI61" s="365"/>
      <c r="NJJ61" s="365"/>
      <c r="NJK61" s="365"/>
      <c r="NJL61" s="365"/>
      <c r="NJM61" s="365"/>
      <c r="NJN61" s="365"/>
      <c r="NJO61" s="365"/>
      <c r="NJP61" s="365"/>
      <c r="NJQ61" s="365"/>
      <c r="NJR61" s="365"/>
      <c r="NJS61" s="365"/>
      <c r="NJT61" s="365"/>
      <c r="NJU61" s="365"/>
      <c r="NJV61" s="365"/>
      <c r="NJW61" s="365"/>
      <c r="NJX61" s="365"/>
      <c r="NJY61" s="365"/>
      <c r="NJZ61" s="365"/>
      <c r="NKA61" s="365"/>
      <c r="NKB61" s="365"/>
      <c r="NKC61" s="365"/>
      <c r="NKD61" s="365"/>
      <c r="NKE61" s="365"/>
      <c r="NKF61" s="365"/>
      <c r="NKG61" s="365"/>
      <c r="NKH61" s="365"/>
      <c r="NKI61" s="365"/>
      <c r="NKJ61" s="365"/>
      <c r="NKK61" s="365"/>
      <c r="NKL61" s="365"/>
      <c r="NKM61" s="365"/>
      <c r="NKN61" s="365"/>
      <c r="NKO61" s="365"/>
      <c r="NKP61" s="365"/>
      <c r="NKQ61" s="365"/>
      <c r="NKR61" s="365"/>
      <c r="NKS61" s="365"/>
      <c r="NKT61" s="365"/>
      <c r="NKU61" s="365"/>
      <c r="NKV61" s="365"/>
      <c r="NKW61" s="365"/>
      <c r="NKX61" s="365"/>
      <c r="NKY61" s="365"/>
      <c r="NKZ61" s="365"/>
      <c r="NLA61" s="365"/>
      <c r="NLB61" s="365"/>
      <c r="NLC61" s="365"/>
      <c r="NLD61" s="365"/>
      <c r="NLE61" s="365"/>
      <c r="NLF61" s="365"/>
      <c r="NLG61" s="365"/>
      <c r="NLH61" s="365"/>
      <c r="NLI61" s="365"/>
      <c r="NLJ61" s="365"/>
      <c r="NLK61" s="365"/>
      <c r="NLL61" s="365"/>
      <c r="NLM61" s="365"/>
      <c r="NLN61" s="365"/>
      <c r="NLO61" s="365"/>
      <c r="NLP61" s="365"/>
      <c r="NLQ61" s="365"/>
      <c r="NLR61" s="365"/>
      <c r="NLS61" s="365"/>
      <c r="NLT61" s="365"/>
      <c r="NLU61" s="365"/>
      <c r="NLV61" s="365"/>
      <c r="NLW61" s="365"/>
      <c r="NLX61" s="365"/>
      <c r="NLY61" s="365"/>
      <c r="NLZ61" s="365"/>
      <c r="NMA61" s="365"/>
      <c r="NMB61" s="365"/>
      <c r="NMC61" s="365"/>
      <c r="NMD61" s="365"/>
      <c r="NME61" s="365"/>
      <c r="NMF61" s="365"/>
      <c r="NMG61" s="365"/>
      <c r="NMH61" s="365"/>
      <c r="NMI61" s="365"/>
      <c r="NMJ61" s="365"/>
      <c r="NMK61" s="365"/>
      <c r="NML61" s="365"/>
      <c r="NMM61" s="365"/>
      <c r="NMN61" s="365"/>
      <c r="NMO61" s="365"/>
      <c r="NMP61" s="365"/>
      <c r="NMQ61" s="365"/>
      <c r="NMR61" s="365"/>
      <c r="NMS61" s="365"/>
      <c r="NMT61" s="365"/>
      <c r="NMU61" s="365"/>
      <c r="NMV61" s="365"/>
      <c r="NMW61" s="365"/>
      <c r="NMX61" s="365"/>
      <c r="NMY61" s="365"/>
      <c r="NMZ61" s="365"/>
      <c r="NNA61" s="365"/>
      <c r="NNB61" s="365"/>
      <c r="NNC61" s="365"/>
      <c r="NND61" s="365"/>
      <c r="NNE61" s="365"/>
      <c r="NNF61" s="365"/>
      <c r="NNG61" s="365"/>
      <c r="NNH61" s="365"/>
      <c r="NNI61" s="365"/>
      <c r="NNJ61" s="365"/>
      <c r="NNK61" s="365"/>
      <c r="NNL61" s="365"/>
      <c r="NNM61" s="365"/>
      <c r="NNN61" s="365"/>
      <c r="NNO61" s="365"/>
      <c r="NNP61" s="365"/>
      <c r="NNQ61" s="365"/>
      <c r="NNR61" s="365"/>
      <c r="NNS61" s="365"/>
      <c r="NNT61" s="365"/>
      <c r="NNU61" s="365"/>
      <c r="NNV61" s="365"/>
      <c r="NNW61" s="365"/>
      <c r="NNX61" s="365"/>
      <c r="NNY61" s="365"/>
      <c r="NNZ61" s="365"/>
      <c r="NOA61" s="365"/>
      <c r="NOB61" s="365"/>
      <c r="NOC61" s="365"/>
      <c r="NOD61" s="365"/>
      <c r="NOE61" s="365"/>
      <c r="NOF61" s="365"/>
      <c r="NOG61" s="365"/>
      <c r="NOH61" s="365"/>
      <c r="NOI61" s="365"/>
      <c r="NOJ61" s="365"/>
      <c r="NOK61" s="365"/>
      <c r="NOL61" s="365"/>
      <c r="NOM61" s="365"/>
      <c r="NON61" s="365"/>
      <c r="NOO61" s="365"/>
      <c r="NOP61" s="365"/>
      <c r="NOQ61" s="365"/>
      <c r="NOR61" s="365"/>
      <c r="NOS61" s="365"/>
      <c r="NOT61" s="365"/>
      <c r="NOU61" s="365"/>
      <c r="NOV61" s="365"/>
      <c r="NOW61" s="365"/>
      <c r="NOX61" s="365"/>
      <c r="NOY61" s="365"/>
      <c r="NOZ61" s="365"/>
      <c r="NPA61" s="365"/>
      <c r="NPB61" s="365"/>
      <c r="NPC61" s="365"/>
      <c r="NPD61" s="365"/>
      <c r="NPE61" s="365"/>
      <c r="NPF61" s="365"/>
      <c r="NPG61" s="365"/>
      <c r="NPH61" s="365"/>
      <c r="NPI61" s="365"/>
      <c r="NPJ61" s="365"/>
      <c r="NPK61" s="365"/>
      <c r="NPL61" s="365"/>
      <c r="NPM61" s="365"/>
      <c r="NPN61" s="365"/>
      <c r="NPO61" s="365"/>
      <c r="NPP61" s="365"/>
      <c r="NPQ61" s="365"/>
      <c r="NPR61" s="365"/>
      <c r="NPS61" s="365"/>
      <c r="NPT61" s="365"/>
      <c r="NPU61" s="365"/>
      <c r="NPV61" s="365"/>
      <c r="NPW61" s="365"/>
      <c r="NPX61" s="365"/>
      <c r="NPY61" s="365"/>
      <c r="NPZ61" s="365"/>
      <c r="NQA61" s="365"/>
      <c r="NQB61" s="365"/>
      <c r="NQC61" s="365"/>
      <c r="NQD61" s="365"/>
      <c r="NQE61" s="365"/>
      <c r="NQF61" s="365"/>
      <c r="NQG61" s="365"/>
      <c r="NQH61" s="365"/>
      <c r="NQI61" s="365"/>
      <c r="NQJ61" s="365"/>
      <c r="NQK61" s="365"/>
      <c r="NQL61" s="365"/>
      <c r="NQM61" s="365"/>
      <c r="NQN61" s="365"/>
      <c r="NQO61" s="365"/>
      <c r="NQP61" s="365"/>
      <c r="NQQ61" s="365"/>
      <c r="NQR61" s="365"/>
      <c r="NQS61" s="365"/>
      <c r="NQT61" s="365"/>
      <c r="NQU61" s="365"/>
      <c r="NQV61" s="365"/>
      <c r="NQW61" s="365"/>
      <c r="NQX61" s="365"/>
      <c r="NQY61" s="365"/>
      <c r="NQZ61" s="365"/>
      <c r="NRA61" s="365"/>
      <c r="NRB61" s="365"/>
      <c r="NRC61" s="365"/>
      <c r="NRD61" s="365"/>
      <c r="NRE61" s="365"/>
      <c r="NRF61" s="365"/>
      <c r="NRG61" s="365"/>
      <c r="NRH61" s="365"/>
      <c r="NRI61" s="365"/>
      <c r="NRJ61" s="365"/>
      <c r="NRK61" s="365"/>
      <c r="NRL61" s="365"/>
      <c r="NRM61" s="365"/>
      <c r="NRN61" s="365"/>
      <c r="NRO61" s="365"/>
      <c r="NRP61" s="365"/>
      <c r="NRQ61" s="365"/>
      <c r="NRR61" s="365"/>
      <c r="NRS61" s="365"/>
      <c r="NRT61" s="365"/>
      <c r="NRU61" s="365"/>
      <c r="NRV61" s="365"/>
      <c r="NRW61" s="365"/>
      <c r="NRX61" s="365"/>
      <c r="NRY61" s="365"/>
      <c r="NRZ61" s="365"/>
      <c r="NSA61" s="365"/>
      <c r="NSB61" s="365"/>
      <c r="NSC61" s="365"/>
      <c r="NSD61" s="365"/>
      <c r="NSE61" s="365"/>
      <c r="NSF61" s="365"/>
      <c r="NSG61" s="365"/>
      <c r="NSH61" s="365"/>
      <c r="NSI61" s="365"/>
      <c r="NSJ61" s="365"/>
      <c r="NSK61" s="365"/>
      <c r="NSL61" s="365"/>
      <c r="NSM61" s="365"/>
      <c r="NSN61" s="365"/>
      <c r="NSO61" s="365"/>
      <c r="NSP61" s="365"/>
      <c r="NSQ61" s="365"/>
      <c r="NSR61" s="365"/>
      <c r="NSS61" s="365"/>
      <c r="NST61" s="365"/>
      <c r="NSU61" s="365"/>
      <c r="NSV61" s="365"/>
      <c r="NSW61" s="365"/>
      <c r="NSX61" s="365"/>
      <c r="NSY61" s="365"/>
      <c r="NSZ61" s="365"/>
      <c r="NTA61" s="365"/>
      <c r="NTB61" s="365"/>
      <c r="NTC61" s="365"/>
      <c r="NTD61" s="365"/>
      <c r="NTE61" s="365"/>
      <c r="NTF61" s="365"/>
      <c r="NTG61" s="365"/>
      <c r="NTH61" s="365"/>
      <c r="NTI61" s="365"/>
      <c r="NTJ61" s="365"/>
      <c r="NTK61" s="365"/>
      <c r="NTL61" s="365"/>
      <c r="NTM61" s="365"/>
      <c r="NTN61" s="365"/>
      <c r="NTO61" s="365"/>
      <c r="NTP61" s="365"/>
      <c r="NTQ61" s="365"/>
      <c r="NTR61" s="365"/>
      <c r="NTS61" s="365"/>
      <c r="NTT61" s="365"/>
      <c r="NTU61" s="365"/>
      <c r="NTV61" s="365"/>
      <c r="NTW61" s="365"/>
      <c r="NTX61" s="365"/>
      <c r="NTY61" s="365"/>
      <c r="NTZ61" s="365"/>
      <c r="NUA61" s="365"/>
      <c r="NUB61" s="365"/>
      <c r="NUC61" s="365"/>
      <c r="NUD61" s="365"/>
      <c r="NUE61" s="365"/>
      <c r="NUF61" s="365"/>
      <c r="NUG61" s="365"/>
      <c r="NUH61" s="365"/>
      <c r="NUI61" s="365"/>
      <c r="NUJ61" s="365"/>
      <c r="NUK61" s="365"/>
      <c r="NUL61" s="365"/>
      <c r="NUM61" s="365"/>
      <c r="NUN61" s="365"/>
      <c r="NUO61" s="365"/>
      <c r="NUP61" s="365"/>
      <c r="NUQ61" s="365"/>
      <c r="NUR61" s="365"/>
      <c r="NUS61" s="365"/>
      <c r="NUT61" s="365"/>
      <c r="NUU61" s="365"/>
      <c r="NUV61" s="365"/>
      <c r="NUW61" s="365"/>
      <c r="NUX61" s="365"/>
      <c r="NUY61" s="365"/>
      <c r="NUZ61" s="365"/>
      <c r="NVA61" s="365"/>
      <c r="NVB61" s="365"/>
      <c r="NVC61" s="365"/>
      <c r="NVD61" s="365"/>
      <c r="NVE61" s="365"/>
      <c r="NVF61" s="365"/>
      <c r="NVG61" s="365"/>
      <c r="NVH61" s="365"/>
      <c r="NVI61" s="365"/>
      <c r="NVJ61" s="365"/>
      <c r="NVK61" s="365"/>
      <c r="NVL61" s="365"/>
      <c r="NVM61" s="365"/>
      <c r="NVN61" s="365"/>
      <c r="NVO61" s="365"/>
      <c r="NVP61" s="365"/>
      <c r="NVQ61" s="365"/>
      <c r="NVR61" s="365"/>
      <c r="NVS61" s="365"/>
      <c r="NVT61" s="365"/>
      <c r="NVU61" s="365"/>
      <c r="NVV61" s="365"/>
      <c r="NVW61" s="365"/>
      <c r="NVX61" s="365"/>
      <c r="NVY61" s="365"/>
      <c r="NVZ61" s="365"/>
      <c r="NWA61" s="365"/>
      <c r="NWB61" s="365"/>
      <c r="NWC61" s="365"/>
      <c r="NWD61" s="365"/>
      <c r="NWE61" s="365"/>
      <c r="NWF61" s="365"/>
      <c r="NWG61" s="365"/>
      <c r="NWH61" s="365"/>
      <c r="NWI61" s="365"/>
      <c r="NWJ61" s="365"/>
      <c r="NWK61" s="365"/>
      <c r="NWL61" s="365"/>
      <c r="NWM61" s="365"/>
      <c r="NWN61" s="365"/>
      <c r="NWO61" s="365"/>
      <c r="NWP61" s="365"/>
      <c r="NWQ61" s="365"/>
      <c r="NWR61" s="365"/>
      <c r="NWS61" s="365"/>
      <c r="NWT61" s="365"/>
      <c r="NWU61" s="365"/>
      <c r="NWV61" s="365"/>
      <c r="NWW61" s="365"/>
      <c r="NWX61" s="365"/>
      <c r="NWY61" s="365"/>
      <c r="NWZ61" s="365"/>
      <c r="NXA61" s="365"/>
      <c r="NXB61" s="365"/>
      <c r="NXC61" s="365"/>
      <c r="NXD61" s="365"/>
      <c r="NXE61" s="365"/>
      <c r="NXF61" s="365"/>
      <c r="NXG61" s="365"/>
      <c r="NXH61" s="365"/>
      <c r="NXI61" s="365"/>
      <c r="NXJ61" s="365"/>
      <c r="NXK61" s="365"/>
      <c r="NXL61" s="365"/>
      <c r="NXM61" s="365"/>
      <c r="NXN61" s="365"/>
      <c r="NXO61" s="365"/>
      <c r="NXP61" s="365"/>
      <c r="NXQ61" s="365"/>
      <c r="NXR61" s="365"/>
      <c r="NXS61" s="365"/>
      <c r="NXT61" s="365"/>
      <c r="NXU61" s="365"/>
      <c r="NXV61" s="365"/>
      <c r="NXW61" s="365"/>
      <c r="NXX61" s="365"/>
      <c r="NXY61" s="365"/>
      <c r="NXZ61" s="365"/>
      <c r="NYA61" s="365"/>
      <c r="NYB61" s="365"/>
      <c r="NYC61" s="365"/>
      <c r="NYD61" s="365"/>
      <c r="NYE61" s="365"/>
      <c r="NYF61" s="365"/>
      <c r="NYG61" s="365"/>
      <c r="NYH61" s="365"/>
      <c r="NYI61" s="365"/>
      <c r="NYJ61" s="365"/>
      <c r="NYK61" s="365"/>
      <c r="NYL61" s="365"/>
      <c r="NYM61" s="365"/>
      <c r="NYN61" s="365"/>
      <c r="NYO61" s="365"/>
      <c r="NYP61" s="365"/>
      <c r="NYQ61" s="365"/>
      <c r="NYR61" s="365"/>
      <c r="NYS61" s="365"/>
      <c r="NYT61" s="365"/>
      <c r="NYU61" s="365"/>
      <c r="NYV61" s="365"/>
      <c r="NYW61" s="365"/>
      <c r="NYX61" s="365"/>
      <c r="NYY61" s="365"/>
      <c r="NYZ61" s="365"/>
      <c r="NZA61" s="365"/>
      <c r="NZB61" s="365"/>
      <c r="NZC61" s="365"/>
      <c r="NZD61" s="365"/>
      <c r="NZE61" s="365"/>
      <c r="NZF61" s="365"/>
      <c r="NZG61" s="365"/>
      <c r="NZH61" s="365"/>
      <c r="NZI61" s="365"/>
      <c r="NZJ61" s="365"/>
      <c r="NZK61" s="365"/>
      <c r="NZL61" s="365"/>
      <c r="NZM61" s="365"/>
      <c r="NZN61" s="365"/>
      <c r="NZO61" s="365"/>
      <c r="NZP61" s="365"/>
      <c r="NZQ61" s="365"/>
      <c r="NZR61" s="365"/>
      <c r="NZS61" s="365"/>
      <c r="NZT61" s="365"/>
      <c r="NZU61" s="365"/>
      <c r="NZV61" s="365"/>
      <c r="NZW61" s="365"/>
      <c r="NZX61" s="365"/>
      <c r="NZY61" s="365"/>
      <c r="NZZ61" s="365"/>
      <c r="OAA61" s="365"/>
      <c r="OAB61" s="365"/>
      <c r="OAC61" s="365"/>
      <c r="OAD61" s="365"/>
      <c r="OAE61" s="365"/>
      <c r="OAF61" s="365"/>
      <c r="OAG61" s="365"/>
      <c r="OAH61" s="365"/>
      <c r="OAI61" s="365"/>
      <c r="OAJ61" s="365"/>
      <c r="OAK61" s="365"/>
      <c r="OAL61" s="365"/>
      <c r="OAM61" s="365"/>
      <c r="OAN61" s="365"/>
      <c r="OAO61" s="365"/>
      <c r="OAP61" s="365"/>
      <c r="OAQ61" s="365"/>
      <c r="OAR61" s="365"/>
      <c r="OAS61" s="365"/>
      <c r="OAT61" s="365"/>
      <c r="OAU61" s="365"/>
      <c r="OAV61" s="365"/>
      <c r="OAW61" s="365"/>
      <c r="OAX61" s="365"/>
      <c r="OAY61" s="365"/>
      <c r="OAZ61" s="365"/>
      <c r="OBA61" s="365"/>
      <c r="OBB61" s="365"/>
      <c r="OBC61" s="365"/>
      <c r="OBD61" s="365"/>
      <c r="OBE61" s="365"/>
      <c r="OBF61" s="365"/>
      <c r="OBG61" s="365"/>
      <c r="OBH61" s="365"/>
      <c r="OBI61" s="365"/>
      <c r="OBJ61" s="365"/>
      <c r="OBK61" s="365"/>
      <c r="OBL61" s="365"/>
      <c r="OBM61" s="365"/>
      <c r="OBN61" s="365"/>
      <c r="OBO61" s="365"/>
      <c r="OBP61" s="365"/>
      <c r="OBQ61" s="365"/>
      <c r="OBR61" s="365"/>
      <c r="OBS61" s="365"/>
      <c r="OBT61" s="365"/>
      <c r="OBU61" s="365"/>
      <c r="OBV61" s="365"/>
      <c r="OBW61" s="365"/>
      <c r="OBX61" s="365"/>
      <c r="OBY61" s="365"/>
      <c r="OBZ61" s="365"/>
      <c r="OCA61" s="365"/>
      <c r="OCB61" s="365"/>
      <c r="OCC61" s="365"/>
      <c r="OCD61" s="365"/>
      <c r="OCE61" s="365"/>
      <c r="OCF61" s="365"/>
      <c r="OCG61" s="365"/>
      <c r="OCH61" s="365"/>
      <c r="OCI61" s="365"/>
      <c r="OCJ61" s="365"/>
      <c r="OCK61" s="365"/>
      <c r="OCL61" s="365"/>
      <c r="OCM61" s="365"/>
      <c r="OCN61" s="365"/>
      <c r="OCO61" s="365"/>
      <c r="OCP61" s="365"/>
      <c r="OCQ61" s="365"/>
      <c r="OCR61" s="365"/>
      <c r="OCS61" s="365"/>
      <c r="OCT61" s="365"/>
      <c r="OCU61" s="365"/>
      <c r="OCV61" s="365"/>
      <c r="OCW61" s="365"/>
      <c r="OCX61" s="365"/>
      <c r="OCY61" s="365"/>
      <c r="OCZ61" s="365"/>
      <c r="ODA61" s="365"/>
      <c r="ODB61" s="365"/>
      <c r="ODC61" s="365"/>
      <c r="ODD61" s="365"/>
      <c r="ODE61" s="365"/>
      <c r="ODF61" s="365"/>
      <c r="ODG61" s="365"/>
      <c r="ODH61" s="365"/>
      <c r="ODI61" s="365"/>
      <c r="ODJ61" s="365"/>
      <c r="ODK61" s="365"/>
      <c r="ODL61" s="365"/>
      <c r="ODM61" s="365"/>
      <c r="ODN61" s="365"/>
      <c r="ODO61" s="365"/>
      <c r="ODP61" s="365"/>
      <c r="ODQ61" s="365"/>
      <c r="ODR61" s="365"/>
      <c r="ODS61" s="365"/>
      <c r="ODT61" s="365"/>
      <c r="ODU61" s="365"/>
      <c r="ODV61" s="365"/>
      <c r="ODW61" s="365"/>
      <c r="ODX61" s="365"/>
      <c r="ODY61" s="365"/>
      <c r="ODZ61" s="365"/>
      <c r="OEA61" s="365"/>
      <c r="OEB61" s="365"/>
      <c r="OEC61" s="365"/>
      <c r="OED61" s="365"/>
      <c r="OEE61" s="365"/>
      <c r="OEF61" s="365"/>
      <c r="OEG61" s="365"/>
      <c r="OEH61" s="365"/>
      <c r="OEI61" s="365"/>
      <c r="OEJ61" s="365"/>
      <c r="OEK61" s="365"/>
      <c r="OEL61" s="365"/>
      <c r="OEM61" s="365"/>
      <c r="OEN61" s="365"/>
      <c r="OEO61" s="365"/>
      <c r="OEP61" s="365"/>
      <c r="OEQ61" s="365"/>
      <c r="OER61" s="365"/>
      <c r="OES61" s="365"/>
      <c r="OET61" s="365"/>
      <c r="OEU61" s="365"/>
      <c r="OEV61" s="365"/>
      <c r="OEW61" s="365"/>
      <c r="OEX61" s="365"/>
      <c r="OEY61" s="365"/>
      <c r="OEZ61" s="365"/>
      <c r="OFA61" s="365"/>
      <c r="OFB61" s="365"/>
      <c r="OFC61" s="365"/>
      <c r="OFD61" s="365"/>
      <c r="OFE61" s="365"/>
      <c r="OFF61" s="365"/>
      <c r="OFG61" s="365"/>
      <c r="OFH61" s="365"/>
      <c r="OFI61" s="365"/>
      <c r="OFJ61" s="365"/>
      <c r="OFK61" s="365"/>
      <c r="OFL61" s="365"/>
      <c r="OFM61" s="365"/>
      <c r="OFN61" s="365"/>
      <c r="OFO61" s="365"/>
      <c r="OFP61" s="365"/>
      <c r="OFQ61" s="365"/>
      <c r="OFR61" s="365"/>
      <c r="OFS61" s="365"/>
      <c r="OFT61" s="365"/>
      <c r="OFU61" s="365"/>
      <c r="OFV61" s="365"/>
      <c r="OFW61" s="365"/>
      <c r="OFX61" s="365"/>
      <c r="OFY61" s="365"/>
      <c r="OFZ61" s="365"/>
      <c r="OGA61" s="365"/>
      <c r="OGB61" s="365"/>
      <c r="OGC61" s="365"/>
      <c r="OGD61" s="365"/>
      <c r="OGE61" s="365"/>
      <c r="OGF61" s="365"/>
      <c r="OGG61" s="365"/>
      <c r="OGH61" s="365"/>
      <c r="OGI61" s="365"/>
      <c r="OGJ61" s="365"/>
      <c r="OGK61" s="365"/>
      <c r="OGL61" s="365"/>
      <c r="OGM61" s="365"/>
      <c r="OGN61" s="365"/>
      <c r="OGO61" s="365"/>
      <c r="OGP61" s="365"/>
      <c r="OGQ61" s="365"/>
      <c r="OGR61" s="365"/>
      <c r="OGS61" s="365"/>
      <c r="OGT61" s="365"/>
      <c r="OGU61" s="365"/>
      <c r="OGV61" s="365"/>
      <c r="OGW61" s="365"/>
      <c r="OGX61" s="365"/>
      <c r="OGY61" s="365"/>
      <c r="OGZ61" s="365"/>
      <c r="OHA61" s="365"/>
      <c r="OHB61" s="365"/>
      <c r="OHC61" s="365"/>
      <c r="OHD61" s="365"/>
      <c r="OHE61" s="365"/>
      <c r="OHF61" s="365"/>
      <c r="OHG61" s="365"/>
      <c r="OHH61" s="365"/>
      <c r="OHI61" s="365"/>
      <c r="OHJ61" s="365"/>
      <c r="OHK61" s="365"/>
      <c r="OHL61" s="365"/>
      <c r="OHM61" s="365"/>
      <c r="OHN61" s="365"/>
      <c r="OHO61" s="365"/>
      <c r="OHP61" s="365"/>
      <c r="OHQ61" s="365"/>
      <c r="OHR61" s="365"/>
      <c r="OHS61" s="365"/>
      <c r="OHT61" s="365"/>
      <c r="OHU61" s="365"/>
      <c r="OHV61" s="365"/>
      <c r="OHW61" s="365"/>
      <c r="OHX61" s="365"/>
      <c r="OHY61" s="365"/>
      <c r="OHZ61" s="365"/>
      <c r="OIA61" s="365"/>
      <c r="OIB61" s="365"/>
      <c r="OIC61" s="365"/>
      <c r="OID61" s="365"/>
      <c r="OIE61" s="365"/>
      <c r="OIF61" s="365"/>
      <c r="OIG61" s="365"/>
      <c r="OIH61" s="365"/>
      <c r="OII61" s="365"/>
      <c r="OIJ61" s="365"/>
      <c r="OIK61" s="365"/>
      <c r="OIL61" s="365"/>
      <c r="OIM61" s="365"/>
      <c r="OIN61" s="365"/>
      <c r="OIO61" s="365"/>
      <c r="OIP61" s="365"/>
      <c r="OIQ61" s="365"/>
      <c r="OIR61" s="365"/>
      <c r="OIS61" s="365"/>
      <c r="OIT61" s="365"/>
      <c r="OIU61" s="365"/>
      <c r="OIV61" s="365"/>
      <c r="OIW61" s="365"/>
      <c r="OIX61" s="365"/>
      <c r="OIY61" s="365"/>
      <c r="OIZ61" s="365"/>
      <c r="OJA61" s="365"/>
      <c r="OJB61" s="365"/>
      <c r="OJC61" s="365"/>
      <c r="OJD61" s="365"/>
      <c r="OJE61" s="365"/>
      <c r="OJF61" s="365"/>
      <c r="OJG61" s="365"/>
      <c r="OJH61" s="365"/>
      <c r="OJI61" s="365"/>
      <c r="OJJ61" s="365"/>
      <c r="OJK61" s="365"/>
      <c r="OJL61" s="365"/>
      <c r="OJM61" s="365"/>
      <c r="OJN61" s="365"/>
      <c r="OJO61" s="365"/>
      <c r="OJP61" s="365"/>
      <c r="OJQ61" s="365"/>
      <c r="OJR61" s="365"/>
      <c r="OJS61" s="365"/>
      <c r="OJT61" s="365"/>
      <c r="OJU61" s="365"/>
      <c r="OJV61" s="365"/>
      <c r="OJW61" s="365"/>
      <c r="OJX61" s="365"/>
      <c r="OJY61" s="365"/>
      <c r="OJZ61" s="365"/>
      <c r="OKA61" s="365"/>
      <c r="OKB61" s="365"/>
      <c r="OKC61" s="365"/>
      <c r="OKD61" s="365"/>
      <c r="OKE61" s="365"/>
      <c r="OKF61" s="365"/>
      <c r="OKG61" s="365"/>
      <c r="OKH61" s="365"/>
      <c r="OKI61" s="365"/>
      <c r="OKJ61" s="365"/>
      <c r="OKK61" s="365"/>
      <c r="OKL61" s="365"/>
      <c r="OKM61" s="365"/>
      <c r="OKN61" s="365"/>
      <c r="OKO61" s="365"/>
      <c r="OKP61" s="365"/>
      <c r="OKQ61" s="365"/>
      <c r="OKR61" s="365"/>
      <c r="OKS61" s="365"/>
      <c r="OKT61" s="365"/>
      <c r="OKU61" s="365"/>
      <c r="OKV61" s="365"/>
      <c r="OKW61" s="365"/>
      <c r="OKX61" s="365"/>
      <c r="OKY61" s="365"/>
      <c r="OKZ61" s="365"/>
      <c r="OLA61" s="365"/>
      <c r="OLB61" s="365"/>
      <c r="OLC61" s="365"/>
      <c r="OLD61" s="365"/>
      <c r="OLE61" s="365"/>
      <c r="OLF61" s="365"/>
      <c r="OLG61" s="365"/>
      <c r="OLH61" s="365"/>
      <c r="OLI61" s="365"/>
      <c r="OLJ61" s="365"/>
      <c r="OLK61" s="365"/>
      <c r="OLL61" s="365"/>
      <c r="OLM61" s="365"/>
      <c r="OLN61" s="365"/>
      <c r="OLO61" s="365"/>
      <c r="OLP61" s="365"/>
      <c r="OLQ61" s="365"/>
      <c r="OLR61" s="365"/>
      <c r="OLS61" s="365"/>
      <c r="OLT61" s="365"/>
      <c r="OLU61" s="365"/>
      <c r="OLV61" s="365"/>
      <c r="OLW61" s="365"/>
      <c r="OLX61" s="365"/>
      <c r="OLY61" s="365"/>
      <c r="OLZ61" s="365"/>
      <c r="OMA61" s="365"/>
      <c r="OMB61" s="365"/>
      <c r="OMC61" s="365"/>
      <c r="OMD61" s="365"/>
      <c r="OME61" s="365"/>
      <c r="OMF61" s="365"/>
      <c r="OMG61" s="365"/>
      <c r="OMH61" s="365"/>
      <c r="OMI61" s="365"/>
      <c r="OMJ61" s="365"/>
      <c r="OMK61" s="365"/>
      <c r="OML61" s="365"/>
      <c r="OMM61" s="365"/>
      <c r="OMN61" s="365"/>
      <c r="OMO61" s="365"/>
      <c r="OMP61" s="365"/>
      <c r="OMQ61" s="365"/>
      <c r="OMR61" s="365"/>
      <c r="OMS61" s="365"/>
      <c r="OMT61" s="365"/>
      <c r="OMU61" s="365"/>
      <c r="OMV61" s="365"/>
      <c r="OMW61" s="365"/>
      <c r="OMX61" s="365"/>
      <c r="OMY61" s="365"/>
      <c r="OMZ61" s="365"/>
      <c r="ONA61" s="365"/>
      <c r="ONB61" s="365"/>
      <c r="ONC61" s="365"/>
      <c r="OND61" s="365"/>
      <c r="ONE61" s="365"/>
      <c r="ONF61" s="365"/>
      <c r="ONG61" s="365"/>
      <c r="ONH61" s="365"/>
      <c r="ONI61" s="365"/>
      <c r="ONJ61" s="365"/>
      <c r="ONK61" s="365"/>
      <c r="ONL61" s="365"/>
      <c r="ONM61" s="365"/>
      <c r="ONN61" s="365"/>
      <c r="ONO61" s="365"/>
      <c r="ONP61" s="365"/>
      <c r="ONQ61" s="365"/>
      <c r="ONR61" s="365"/>
      <c r="ONS61" s="365"/>
      <c r="ONT61" s="365"/>
      <c r="ONU61" s="365"/>
      <c r="ONV61" s="365"/>
      <c r="ONW61" s="365"/>
      <c r="ONX61" s="365"/>
      <c r="ONY61" s="365"/>
      <c r="ONZ61" s="365"/>
      <c r="OOA61" s="365"/>
      <c r="OOB61" s="365"/>
      <c r="OOC61" s="365"/>
      <c r="OOD61" s="365"/>
      <c r="OOE61" s="365"/>
      <c r="OOF61" s="365"/>
      <c r="OOG61" s="365"/>
      <c r="OOH61" s="365"/>
      <c r="OOI61" s="365"/>
      <c r="OOJ61" s="365"/>
      <c r="OOK61" s="365"/>
      <c r="OOL61" s="365"/>
      <c r="OOM61" s="365"/>
      <c r="OON61" s="365"/>
      <c r="OOO61" s="365"/>
      <c r="OOP61" s="365"/>
      <c r="OOQ61" s="365"/>
      <c r="OOR61" s="365"/>
      <c r="OOS61" s="365"/>
      <c r="OOT61" s="365"/>
      <c r="OOU61" s="365"/>
      <c r="OOV61" s="365"/>
      <c r="OOW61" s="365"/>
      <c r="OOX61" s="365"/>
      <c r="OOY61" s="365"/>
      <c r="OOZ61" s="365"/>
      <c r="OPA61" s="365"/>
      <c r="OPB61" s="365"/>
      <c r="OPC61" s="365"/>
      <c r="OPD61" s="365"/>
      <c r="OPE61" s="365"/>
      <c r="OPF61" s="365"/>
      <c r="OPG61" s="365"/>
      <c r="OPH61" s="365"/>
      <c r="OPI61" s="365"/>
      <c r="OPJ61" s="365"/>
      <c r="OPK61" s="365"/>
      <c r="OPL61" s="365"/>
      <c r="OPM61" s="365"/>
      <c r="OPN61" s="365"/>
      <c r="OPO61" s="365"/>
      <c r="OPP61" s="365"/>
      <c r="OPQ61" s="365"/>
      <c r="OPR61" s="365"/>
      <c r="OPS61" s="365"/>
      <c r="OPT61" s="365"/>
      <c r="OPU61" s="365"/>
      <c r="OPV61" s="365"/>
      <c r="OPW61" s="365"/>
      <c r="OPX61" s="365"/>
      <c r="OPY61" s="365"/>
      <c r="OPZ61" s="365"/>
      <c r="OQA61" s="365"/>
      <c r="OQB61" s="365"/>
      <c r="OQC61" s="365"/>
      <c r="OQD61" s="365"/>
      <c r="OQE61" s="365"/>
      <c r="OQF61" s="365"/>
      <c r="OQG61" s="365"/>
      <c r="OQH61" s="365"/>
      <c r="OQI61" s="365"/>
      <c r="OQJ61" s="365"/>
      <c r="OQK61" s="365"/>
      <c r="OQL61" s="365"/>
      <c r="OQM61" s="365"/>
      <c r="OQN61" s="365"/>
      <c r="OQO61" s="365"/>
      <c r="OQP61" s="365"/>
      <c r="OQQ61" s="365"/>
      <c r="OQR61" s="365"/>
      <c r="OQS61" s="365"/>
      <c r="OQT61" s="365"/>
      <c r="OQU61" s="365"/>
      <c r="OQV61" s="365"/>
      <c r="OQW61" s="365"/>
      <c r="OQX61" s="365"/>
      <c r="OQY61" s="365"/>
      <c r="OQZ61" s="365"/>
      <c r="ORA61" s="365"/>
      <c r="ORB61" s="365"/>
      <c r="ORC61" s="365"/>
      <c r="ORD61" s="365"/>
      <c r="ORE61" s="365"/>
      <c r="ORF61" s="365"/>
      <c r="ORG61" s="365"/>
      <c r="ORH61" s="365"/>
      <c r="ORI61" s="365"/>
      <c r="ORJ61" s="365"/>
      <c r="ORK61" s="365"/>
      <c r="ORL61" s="365"/>
      <c r="ORM61" s="365"/>
      <c r="ORN61" s="365"/>
      <c r="ORO61" s="365"/>
      <c r="ORP61" s="365"/>
      <c r="ORQ61" s="365"/>
      <c r="ORR61" s="365"/>
      <c r="ORS61" s="365"/>
      <c r="ORT61" s="365"/>
      <c r="ORU61" s="365"/>
      <c r="ORV61" s="365"/>
      <c r="ORW61" s="365"/>
      <c r="ORX61" s="365"/>
      <c r="ORY61" s="365"/>
      <c r="ORZ61" s="365"/>
      <c r="OSA61" s="365"/>
      <c r="OSB61" s="365"/>
      <c r="OSC61" s="365"/>
      <c r="OSD61" s="365"/>
      <c r="OSE61" s="365"/>
      <c r="OSF61" s="365"/>
      <c r="OSG61" s="365"/>
      <c r="OSH61" s="365"/>
      <c r="OSI61" s="365"/>
      <c r="OSJ61" s="365"/>
      <c r="OSK61" s="365"/>
      <c r="OSL61" s="365"/>
      <c r="OSM61" s="365"/>
      <c r="OSN61" s="365"/>
      <c r="OSO61" s="365"/>
      <c r="OSP61" s="365"/>
      <c r="OSQ61" s="365"/>
      <c r="OSR61" s="365"/>
      <c r="OSS61" s="365"/>
      <c r="OST61" s="365"/>
      <c r="OSU61" s="365"/>
      <c r="OSV61" s="365"/>
      <c r="OSW61" s="365"/>
      <c r="OSX61" s="365"/>
      <c r="OSY61" s="365"/>
      <c r="OSZ61" s="365"/>
      <c r="OTA61" s="365"/>
      <c r="OTB61" s="365"/>
      <c r="OTC61" s="365"/>
      <c r="OTD61" s="365"/>
      <c r="OTE61" s="365"/>
      <c r="OTF61" s="365"/>
      <c r="OTG61" s="365"/>
      <c r="OTH61" s="365"/>
      <c r="OTI61" s="365"/>
      <c r="OTJ61" s="365"/>
      <c r="OTK61" s="365"/>
      <c r="OTL61" s="365"/>
      <c r="OTM61" s="365"/>
      <c r="OTN61" s="365"/>
      <c r="OTO61" s="365"/>
      <c r="OTP61" s="365"/>
      <c r="OTQ61" s="365"/>
      <c r="OTR61" s="365"/>
      <c r="OTS61" s="365"/>
      <c r="OTT61" s="365"/>
      <c r="OTU61" s="365"/>
      <c r="OTV61" s="365"/>
      <c r="OTW61" s="365"/>
      <c r="OTX61" s="365"/>
      <c r="OTY61" s="365"/>
      <c r="OTZ61" s="365"/>
      <c r="OUA61" s="365"/>
      <c r="OUB61" s="365"/>
      <c r="OUC61" s="365"/>
      <c r="OUD61" s="365"/>
      <c r="OUE61" s="365"/>
      <c r="OUF61" s="365"/>
      <c r="OUG61" s="365"/>
      <c r="OUH61" s="365"/>
      <c r="OUI61" s="365"/>
      <c r="OUJ61" s="365"/>
      <c r="OUK61" s="365"/>
      <c r="OUL61" s="365"/>
      <c r="OUM61" s="365"/>
      <c r="OUN61" s="365"/>
      <c r="OUO61" s="365"/>
      <c r="OUP61" s="365"/>
      <c r="OUQ61" s="365"/>
      <c r="OUR61" s="365"/>
      <c r="OUS61" s="365"/>
      <c r="OUT61" s="365"/>
      <c r="OUU61" s="365"/>
      <c r="OUV61" s="365"/>
      <c r="OUW61" s="365"/>
      <c r="OUX61" s="365"/>
      <c r="OUY61" s="365"/>
      <c r="OUZ61" s="365"/>
      <c r="OVA61" s="365"/>
      <c r="OVB61" s="365"/>
      <c r="OVC61" s="365"/>
      <c r="OVD61" s="365"/>
      <c r="OVE61" s="365"/>
      <c r="OVF61" s="365"/>
      <c r="OVG61" s="365"/>
      <c r="OVH61" s="365"/>
      <c r="OVI61" s="365"/>
      <c r="OVJ61" s="365"/>
      <c r="OVK61" s="365"/>
      <c r="OVL61" s="365"/>
      <c r="OVM61" s="365"/>
      <c r="OVN61" s="365"/>
      <c r="OVO61" s="365"/>
      <c r="OVP61" s="365"/>
      <c r="OVQ61" s="365"/>
      <c r="OVR61" s="365"/>
      <c r="OVS61" s="365"/>
      <c r="OVT61" s="365"/>
      <c r="OVU61" s="365"/>
      <c r="OVV61" s="365"/>
      <c r="OVW61" s="365"/>
      <c r="OVX61" s="365"/>
      <c r="OVY61" s="365"/>
      <c r="OVZ61" s="365"/>
      <c r="OWA61" s="365"/>
      <c r="OWB61" s="365"/>
      <c r="OWC61" s="365"/>
      <c r="OWD61" s="365"/>
      <c r="OWE61" s="365"/>
      <c r="OWF61" s="365"/>
      <c r="OWG61" s="365"/>
      <c r="OWH61" s="365"/>
      <c r="OWI61" s="365"/>
      <c r="OWJ61" s="365"/>
      <c r="OWK61" s="365"/>
      <c r="OWL61" s="365"/>
      <c r="OWM61" s="365"/>
      <c r="OWN61" s="365"/>
      <c r="OWO61" s="365"/>
      <c r="OWP61" s="365"/>
      <c r="OWQ61" s="365"/>
      <c r="OWR61" s="365"/>
      <c r="OWS61" s="365"/>
      <c r="OWT61" s="365"/>
      <c r="OWU61" s="365"/>
      <c r="OWV61" s="365"/>
      <c r="OWW61" s="365"/>
      <c r="OWX61" s="365"/>
      <c r="OWY61" s="365"/>
      <c r="OWZ61" s="365"/>
      <c r="OXA61" s="365"/>
      <c r="OXB61" s="365"/>
      <c r="OXC61" s="365"/>
      <c r="OXD61" s="365"/>
      <c r="OXE61" s="365"/>
      <c r="OXF61" s="365"/>
      <c r="OXG61" s="365"/>
      <c r="OXH61" s="365"/>
      <c r="OXI61" s="365"/>
      <c r="OXJ61" s="365"/>
      <c r="OXK61" s="365"/>
      <c r="OXL61" s="365"/>
      <c r="OXM61" s="365"/>
      <c r="OXN61" s="365"/>
      <c r="OXO61" s="365"/>
      <c r="OXP61" s="365"/>
      <c r="OXQ61" s="365"/>
      <c r="OXR61" s="365"/>
      <c r="OXS61" s="365"/>
      <c r="OXT61" s="365"/>
      <c r="OXU61" s="365"/>
      <c r="OXV61" s="365"/>
      <c r="OXW61" s="365"/>
      <c r="OXX61" s="365"/>
      <c r="OXY61" s="365"/>
      <c r="OXZ61" s="365"/>
      <c r="OYA61" s="365"/>
      <c r="OYB61" s="365"/>
      <c r="OYC61" s="365"/>
      <c r="OYD61" s="365"/>
      <c r="OYE61" s="365"/>
      <c r="OYF61" s="365"/>
      <c r="OYG61" s="365"/>
      <c r="OYH61" s="365"/>
      <c r="OYI61" s="365"/>
      <c r="OYJ61" s="365"/>
      <c r="OYK61" s="365"/>
      <c r="OYL61" s="365"/>
      <c r="OYM61" s="365"/>
      <c r="OYN61" s="365"/>
      <c r="OYO61" s="365"/>
      <c r="OYP61" s="365"/>
      <c r="OYQ61" s="365"/>
      <c r="OYR61" s="365"/>
      <c r="OYS61" s="365"/>
      <c r="OYT61" s="365"/>
      <c r="OYU61" s="365"/>
      <c r="OYV61" s="365"/>
      <c r="OYW61" s="365"/>
      <c r="OYX61" s="365"/>
      <c r="OYY61" s="365"/>
      <c r="OYZ61" s="365"/>
      <c r="OZA61" s="365"/>
      <c r="OZB61" s="365"/>
      <c r="OZC61" s="365"/>
      <c r="OZD61" s="365"/>
      <c r="OZE61" s="365"/>
      <c r="OZF61" s="365"/>
      <c r="OZG61" s="365"/>
      <c r="OZH61" s="365"/>
      <c r="OZI61" s="365"/>
      <c r="OZJ61" s="365"/>
      <c r="OZK61" s="365"/>
      <c r="OZL61" s="365"/>
      <c r="OZM61" s="365"/>
      <c r="OZN61" s="365"/>
      <c r="OZO61" s="365"/>
      <c r="OZP61" s="365"/>
      <c r="OZQ61" s="365"/>
      <c r="OZR61" s="365"/>
      <c r="OZS61" s="365"/>
      <c r="OZT61" s="365"/>
      <c r="OZU61" s="365"/>
      <c r="OZV61" s="365"/>
      <c r="OZW61" s="365"/>
      <c r="OZX61" s="365"/>
      <c r="OZY61" s="365"/>
      <c r="OZZ61" s="365"/>
      <c r="PAA61" s="365"/>
      <c r="PAB61" s="365"/>
      <c r="PAC61" s="365"/>
      <c r="PAD61" s="365"/>
      <c r="PAE61" s="365"/>
      <c r="PAF61" s="365"/>
      <c r="PAG61" s="365"/>
      <c r="PAH61" s="365"/>
      <c r="PAI61" s="365"/>
      <c r="PAJ61" s="365"/>
      <c r="PAK61" s="365"/>
      <c r="PAL61" s="365"/>
      <c r="PAM61" s="365"/>
      <c r="PAN61" s="365"/>
      <c r="PAO61" s="365"/>
      <c r="PAP61" s="365"/>
      <c r="PAQ61" s="365"/>
      <c r="PAR61" s="365"/>
      <c r="PAS61" s="365"/>
      <c r="PAT61" s="365"/>
      <c r="PAU61" s="365"/>
      <c r="PAV61" s="365"/>
      <c r="PAW61" s="365"/>
      <c r="PAX61" s="365"/>
      <c r="PAY61" s="365"/>
      <c r="PAZ61" s="365"/>
      <c r="PBA61" s="365"/>
      <c r="PBB61" s="365"/>
      <c r="PBC61" s="365"/>
      <c r="PBD61" s="365"/>
      <c r="PBE61" s="365"/>
      <c r="PBF61" s="365"/>
      <c r="PBG61" s="365"/>
      <c r="PBH61" s="365"/>
      <c r="PBI61" s="365"/>
      <c r="PBJ61" s="365"/>
      <c r="PBK61" s="365"/>
      <c r="PBL61" s="365"/>
      <c r="PBM61" s="365"/>
      <c r="PBN61" s="365"/>
      <c r="PBO61" s="365"/>
      <c r="PBP61" s="365"/>
      <c r="PBQ61" s="365"/>
      <c r="PBR61" s="365"/>
      <c r="PBS61" s="365"/>
      <c r="PBT61" s="365"/>
      <c r="PBU61" s="365"/>
      <c r="PBV61" s="365"/>
      <c r="PBW61" s="365"/>
      <c r="PBX61" s="365"/>
      <c r="PBY61" s="365"/>
      <c r="PBZ61" s="365"/>
      <c r="PCA61" s="365"/>
      <c r="PCB61" s="365"/>
      <c r="PCC61" s="365"/>
      <c r="PCD61" s="365"/>
      <c r="PCE61" s="365"/>
      <c r="PCF61" s="365"/>
      <c r="PCG61" s="365"/>
      <c r="PCH61" s="365"/>
      <c r="PCI61" s="365"/>
      <c r="PCJ61" s="365"/>
      <c r="PCK61" s="365"/>
      <c r="PCL61" s="365"/>
      <c r="PCM61" s="365"/>
      <c r="PCN61" s="365"/>
      <c r="PCO61" s="365"/>
      <c r="PCP61" s="365"/>
      <c r="PCQ61" s="365"/>
      <c r="PCR61" s="365"/>
      <c r="PCS61" s="365"/>
      <c r="PCT61" s="365"/>
      <c r="PCU61" s="365"/>
      <c r="PCV61" s="365"/>
      <c r="PCW61" s="365"/>
      <c r="PCX61" s="365"/>
      <c r="PCY61" s="365"/>
      <c r="PCZ61" s="365"/>
      <c r="PDA61" s="365"/>
      <c r="PDB61" s="365"/>
      <c r="PDC61" s="365"/>
      <c r="PDD61" s="365"/>
      <c r="PDE61" s="365"/>
      <c r="PDF61" s="365"/>
      <c r="PDG61" s="365"/>
      <c r="PDH61" s="365"/>
      <c r="PDI61" s="365"/>
      <c r="PDJ61" s="365"/>
      <c r="PDK61" s="365"/>
      <c r="PDL61" s="365"/>
      <c r="PDM61" s="365"/>
      <c r="PDN61" s="365"/>
      <c r="PDO61" s="365"/>
      <c r="PDP61" s="365"/>
      <c r="PDQ61" s="365"/>
      <c r="PDR61" s="365"/>
      <c r="PDS61" s="365"/>
      <c r="PDT61" s="365"/>
      <c r="PDU61" s="365"/>
      <c r="PDV61" s="365"/>
      <c r="PDW61" s="365"/>
      <c r="PDX61" s="365"/>
      <c r="PDY61" s="365"/>
      <c r="PDZ61" s="365"/>
      <c r="PEA61" s="365"/>
      <c r="PEB61" s="365"/>
      <c r="PEC61" s="365"/>
      <c r="PED61" s="365"/>
      <c r="PEE61" s="365"/>
      <c r="PEF61" s="365"/>
      <c r="PEG61" s="365"/>
      <c r="PEH61" s="365"/>
      <c r="PEI61" s="365"/>
      <c r="PEJ61" s="365"/>
      <c r="PEK61" s="365"/>
      <c r="PEL61" s="365"/>
      <c r="PEM61" s="365"/>
      <c r="PEN61" s="365"/>
      <c r="PEO61" s="365"/>
      <c r="PEP61" s="365"/>
      <c r="PEQ61" s="365"/>
      <c r="PER61" s="365"/>
      <c r="PES61" s="365"/>
      <c r="PET61" s="365"/>
      <c r="PEU61" s="365"/>
      <c r="PEV61" s="365"/>
      <c r="PEW61" s="365"/>
      <c r="PEX61" s="365"/>
      <c r="PEY61" s="365"/>
      <c r="PEZ61" s="365"/>
      <c r="PFA61" s="365"/>
      <c r="PFB61" s="365"/>
      <c r="PFC61" s="365"/>
      <c r="PFD61" s="365"/>
      <c r="PFE61" s="365"/>
      <c r="PFF61" s="365"/>
      <c r="PFG61" s="365"/>
      <c r="PFH61" s="365"/>
      <c r="PFI61" s="365"/>
      <c r="PFJ61" s="365"/>
      <c r="PFK61" s="365"/>
      <c r="PFL61" s="365"/>
      <c r="PFM61" s="365"/>
      <c r="PFN61" s="365"/>
      <c r="PFO61" s="365"/>
      <c r="PFP61" s="365"/>
      <c r="PFQ61" s="365"/>
      <c r="PFR61" s="365"/>
      <c r="PFS61" s="365"/>
      <c r="PFT61" s="365"/>
      <c r="PFU61" s="365"/>
      <c r="PFV61" s="365"/>
      <c r="PFW61" s="365"/>
      <c r="PFX61" s="365"/>
      <c r="PFY61" s="365"/>
      <c r="PFZ61" s="365"/>
      <c r="PGA61" s="365"/>
      <c r="PGB61" s="365"/>
      <c r="PGC61" s="365"/>
      <c r="PGD61" s="365"/>
      <c r="PGE61" s="365"/>
      <c r="PGF61" s="365"/>
      <c r="PGG61" s="365"/>
      <c r="PGH61" s="365"/>
      <c r="PGI61" s="365"/>
      <c r="PGJ61" s="365"/>
      <c r="PGK61" s="365"/>
      <c r="PGL61" s="365"/>
      <c r="PGM61" s="365"/>
      <c r="PGN61" s="365"/>
      <c r="PGO61" s="365"/>
      <c r="PGP61" s="365"/>
      <c r="PGQ61" s="365"/>
      <c r="PGR61" s="365"/>
      <c r="PGS61" s="365"/>
      <c r="PGT61" s="365"/>
      <c r="PGU61" s="365"/>
      <c r="PGV61" s="365"/>
      <c r="PGW61" s="365"/>
      <c r="PGX61" s="365"/>
      <c r="PGY61" s="365"/>
      <c r="PGZ61" s="365"/>
      <c r="PHA61" s="365"/>
      <c r="PHB61" s="365"/>
      <c r="PHC61" s="365"/>
      <c r="PHD61" s="365"/>
      <c r="PHE61" s="365"/>
      <c r="PHF61" s="365"/>
      <c r="PHG61" s="365"/>
      <c r="PHH61" s="365"/>
      <c r="PHI61" s="365"/>
      <c r="PHJ61" s="365"/>
      <c r="PHK61" s="365"/>
      <c r="PHL61" s="365"/>
      <c r="PHM61" s="365"/>
      <c r="PHN61" s="365"/>
      <c r="PHO61" s="365"/>
      <c r="PHP61" s="365"/>
      <c r="PHQ61" s="365"/>
      <c r="PHR61" s="365"/>
      <c r="PHS61" s="365"/>
      <c r="PHT61" s="365"/>
      <c r="PHU61" s="365"/>
      <c r="PHV61" s="365"/>
      <c r="PHW61" s="365"/>
      <c r="PHX61" s="365"/>
      <c r="PHY61" s="365"/>
      <c r="PHZ61" s="365"/>
      <c r="PIA61" s="365"/>
      <c r="PIB61" s="365"/>
      <c r="PIC61" s="365"/>
      <c r="PID61" s="365"/>
      <c r="PIE61" s="365"/>
      <c r="PIF61" s="365"/>
      <c r="PIG61" s="365"/>
      <c r="PIH61" s="365"/>
      <c r="PII61" s="365"/>
      <c r="PIJ61" s="365"/>
      <c r="PIK61" s="365"/>
      <c r="PIL61" s="365"/>
      <c r="PIM61" s="365"/>
      <c r="PIN61" s="365"/>
      <c r="PIO61" s="365"/>
      <c r="PIP61" s="365"/>
      <c r="PIQ61" s="365"/>
      <c r="PIR61" s="365"/>
      <c r="PIS61" s="365"/>
      <c r="PIT61" s="365"/>
      <c r="PIU61" s="365"/>
      <c r="PIV61" s="365"/>
      <c r="PIW61" s="365"/>
      <c r="PIX61" s="365"/>
      <c r="PIY61" s="365"/>
      <c r="PIZ61" s="365"/>
      <c r="PJA61" s="365"/>
      <c r="PJB61" s="365"/>
      <c r="PJC61" s="365"/>
      <c r="PJD61" s="365"/>
      <c r="PJE61" s="365"/>
      <c r="PJF61" s="365"/>
      <c r="PJG61" s="365"/>
      <c r="PJH61" s="365"/>
      <c r="PJI61" s="365"/>
      <c r="PJJ61" s="365"/>
      <c r="PJK61" s="365"/>
      <c r="PJL61" s="365"/>
      <c r="PJM61" s="365"/>
      <c r="PJN61" s="365"/>
      <c r="PJO61" s="365"/>
      <c r="PJP61" s="365"/>
      <c r="PJQ61" s="365"/>
      <c r="PJR61" s="365"/>
      <c r="PJS61" s="365"/>
      <c r="PJT61" s="365"/>
      <c r="PJU61" s="365"/>
      <c r="PJV61" s="365"/>
      <c r="PJW61" s="365"/>
      <c r="PJX61" s="365"/>
      <c r="PJY61" s="365"/>
      <c r="PJZ61" s="365"/>
      <c r="PKA61" s="365"/>
      <c r="PKB61" s="365"/>
      <c r="PKC61" s="365"/>
      <c r="PKD61" s="365"/>
      <c r="PKE61" s="365"/>
      <c r="PKF61" s="365"/>
      <c r="PKG61" s="365"/>
      <c r="PKH61" s="365"/>
      <c r="PKI61" s="365"/>
      <c r="PKJ61" s="365"/>
      <c r="PKK61" s="365"/>
      <c r="PKL61" s="365"/>
      <c r="PKM61" s="365"/>
      <c r="PKN61" s="365"/>
      <c r="PKO61" s="365"/>
      <c r="PKP61" s="365"/>
      <c r="PKQ61" s="365"/>
      <c r="PKR61" s="365"/>
      <c r="PKS61" s="365"/>
      <c r="PKT61" s="365"/>
      <c r="PKU61" s="365"/>
      <c r="PKV61" s="365"/>
      <c r="PKW61" s="365"/>
      <c r="PKX61" s="365"/>
      <c r="PKY61" s="365"/>
      <c r="PKZ61" s="365"/>
      <c r="PLA61" s="365"/>
      <c r="PLB61" s="365"/>
      <c r="PLC61" s="365"/>
      <c r="PLD61" s="365"/>
      <c r="PLE61" s="365"/>
      <c r="PLF61" s="365"/>
      <c r="PLG61" s="365"/>
      <c r="PLH61" s="365"/>
      <c r="PLI61" s="365"/>
      <c r="PLJ61" s="365"/>
      <c r="PLK61" s="365"/>
      <c r="PLL61" s="365"/>
      <c r="PLM61" s="365"/>
      <c r="PLN61" s="365"/>
      <c r="PLO61" s="365"/>
      <c r="PLP61" s="365"/>
      <c r="PLQ61" s="365"/>
      <c r="PLR61" s="365"/>
      <c r="PLS61" s="365"/>
      <c r="PLT61" s="365"/>
      <c r="PLU61" s="365"/>
      <c r="PLV61" s="365"/>
      <c r="PLW61" s="365"/>
      <c r="PLX61" s="365"/>
      <c r="PLY61" s="365"/>
      <c r="PLZ61" s="365"/>
      <c r="PMA61" s="365"/>
      <c r="PMB61" s="365"/>
      <c r="PMC61" s="365"/>
      <c r="PMD61" s="365"/>
      <c r="PME61" s="365"/>
      <c r="PMF61" s="365"/>
      <c r="PMG61" s="365"/>
      <c r="PMH61" s="365"/>
      <c r="PMI61" s="365"/>
      <c r="PMJ61" s="365"/>
      <c r="PMK61" s="365"/>
      <c r="PML61" s="365"/>
      <c r="PMM61" s="365"/>
      <c r="PMN61" s="365"/>
      <c r="PMO61" s="365"/>
      <c r="PMP61" s="365"/>
      <c r="PMQ61" s="365"/>
      <c r="PMR61" s="365"/>
      <c r="PMS61" s="365"/>
      <c r="PMT61" s="365"/>
      <c r="PMU61" s="365"/>
      <c r="PMV61" s="365"/>
      <c r="PMW61" s="365"/>
      <c r="PMX61" s="365"/>
      <c r="PMY61" s="365"/>
      <c r="PMZ61" s="365"/>
      <c r="PNA61" s="365"/>
      <c r="PNB61" s="365"/>
      <c r="PNC61" s="365"/>
      <c r="PND61" s="365"/>
      <c r="PNE61" s="365"/>
      <c r="PNF61" s="365"/>
      <c r="PNG61" s="365"/>
      <c r="PNH61" s="365"/>
      <c r="PNI61" s="365"/>
      <c r="PNJ61" s="365"/>
      <c r="PNK61" s="365"/>
      <c r="PNL61" s="365"/>
      <c r="PNM61" s="365"/>
      <c r="PNN61" s="365"/>
      <c r="PNO61" s="365"/>
      <c r="PNP61" s="365"/>
      <c r="PNQ61" s="365"/>
      <c r="PNR61" s="365"/>
      <c r="PNS61" s="365"/>
      <c r="PNT61" s="365"/>
      <c r="PNU61" s="365"/>
      <c r="PNV61" s="365"/>
      <c r="PNW61" s="365"/>
      <c r="PNX61" s="365"/>
      <c r="PNY61" s="365"/>
      <c r="PNZ61" s="365"/>
      <c r="POA61" s="365"/>
      <c r="POB61" s="365"/>
      <c r="POC61" s="365"/>
      <c r="POD61" s="365"/>
      <c r="POE61" s="365"/>
      <c r="POF61" s="365"/>
      <c r="POG61" s="365"/>
      <c r="POH61" s="365"/>
      <c r="POI61" s="365"/>
      <c r="POJ61" s="365"/>
      <c r="POK61" s="365"/>
      <c r="POL61" s="365"/>
      <c r="POM61" s="365"/>
      <c r="PON61" s="365"/>
      <c r="POO61" s="365"/>
      <c r="POP61" s="365"/>
      <c r="POQ61" s="365"/>
      <c r="POR61" s="365"/>
      <c r="POS61" s="365"/>
      <c r="POT61" s="365"/>
      <c r="POU61" s="365"/>
      <c r="POV61" s="365"/>
      <c r="POW61" s="365"/>
      <c r="POX61" s="365"/>
      <c r="POY61" s="365"/>
      <c r="POZ61" s="365"/>
      <c r="PPA61" s="365"/>
      <c r="PPB61" s="365"/>
      <c r="PPC61" s="365"/>
      <c r="PPD61" s="365"/>
      <c r="PPE61" s="365"/>
      <c r="PPF61" s="365"/>
      <c r="PPG61" s="365"/>
      <c r="PPH61" s="365"/>
      <c r="PPI61" s="365"/>
      <c r="PPJ61" s="365"/>
      <c r="PPK61" s="365"/>
      <c r="PPL61" s="365"/>
      <c r="PPM61" s="365"/>
      <c r="PPN61" s="365"/>
      <c r="PPO61" s="365"/>
      <c r="PPP61" s="365"/>
      <c r="PPQ61" s="365"/>
      <c r="PPR61" s="365"/>
      <c r="PPS61" s="365"/>
      <c r="PPT61" s="365"/>
      <c r="PPU61" s="365"/>
      <c r="PPV61" s="365"/>
      <c r="PPW61" s="365"/>
      <c r="PPX61" s="365"/>
      <c r="PPY61" s="365"/>
      <c r="PPZ61" s="365"/>
      <c r="PQA61" s="365"/>
      <c r="PQB61" s="365"/>
      <c r="PQC61" s="365"/>
      <c r="PQD61" s="365"/>
      <c r="PQE61" s="365"/>
      <c r="PQF61" s="365"/>
      <c r="PQG61" s="365"/>
      <c r="PQH61" s="365"/>
      <c r="PQI61" s="365"/>
      <c r="PQJ61" s="365"/>
      <c r="PQK61" s="365"/>
      <c r="PQL61" s="365"/>
      <c r="PQM61" s="365"/>
      <c r="PQN61" s="365"/>
      <c r="PQO61" s="365"/>
      <c r="PQP61" s="365"/>
      <c r="PQQ61" s="365"/>
      <c r="PQR61" s="365"/>
      <c r="PQS61" s="365"/>
      <c r="PQT61" s="365"/>
      <c r="PQU61" s="365"/>
      <c r="PQV61" s="365"/>
      <c r="PQW61" s="365"/>
      <c r="PQX61" s="365"/>
      <c r="PQY61" s="365"/>
      <c r="PQZ61" s="365"/>
      <c r="PRA61" s="365"/>
      <c r="PRB61" s="365"/>
      <c r="PRC61" s="365"/>
      <c r="PRD61" s="365"/>
      <c r="PRE61" s="365"/>
      <c r="PRF61" s="365"/>
      <c r="PRG61" s="365"/>
      <c r="PRH61" s="365"/>
      <c r="PRI61" s="365"/>
      <c r="PRJ61" s="365"/>
      <c r="PRK61" s="365"/>
      <c r="PRL61" s="365"/>
      <c r="PRM61" s="365"/>
      <c r="PRN61" s="365"/>
      <c r="PRO61" s="365"/>
      <c r="PRP61" s="365"/>
      <c r="PRQ61" s="365"/>
      <c r="PRR61" s="365"/>
      <c r="PRS61" s="365"/>
      <c r="PRT61" s="365"/>
      <c r="PRU61" s="365"/>
      <c r="PRV61" s="365"/>
      <c r="PRW61" s="365"/>
      <c r="PRX61" s="365"/>
      <c r="PRY61" s="365"/>
      <c r="PRZ61" s="365"/>
      <c r="PSA61" s="365"/>
      <c r="PSB61" s="365"/>
      <c r="PSC61" s="365"/>
      <c r="PSD61" s="365"/>
      <c r="PSE61" s="365"/>
      <c r="PSF61" s="365"/>
      <c r="PSG61" s="365"/>
      <c r="PSH61" s="365"/>
      <c r="PSI61" s="365"/>
      <c r="PSJ61" s="365"/>
      <c r="PSK61" s="365"/>
      <c r="PSL61" s="365"/>
      <c r="PSM61" s="365"/>
      <c r="PSN61" s="365"/>
      <c r="PSO61" s="365"/>
      <c r="PSP61" s="365"/>
      <c r="PSQ61" s="365"/>
      <c r="PSR61" s="365"/>
      <c r="PSS61" s="365"/>
      <c r="PST61" s="365"/>
      <c r="PSU61" s="365"/>
      <c r="PSV61" s="365"/>
      <c r="PSW61" s="365"/>
      <c r="PSX61" s="365"/>
      <c r="PSY61" s="365"/>
      <c r="PSZ61" s="365"/>
      <c r="PTA61" s="365"/>
      <c r="PTB61" s="365"/>
      <c r="PTC61" s="365"/>
      <c r="PTD61" s="365"/>
      <c r="PTE61" s="365"/>
      <c r="PTF61" s="365"/>
      <c r="PTG61" s="365"/>
      <c r="PTH61" s="365"/>
      <c r="PTI61" s="365"/>
      <c r="PTJ61" s="365"/>
      <c r="PTK61" s="365"/>
      <c r="PTL61" s="365"/>
      <c r="PTM61" s="365"/>
      <c r="PTN61" s="365"/>
      <c r="PTO61" s="365"/>
      <c r="PTP61" s="365"/>
      <c r="PTQ61" s="365"/>
      <c r="PTR61" s="365"/>
      <c r="PTS61" s="365"/>
      <c r="PTT61" s="365"/>
      <c r="PTU61" s="365"/>
      <c r="PTV61" s="365"/>
      <c r="PTW61" s="365"/>
      <c r="PTX61" s="365"/>
      <c r="PTY61" s="365"/>
      <c r="PTZ61" s="365"/>
      <c r="PUA61" s="365"/>
      <c r="PUB61" s="365"/>
      <c r="PUC61" s="365"/>
      <c r="PUD61" s="365"/>
      <c r="PUE61" s="365"/>
      <c r="PUF61" s="365"/>
      <c r="PUG61" s="365"/>
      <c r="PUH61" s="365"/>
      <c r="PUI61" s="365"/>
      <c r="PUJ61" s="365"/>
      <c r="PUK61" s="365"/>
      <c r="PUL61" s="365"/>
      <c r="PUM61" s="365"/>
      <c r="PUN61" s="365"/>
      <c r="PUO61" s="365"/>
      <c r="PUP61" s="365"/>
      <c r="PUQ61" s="365"/>
      <c r="PUR61" s="365"/>
      <c r="PUS61" s="365"/>
      <c r="PUT61" s="365"/>
      <c r="PUU61" s="365"/>
      <c r="PUV61" s="365"/>
      <c r="PUW61" s="365"/>
      <c r="PUX61" s="365"/>
      <c r="PUY61" s="365"/>
      <c r="PUZ61" s="365"/>
      <c r="PVA61" s="365"/>
      <c r="PVB61" s="365"/>
      <c r="PVC61" s="365"/>
      <c r="PVD61" s="365"/>
      <c r="PVE61" s="365"/>
      <c r="PVF61" s="365"/>
      <c r="PVG61" s="365"/>
      <c r="PVH61" s="365"/>
      <c r="PVI61" s="365"/>
      <c r="PVJ61" s="365"/>
      <c r="PVK61" s="365"/>
      <c r="PVL61" s="365"/>
      <c r="PVM61" s="365"/>
      <c r="PVN61" s="365"/>
      <c r="PVO61" s="365"/>
      <c r="PVP61" s="365"/>
      <c r="PVQ61" s="365"/>
      <c r="PVR61" s="365"/>
      <c r="PVS61" s="365"/>
      <c r="PVT61" s="365"/>
      <c r="PVU61" s="365"/>
      <c r="PVV61" s="365"/>
      <c r="PVW61" s="365"/>
      <c r="PVX61" s="365"/>
      <c r="PVY61" s="365"/>
      <c r="PVZ61" s="365"/>
      <c r="PWA61" s="365"/>
      <c r="PWB61" s="365"/>
      <c r="PWC61" s="365"/>
      <c r="PWD61" s="365"/>
      <c r="PWE61" s="365"/>
      <c r="PWF61" s="365"/>
      <c r="PWG61" s="365"/>
      <c r="PWH61" s="365"/>
      <c r="PWI61" s="365"/>
      <c r="PWJ61" s="365"/>
      <c r="PWK61" s="365"/>
      <c r="PWL61" s="365"/>
      <c r="PWM61" s="365"/>
      <c r="PWN61" s="365"/>
      <c r="PWO61" s="365"/>
      <c r="PWP61" s="365"/>
      <c r="PWQ61" s="365"/>
      <c r="PWR61" s="365"/>
      <c r="PWS61" s="365"/>
      <c r="PWT61" s="365"/>
      <c r="PWU61" s="365"/>
      <c r="PWV61" s="365"/>
      <c r="PWW61" s="365"/>
      <c r="PWX61" s="365"/>
      <c r="PWY61" s="365"/>
      <c r="PWZ61" s="365"/>
      <c r="PXA61" s="365"/>
      <c r="PXB61" s="365"/>
      <c r="PXC61" s="365"/>
      <c r="PXD61" s="365"/>
      <c r="PXE61" s="365"/>
      <c r="PXF61" s="365"/>
      <c r="PXG61" s="365"/>
      <c r="PXH61" s="365"/>
      <c r="PXI61" s="365"/>
      <c r="PXJ61" s="365"/>
      <c r="PXK61" s="365"/>
      <c r="PXL61" s="365"/>
      <c r="PXM61" s="365"/>
      <c r="PXN61" s="365"/>
      <c r="PXO61" s="365"/>
      <c r="PXP61" s="365"/>
      <c r="PXQ61" s="365"/>
      <c r="PXR61" s="365"/>
      <c r="PXS61" s="365"/>
      <c r="PXT61" s="365"/>
      <c r="PXU61" s="365"/>
      <c r="PXV61" s="365"/>
      <c r="PXW61" s="365"/>
      <c r="PXX61" s="365"/>
      <c r="PXY61" s="365"/>
      <c r="PXZ61" s="365"/>
      <c r="PYA61" s="365"/>
      <c r="PYB61" s="365"/>
      <c r="PYC61" s="365"/>
      <c r="PYD61" s="365"/>
      <c r="PYE61" s="365"/>
      <c r="PYF61" s="365"/>
      <c r="PYG61" s="365"/>
      <c r="PYH61" s="365"/>
      <c r="PYI61" s="365"/>
      <c r="PYJ61" s="365"/>
      <c r="PYK61" s="365"/>
      <c r="PYL61" s="365"/>
      <c r="PYM61" s="365"/>
      <c r="PYN61" s="365"/>
      <c r="PYO61" s="365"/>
      <c r="PYP61" s="365"/>
      <c r="PYQ61" s="365"/>
      <c r="PYR61" s="365"/>
      <c r="PYS61" s="365"/>
      <c r="PYT61" s="365"/>
      <c r="PYU61" s="365"/>
      <c r="PYV61" s="365"/>
      <c r="PYW61" s="365"/>
      <c r="PYX61" s="365"/>
      <c r="PYY61" s="365"/>
      <c r="PYZ61" s="365"/>
      <c r="PZA61" s="365"/>
      <c r="PZB61" s="365"/>
      <c r="PZC61" s="365"/>
      <c r="PZD61" s="365"/>
      <c r="PZE61" s="365"/>
      <c r="PZF61" s="365"/>
      <c r="PZG61" s="365"/>
      <c r="PZH61" s="365"/>
      <c r="PZI61" s="365"/>
      <c r="PZJ61" s="365"/>
      <c r="PZK61" s="365"/>
      <c r="PZL61" s="365"/>
      <c r="PZM61" s="365"/>
      <c r="PZN61" s="365"/>
      <c r="PZO61" s="365"/>
      <c r="PZP61" s="365"/>
      <c r="PZQ61" s="365"/>
      <c r="PZR61" s="365"/>
      <c r="PZS61" s="365"/>
      <c r="PZT61" s="365"/>
      <c r="PZU61" s="365"/>
      <c r="PZV61" s="365"/>
      <c r="PZW61" s="365"/>
      <c r="PZX61" s="365"/>
      <c r="PZY61" s="365"/>
      <c r="PZZ61" s="365"/>
      <c r="QAA61" s="365"/>
      <c r="QAB61" s="365"/>
      <c r="QAC61" s="365"/>
      <c r="QAD61" s="365"/>
      <c r="QAE61" s="365"/>
      <c r="QAF61" s="365"/>
      <c r="QAG61" s="365"/>
      <c r="QAH61" s="365"/>
      <c r="QAI61" s="365"/>
      <c r="QAJ61" s="365"/>
      <c r="QAK61" s="365"/>
      <c r="QAL61" s="365"/>
      <c r="QAM61" s="365"/>
      <c r="QAN61" s="365"/>
      <c r="QAO61" s="365"/>
      <c r="QAP61" s="365"/>
      <c r="QAQ61" s="365"/>
      <c r="QAR61" s="365"/>
      <c r="QAS61" s="365"/>
      <c r="QAT61" s="365"/>
      <c r="QAU61" s="365"/>
      <c r="QAV61" s="365"/>
      <c r="QAW61" s="365"/>
      <c r="QAX61" s="365"/>
      <c r="QAY61" s="365"/>
      <c r="QAZ61" s="365"/>
      <c r="QBA61" s="365"/>
      <c r="QBB61" s="365"/>
      <c r="QBC61" s="365"/>
      <c r="QBD61" s="365"/>
      <c r="QBE61" s="365"/>
      <c r="QBF61" s="365"/>
      <c r="QBG61" s="365"/>
      <c r="QBH61" s="365"/>
      <c r="QBI61" s="365"/>
      <c r="QBJ61" s="365"/>
      <c r="QBK61" s="365"/>
      <c r="QBL61" s="365"/>
      <c r="QBM61" s="365"/>
      <c r="QBN61" s="365"/>
      <c r="QBO61" s="365"/>
      <c r="QBP61" s="365"/>
      <c r="QBQ61" s="365"/>
      <c r="QBR61" s="365"/>
      <c r="QBS61" s="365"/>
      <c r="QBT61" s="365"/>
      <c r="QBU61" s="365"/>
      <c r="QBV61" s="365"/>
      <c r="QBW61" s="365"/>
      <c r="QBX61" s="365"/>
      <c r="QBY61" s="365"/>
      <c r="QBZ61" s="365"/>
      <c r="QCA61" s="365"/>
      <c r="QCB61" s="365"/>
      <c r="QCC61" s="365"/>
      <c r="QCD61" s="365"/>
      <c r="QCE61" s="365"/>
      <c r="QCF61" s="365"/>
      <c r="QCG61" s="365"/>
      <c r="QCH61" s="365"/>
      <c r="QCI61" s="365"/>
      <c r="QCJ61" s="365"/>
      <c r="QCK61" s="365"/>
      <c r="QCL61" s="365"/>
      <c r="QCM61" s="365"/>
      <c r="QCN61" s="365"/>
      <c r="QCO61" s="365"/>
      <c r="QCP61" s="365"/>
      <c r="QCQ61" s="365"/>
      <c r="QCR61" s="365"/>
      <c r="QCS61" s="365"/>
      <c r="QCT61" s="365"/>
      <c r="QCU61" s="365"/>
      <c r="QCV61" s="365"/>
      <c r="QCW61" s="365"/>
      <c r="QCX61" s="365"/>
      <c r="QCY61" s="365"/>
      <c r="QCZ61" s="365"/>
      <c r="QDA61" s="365"/>
      <c r="QDB61" s="365"/>
      <c r="QDC61" s="365"/>
      <c r="QDD61" s="365"/>
      <c r="QDE61" s="365"/>
      <c r="QDF61" s="365"/>
      <c r="QDG61" s="365"/>
      <c r="QDH61" s="365"/>
      <c r="QDI61" s="365"/>
      <c r="QDJ61" s="365"/>
      <c r="QDK61" s="365"/>
      <c r="QDL61" s="365"/>
      <c r="QDM61" s="365"/>
      <c r="QDN61" s="365"/>
      <c r="QDO61" s="365"/>
      <c r="QDP61" s="365"/>
      <c r="QDQ61" s="365"/>
      <c r="QDR61" s="365"/>
      <c r="QDS61" s="365"/>
      <c r="QDT61" s="365"/>
      <c r="QDU61" s="365"/>
      <c r="QDV61" s="365"/>
      <c r="QDW61" s="365"/>
      <c r="QDX61" s="365"/>
      <c r="QDY61" s="365"/>
      <c r="QDZ61" s="365"/>
      <c r="QEA61" s="365"/>
      <c r="QEB61" s="365"/>
      <c r="QEC61" s="365"/>
      <c r="QED61" s="365"/>
      <c r="QEE61" s="365"/>
      <c r="QEF61" s="365"/>
      <c r="QEG61" s="365"/>
      <c r="QEH61" s="365"/>
      <c r="QEI61" s="365"/>
      <c r="QEJ61" s="365"/>
      <c r="QEK61" s="365"/>
      <c r="QEL61" s="365"/>
      <c r="QEM61" s="365"/>
      <c r="QEN61" s="365"/>
      <c r="QEO61" s="365"/>
      <c r="QEP61" s="365"/>
      <c r="QEQ61" s="365"/>
      <c r="QER61" s="365"/>
      <c r="QES61" s="365"/>
      <c r="QET61" s="365"/>
      <c r="QEU61" s="365"/>
      <c r="QEV61" s="365"/>
      <c r="QEW61" s="365"/>
      <c r="QEX61" s="365"/>
      <c r="QEY61" s="365"/>
      <c r="QEZ61" s="365"/>
      <c r="QFA61" s="365"/>
      <c r="QFB61" s="365"/>
      <c r="QFC61" s="365"/>
      <c r="QFD61" s="365"/>
      <c r="QFE61" s="365"/>
      <c r="QFF61" s="365"/>
      <c r="QFG61" s="365"/>
      <c r="QFH61" s="365"/>
      <c r="QFI61" s="365"/>
      <c r="QFJ61" s="365"/>
      <c r="QFK61" s="365"/>
      <c r="QFL61" s="365"/>
      <c r="QFM61" s="365"/>
      <c r="QFN61" s="365"/>
      <c r="QFO61" s="365"/>
      <c r="QFP61" s="365"/>
      <c r="QFQ61" s="365"/>
      <c r="QFR61" s="365"/>
      <c r="QFS61" s="365"/>
      <c r="QFT61" s="365"/>
      <c r="QFU61" s="365"/>
      <c r="QFV61" s="365"/>
      <c r="QFW61" s="365"/>
      <c r="QFX61" s="365"/>
      <c r="QFY61" s="365"/>
      <c r="QFZ61" s="365"/>
      <c r="QGA61" s="365"/>
      <c r="QGB61" s="365"/>
      <c r="QGC61" s="365"/>
      <c r="QGD61" s="365"/>
      <c r="QGE61" s="365"/>
      <c r="QGF61" s="365"/>
      <c r="QGG61" s="365"/>
      <c r="QGH61" s="365"/>
      <c r="QGI61" s="365"/>
      <c r="QGJ61" s="365"/>
      <c r="QGK61" s="365"/>
      <c r="QGL61" s="365"/>
      <c r="QGM61" s="365"/>
      <c r="QGN61" s="365"/>
      <c r="QGO61" s="365"/>
      <c r="QGP61" s="365"/>
      <c r="QGQ61" s="365"/>
      <c r="QGR61" s="365"/>
      <c r="QGS61" s="365"/>
      <c r="QGT61" s="365"/>
      <c r="QGU61" s="365"/>
      <c r="QGV61" s="365"/>
      <c r="QGW61" s="365"/>
      <c r="QGX61" s="365"/>
      <c r="QGY61" s="365"/>
      <c r="QGZ61" s="365"/>
      <c r="QHA61" s="365"/>
      <c r="QHB61" s="365"/>
      <c r="QHC61" s="365"/>
      <c r="QHD61" s="365"/>
      <c r="QHE61" s="365"/>
      <c r="QHF61" s="365"/>
      <c r="QHG61" s="365"/>
      <c r="QHH61" s="365"/>
      <c r="QHI61" s="365"/>
      <c r="QHJ61" s="365"/>
      <c r="QHK61" s="365"/>
      <c r="QHL61" s="365"/>
      <c r="QHM61" s="365"/>
      <c r="QHN61" s="365"/>
      <c r="QHO61" s="365"/>
      <c r="QHP61" s="365"/>
      <c r="QHQ61" s="365"/>
      <c r="QHR61" s="365"/>
      <c r="QHS61" s="365"/>
      <c r="QHT61" s="365"/>
      <c r="QHU61" s="365"/>
      <c r="QHV61" s="365"/>
      <c r="QHW61" s="365"/>
      <c r="QHX61" s="365"/>
      <c r="QHY61" s="365"/>
      <c r="QHZ61" s="365"/>
      <c r="QIA61" s="365"/>
      <c r="QIB61" s="365"/>
      <c r="QIC61" s="365"/>
      <c r="QID61" s="365"/>
      <c r="QIE61" s="365"/>
      <c r="QIF61" s="365"/>
      <c r="QIG61" s="365"/>
      <c r="QIH61" s="365"/>
      <c r="QII61" s="365"/>
      <c r="QIJ61" s="365"/>
      <c r="QIK61" s="365"/>
      <c r="QIL61" s="365"/>
      <c r="QIM61" s="365"/>
      <c r="QIN61" s="365"/>
      <c r="QIO61" s="365"/>
      <c r="QIP61" s="365"/>
      <c r="QIQ61" s="365"/>
      <c r="QIR61" s="365"/>
      <c r="QIS61" s="365"/>
      <c r="QIT61" s="365"/>
      <c r="QIU61" s="365"/>
      <c r="QIV61" s="365"/>
      <c r="QIW61" s="365"/>
      <c r="QIX61" s="365"/>
      <c r="QIY61" s="365"/>
      <c r="QIZ61" s="365"/>
      <c r="QJA61" s="365"/>
      <c r="QJB61" s="365"/>
      <c r="QJC61" s="365"/>
      <c r="QJD61" s="365"/>
      <c r="QJE61" s="365"/>
      <c r="QJF61" s="365"/>
      <c r="QJG61" s="365"/>
      <c r="QJH61" s="365"/>
      <c r="QJI61" s="365"/>
      <c r="QJJ61" s="365"/>
      <c r="QJK61" s="365"/>
      <c r="QJL61" s="365"/>
      <c r="QJM61" s="365"/>
      <c r="QJN61" s="365"/>
      <c r="QJO61" s="365"/>
      <c r="QJP61" s="365"/>
      <c r="QJQ61" s="365"/>
      <c r="QJR61" s="365"/>
      <c r="QJS61" s="365"/>
      <c r="QJT61" s="365"/>
      <c r="QJU61" s="365"/>
      <c r="QJV61" s="365"/>
      <c r="QJW61" s="365"/>
      <c r="QJX61" s="365"/>
      <c r="QJY61" s="365"/>
      <c r="QJZ61" s="365"/>
      <c r="QKA61" s="365"/>
      <c r="QKB61" s="365"/>
      <c r="QKC61" s="365"/>
      <c r="QKD61" s="365"/>
      <c r="QKE61" s="365"/>
      <c r="QKF61" s="365"/>
      <c r="QKG61" s="365"/>
      <c r="QKH61" s="365"/>
      <c r="QKI61" s="365"/>
      <c r="QKJ61" s="365"/>
      <c r="QKK61" s="365"/>
      <c r="QKL61" s="365"/>
      <c r="QKM61" s="365"/>
      <c r="QKN61" s="365"/>
      <c r="QKO61" s="365"/>
      <c r="QKP61" s="365"/>
      <c r="QKQ61" s="365"/>
      <c r="QKR61" s="365"/>
      <c r="QKS61" s="365"/>
      <c r="QKT61" s="365"/>
      <c r="QKU61" s="365"/>
      <c r="QKV61" s="365"/>
      <c r="QKW61" s="365"/>
      <c r="QKX61" s="365"/>
      <c r="QKY61" s="365"/>
      <c r="QKZ61" s="365"/>
      <c r="QLA61" s="365"/>
      <c r="QLB61" s="365"/>
      <c r="QLC61" s="365"/>
      <c r="QLD61" s="365"/>
      <c r="QLE61" s="365"/>
      <c r="QLF61" s="365"/>
      <c r="QLG61" s="365"/>
      <c r="QLH61" s="365"/>
      <c r="QLI61" s="365"/>
      <c r="QLJ61" s="365"/>
      <c r="QLK61" s="365"/>
      <c r="QLL61" s="365"/>
      <c r="QLM61" s="365"/>
      <c r="QLN61" s="365"/>
      <c r="QLO61" s="365"/>
      <c r="QLP61" s="365"/>
      <c r="QLQ61" s="365"/>
      <c r="QLR61" s="365"/>
      <c r="QLS61" s="365"/>
      <c r="QLT61" s="365"/>
      <c r="QLU61" s="365"/>
      <c r="QLV61" s="365"/>
      <c r="QLW61" s="365"/>
      <c r="QLX61" s="365"/>
      <c r="QLY61" s="365"/>
      <c r="QLZ61" s="365"/>
      <c r="QMA61" s="365"/>
      <c r="QMB61" s="365"/>
      <c r="QMC61" s="365"/>
      <c r="QMD61" s="365"/>
      <c r="QME61" s="365"/>
      <c r="QMF61" s="365"/>
      <c r="QMG61" s="365"/>
      <c r="QMH61" s="365"/>
      <c r="QMI61" s="365"/>
      <c r="QMJ61" s="365"/>
      <c r="QMK61" s="365"/>
      <c r="QML61" s="365"/>
      <c r="QMM61" s="365"/>
      <c r="QMN61" s="365"/>
      <c r="QMO61" s="365"/>
      <c r="QMP61" s="365"/>
      <c r="QMQ61" s="365"/>
      <c r="QMR61" s="365"/>
      <c r="QMS61" s="365"/>
      <c r="QMT61" s="365"/>
      <c r="QMU61" s="365"/>
      <c r="QMV61" s="365"/>
      <c r="QMW61" s="365"/>
      <c r="QMX61" s="365"/>
      <c r="QMY61" s="365"/>
      <c r="QMZ61" s="365"/>
      <c r="QNA61" s="365"/>
      <c r="QNB61" s="365"/>
      <c r="QNC61" s="365"/>
      <c r="QND61" s="365"/>
      <c r="QNE61" s="365"/>
      <c r="QNF61" s="365"/>
      <c r="QNG61" s="365"/>
      <c r="QNH61" s="365"/>
      <c r="QNI61" s="365"/>
      <c r="QNJ61" s="365"/>
      <c r="QNK61" s="365"/>
      <c r="QNL61" s="365"/>
      <c r="QNM61" s="365"/>
      <c r="QNN61" s="365"/>
      <c r="QNO61" s="365"/>
      <c r="QNP61" s="365"/>
      <c r="QNQ61" s="365"/>
      <c r="QNR61" s="365"/>
      <c r="QNS61" s="365"/>
      <c r="QNT61" s="365"/>
      <c r="QNU61" s="365"/>
      <c r="QNV61" s="365"/>
      <c r="QNW61" s="365"/>
      <c r="QNX61" s="365"/>
      <c r="QNY61" s="365"/>
      <c r="QNZ61" s="365"/>
      <c r="QOA61" s="365"/>
      <c r="QOB61" s="365"/>
      <c r="QOC61" s="365"/>
      <c r="QOD61" s="365"/>
      <c r="QOE61" s="365"/>
      <c r="QOF61" s="365"/>
      <c r="QOG61" s="365"/>
      <c r="QOH61" s="365"/>
      <c r="QOI61" s="365"/>
      <c r="QOJ61" s="365"/>
      <c r="QOK61" s="365"/>
      <c r="QOL61" s="365"/>
      <c r="QOM61" s="365"/>
      <c r="QON61" s="365"/>
      <c r="QOO61" s="365"/>
      <c r="QOP61" s="365"/>
      <c r="QOQ61" s="365"/>
      <c r="QOR61" s="365"/>
      <c r="QOS61" s="365"/>
      <c r="QOT61" s="365"/>
      <c r="QOU61" s="365"/>
      <c r="QOV61" s="365"/>
      <c r="QOW61" s="365"/>
      <c r="QOX61" s="365"/>
      <c r="QOY61" s="365"/>
      <c r="QOZ61" s="365"/>
      <c r="QPA61" s="365"/>
      <c r="QPB61" s="365"/>
      <c r="QPC61" s="365"/>
      <c r="QPD61" s="365"/>
      <c r="QPE61" s="365"/>
      <c r="QPF61" s="365"/>
      <c r="QPG61" s="365"/>
      <c r="QPH61" s="365"/>
      <c r="QPI61" s="365"/>
      <c r="QPJ61" s="365"/>
      <c r="QPK61" s="365"/>
      <c r="QPL61" s="365"/>
      <c r="QPM61" s="365"/>
      <c r="QPN61" s="365"/>
      <c r="QPO61" s="365"/>
      <c r="QPP61" s="365"/>
      <c r="QPQ61" s="365"/>
      <c r="QPR61" s="365"/>
      <c r="QPS61" s="365"/>
      <c r="QPT61" s="365"/>
      <c r="QPU61" s="365"/>
      <c r="QPV61" s="365"/>
      <c r="QPW61" s="365"/>
      <c r="QPX61" s="365"/>
      <c r="QPY61" s="365"/>
      <c r="QPZ61" s="365"/>
      <c r="QQA61" s="365"/>
      <c r="QQB61" s="365"/>
      <c r="QQC61" s="365"/>
      <c r="QQD61" s="365"/>
      <c r="QQE61" s="365"/>
      <c r="QQF61" s="365"/>
      <c r="QQG61" s="365"/>
      <c r="QQH61" s="365"/>
      <c r="QQI61" s="365"/>
      <c r="QQJ61" s="365"/>
      <c r="QQK61" s="365"/>
      <c r="QQL61" s="365"/>
      <c r="QQM61" s="365"/>
      <c r="QQN61" s="365"/>
      <c r="QQO61" s="365"/>
      <c r="QQP61" s="365"/>
      <c r="QQQ61" s="365"/>
      <c r="QQR61" s="365"/>
      <c r="QQS61" s="365"/>
      <c r="QQT61" s="365"/>
      <c r="QQU61" s="365"/>
      <c r="QQV61" s="365"/>
      <c r="QQW61" s="365"/>
      <c r="QQX61" s="365"/>
      <c r="QQY61" s="365"/>
      <c r="QQZ61" s="365"/>
      <c r="QRA61" s="365"/>
      <c r="QRB61" s="365"/>
      <c r="QRC61" s="365"/>
      <c r="QRD61" s="365"/>
      <c r="QRE61" s="365"/>
      <c r="QRF61" s="365"/>
      <c r="QRG61" s="365"/>
      <c r="QRH61" s="365"/>
      <c r="QRI61" s="365"/>
      <c r="QRJ61" s="365"/>
      <c r="QRK61" s="365"/>
      <c r="QRL61" s="365"/>
      <c r="QRM61" s="365"/>
      <c r="QRN61" s="365"/>
      <c r="QRO61" s="365"/>
      <c r="QRP61" s="365"/>
      <c r="QRQ61" s="365"/>
      <c r="QRR61" s="365"/>
      <c r="QRS61" s="365"/>
      <c r="QRT61" s="365"/>
      <c r="QRU61" s="365"/>
      <c r="QRV61" s="365"/>
      <c r="QRW61" s="365"/>
      <c r="QRX61" s="365"/>
      <c r="QRY61" s="365"/>
      <c r="QRZ61" s="365"/>
      <c r="QSA61" s="365"/>
      <c r="QSB61" s="365"/>
      <c r="QSC61" s="365"/>
      <c r="QSD61" s="365"/>
      <c r="QSE61" s="365"/>
      <c r="QSF61" s="365"/>
      <c r="QSG61" s="365"/>
      <c r="QSH61" s="365"/>
      <c r="QSI61" s="365"/>
      <c r="QSJ61" s="365"/>
      <c r="QSK61" s="365"/>
      <c r="QSL61" s="365"/>
      <c r="QSM61" s="365"/>
      <c r="QSN61" s="365"/>
      <c r="QSO61" s="365"/>
      <c r="QSP61" s="365"/>
      <c r="QSQ61" s="365"/>
      <c r="QSR61" s="365"/>
      <c r="QSS61" s="365"/>
      <c r="QST61" s="365"/>
      <c r="QSU61" s="365"/>
      <c r="QSV61" s="365"/>
      <c r="QSW61" s="365"/>
      <c r="QSX61" s="365"/>
      <c r="QSY61" s="365"/>
      <c r="QSZ61" s="365"/>
      <c r="QTA61" s="365"/>
      <c r="QTB61" s="365"/>
      <c r="QTC61" s="365"/>
      <c r="QTD61" s="365"/>
      <c r="QTE61" s="365"/>
      <c r="QTF61" s="365"/>
      <c r="QTG61" s="365"/>
      <c r="QTH61" s="365"/>
      <c r="QTI61" s="365"/>
      <c r="QTJ61" s="365"/>
      <c r="QTK61" s="365"/>
      <c r="QTL61" s="365"/>
      <c r="QTM61" s="365"/>
      <c r="QTN61" s="365"/>
      <c r="QTO61" s="365"/>
      <c r="QTP61" s="365"/>
      <c r="QTQ61" s="365"/>
      <c r="QTR61" s="365"/>
      <c r="QTS61" s="365"/>
      <c r="QTT61" s="365"/>
      <c r="QTU61" s="365"/>
      <c r="QTV61" s="365"/>
      <c r="QTW61" s="365"/>
      <c r="QTX61" s="365"/>
      <c r="QTY61" s="365"/>
      <c r="QTZ61" s="365"/>
      <c r="QUA61" s="365"/>
      <c r="QUB61" s="365"/>
      <c r="QUC61" s="365"/>
      <c r="QUD61" s="365"/>
      <c r="QUE61" s="365"/>
      <c r="QUF61" s="365"/>
      <c r="QUG61" s="365"/>
      <c r="QUH61" s="365"/>
      <c r="QUI61" s="365"/>
      <c r="QUJ61" s="365"/>
      <c r="QUK61" s="365"/>
      <c r="QUL61" s="365"/>
      <c r="QUM61" s="365"/>
      <c r="QUN61" s="365"/>
      <c r="QUO61" s="365"/>
      <c r="QUP61" s="365"/>
      <c r="QUQ61" s="365"/>
      <c r="QUR61" s="365"/>
      <c r="QUS61" s="365"/>
      <c r="QUT61" s="365"/>
      <c r="QUU61" s="365"/>
      <c r="QUV61" s="365"/>
      <c r="QUW61" s="365"/>
      <c r="QUX61" s="365"/>
      <c r="QUY61" s="365"/>
      <c r="QUZ61" s="365"/>
      <c r="QVA61" s="365"/>
      <c r="QVB61" s="365"/>
      <c r="QVC61" s="365"/>
      <c r="QVD61" s="365"/>
      <c r="QVE61" s="365"/>
      <c r="QVF61" s="365"/>
      <c r="QVG61" s="365"/>
      <c r="QVH61" s="365"/>
      <c r="QVI61" s="365"/>
      <c r="QVJ61" s="365"/>
      <c r="QVK61" s="365"/>
      <c r="QVL61" s="365"/>
      <c r="QVM61" s="365"/>
      <c r="QVN61" s="365"/>
      <c r="QVO61" s="365"/>
      <c r="QVP61" s="365"/>
      <c r="QVQ61" s="365"/>
      <c r="QVR61" s="365"/>
      <c r="QVS61" s="365"/>
      <c r="QVT61" s="365"/>
      <c r="QVU61" s="365"/>
      <c r="QVV61" s="365"/>
      <c r="QVW61" s="365"/>
      <c r="QVX61" s="365"/>
      <c r="QVY61" s="365"/>
      <c r="QVZ61" s="365"/>
      <c r="QWA61" s="365"/>
      <c r="QWB61" s="365"/>
      <c r="QWC61" s="365"/>
      <c r="QWD61" s="365"/>
      <c r="QWE61" s="365"/>
      <c r="QWF61" s="365"/>
      <c r="QWG61" s="365"/>
      <c r="QWH61" s="365"/>
      <c r="QWI61" s="365"/>
      <c r="QWJ61" s="365"/>
      <c r="QWK61" s="365"/>
      <c r="QWL61" s="365"/>
      <c r="QWM61" s="365"/>
      <c r="QWN61" s="365"/>
      <c r="QWO61" s="365"/>
      <c r="QWP61" s="365"/>
      <c r="QWQ61" s="365"/>
      <c r="QWR61" s="365"/>
      <c r="QWS61" s="365"/>
      <c r="QWT61" s="365"/>
      <c r="QWU61" s="365"/>
      <c r="QWV61" s="365"/>
      <c r="QWW61" s="365"/>
      <c r="QWX61" s="365"/>
      <c r="QWY61" s="365"/>
      <c r="QWZ61" s="365"/>
      <c r="QXA61" s="365"/>
      <c r="QXB61" s="365"/>
      <c r="QXC61" s="365"/>
      <c r="QXD61" s="365"/>
      <c r="QXE61" s="365"/>
      <c r="QXF61" s="365"/>
      <c r="QXG61" s="365"/>
      <c r="QXH61" s="365"/>
      <c r="QXI61" s="365"/>
      <c r="QXJ61" s="365"/>
      <c r="QXK61" s="365"/>
      <c r="QXL61" s="365"/>
      <c r="QXM61" s="365"/>
      <c r="QXN61" s="365"/>
      <c r="QXO61" s="365"/>
      <c r="QXP61" s="365"/>
      <c r="QXQ61" s="365"/>
      <c r="QXR61" s="365"/>
      <c r="QXS61" s="365"/>
      <c r="QXT61" s="365"/>
      <c r="QXU61" s="365"/>
      <c r="QXV61" s="365"/>
      <c r="QXW61" s="365"/>
      <c r="QXX61" s="365"/>
      <c r="QXY61" s="365"/>
      <c r="QXZ61" s="365"/>
      <c r="QYA61" s="365"/>
      <c r="QYB61" s="365"/>
      <c r="QYC61" s="365"/>
      <c r="QYD61" s="365"/>
      <c r="QYE61" s="365"/>
      <c r="QYF61" s="365"/>
      <c r="QYG61" s="365"/>
      <c r="QYH61" s="365"/>
      <c r="QYI61" s="365"/>
      <c r="QYJ61" s="365"/>
      <c r="QYK61" s="365"/>
      <c r="QYL61" s="365"/>
      <c r="QYM61" s="365"/>
      <c r="QYN61" s="365"/>
      <c r="QYO61" s="365"/>
      <c r="QYP61" s="365"/>
      <c r="QYQ61" s="365"/>
      <c r="QYR61" s="365"/>
      <c r="QYS61" s="365"/>
      <c r="QYT61" s="365"/>
      <c r="QYU61" s="365"/>
      <c r="QYV61" s="365"/>
      <c r="QYW61" s="365"/>
      <c r="QYX61" s="365"/>
      <c r="QYY61" s="365"/>
      <c r="QYZ61" s="365"/>
      <c r="QZA61" s="365"/>
      <c r="QZB61" s="365"/>
      <c r="QZC61" s="365"/>
      <c r="QZD61" s="365"/>
      <c r="QZE61" s="365"/>
      <c r="QZF61" s="365"/>
      <c r="QZG61" s="365"/>
      <c r="QZH61" s="365"/>
      <c r="QZI61" s="365"/>
      <c r="QZJ61" s="365"/>
      <c r="QZK61" s="365"/>
      <c r="QZL61" s="365"/>
      <c r="QZM61" s="365"/>
      <c r="QZN61" s="365"/>
      <c r="QZO61" s="365"/>
      <c r="QZP61" s="365"/>
      <c r="QZQ61" s="365"/>
      <c r="QZR61" s="365"/>
      <c r="QZS61" s="365"/>
      <c r="QZT61" s="365"/>
      <c r="QZU61" s="365"/>
      <c r="QZV61" s="365"/>
      <c r="QZW61" s="365"/>
      <c r="QZX61" s="365"/>
      <c r="QZY61" s="365"/>
      <c r="QZZ61" s="365"/>
      <c r="RAA61" s="365"/>
      <c r="RAB61" s="365"/>
      <c r="RAC61" s="365"/>
      <c r="RAD61" s="365"/>
      <c r="RAE61" s="365"/>
      <c r="RAF61" s="365"/>
      <c r="RAG61" s="365"/>
      <c r="RAH61" s="365"/>
      <c r="RAI61" s="365"/>
      <c r="RAJ61" s="365"/>
      <c r="RAK61" s="365"/>
      <c r="RAL61" s="365"/>
      <c r="RAM61" s="365"/>
      <c r="RAN61" s="365"/>
      <c r="RAO61" s="365"/>
      <c r="RAP61" s="365"/>
      <c r="RAQ61" s="365"/>
      <c r="RAR61" s="365"/>
      <c r="RAS61" s="365"/>
      <c r="RAT61" s="365"/>
      <c r="RAU61" s="365"/>
      <c r="RAV61" s="365"/>
      <c r="RAW61" s="365"/>
      <c r="RAX61" s="365"/>
      <c r="RAY61" s="365"/>
      <c r="RAZ61" s="365"/>
      <c r="RBA61" s="365"/>
      <c r="RBB61" s="365"/>
      <c r="RBC61" s="365"/>
      <c r="RBD61" s="365"/>
      <c r="RBE61" s="365"/>
      <c r="RBF61" s="365"/>
      <c r="RBG61" s="365"/>
      <c r="RBH61" s="365"/>
      <c r="RBI61" s="365"/>
      <c r="RBJ61" s="365"/>
      <c r="RBK61" s="365"/>
      <c r="RBL61" s="365"/>
      <c r="RBM61" s="365"/>
      <c r="RBN61" s="365"/>
      <c r="RBO61" s="365"/>
      <c r="RBP61" s="365"/>
      <c r="RBQ61" s="365"/>
      <c r="RBR61" s="365"/>
      <c r="RBS61" s="365"/>
      <c r="RBT61" s="365"/>
      <c r="RBU61" s="365"/>
      <c r="RBV61" s="365"/>
      <c r="RBW61" s="365"/>
      <c r="RBX61" s="365"/>
      <c r="RBY61" s="365"/>
      <c r="RBZ61" s="365"/>
      <c r="RCA61" s="365"/>
      <c r="RCB61" s="365"/>
      <c r="RCC61" s="365"/>
      <c r="RCD61" s="365"/>
      <c r="RCE61" s="365"/>
      <c r="RCF61" s="365"/>
      <c r="RCG61" s="365"/>
      <c r="RCH61" s="365"/>
      <c r="RCI61" s="365"/>
      <c r="RCJ61" s="365"/>
      <c r="RCK61" s="365"/>
      <c r="RCL61" s="365"/>
      <c r="RCM61" s="365"/>
      <c r="RCN61" s="365"/>
      <c r="RCO61" s="365"/>
      <c r="RCP61" s="365"/>
      <c r="RCQ61" s="365"/>
      <c r="RCR61" s="365"/>
      <c r="RCS61" s="365"/>
      <c r="RCT61" s="365"/>
      <c r="RCU61" s="365"/>
      <c r="RCV61" s="365"/>
      <c r="RCW61" s="365"/>
      <c r="RCX61" s="365"/>
      <c r="RCY61" s="365"/>
      <c r="RCZ61" s="365"/>
      <c r="RDA61" s="365"/>
      <c r="RDB61" s="365"/>
      <c r="RDC61" s="365"/>
      <c r="RDD61" s="365"/>
      <c r="RDE61" s="365"/>
      <c r="RDF61" s="365"/>
      <c r="RDG61" s="365"/>
      <c r="RDH61" s="365"/>
      <c r="RDI61" s="365"/>
      <c r="RDJ61" s="365"/>
      <c r="RDK61" s="365"/>
      <c r="RDL61" s="365"/>
      <c r="RDM61" s="365"/>
      <c r="RDN61" s="365"/>
      <c r="RDO61" s="365"/>
      <c r="RDP61" s="365"/>
      <c r="RDQ61" s="365"/>
      <c r="RDR61" s="365"/>
      <c r="RDS61" s="365"/>
      <c r="RDT61" s="365"/>
      <c r="RDU61" s="365"/>
      <c r="RDV61" s="365"/>
      <c r="RDW61" s="365"/>
      <c r="RDX61" s="365"/>
      <c r="RDY61" s="365"/>
      <c r="RDZ61" s="365"/>
      <c r="REA61" s="365"/>
      <c r="REB61" s="365"/>
      <c r="REC61" s="365"/>
      <c r="RED61" s="365"/>
      <c r="REE61" s="365"/>
      <c r="REF61" s="365"/>
      <c r="REG61" s="365"/>
      <c r="REH61" s="365"/>
      <c r="REI61" s="365"/>
      <c r="REJ61" s="365"/>
      <c r="REK61" s="365"/>
      <c r="REL61" s="365"/>
      <c r="REM61" s="365"/>
      <c r="REN61" s="365"/>
      <c r="REO61" s="365"/>
      <c r="REP61" s="365"/>
      <c r="REQ61" s="365"/>
      <c r="RER61" s="365"/>
      <c r="RES61" s="365"/>
      <c r="RET61" s="365"/>
      <c r="REU61" s="365"/>
      <c r="REV61" s="365"/>
      <c r="REW61" s="365"/>
      <c r="REX61" s="365"/>
      <c r="REY61" s="365"/>
      <c r="REZ61" s="365"/>
      <c r="RFA61" s="365"/>
      <c r="RFB61" s="365"/>
      <c r="RFC61" s="365"/>
      <c r="RFD61" s="365"/>
      <c r="RFE61" s="365"/>
      <c r="RFF61" s="365"/>
      <c r="RFG61" s="365"/>
      <c r="RFH61" s="365"/>
      <c r="RFI61" s="365"/>
      <c r="RFJ61" s="365"/>
      <c r="RFK61" s="365"/>
      <c r="RFL61" s="365"/>
      <c r="RFM61" s="365"/>
      <c r="RFN61" s="365"/>
      <c r="RFO61" s="365"/>
      <c r="RFP61" s="365"/>
      <c r="RFQ61" s="365"/>
      <c r="RFR61" s="365"/>
      <c r="RFS61" s="365"/>
      <c r="RFT61" s="365"/>
      <c r="RFU61" s="365"/>
      <c r="RFV61" s="365"/>
      <c r="RFW61" s="365"/>
      <c r="RFX61" s="365"/>
      <c r="RFY61" s="365"/>
      <c r="RFZ61" s="365"/>
      <c r="RGA61" s="365"/>
      <c r="RGB61" s="365"/>
      <c r="RGC61" s="365"/>
      <c r="RGD61" s="365"/>
      <c r="RGE61" s="365"/>
      <c r="RGF61" s="365"/>
      <c r="RGG61" s="365"/>
      <c r="RGH61" s="365"/>
      <c r="RGI61" s="365"/>
      <c r="RGJ61" s="365"/>
      <c r="RGK61" s="365"/>
      <c r="RGL61" s="365"/>
      <c r="RGM61" s="365"/>
      <c r="RGN61" s="365"/>
      <c r="RGO61" s="365"/>
      <c r="RGP61" s="365"/>
      <c r="RGQ61" s="365"/>
      <c r="RGR61" s="365"/>
      <c r="RGS61" s="365"/>
      <c r="RGT61" s="365"/>
      <c r="RGU61" s="365"/>
      <c r="RGV61" s="365"/>
      <c r="RGW61" s="365"/>
      <c r="RGX61" s="365"/>
      <c r="RGY61" s="365"/>
      <c r="RGZ61" s="365"/>
      <c r="RHA61" s="365"/>
      <c r="RHB61" s="365"/>
      <c r="RHC61" s="365"/>
      <c r="RHD61" s="365"/>
      <c r="RHE61" s="365"/>
      <c r="RHF61" s="365"/>
      <c r="RHG61" s="365"/>
      <c r="RHH61" s="365"/>
      <c r="RHI61" s="365"/>
      <c r="RHJ61" s="365"/>
      <c r="RHK61" s="365"/>
      <c r="RHL61" s="365"/>
      <c r="RHM61" s="365"/>
      <c r="RHN61" s="365"/>
      <c r="RHO61" s="365"/>
      <c r="RHP61" s="365"/>
      <c r="RHQ61" s="365"/>
      <c r="RHR61" s="365"/>
      <c r="RHS61" s="365"/>
      <c r="RHT61" s="365"/>
      <c r="RHU61" s="365"/>
      <c r="RHV61" s="365"/>
      <c r="RHW61" s="365"/>
      <c r="RHX61" s="365"/>
      <c r="RHY61" s="365"/>
      <c r="RHZ61" s="365"/>
      <c r="RIA61" s="365"/>
      <c r="RIB61" s="365"/>
      <c r="RIC61" s="365"/>
      <c r="RID61" s="365"/>
      <c r="RIE61" s="365"/>
      <c r="RIF61" s="365"/>
      <c r="RIG61" s="365"/>
      <c r="RIH61" s="365"/>
      <c r="RII61" s="365"/>
      <c r="RIJ61" s="365"/>
      <c r="RIK61" s="365"/>
      <c r="RIL61" s="365"/>
      <c r="RIM61" s="365"/>
      <c r="RIN61" s="365"/>
      <c r="RIO61" s="365"/>
      <c r="RIP61" s="365"/>
      <c r="RIQ61" s="365"/>
      <c r="RIR61" s="365"/>
      <c r="RIS61" s="365"/>
      <c r="RIT61" s="365"/>
      <c r="RIU61" s="365"/>
      <c r="RIV61" s="365"/>
      <c r="RIW61" s="365"/>
      <c r="RIX61" s="365"/>
      <c r="RIY61" s="365"/>
      <c r="RIZ61" s="365"/>
      <c r="RJA61" s="365"/>
      <c r="RJB61" s="365"/>
      <c r="RJC61" s="365"/>
      <c r="RJD61" s="365"/>
      <c r="RJE61" s="365"/>
      <c r="RJF61" s="365"/>
      <c r="RJG61" s="365"/>
      <c r="RJH61" s="365"/>
      <c r="RJI61" s="365"/>
      <c r="RJJ61" s="365"/>
      <c r="RJK61" s="365"/>
      <c r="RJL61" s="365"/>
      <c r="RJM61" s="365"/>
      <c r="RJN61" s="365"/>
      <c r="RJO61" s="365"/>
      <c r="RJP61" s="365"/>
      <c r="RJQ61" s="365"/>
      <c r="RJR61" s="365"/>
      <c r="RJS61" s="365"/>
      <c r="RJT61" s="365"/>
      <c r="RJU61" s="365"/>
      <c r="RJV61" s="365"/>
      <c r="RJW61" s="365"/>
      <c r="RJX61" s="365"/>
      <c r="RJY61" s="365"/>
      <c r="RJZ61" s="365"/>
      <c r="RKA61" s="365"/>
      <c r="RKB61" s="365"/>
      <c r="RKC61" s="365"/>
      <c r="RKD61" s="365"/>
      <c r="RKE61" s="365"/>
      <c r="RKF61" s="365"/>
      <c r="RKG61" s="365"/>
      <c r="RKH61" s="365"/>
      <c r="RKI61" s="365"/>
      <c r="RKJ61" s="365"/>
      <c r="RKK61" s="365"/>
      <c r="RKL61" s="365"/>
      <c r="RKM61" s="365"/>
      <c r="RKN61" s="365"/>
      <c r="RKO61" s="365"/>
      <c r="RKP61" s="365"/>
      <c r="RKQ61" s="365"/>
      <c r="RKR61" s="365"/>
      <c r="RKS61" s="365"/>
      <c r="RKT61" s="365"/>
      <c r="RKU61" s="365"/>
      <c r="RKV61" s="365"/>
      <c r="RKW61" s="365"/>
      <c r="RKX61" s="365"/>
      <c r="RKY61" s="365"/>
      <c r="RKZ61" s="365"/>
      <c r="RLA61" s="365"/>
      <c r="RLB61" s="365"/>
      <c r="RLC61" s="365"/>
      <c r="RLD61" s="365"/>
      <c r="RLE61" s="365"/>
      <c r="RLF61" s="365"/>
      <c r="RLG61" s="365"/>
      <c r="RLH61" s="365"/>
      <c r="RLI61" s="365"/>
      <c r="RLJ61" s="365"/>
      <c r="RLK61" s="365"/>
      <c r="RLL61" s="365"/>
      <c r="RLM61" s="365"/>
      <c r="RLN61" s="365"/>
      <c r="RLO61" s="365"/>
      <c r="RLP61" s="365"/>
      <c r="RLQ61" s="365"/>
      <c r="RLR61" s="365"/>
      <c r="RLS61" s="365"/>
      <c r="RLT61" s="365"/>
      <c r="RLU61" s="365"/>
      <c r="RLV61" s="365"/>
      <c r="RLW61" s="365"/>
      <c r="RLX61" s="365"/>
      <c r="RLY61" s="365"/>
      <c r="RLZ61" s="365"/>
      <c r="RMA61" s="365"/>
      <c r="RMB61" s="365"/>
      <c r="RMC61" s="365"/>
      <c r="RMD61" s="365"/>
      <c r="RME61" s="365"/>
      <c r="RMF61" s="365"/>
      <c r="RMG61" s="365"/>
      <c r="RMH61" s="365"/>
      <c r="RMI61" s="365"/>
      <c r="RMJ61" s="365"/>
      <c r="RMK61" s="365"/>
      <c r="RML61" s="365"/>
      <c r="RMM61" s="365"/>
      <c r="RMN61" s="365"/>
      <c r="RMO61" s="365"/>
      <c r="RMP61" s="365"/>
      <c r="RMQ61" s="365"/>
      <c r="RMR61" s="365"/>
      <c r="RMS61" s="365"/>
      <c r="RMT61" s="365"/>
      <c r="RMU61" s="365"/>
      <c r="RMV61" s="365"/>
      <c r="RMW61" s="365"/>
      <c r="RMX61" s="365"/>
      <c r="RMY61" s="365"/>
      <c r="RMZ61" s="365"/>
      <c r="RNA61" s="365"/>
      <c r="RNB61" s="365"/>
      <c r="RNC61" s="365"/>
      <c r="RND61" s="365"/>
      <c r="RNE61" s="365"/>
      <c r="RNF61" s="365"/>
      <c r="RNG61" s="365"/>
      <c r="RNH61" s="365"/>
      <c r="RNI61" s="365"/>
      <c r="RNJ61" s="365"/>
      <c r="RNK61" s="365"/>
      <c r="RNL61" s="365"/>
      <c r="RNM61" s="365"/>
      <c r="RNN61" s="365"/>
      <c r="RNO61" s="365"/>
      <c r="RNP61" s="365"/>
      <c r="RNQ61" s="365"/>
      <c r="RNR61" s="365"/>
      <c r="RNS61" s="365"/>
      <c r="RNT61" s="365"/>
      <c r="RNU61" s="365"/>
      <c r="RNV61" s="365"/>
      <c r="RNW61" s="365"/>
      <c r="RNX61" s="365"/>
      <c r="RNY61" s="365"/>
      <c r="RNZ61" s="365"/>
      <c r="ROA61" s="365"/>
      <c r="ROB61" s="365"/>
      <c r="ROC61" s="365"/>
      <c r="ROD61" s="365"/>
      <c r="ROE61" s="365"/>
      <c r="ROF61" s="365"/>
      <c r="ROG61" s="365"/>
      <c r="ROH61" s="365"/>
      <c r="ROI61" s="365"/>
      <c r="ROJ61" s="365"/>
      <c r="ROK61" s="365"/>
      <c r="ROL61" s="365"/>
      <c r="ROM61" s="365"/>
      <c r="RON61" s="365"/>
      <c r="ROO61" s="365"/>
      <c r="ROP61" s="365"/>
      <c r="ROQ61" s="365"/>
      <c r="ROR61" s="365"/>
      <c r="ROS61" s="365"/>
      <c r="ROT61" s="365"/>
      <c r="ROU61" s="365"/>
      <c r="ROV61" s="365"/>
      <c r="ROW61" s="365"/>
      <c r="ROX61" s="365"/>
      <c r="ROY61" s="365"/>
      <c r="ROZ61" s="365"/>
      <c r="RPA61" s="365"/>
      <c r="RPB61" s="365"/>
      <c r="RPC61" s="365"/>
      <c r="RPD61" s="365"/>
      <c r="RPE61" s="365"/>
      <c r="RPF61" s="365"/>
      <c r="RPG61" s="365"/>
      <c r="RPH61" s="365"/>
      <c r="RPI61" s="365"/>
      <c r="RPJ61" s="365"/>
      <c r="RPK61" s="365"/>
      <c r="RPL61" s="365"/>
      <c r="RPM61" s="365"/>
      <c r="RPN61" s="365"/>
      <c r="RPO61" s="365"/>
      <c r="RPP61" s="365"/>
      <c r="RPQ61" s="365"/>
      <c r="RPR61" s="365"/>
      <c r="RPS61" s="365"/>
      <c r="RPT61" s="365"/>
      <c r="RPU61" s="365"/>
      <c r="RPV61" s="365"/>
      <c r="RPW61" s="365"/>
      <c r="RPX61" s="365"/>
      <c r="RPY61" s="365"/>
      <c r="RPZ61" s="365"/>
      <c r="RQA61" s="365"/>
      <c r="RQB61" s="365"/>
      <c r="RQC61" s="365"/>
      <c r="RQD61" s="365"/>
      <c r="RQE61" s="365"/>
      <c r="RQF61" s="365"/>
      <c r="RQG61" s="365"/>
      <c r="RQH61" s="365"/>
      <c r="RQI61" s="365"/>
      <c r="RQJ61" s="365"/>
      <c r="RQK61" s="365"/>
      <c r="RQL61" s="365"/>
      <c r="RQM61" s="365"/>
      <c r="RQN61" s="365"/>
      <c r="RQO61" s="365"/>
      <c r="RQP61" s="365"/>
      <c r="RQQ61" s="365"/>
      <c r="RQR61" s="365"/>
      <c r="RQS61" s="365"/>
      <c r="RQT61" s="365"/>
      <c r="RQU61" s="365"/>
      <c r="RQV61" s="365"/>
      <c r="RQW61" s="365"/>
      <c r="RQX61" s="365"/>
      <c r="RQY61" s="365"/>
      <c r="RQZ61" s="365"/>
      <c r="RRA61" s="365"/>
      <c r="RRB61" s="365"/>
      <c r="RRC61" s="365"/>
      <c r="RRD61" s="365"/>
      <c r="RRE61" s="365"/>
      <c r="RRF61" s="365"/>
      <c r="RRG61" s="365"/>
      <c r="RRH61" s="365"/>
      <c r="RRI61" s="365"/>
      <c r="RRJ61" s="365"/>
      <c r="RRK61" s="365"/>
      <c r="RRL61" s="365"/>
      <c r="RRM61" s="365"/>
      <c r="RRN61" s="365"/>
      <c r="RRO61" s="365"/>
      <c r="RRP61" s="365"/>
      <c r="RRQ61" s="365"/>
      <c r="RRR61" s="365"/>
      <c r="RRS61" s="365"/>
      <c r="RRT61" s="365"/>
      <c r="RRU61" s="365"/>
      <c r="RRV61" s="365"/>
      <c r="RRW61" s="365"/>
      <c r="RRX61" s="365"/>
      <c r="RRY61" s="365"/>
      <c r="RRZ61" s="365"/>
      <c r="RSA61" s="365"/>
      <c r="RSB61" s="365"/>
      <c r="RSC61" s="365"/>
      <c r="RSD61" s="365"/>
      <c r="RSE61" s="365"/>
      <c r="RSF61" s="365"/>
      <c r="RSG61" s="365"/>
      <c r="RSH61" s="365"/>
      <c r="RSI61" s="365"/>
      <c r="RSJ61" s="365"/>
      <c r="RSK61" s="365"/>
      <c r="RSL61" s="365"/>
      <c r="RSM61" s="365"/>
      <c r="RSN61" s="365"/>
      <c r="RSO61" s="365"/>
      <c r="RSP61" s="365"/>
      <c r="RSQ61" s="365"/>
      <c r="RSR61" s="365"/>
      <c r="RSS61" s="365"/>
      <c r="RST61" s="365"/>
      <c r="RSU61" s="365"/>
      <c r="RSV61" s="365"/>
      <c r="RSW61" s="365"/>
      <c r="RSX61" s="365"/>
      <c r="RSY61" s="365"/>
      <c r="RSZ61" s="365"/>
      <c r="RTA61" s="365"/>
      <c r="RTB61" s="365"/>
      <c r="RTC61" s="365"/>
      <c r="RTD61" s="365"/>
      <c r="RTE61" s="365"/>
      <c r="RTF61" s="365"/>
      <c r="RTG61" s="365"/>
      <c r="RTH61" s="365"/>
      <c r="RTI61" s="365"/>
      <c r="RTJ61" s="365"/>
      <c r="RTK61" s="365"/>
      <c r="RTL61" s="365"/>
      <c r="RTM61" s="365"/>
      <c r="RTN61" s="365"/>
      <c r="RTO61" s="365"/>
      <c r="RTP61" s="365"/>
      <c r="RTQ61" s="365"/>
      <c r="RTR61" s="365"/>
      <c r="RTS61" s="365"/>
      <c r="RTT61" s="365"/>
      <c r="RTU61" s="365"/>
      <c r="RTV61" s="365"/>
      <c r="RTW61" s="365"/>
      <c r="RTX61" s="365"/>
      <c r="RTY61" s="365"/>
      <c r="RTZ61" s="365"/>
      <c r="RUA61" s="365"/>
      <c r="RUB61" s="365"/>
      <c r="RUC61" s="365"/>
      <c r="RUD61" s="365"/>
      <c r="RUE61" s="365"/>
      <c r="RUF61" s="365"/>
      <c r="RUG61" s="365"/>
      <c r="RUH61" s="365"/>
      <c r="RUI61" s="365"/>
      <c r="RUJ61" s="365"/>
      <c r="RUK61" s="365"/>
      <c r="RUL61" s="365"/>
      <c r="RUM61" s="365"/>
      <c r="RUN61" s="365"/>
      <c r="RUO61" s="365"/>
      <c r="RUP61" s="365"/>
      <c r="RUQ61" s="365"/>
      <c r="RUR61" s="365"/>
      <c r="RUS61" s="365"/>
      <c r="RUT61" s="365"/>
      <c r="RUU61" s="365"/>
      <c r="RUV61" s="365"/>
      <c r="RUW61" s="365"/>
      <c r="RUX61" s="365"/>
      <c r="RUY61" s="365"/>
      <c r="RUZ61" s="365"/>
      <c r="RVA61" s="365"/>
      <c r="RVB61" s="365"/>
      <c r="RVC61" s="365"/>
      <c r="RVD61" s="365"/>
      <c r="RVE61" s="365"/>
      <c r="RVF61" s="365"/>
      <c r="RVG61" s="365"/>
      <c r="RVH61" s="365"/>
      <c r="RVI61" s="365"/>
      <c r="RVJ61" s="365"/>
      <c r="RVK61" s="365"/>
      <c r="RVL61" s="365"/>
      <c r="RVM61" s="365"/>
      <c r="RVN61" s="365"/>
      <c r="RVO61" s="365"/>
      <c r="RVP61" s="365"/>
      <c r="RVQ61" s="365"/>
      <c r="RVR61" s="365"/>
      <c r="RVS61" s="365"/>
      <c r="RVT61" s="365"/>
      <c r="RVU61" s="365"/>
      <c r="RVV61" s="365"/>
      <c r="RVW61" s="365"/>
      <c r="RVX61" s="365"/>
      <c r="RVY61" s="365"/>
      <c r="RVZ61" s="365"/>
      <c r="RWA61" s="365"/>
      <c r="RWB61" s="365"/>
      <c r="RWC61" s="365"/>
      <c r="RWD61" s="365"/>
      <c r="RWE61" s="365"/>
      <c r="RWF61" s="365"/>
      <c r="RWG61" s="365"/>
      <c r="RWH61" s="365"/>
      <c r="RWI61" s="365"/>
      <c r="RWJ61" s="365"/>
      <c r="RWK61" s="365"/>
      <c r="RWL61" s="365"/>
      <c r="RWM61" s="365"/>
      <c r="RWN61" s="365"/>
      <c r="RWO61" s="365"/>
      <c r="RWP61" s="365"/>
      <c r="RWQ61" s="365"/>
      <c r="RWR61" s="365"/>
      <c r="RWS61" s="365"/>
      <c r="RWT61" s="365"/>
      <c r="RWU61" s="365"/>
      <c r="RWV61" s="365"/>
      <c r="RWW61" s="365"/>
      <c r="RWX61" s="365"/>
      <c r="RWY61" s="365"/>
      <c r="RWZ61" s="365"/>
      <c r="RXA61" s="365"/>
      <c r="RXB61" s="365"/>
      <c r="RXC61" s="365"/>
      <c r="RXD61" s="365"/>
      <c r="RXE61" s="365"/>
      <c r="RXF61" s="365"/>
      <c r="RXG61" s="365"/>
      <c r="RXH61" s="365"/>
      <c r="RXI61" s="365"/>
      <c r="RXJ61" s="365"/>
      <c r="RXK61" s="365"/>
      <c r="RXL61" s="365"/>
      <c r="RXM61" s="365"/>
      <c r="RXN61" s="365"/>
      <c r="RXO61" s="365"/>
      <c r="RXP61" s="365"/>
      <c r="RXQ61" s="365"/>
      <c r="RXR61" s="365"/>
      <c r="RXS61" s="365"/>
      <c r="RXT61" s="365"/>
      <c r="RXU61" s="365"/>
      <c r="RXV61" s="365"/>
      <c r="RXW61" s="365"/>
      <c r="RXX61" s="365"/>
      <c r="RXY61" s="365"/>
      <c r="RXZ61" s="365"/>
      <c r="RYA61" s="365"/>
      <c r="RYB61" s="365"/>
      <c r="RYC61" s="365"/>
      <c r="RYD61" s="365"/>
      <c r="RYE61" s="365"/>
      <c r="RYF61" s="365"/>
      <c r="RYG61" s="365"/>
      <c r="RYH61" s="365"/>
      <c r="RYI61" s="365"/>
      <c r="RYJ61" s="365"/>
      <c r="RYK61" s="365"/>
      <c r="RYL61" s="365"/>
      <c r="RYM61" s="365"/>
      <c r="RYN61" s="365"/>
      <c r="RYO61" s="365"/>
      <c r="RYP61" s="365"/>
      <c r="RYQ61" s="365"/>
      <c r="RYR61" s="365"/>
      <c r="RYS61" s="365"/>
      <c r="RYT61" s="365"/>
      <c r="RYU61" s="365"/>
      <c r="RYV61" s="365"/>
      <c r="RYW61" s="365"/>
      <c r="RYX61" s="365"/>
      <c r="RYY61" s="365"/>
      <c r="RYZ61" s="365"/>
      <c r="RZA61" s="365"/>
      <c r="RZB61" s="365"/>
      <c r="RZC61" s="365"/>
      <c r="RZD61" s="365"/>
      <c r="RZE61" s="365"/>
      <c r="RZF61" s="365"/>
      <c r="RZG61" s="365"/>
      <c r="RZH61" s="365"/>
      <c r="RZI61" s="365"/>
      <c r="RZJ61" s="365"/>
      <c r="RZK61" s="365"/>
      <c r="RZL61" s="365"/>
      <c r="RZM61" s="365"/>
      <c r="RZN61" s="365"/>
      <c r="RZO61" s="365"/>
      <c r="RZP61" s="365"/>
      <c r="RZQ61" s="365"/>
      <c r="RZR61" s="365"/>
      <c r="RZS61" s="365"/>
      <c r="RZT61" s="365"/>
      <c r="RZU61" s="365"/>
      <c r="RZV61" s="365"/>
      <c r="RZW61" s="365"/>
      <c r="RZX61" s="365"/>
      <c r="RZY61" s="365"/>
      <c r="RZZ61" s="365"/>
      <c r="SAA61" s="365"/>
      <c r="SAB61" s="365"/>
      <c r="SAC61" s="365"/>
      <c r="SAD61" s="365"/>
      <c r="SAE61" s="365"/>
      <c r="SAF61" s="365"/>
      <c r="SAG61" s="365"/>
      <c r="SAH61" s="365"/>
      <c r="SAI61" s="365"/>
      <c r="SAJ61" s="365"/>
      <c r="SAK61" s="365"/>
      <c r="SAL61" s="365"/>
      <c r="SAM61" s="365"/>
      <c r="SAN61" s="365"/>
      <c r="SAO61" s="365"/>
      <c r="SAP61" s="365"/>
      <c r="SAQ61" s="365"/>
      <c r="SAR61" s="365"/>
      <c r="SAS61" s="365"/>
      <c r="SAT61" s="365"/>
      <c r="SAU61" s="365"/>
      <c r="SAV61" s="365"/>
      <c r="SAW61" s="365"/>
      <c r="SAX61" s="365"/>
      <c r="SAY61" s="365"/>
      <c r="SAZ61" s="365"/>
      <c r="SBA61" s="365"/>
      <c r="SBB61" s="365"/>
      <c r="SBC61" s="365"/>
      <c r="SBD61" s="365"/>
      <c r="SBE61" s="365"/>
      <c r="SBF61" s="365"/>
      <c r="SBG61" s="365"/>
      <c r="SBH61" s="365"/>
      <c r="SBI61" s="365"/>
      <c r="SBJ61" s="365"/>
      <c r="SBK61" s="365"/>
      <c r="SBL61" s="365"/>
      <c r="SBM61" s="365"/>
      <c r="SBN61" s="365"/>
      <c r="SBO61" s="365"/>
      <c r="SBP61" s="365"/>
      <c r="SBQ61" s="365"/>
      <c r="SBR61" s="365"/>
      <c r="SBS61" s="365"/>
      <c r="SBT61" s="365"/>
      <c r="SBU61" s="365"/>
      <c r="SBV61" s="365"/>
      <c r="SBW61" s="365"/>
      <c r="SBX61" s="365"/>
      <c r="SBY61" s="365"/>
      <c r="SBZ61" s="365"/>
      <c r="SCA61" s="365"/>
      <c r="SCB61" s="365"/>
      <c r="SCC61" s="365"/>
      <c r="SCD61" s="365"/>
      <c r="SCE61" s="365"/>
      <c r="SCF61" s="365"/>
      <c r="SCG61" s="365"/>
      <c r="SCH61" s="365"/>
      <c r="SCI61" s="365"/>
      <c r="SCJ61" s="365"/>
      <c r="SCK61" s="365"/>
      <c r="SCL61" s="365"/>
      <c r="SCM61" s="365"/>
      <c r="SCN61" s="365"/>
      <c r="SCO61" s="365"/>
      <c r="SCP61" s="365"/>
      <c r="SCQ61" s="365"/>
      <c r="SCR61" s="365"/>
      <c r="SCS61" s="365"/>
      <c r="SCT61" s="365"/>
      <c r="SCU61" s="365"/>
      <c r="SCV61" s="365"/>
      <c r="SCW61" s="365"/>
      <c r="SCX61" s="365"/>
      <c r="SCY61" s="365"/>
      <c r="SCZ61" s="365"/>
      <c r="SDA61" s="365"/>
      <c r="SDB61" s="365"/>
      <c r="SDC61" s="365"/>
      <c r="SDD61" s="365"/>
      <c r="SDE61" s="365"/>
      <c r="SDF61" s="365"/>
      <c r="SDG61" s="365"/>
      <c r="SDH61" s="365"/>
      <c r="SDI61" s="365"/>
      <c r="SDJ61" s="365"/>
      <c r="SDK61" s="365"/>
      <c r="SDL61" s="365"/>
      <c r="SDM61" s="365"/>
      <c r="SDN61" s="365"/>
      <c r="SDO61" s="365"/>
      <c r="SDP61" s="365"/>
      <c r="SDQ61" s="365"/>
      <c r="SDR61" s="365"/>
      <c r="SDS61" s="365"/>
      <c r="SDT61" s="365"/>
      <c r="SDU61" s="365"/>
      <c r="SDV61" s="365"/>
      <c r="SDW61" s="365"/>
      <c r="SDX61" s="365"/>
      <c r="SDY61" s="365"/>
      <c r="SDZ61" s="365"/>
      <c r="SEA61" s="365"/>
      <c r="SEB61" s="365"/>
      <c r="SEC61" s="365"/>
      <c r="SED61" s="365"/>
      <c r="SEE61" s="365"/>
      <c r="SEF61" s="365"/>
      <c r="SEG61" s="365"/>
      <c r="SEH61" s="365"/>
      <c r="SEI61" s="365"/>
      <c r="SEJ61" s="365"/>
      <c r="SEK61" s="365"/>
      <c r="SEL61" s="365"/>
      <c r="SEM61" s="365"/>
      <c r="SEN61" s="365"/>
      <c r="SEO61" s="365"/>
      <c r="SEP61" s="365"/>
      <c r="SEQ61" s="365"/>
      <c r="SER61" s="365"/>
      <c r="SES61" s="365"/>
      <c r="SET61" s="365"/>
      <c r="SEU61" s="365"/>
      <c r="SEV61" s="365"/>
      <c r="SEW61" s="365"/>
      <c r="SEX61" s="365"/>
      <c r="SEY61" s="365"/>
      <c r="SEZ61" s="365"/>
      <c r="SFA61" s="365"/>
      <c r="SFB61" s="365"/>
      <c r="SFC61" s="365"/>
      <c r="SFD61" s="365"/>
      <c r="SFE61" s="365"/>
      <c r="SFF61" s="365"/>
      <c r="SFG61" s="365"/>
      <c r="SFH61" s="365"/>
      <c r="SFI61" s="365"/>
      <c r="SFJ61" s="365"/>
      <c r="SFK61" s="365"/>
      <c r="SFL61" s="365"/>
      <c r="SFM61" s="365"/>
      <c r="SFN61" s="365"/>
      <c r="SFO61" s="365"/>
      <c r="SFP61" s="365"/>
      <c r="SFQ61" s="365"/>
      <c r="SFR61" s="365"/>
      <c r="SFS61" s="365"/>
      <c r="SFT61" s="365"/>
      <c r="SFU61" s="365"/>
      <c r="SFV61" s="365"/>
      <c r="SFW61" s="365"/>
      <c r="SFX61" s="365"/>
      <c r="SFY61" s="365"/>
      <c r="SFZ61" s="365"/>
      <c r="SGA61" s="365"/>
      <c r="SGB61" s="365"/>
      <c r="SGC61" s="365"/>
      <c r="SGD61" s="365"/>
      <c r="SGE61" s="365"/>
      <c r="SGF61" s="365"/>
      <c r="SGG61" s="365"/>
      <c r="SGH61" s="365"/>
      <c r="SGI61" s="365"/>
      <c r="SGJ61" s="365"/>
      <c r="SGK61" s="365"/>
      <c r="SGL61" s="365"/>
      <c r="SGM61" s="365"/>
      <c r="SGN61" s="365"/>
      <c r="SGO61" s="365"/>
      <c r="SGP61" s="365"/>
      <c r="SGQ61" s="365"/>
      <c r="SGR61" s="365"/>
      <c r="SGS61" s="365"/>
      <c r="SGT61" s="365"/>
      <c r="SGU61" s="365"/>
      <c r="SGV61" s="365"/>
      <c r="SGW61" s="365"/>
      <c r="SGX61" s="365"/>
      <c r="SGY61" s="365"/>
      <c r="SGZ61" s="365"/>
      <c r="SHA61" s="365"/>
      <c r="SHB61" s="365"/>
      <c r="SHC61" s="365"/>
      <c r="SHD61" s="365"/>
      <c r="SHE61" s="365"/>
      <c r="SHF61" s="365"/>
      <c r="SHG61" s="365"/>
      <c r="SHH61" s="365"/>
      <c r="SHI61" s="365"/>
      <c r="SHJ61" s="365"/>
      <c r="SHK61" s="365"/>
      <c r="SHL61" s="365"/>
      <c r="SHM61" s="365"/>
      <c r="SHN61" s="365"/>
      <c r="SHO61" s="365"/>
      <c r="SHP61" s="365"/>
      <c r="SHQ61" s="365"/>
      <c r="SHR61" s="365"/>
      <c r="SHS61" s="365"/>
      <c r="SHT61" s="365"/>
      <c r="SHU61" s="365"/>
      <c r="SHV61" s="365"/>
      <c r="SHW61" s="365"/>
      <c r="SHX61" s="365"/>
      <c r="SHY61" s="365"/>
      <c r="SHZ61" s="365"/>
      <c r="SIA61" s="365"/>
      <c r="SIB61" s="365"/>
      <c r="SIC61" s="365"/>
      <c r="SID61" s="365"/>
      <c r="SIE61" s="365"/>
      <c r="SIF61" s="365"/>
      <c r="SIG61" s="365"/>
      <c r="SIH61" s="365"/>
      <c r="SII61" s="365"/>
      <c r="SIJ61" s="365"/>
      <c r="SIK61" s="365"/>
      <c r="SIL61" s="365"/>
      <c r="SIM61" s="365"/>
      <c r="SIN61" s="365"/>
      <c r="SIO61" s="365"/>
      <c r="SIP61" s="365"/>
      <c r="SIQ61" s="365"/>
      <c r="SIR61" s="365"/>
      <c r="SIS61" s="365"/>
      <c r="SIT61" s="365"/>
      <c r="SIU61" s="365"/>
      <c r="SIV61" s="365"/>
      <c r="SIW61" s="365"/>
      <c r="SIX61" s="365"/>
      <c r="SIY61" s="365"/>
      <c r="SIZ61" s="365"/>
      <c r="SJA61" s="365"/>
      <c r="SJB61" s="365"/>
      <c r="SJC61" s="365"/>
      <c r="SJD61" s="365"/>
      <c r="SJE61" s="365"/>
      <c r="SJF61" s="365"/>
      <c r="SJG61" s="365"/>
      <c r="SJH61" s="365"/>
      <c r="SJI61" s="365"/>
      <c r="SJJ61" s="365"/>
      <c r="SJK61" s="365"/>
      <c r="SJL61" s="365"/>
      <c r="SJM61" s="365"/>
      <c r="SJN61" s="365"/>
      <c r="SJO61" s="365"/>
      <c r="SJP61" s="365"/>
      <c r="SJQ61" s="365"/>
      <c r="SJR61" s="365"/>
      <c r="SJS61" s="365"/>
      <c r="SJT61" s="365"/>
      <c r="SJU61" s="365"/>
      <c r="SJV61" s="365"/>
      <c r="SJW61" s="365"/>
      <c r="SJX61" s="365"/>
      <c r="SJY61" s="365"/>
      <c r="SJZ61" s="365"/>
      <c r="SKA61" s="365"/>
      <c r="SKB61" s="365"/>
      <c r="SKC61" s="365"/>
      <c r="SKD61" s="365"/>
      <c r="SKE61" s="365"/>
      <c r="SKF61" s="365"/>
      <c r="SKG61" s="365"/>
      <c r="SKH61" s="365"/>
      <c r="SKI61" s="365"/>
      <c r="SKJ61" s="365"/>
      <c r="SKK61" s="365"/>
      <c r="SKL61" s="365"/>
      <c r="SKM61" s="365"/>
      <c r="SKN61" s="365"/>
      <c r="SKO61" s="365"/>
      <c r="SKP61" s="365"/>
      <c r="SKQ61" s="365"/>
      <c r="SKR61" s="365"/>
      <c r="SKS61" s="365"/>
      <c r="SKT61" s="365"/>
      <c r="SKU61" s="365"/>
      <c r="SKV61" s="365"/>
      <c r="SKW61" s="365"/>
      <c r="SKX61" s="365"/>
      <c r="SKY61" s="365"/>
      <c r="SKZ61" s="365"/>
      <c r="SLA61" s="365"/>
      <c r="SLB61" s="365"/>
      <c r="SLC61" s="365"/>
      <c r="SLD61" s="365"/>
      <c r="SLE61" s="365"/>
      <c r="SLF61" s="365"/>
      <c r="SLG61" s="365"/>
      <c r="SLH61" s="365"/>
      <c r="SLI61" s="365"/>
      <c r="SLJ61" s="365"/>
      <c r="SLK61" s="365"/>
      <c r="SLL61" s="365"/>
      <c r="SLM61" s="365"/>
      <c r="SLN61" s="365"/>
      <c r="SLO61" s="365"/>
      <c r="SLP61" s="365"/>
      <c r="SLQ61" s="365"/>
      <c r="SLR61" s="365"/>
      <c r="SLS61" s="365"/>
      <c r="SLT61" s="365"/>
      <c r="SLU61" s="365"/>
      <c r="SLV61" s="365"/>
      <c r="SLW61" s="365"/>
      <c r="SLX61" s="365"/>
      <c r="SLY61" s="365"/>
      <c r="SLZ61" s="365"/>
      <c r="SMA61" s="365"/>
      <c r="SMB61" s="365"/>
      <c r="SMC61" s="365"/>
      <c r="SMD61" s="365"/>
      <c r="SME61" s="365"/>
      <c r="SMF61" s="365"/>
      <c r="SMG61" s="365"/>
      <c r="SMH61" s="365"/>
      <c r="SMI61" s="365"/>
      <c r="SMJ61" s="365"/>
      <c r="SMK61" s="365"/>
      <c r="SML61" s="365"/>
      <c r="SMM61" s="365"/>
      <c r="SMN61" s="365"/>
      <c r="SMO61" s="365"/>
      <c r="SMP61" s="365"/>
      <c r="SMQ61" s="365"/>
      <c r="SMR61" s="365"/>
      <c r="SMS61" s="365"/>
      <c r="SMT61" s="365"/>
      <c r="SMU61" s="365"/>
      <c r="SMV61" s="365"/>
      <c r="SMW61" s="365"/>
      <c r="SMX61" s="365"/>
      <c r="SMY61" s="365"/>
      <c r="SMZ61" s="365"/>
      <c r="SNA61" s="365"/>
      <c r="SNB61" s="365"/>
      <c r="SNC61" s="365"/>
      <c r="SND61" s="365"/>
      <c r="SNE61" s="365"/>
      <c r="SNF61" s="365"/>
      <c r="SNG61" s="365"/>
      <c r="SNH61" s="365"/>
      <c r="SNI61" s="365"/>
      <c r="SNJ61" s="365"/>
      <c r="SNK61" s="365"/>
      <c r="SNL61" s="365"/>
      <c r="SNM61" s="365"/>
      <c r="SNN61" s="365"/>
      <c r="SNO61" s="365"/>
      <c r="SNP61" s="365"/>
      <c r="SNQ61" s="365"/>
      <c r="SNR61" s="365"/>
      <c r="SNS61" s="365"/>
      <c r="SNT61" s="365"/>
      <c r="SNU61" s="365"/>
      <c r="SNV61" s="365"/>
      <c r="SNW61" s="365"/>
      <c r="SNX61" s="365"/>
      <c r="SNY61" s="365"/>
      <c r="SNZ61" s="365"/>
      <c r="SOA61" s="365"/>
      <c r="SOB61" s="365"/>
      <c r="SOC61" s="365"/>
      <c r="SOD61" s="365"/>
      <c r="SOE61" s="365"/>
      <c r="SOF61" s="365"/>
      <c r="SOG61" s="365"/>
      <c r="SOH61" s="365"/>
      <c r="SOI61" s="365"/>
      <c r="SOJ61" s="365"/>
      <c r="SOK61" s="365"/>
      <c r="SOL61" s="365"/>
      <c r="SOM61" s="365"/>
      <c r="SON61" s="365"/>
      <c r="SOO61" s="365"/>
      <c r="SOP61" s="365"/>
      <c r="SOQ61" s="365"/>
      <c r="SOR61" s="365"/>
      <c r="SOS61" s="365"/>
      <c r="SOT61" s="365"/>
      <c r="SOU61" s="365"/>
      <c r="SOV61" s="365"/>
      <c r="SOW61" s="365"/>
      <c r="SOX61" s="365"/>
      <c r="SOY61" s="365"/>
      <c r="SOZ61" s="365"/>
      <c r="SPA61" s="365"/>
      <c r="SPB61" s="365"/>
      <c r="SPC61" s="365"/>
      <c r="SPD61" s="365"/>
      <c r="SPE61" s="365"/>
      <c r="SPF61" s="365"/>
      <c r="SPG61" s="365"/>
      <c r="SPH61" s="365"/>
      <c r="SPI61" s="365"/>
      <c r="SPJ61" s="365"/>
      <c r="SPK61" s="365"/>
      <c r="SPL61" s="365"/>
      <c r="SPM61" s="365"/>
      <c r="SPN61" s="365"/>
      <c r="SPO61" s="365"/>
      <c r="SPP61" s="365"/>
      <c r="SPQ61" s="365"/>
      <c r="SPR61" s="365"/>
      <c r="SPS61" s="365"/>
      <c r="SPT61" s="365"/>
      <c r="SPU61" s="365"/>
      <c r="SPV61" s="365"/>
      <c r="SPW61" s="365"/>
      <c r="SPX61" s="365"/>
      <c r="SPY61" s="365"/>
      <c r="SPZ61" s="365"/>
      <c r="SQA61" s="365"/>
      <c r="SQB61" s="365"/>
      <c r="SQC61" s="365"/>
      <c r="SQD61" s="365"/>
      <c r="SQE61" s="365"/>
      <c r="SQF61" s="365"/>
      <c r="SQG61" s="365"/>
      <c r="SQH61" s="365"/>
      <c r="SQI61" s="365"/>
      <c r="SQJ61" s="365"/>
      <c r="SQK61" s="365"/>
      <c r="SQL61" s="365"/>
      <c r="SQM61" s="365"/>
      <c r="SQN61" s="365"/>
      <c r="SQO61" s="365"/>
      <c r="SQP61" s="365"/>
      <c r="SQQ61" s="365"/>
      <c r="SQR61" s="365"/>
      <c r="SQS61" s="365"/>
      <c r="SQT61" s="365"/>
      <c r="SQU61" s="365"/>
      <c r="SQV61" s="365"/>
      <c r="SQW61" s="365"/>
      <c r="SQX61" s="365"/>
      <c r="SQY61" s="365"/>
      <c r="SQZ61" s="365"/>
      <c r="SRA61" s="365"/>
      <c r="SRB61" s="365"/>
      <c r="SRC61" s="365"/>
      <c r="SRD61" s="365"/>
      <c r="SRE61" s="365"/>
      <c r="SRF61" s="365"/>
      <c r="SRG61" s="365"/>
      <c r="SRH61" s="365"/>
      <c r="SRI61" s="365"/>
      <c r="SRJ61" s="365"/>
      <c r="SRK61" s="365"/>
      <c r="SRL61" s="365"/>
      <c r="SRM61" s="365"/>
      <c r="SRN61" s="365"/>
      <c r="SRO61" s="365"/>
      <c r="SRP61" s="365"/>
      <c r="SRQ61" s="365"/>
      <c r="SRR61" s="365"/>
      <c r="SRS61" s="365"/>
      <c r="SRT61" s="365"/>
      <c r="SRU61" s="365"/>
      <c r="SRV61" s="365"/>
      <c r="SRW61" s="365"/>
      <c r="SRX61" s="365"/>
      <c r="SRY61" s="365"/>
      <c r="SRZ61" s="365"/>
      <c r="SSA61" s="365"/>
      <c r="SSB61" s="365"/>
      <c r="SSC61" s="365"/>
      <c r="SSD61" s="365"/>
      <c r="SSE61" s="365"/>
      <c r="SSF61" s="365"/>
      <c r="SSG61" s="365"/>
      <c r="SSH61" s="365"/>
      <c r="SSI61" s="365"/>
      <c r="SSJ61" s="365"/>
      <c r="SSK61" s="365"/>
      <c r="SSL61" s="365"/>
      <c r="SSM61" s="365"/>
      <c r="SSN61" s="365"/>
      <c r="SSO61" s="365"/>
      <c r="SSP61" s="365"/>
      <c r="SSQ61" s="365"/>
      <c r="SSR61" s="365"/>
      <c r="SSS61" s="365"/>
      <c r="SST61" s="365"/>
      <c r="SSU61" s="365"/>
      <c r="SSV61" s="365"/>
      <c r="SSW61" s="365"/>
      <c r="SSX61" s="365"/>
      <c r="SSY61" s="365"/>
      <c r="SSZ61" s="365"/>
      <c r="STA61" s="365"/>
      <c r="STB61" s="365"/>
      <c r="STC61" s="365"/>
      <c r="STD61" s="365"/>
      <c r="STE61" s="365"/>
      <c r="STF61" s="365"/>
      <c r="STG61" s="365"/>
      <c r="STH61" s="365"/>
      <c r="STI61" s="365"/>
      <c r="STJ61" s="365"/>
      <c r="STK61" s="365"/>
      <c r="STL61" s="365"/>
      <c r="STM61" s="365"/>
      <c r="STN61" s="365"/>
      <c r="STO61" s="365"/>
      <c r="STP61" s="365"/>
      <c r="STQ61" s="365"/>
      <c r="STR61" s="365"/>
      <c r="STS61" s="365"/>
      <c r="STT61" s="365"/>
      <c r="STU61" s="365"/>
      <c r="STV61" s="365"/>
      <c r="STW61" s="365"/>
      <c r="STX61" s="365"/>
      <c r="STY61" s="365"/>
      <c r="STZ61" s="365"/>
      <c r="SUA61" s="365"/>
      <c r="SUB61" s="365"/>
      <c r="SUC61" s="365"/>
      <c r="SUD61" s="365"/>
      <c r="SUE61" s="365"/>
      <c r="SUF61" s="365"/>
      <c r="SUG61" s="365"/>
      <c r="SUH61" s="365"/>
      <c r="SUI61" s="365"/>
      <c r="SUJ61" s="365"/>
      <c r="SUK61" s="365"/>
      <c r="SUL61" s="365"/>
      <c r="SUM61" s="365"/>
      <c r="SUN61" s="365"/>
      <c r="SUO61" s="365"/>
      <c r="SUP61" s="365"/>
      <c r="SUQ61" s="365"/>
      <c r="SUR61" s="365"/>
      <c r="SUS61" s="365"/>
      <c r="SUT61" s="365"/>
      <c r="SUU61" s="365"/>
      <c r="SUV61" s="365"/>
      <c r="SUW61" s="365"/>
      <c r="SUX61" s="365"/>
      <c r="SUY61" s="365"/>
      <c r="SUZ61" s="365"/>
      <c r="SVA61" s="365"/>
      <c r="SVB61" s="365"/>
      <c r="SVC61" s="365"/>
      <c r="SVD61" s="365"/>
      <c r="SVE61" s="365"/>
      <c r="SVF61" s="365"/>
      <c r="SVG61" s="365"/>
      <c r="SVH61" s="365"/>
      <c r="SVI61" s="365"/>
      <c r="SVJ61" s="365"/>
      <c r="SVK61" s="365"/>
      <c r="SVL61" s="365"/>
      <c r="SVM61" s="365"/>
      <c r="SVN61" s="365"/>
      <c r="SVO61" s="365"/>
      <c r="SVP61" s="365"/>
      <c r="SVQ61" s="365"/>
      <c r="SVR61" s="365"/>
      <c r="SVS61" s="365"/>
      <c r="SVT61" s="365"/>
      <c r="SVU61" s="365"/>
      <c r="SVV61" s="365"/>
      <c r="SVW61" s="365"/>
      <c r="SVX61" s="365"/>
      <c r="SVY61" s="365"/>
      <c r="SVZ61" s="365"/>
      <c r="SWA61" s="365"/>
      <c r="SWB61" s="365"/>
      <c r="SWC61" s="365"/>
      <c r="SWD61" s="365"/>
      <c r="SWE61" s="365"/>
      <c r="SWF61" s="365"/>
      <c r="SWG61" s="365"/>
      <c r="SWH61" s="365"/>
      <c r="SWI61" s="365"/>
      <c r="SWJ61" s="365"/>
      <c r="SWK61" s="365"/>
      <c r="SWL61" s="365"/>
      <c r="SWM61" s="365"/>
      <c r="SWN61" s="365"/>
      <c r="SWO61" s="365"/>
      <c r="SWP61" s="365"/>
      <c r="SWQ61" s="365"/>
      <c r="SWR61" s="365"/>
      <c r="SWS61" s="365"/>
      <c r="SWT61" s="365"/>
      <c r="SWU61" s="365"/>
      <c r="SWV61" s="365"/>
      <c r="SWW61" s="365"/>
      <c r="SWX61" s="365"/>
      <c r="SWY61" s="365"/>
      <c r="SWZ61" s="365"/>
      <c r="SXA61" s="365"/>
      <c r="SXB61" s="365"/>
      <c r="SXC61" s="365"/>
      <c r="SXD61" s="365"/>
      <c r="SXE61" s="365"/>
      <c r="SXF61" s="365"/>
      <c r="SXG61" s="365"/>
      <c r="SXH61" s="365"/>
      <c r="SXI61" s="365"/>
      <c r="SXJ61" s="365"/>
      <c r="SXK61" s="365"/>
      <c r="SXL61" s="365"/>
      <c r="SXM61" s="365"/>
      <c r="SXN61" s="365"/>
      <c r="SXO61" s="365"/>
      <c r="SXP61" s="365"/>
      <c r="SXQ61" s="365"/>
      <c r="SXR61" s="365"/>
      <c r="SXS61" s="365"/>
      <c r="SXT61" s="365"/>
      <c r="SXU61" s="365"/>
      <c r="SXV61" s="365"/>
      <c r="SXW61" s="365"/>
      <c r="SXX61" s="365"/>
      <c r="SXY61" s="365"/>
      <c r="SXZ61" s="365"/>
      <c r="SYA61" s="365"/>
      <c r="SYB61" s="365"/>
      <c r="SYC61" s="365"/>
      <c r="SYD61" s="365"/>
      <c r="SYE61" s="365"/>
      <c r="SYF61" s="365"/>
      <c r="SYG61" s="365"/>
      <c r="SYH61" s="365"/>
      <c r="SYI61" s="365"/>
      <c r="SYJ61" s="365"/>
      <c r="SYK61" s="365"/>
      <c r="SYL61" s="365"/>
      <c r="SYM61" s="365"/>
      <c r="SYN61" s="365"/>
      <c r="SYO61" s="365"/>
      <c r="SYP61" s="365"/>
      <c r="SYQ61" s="365"/>
      <c r="SYR61" s="365"/>
      <c r="SYS61" s="365"/>
      <c r="SYT61" s="365"/>
      <c r="SYU61" s="365"/>
      <c r="SYV61" s="365"/>
      <c r="SYW61" s="365"/>
      <c r="SYX61" s="365"/>
      <c r="SYY61" s="365"/>
      <c r="SYZ61" s="365"/>
      <c r="SZA61" s="365"/>
      <c r="SZB61" s="365"/>
      <c r="SZC61" s="365"/>
      <c r="SZD61" s="365"/>
      <c r="SZE61" s="365"/>
      <c r="SZF61" s="365"/>
      <c r="SZG61" s="365"/>
      <c r="SZH61" s="365"/>
      <c r="SZI61" s="365"/>
      <c r="SZJ61" s="365"/>
      <c r="SZK61" s="365"/>
      <c r="SZL61" s="365"/>
      <c r="SZM61" s="365"/>
      <c r="SZN61" s="365"/>
      <c r="SZO61" s="365"/>
      <c r="SZP61" s="365"/>
      <c r="SZQ61" s="365"/>
      <c r="SZR61" s="365"/>
      <c r="SZS61" s="365"/>
      <c r="SZT61" s="365"/>
      <c r="SZU61" s="365"/>
      <c r="SZV61" s="365"/>
      <c r="SZW61" s="365"/>
      <c r="SZX61" s="365"/>
      <c r="SZY61" s="365"/>
      <c r="SZZ61" s="365"/>
      <c r="TAA61" s="365"/>
      <c r="TAB61" s="365"/>
      <c r="TAC61" s="365"/>
      <c r="TAD61" s="365"/>
      <c r="TAE61" s="365"/>
      <c r="TAF61" s="365"/>
      <c r="TAG61" s="365"/>
      <c r="TAH61" s="365"/>
      <c r="TAI61" s="365"/>
      <c r="TAJ61" s="365"/>
      <c r="TAK61" s="365"/>
      <c r="TAL61" s="365"/>
      <c r="TAM61" s="365"/>
      <c r="TAN61" s="365"/>
      <c r="TAO61" s="365"/>
      <c r="TAP61" s="365"/>
      <c r="TAQ61" s="365"/>
      <c r="TAR61" s="365"/>
      <c r="TAS61" s="365"/>
      <c r="TAT61" s="365"/>
      <c r="TAU61" s="365"/>
      <c r="TAV61" s="365"/>
      <c r="TAW61" s="365"/>
      <c r="TAX61" s="365"/>
      <c r="TAY61" s="365"/>
      <c r="TAZ61" s="365"/>
      <c r="TBA61" s="365"/>
      <c r="TBB61" s="365"/>
      <c r="TBC61" s="365"/>
      <c r="TBD61" s="365"/>
      <c r="TBE61" s="365"/>
      <c r="TBF61" s="365"/>
      <c r="TBG61" s="365"/>
      <c r="TBH61" s="365"/>
      <c r="TBI61" s="365"/>
      <c r="TBJ61" s="365"/>
      <c r="TBK61" s="365"/>
      <c r="TBL61" s="365"/>
      <c r="TBM61" s="365"/>
      <c r="TBN61" s="365"/>
      <c r="TBO61" s="365"/>
      <c r="TBP61" s="365"/>
      <c r="TBQ61" s="365"/>
      <c r="TBR61" s="365"/>
      <c r="TBS61" s="365"/>
      <c r="TBT61" s="365"/>
      <c r="TBU61" s="365"/>
      <c r="TBV61" s="365"/>
      <c r="TBW61" s="365"/>
      <c r="TBX61" s="365"/>
      <c r="TBY61" s="365"/>
      <c r="TBZ61" s="365"/>
      <c r="TCA61" s="365"/>
      <c r="TCB61" s="365"/>
      <c r="TCC61" s="365"/>
      <c r="TCD61" s="365"/>
      <c r="TCE61" s="365"/>
      <c r="TCF61" s="365"/>
      <c r="TCG61" s="365"/>
      <c r="TCH61" s="365"/>
      <c r="TCI61" s="365"/>
      <c r="TCJ61" s="365"/>
      <c r="TCK61" s="365"/>
      <c r="TCL61" s="365"/>
      <c r="TCM61" s="365"/>
      <c r="TCN61" s="365"/>
      <c r="TCO61" s="365"/>
      <c r="TCP61" s="365"/>
      <c r="TCQ61" s="365"/>
      <c r="TCR61" s="365"/>
      <c r="TCS61" s="365"/>
      <c r="TCT61" s="365"/>
      <c r="TCU61" s="365"/>
      <c r="TCV61" s="365"/>
      <c r="TCW61" s="365"/>
      <c r="TCX61" s="365"/>
      <c r="TCY61" s="365"/>
      <c r="TCZ61" s="365"/>
      <c r="TDA61" s="365"/>
      <c r="TDB61" s="365"/>
      <c r="TDC61" s="365"/>
      <c r="TDD61" s="365"/>
      <c r="TDE61" s="365"/>
      <c r="TDF61" s="365"/>
      <c r="TDG61" s="365"/>
      <c r="TDH61" s="365"/>
      <c r="TDI61" s="365"/>
      <c r="TDJ61" s="365"/>
      <c r="TDK61" s="365"/>
      <c r="TDL61" s="365"/>
      <c r="TDM61" s="365"/>
      <c r="TDN61" s="365"/>
      <c r="TDO61" s="365"/>
      <c r="TDP61" s="365"/>
      <c r="TDQ61" s="365"/>
      <c r="TDR61" s="365"/>
      <c r="TDS61" s="365"/>
      <c r="TDT61" s="365"/>
      <c r="TDU61" s="365"/>
      <c r="TDV61" s="365"/>
      <c r="TDW61" s="365"/>
      <c r="TDX61" s="365"/>
      <c r="TDY61" s="365"/>
      <c r="TDZ61" s="365"/>
      <c r="TEA61" s="365"/>
      <c r="TEB61" s="365"/>
      <c r="TEC61" s="365"/>
      <c r="TED61" s="365"/>
      <c r="TEE61" s="365"/>
      <c r="TEF61" s="365"/>
      <c r="TEG61" s="365"/>
      <c r="TEH61" s="365"/>
      <c r="TEI61" s="365"/>
      <c r="TEJ61" s="365"/>
      <c r="TEK61" s="365"/>
      <c r="TEL61" s="365"/>
      <c r="TEM61" s="365"/>
      <c r="TEN61" s="365"/>
      <c r="TEO61" s="365"/>
      <c r="TEP61" s="365"/>
      <c r="TEQ61" s="365"/>
      <c r="TER61" s="365"/>
      <c r="TES61" s="365"/>
      <c r="TET61" s="365"/>
      <c r="TEU61" s="365"/>
      <c r="TEV61" s="365"/>
      <c r="TEW61" s="365"/>
      <c r="TEX61" s="365"/>
      <c r="TEY61" s="365"/>
      <c r="TEZ61" s="365"/>
      <c r="TFA61" s="365"/>
      <c r="TFB61" s="365"/>
      <c r="TFC61" s="365"/>
      <c r="TFD61" s="365"/>
      <c r="TFE61" s="365"/>
      <c r="TFF61" s="365"/>
      <c r="TFG61" s="365"/>
      <c r="TFH61" s="365"/>
      <c r="TFI61" s="365"/>
      <c r="TFJ61" s="365"/>
      <c r="TFK61" s="365"/>
      <c r="TFL61" s="365"/>
      <c r="TFM61" s="365"/>
      <c r="TFN61" s="365"/>
      <c r="TFO61" s="365"/>
      <c r="TFP61" s="365"/>
      <c r="TFQ61" s="365"/>
      <c r="TFR61" s="365"/>
      <c r="TFS61" s="365"/>
      <c r="TFT61" s="365"/>
      <c r="TFU61" s="365"/>
      <c r="TFV61" s="365"/>
      <c r="TFW61" s="365"/>
      <c r="TFX61" s="365"/>
      <c r="TFY61" s="365"/>
      <c r="TFZ61" s="365"/>
      <c r="TGA61" s="365"/>
      <c r="TGB61" s="365"/>
      <c r="TGC61" s="365"/>
      <c r="TGD61" s="365"/>
      <c r="TGE61" s="365"/>
      <c r="TGF61" s="365"/>
      <c r="TGG61" s="365"/>
      <c r="TGH61" s="365"/>
      <c r="TGI61" s="365"/>
      <c r="TGJ61" s="365"/>
      <c r="TGK61" s="365"/>
      <c r="TGL61" s="365"/>
      <c r="TGM61" s="365"/>
      <c r="TGN61" s="365"/>
      <c r="TGO61" s="365"/>
      <c r="TGP61" s="365"/>
      <c r="TGQ61" s="365"/>
      <c r="TGR61" s="365"/>
      <c r="TGS61" s="365"/>
      <c r="TGT61" s="365"/>
      <c r="TGU61" s="365"/>
      <c r="TGV61" s="365"/>
      <c r="TGW61" s="365"/>
      <c r="TGX61" s="365"/>
      <c r="TGY61" s="365"/>
      <c r="TGZ61" s="365"/>
      <c r="THA61" s="365"/>
      <c r="THB61" s="365"/>
      <c r="THC61" s="365"/>
      <c r="THD61" s="365"/>
      <c r="THE61" s="365"/>
      <c r="THF61" s="365"/>
      <c r="THG61" s="365"/>
      <c r="THH61" s="365"/>
      <c r="THI61" s="365"/>
      <c r="THJ61" s="365"/>
      <c r="THK61" s="365"/>
      <c r="THL61" s="365"/>
      <c r="THM61" s="365"/>
      <c r="THN61" s="365"/>
      <c r="THO61" s="365"/>
      <c r="THP61" s="365"/>
      <c r="THQ61" s="365"/>
      <c r="THR61" s="365"/>
      <c r="THS61" s="365"/>
      <c r="THT61" s="365"/>
      <c r="THU61" s="365"/>
      <c r="THV61" s="365"/>
      <c r="THW61" s="365"/>
      <c r="THX61" s="365"/>
      <c r="THY61" s="365"/>
      <c r="THZ61" s="365"/>
      <c r="TIA61" s="365"/>
      <c r="TIB61" s="365"/>
      <c r="TIC61" s="365"/>
      <c r="TID61" s="365"/>
      <c r="TIE61" s="365"/>
      <c r="TIF61" s="365"/>
      <c r="TIG61" s="365"/>
      <c r="TIH61" s="365"/>
      <c r="TII61" s="365"/>
      <c r="TIJ61" s="365"/>
      <c r="TIK61" s="365"/>
      <c r="TIL61" s="365"/>
      <c r="TIM61" s="365"/>
      <c r="TIN61" s="365"/>
      <c r="TIO61" s="365"/>
      <c r="TIP61" s="365"/>
      <c r="TIQ61" s="365"/>
      <c r="TIR61" s="365"/>
      <c r="TIS61" s="365"/>
      <c r="TIT61" s="365"/>
      <c r="TIU61" s="365"/>
      <c r="TIV61" s="365"/>
      <c r="TIW61" s="365"/>
      <c r="TIX61" s="365"/>
      <c r="TIY61" s="365"/>
      <c r="TIZ61" s="365"/>
      <c r="TJA61" s="365"/>
      <c r="TJB61" s="365"/>
      <c r="TJC61" s="365"/>
      <c r="TJD61" s="365"/>
      <c r="TJE61" s="365"/>
      <c r="TJF61" s="365"/>
      <c r="TJG61" s="365"/>
      <c r="TJH61" s="365"/>
      <c r="TJI61" s="365"/>
      <c r="TJJ61" s="365"/>
      <c r="TJK61" s="365"/>
      <c r="TJL61" s="365"/>
      <c r="TJM61" s="365"/>
      <c r="TJN61" s="365"/>
      <c r="TJO61" s="365"/>
      <c r="TJP61" s="365"/>
      <c r="TJQ61" s="365"/>
      <c r="TJR61" s="365"/>
      <c r="TJS61" s="365"/>
      <c r="TJT61" s="365"/>
      <c r="TJU61" s="365"/>
      <c r="TJV61" s="365"/>
      <c r="TJW61" s="365"/>
      <c r="TJX61" s="365"/>
      <c r="TJY61" s="365"/>
      <c r="TJZ61" s="365"/>
      <c r="TKA61" s="365"/>
      <c r="TKB61" s="365"/>
      <c r="TKC61" s="365"/>
      <c r="TKD61" s="365"/>
      <c r="TKE61" s="365"/>
      <c r="TKF61" s="365"/>
      <c r="TKG61" s="365"/>
      <c r="TKH61" s="365"/>
      <c r="TKI61" s="365"/>
      <c r="TKJ61" s="365"/>
      <c r="TKK61" s="365"/>
      <c r="TKL61" s="365"/>
      <c r="TKM61" s="365"/>
      <c r="TKN61" s="365"/>
      <c r="TKO61" s="365"/>
      <c r="TKP61" s="365"/>
      <c r="TKQ61" s="365"/>
      <c r="TKR61" s="365"/>
      <c r="TKS61" s="365"/>
      <c r="TKT61" s="365"/>
      <c r="TKU61" s="365"/>
      <c r="TKV61" s="365"/>
      <c r="TKW61" s="365"/>
      <c r="TKX61" s="365"/>
      <c r="TKY61" s="365"/>
      <c r="TKZ61" s="365"/>
      <c r="TLA61" s="365"/>
      <c r="TLB61" s="365"/>
      <c r="TLC61" s="365"/>
      <c r="TLD61" s="365"/>
      <c r="TLE61" s="365"/>
      <c r="TLF61" s="365"/>
      <c r="TLG61" s="365"/>
      <c r="TLH61" s="365"/>
      <c r="TLI61" s="365"/>
      <c r="TLJ61" s="365"/>
      <c r="TLK61" s="365"/>
      <c r="TLL61" s="365"/>
      <c r="TLM61" s="365"/>
      <c r="TLN61" s="365"/>
      <c r="TLO61" s="365"/>
      <c r="TLP61" s="365"/>
      <c r="TLQ61" s="365"/>
      <c r="TLR61" s="365"/>
      <c r="TLS61" s="365"/>
      <c r="TLT61" s="365"/>
      <c r="TLU61" s="365"/>
      <c r="TLV61" s="365"/>
      <c r="TLW61" s="365"/>
      <c r="TLX61" s="365"/>
      <c r="TLY61" s="365"/>
      <c r="TLZ61" s="365"/>
      <c r="TMA61" s="365"/>
      <c r="TMB61" s="365"/>
      <c r="TMC61" s="365"/>
      <c r="TMD61" s="365"/>
      <c r="TME61" s="365"/>
      <c r="TMF61" s="365"/>
      <c r="TMG61" s="365"/>
      <c r="TMH61" s="365"/>
      <c r="TMI61" s="365"/>
      <c r="TMJ61" s="365"/>
      <c r="TMK61" s="365"/>
      <c r="TML61" s="365"/>
      <c r="TMM61" s="365"/>
      <c r="TMN61" s="365"/>
      <c r="TMO61" s="365"/>
      <c r="TMP61" s="365"/>
      <c r="TMQ61" s="365"/>
      <c r="TMR61" s="365"/>
      <c r="TMS61" s="365"/>
      <c r="TMT61" s="365"/>
      <c r="TMU61" s="365"/>
      <c r="TMV61" s="365"/>
      <c r="TMW61" s="365"/>
      <c r="TMX61" s="365"/>
      <c r="TMY61" s="365"/>
      <c r="TMZ61" s="365"/>
      <c r="TNA61" s="365"/>
      <c r="TNB61" s="365"/>
      <c r="TNC61" s="365"/>
      <c r="TND61" s="365"/>
      <c r="TNE61" s="365"/>
      <c r="TNF61" s="365"/>
      <c r="TNG61" s="365"/>
      <c r="TNH61" s="365"/>
      <c r="TNI61" s="365"/>
      <c r="TNJ61" s="365"/>
      <c r="TNK61" s="365"/>
      <c r="TNL61" s="365"/>
      <c r="TNM61" s="365"/>
      <c r="TNN61" s="365"/>
      <c r="TNO61" s="365"/>
      <c r="TNP61" s="365"/>
      <c r="TNQ61" s="365"/>
      <c r="TNR61" s="365"/>
      <c r="TNS61" s="365"/>
      <c r="TNT61" s="365"/>
      <c r="TNU61" s="365"/>
      <c r="TNV61" s="365"/>
      <c r="TNW61" s="365"/>
      <c r="TNX61" s="365"/>
      <c r="TNY61" s="365"/>
      <c r="TNZ61" s="365"/>
      <c r="TOA61" s="365"/>
      <c r="TOB61" s="365"/>
      <c r="TOC61" s="365"/>
      <c r="TOD61" s="365"/>
      <c r="TOE61" s="365"/>
      <c r="TOF61" s="365"/>
      <c r="TOG61" s="365"/>
      <c r="TOH61" s="365"/>
      <c r="TOI61" s="365"/>
      <c r="TOJ61" s="365"/>
      <c r="TOK61" s="365"/>
      <c r="TOL61" s="365"/>
      <c r="TOM61" s="365"/>
      <c r="TON61" s="365"/>
      <c r="TOO61" s="365"/>
      <c r="TOP61" s="365"/>
      <c r="TOQ61" s="365"/>
      <c r="TOR61" s="365"/>
      <c r="TOS61" s="365"/>
      <c r="TOT61" s="365"/>
      <c r="TOU61" s="365"/>
      <c r="TOV61" s="365"/>
      <c r="TOW61" s="365"/>
      <c r="TOX61" s="365"/>
      <c r="TOY61" s="365"/>
      <c r="TOZ61" s="365"/>
      <c r="TPA61" s="365"/>
      <c r="TPB61" s="365"/>
      <c r="TPC61" s="365"/>
      <c r="TPD61" s="365"/>
      <c r="TPE61" s="365"/>
      <c r="TPF61" s="365"/>
      <c r="TPG61" s="365"/>
      <c r="TPH61" s="365"/>
      <c r="TPI61" s="365"/>
      <c r="TPJ61" s="365"/>
      <c r="TPK61" s="365"/>
      <c r="TPL61" s="365"/>
      <c r="TPM61" s="365"/>
      <c r="TPN61" s="365"/>
      <c r="TPO61" s="365"/>
      <c r="TPP61" s="365"/>
      <c r="TPQ61" s="365"/>
      <c r="TPR61" s="365"/>
      <c r="TPS61" s="365"/>
      <c r="TPT61" s="365"/>
      <c r="TPU61" s="365"/>
      <c r="TPV61" s="365"/>
      <c r="TPW61" s="365"/>
      <c r="TPX61" s="365"/>
      <c r="TPY61" s="365"/>
      <c r="TPZ61" s="365"/>
      <c r="TQA61" s="365"/>
      <c r="TQB61" s="365"/>
      <c r="TQC61" s="365"/>
      <c r="TQD61" s="365"/>
      <c r="TQE61" s="365"/>
      <c r="TQF61" s="365"/>
      <c r="TQG61" s="365"/>
      <c r="TQH61" s="365"/>
      <c r="TQI61" s="365"/>
      <c r="TQJ61" s="365"/>
      <c r="TQK61" s="365"/>
      <c r="TQL61" s="365"/>
      <c r="TQM61" s="365"/>
      <c r="TQN61" s="365"/>
      <c r="TQO61" s="365"/>
      <c r="TQP61" s="365"/>
      <c r="TQQ61" s="365"/>
      <c r="TQR61" s="365"/>
      <c r="TQS61" s="365"/>
      <c r="TQT61" s="365"/>
      <c r="TQU61" s="365"/>
      <c r="TQV61" s="365"/>
      <c r="TQW61" s="365"/>
      <c r="TQX61" s="365"/>
      <c r="TQY61" s="365"/>
      <c r="TQZ61" s="365"/>
      <c r="TRA61" s="365"/>
      <c r="TRB61" s="365"/>
      <c r="TRC61" s="365"/>
      <c r="TRD61" s="365"/>
      <c r="TRE61" s="365"/>
      <c r="TRF61" s="365"/>
      <c r="TRG61" s="365"/>
      <c r="TRH61" s="365"/>
      <c r="TRI61" s="365"/>
      <c r="TRJ61" s="365"/>
      <c r="TRK61" s="365"/>
      <c r="TRL61" s="365"/>
      <c r="TRM61" s="365"/>
      <c r="TRN61" s="365"/>
      <c r="TRO61" s="365"/>
      <c r="TRP61" s="365"/>
      <c r="TRQ61" s="365"/>
      <c r="TRR61" s="365"/>
      <c r="TRS61" s="365"/>
      <c r="TRT61" s="365"/>
      <c r="TRU61" s="365"/>
      <c r="TRV61" s="365"/>
      <c r="TRW61" s="365"/>
      <c r="TRX61" s="365"/>
      <c r="TRY61" s="365"/>
      <c r="TRZ61" s="365"/>
      <c r="TSA61" s="365"/>
      <c r="TSB61" s="365"/>
      <c r="TSC61" s="365"/>
      <c r="TSD61" s="365"/>
      <c r="TSE61" s="365"/>
      <c r="TSF61" s="365"/>
      <c r="TSG61" s="365"/>
      <c r="TSH61" s="365"/>
      <c r="TSI61" s="365"/>
      <c r="TSJ61" s="365"/>
      <c r="TSK61" s="365"/>
      <c r="TSL61" s="365"/>
      <c r="TSM61" s="365"/>
      <c r="TSN61" s="365"/>
      <c r="TSO61" s="365"/>
      <c r="TSP61" s="365"/>
      <c r="TSQ61" s="365"/>
      <c r="TSR61" s="365"/>
      <c r="TSS61" s="365"/>
      <c r="TST61" s="365"/>
      <c r="TSU61" s="365"/>
      <c r="TSV61" s="365"/>
      <c r="TSW61" s="365"/>
      <c r="TSX61" s="365"/>
      <c r="TSY61" s="365"/>
      <c r="TSZ61" s="365"/>
      <c r="TTA61" s="365"/>
      <c r="TTB61" s="365"/>
      <c r="TTC61" s="365"/>
      <c r="TTD61" s="365"/>
      <c r="TTE61" s="365"/>
      <c r="TTF61" s="365"/>
      <c r="TTG61" s="365"/>
      <c r="TTH61" s="365"/>
      <c r="TTI61" s="365"/>
      <c r="TTJ61" s="365"/>
      <c r="TTK61" s="365"/>
      <c r="TTL61" s="365"/>
      <c r="TTM61" s="365"/>
      <c r="TTN61" s="365"/>
      <c r="TTO61" s="365"/>
      <c r="TTP61" s="365"/>
      <c r="TTQ61" s="365"/>
      <c r="TTR61" s="365"/>
      <c r="TTS61" s="365"/>
      <c r="TTT61" s="365"/>
      <c r="TTU61" s="365"/>
      <c r="TTV61" s="365"/>
      <c r="TTW61" s="365"/>
      <c r="TTX61" s="365"/>
      <c r="TTY61" s="365"/>
      <c r="TTZ61" s="365"/>
      <c r="TUA61" s="365"/>
      <c r="TUB61" s="365"/>
      <c r="TUC61" s="365"/>
      <c r="TUD61" s="365"/>
      <c r="TUE61" s="365"/>
      <c r="TUF61" s="365"/>
      <c r="TUG61" s="365"/>
      <c r="TUH61" s="365"/>
      <c r="TUI61" s="365"/>
      <c r="TUJ61" s="365"/>
      <c r="TUK61" s="365"/>
      <c r="TUL61" s="365"/>
      <c r="TUM61" s="365"/>
      <c r="TUN61" s="365"/>
      <c r="TUO61" s="365"/>
      <c r="TUP61" s="365"/>
      <c r="TUQ61" s="365"/>
      <c r="TUR61" s="365"/>
      <c r="TUS61" s="365"/>
      <c r="TUT61" s="365"/>
      <c r="TUU61" s="365"/>
      <c r="TUV61" s="365"/>
      <c r="TUW61" s="365"/>
      <c r="TUX61" s="365"/>
      <c r="TUY61" s="365"/>
      <c r="TUZ61" s="365"/>
      <c r="TVA61" s="365"/>
      <c r="TVB61" s="365"/>
      <c r="TVC61" s="365"/>
      <c r="TVD61" s="365"/>
      <c r="TVE61" s="365"/>
      <c r="TVF61" s="365"/>
      <c r="TVG61" s="365"/>
      <c r="TVH61" s="365"/>
      <c r="TVI61" s="365"/>
      <c r="TVJ61" s="365"/>
      <c r="TVK61" s="365"/>
      <c r="TVL61" s="365"/>
      <c r="TVM61" s="365"/>
      <c r="TVN61" s="365"/>
      <c r="TVO61" s="365"/>
      <c r="TVP61" s="365"/>
      <c r="TVQ61" s="365"/>
      <c r="TVR61" s="365"/>
      <c r="TVS61" s="365"/>
      <c r="TVT61" s="365"/>
      <c r="TVU61" s="365"/>
      <c r="TVV61" s="365"/>
      <c r="TVW61" s="365"/>
      <c r="TVX61" s="365"/>
      <c r="TVY61" s="365"/>
      <c r="TVZ61" s="365"/>
      <c r="TWA61" s="365"/>
      <c r="TWB61" s="365"/>
      <c r="TWC61" s="365"/>
      <c r="TWD61" s="365"/>
      <c r="TWE61" s="365"/>
      <c r="TWF61" s="365"/>
      <c r="TWG61" s="365"/>
      <c r="TWH61" s="365"/>
      <c r="TWI61" s="365"/>
      <c r="TWJ61" s="365"/>
      <c r="TWK61" s="365"/>
      <c r="TWL61" s="365"/>
      <c r="TWM61" s="365"/>
      <c r="TWN61" s="365"/>
      <c r="TWO61" s="365"/>
      <c r="TWP61" s="365"/>
      <c r="TWQ61" s="365"/>
      <c r="TWR61" s="365"/>
      <c r="TWS61" s="365"/>
      <c r="TWT61" s="365"/>
      <c r="TWU61" s="365"/>
      <c r="TWV61" s="365"/>
      <c r="TWW61" s="365"/>
      <c r="TWX61" s="365"/>
      <c r="TWY61" s="365"/>
      <c r="TWZ61" s="365"/>
      <c r="TXA61" s="365"/>
      <c r="TXB61" s="365"/>
      <c r="TXC61" s="365"/>
      <c r="TXD61" s="365"/>
      <c r="TXE61" s="365"/>
      <c r="TXF61" s="365"/>
      <c r="TXG61" s="365"/>
      <c r="TXH61" s="365"/>
      <c r="TXI61" s="365"/>
      <c r="TXJ61" s="365"/>
      <c r="TXK61" s="365"/>
      <c r="TXL61" s="365"/>
      <c r="TXM61" s="365"/>
      <c r="TXN61" s="365"/>
      <c r="TXO61" s="365"/>
      <c r="TXP61" s="365"/>
      <c r="TXQ61" s="365"/>
      <c r="TXR61" s="365"/>
      <c r="TXS61" s="365"/>
      <c r="TXT61" s="365"/>
      <c r="TXU61" s="365"/>
      <c r="TXV61" s="365"/>
      <c r="TXW61" s="365"/>
      <c r="TXX61" s="365"/>
      <c r="TXY61" s="365"/>
      <c r="TXZ61" s="365"/>
      <c r="TYA61" s="365"/>
      <c r="TYB61" s="365"/>
      <c r="TYC61" s="365"/>
      <c r="TYD61" s="365"/>
      <c r="TYE61" s="365"/>
      <c r="TYF61" s="365"/>
      <c r="TYG61" s="365"/>
      <c r="TYH61" s="365"/>
      <c r="TYI61" s="365"/>
      <c r="TYJ61" s="365"/>
      <c r="TYK61" s="365"/>
      <c r="TYL61" s="365"/>
      <c r="TYM61" s="365"/>
      <c r="TYN61" s="365"/>
      <c r="TYO61" s="365"/>
      <c r="TYP61" s="365"/>
      <c r="TYQ61" s="365"/>
      <c r="TYR61" s="365"/>
      <c r="TYS61" s="365"/>
      <c r="TYT61" s="365"/>
      <c r="TYU61" s="365"/>
      <c r="TYV61" s="365"/>
      <c r="TYW61" s="365"/>
      <c r="TYX61" s="365"/>
      <c r="TYY61" s="365"/>
      <c r="TYZ61" s="365"/>
      <c r="TZA61" s="365"/>
      <c r="TZB61" s="365"/>
      <c r="TZC61" s="365"/>
      <c r="TZD61" s="365"/>
      <c r="TZE61" s="365"/>
      <c r="TZF61" s="365"/>
      <c r="TZG61" s="365"/>
      <c r="TZH61" s="365"/>
      <c r="TZI61" s="365"/>
      <c r="TZJ61" s="365"/>
      <c r="TZK61" s="365"/>
      <c r="TZL61" s="365"/>
      <c r="TZM61" s="365"/>
      <c r="TZN61" s="365"/>
      <c r="TZO61" s="365"/>
      <c r="TZP61" s="365"/>
      <c r="TZQ61" s="365"/>
      <c r="TZR61" s="365"/>
      <c r="TZS61" s="365"/>
      <c r="TZT61" s="365"/>
      <c r="TZU61" s="365"/>
      <c r="TZV61" s="365"/>
      <c r="TZW61" s="365"/>
      <c r="TZX61" s="365"/>
      <c r="TZY61" s="365"/>
      <c r="TZZ61" s="365"/>
      <c r="UAA61" s="365"/>
      <c r="UAB61" s="365"/>
      <c r="UAC61" s="365"/>
      <c r="UAD61" s="365"/>
      <c r="UAE61" s="365"/>
      <c r="UAF61" s="365"/>
      <c r="UAG61" s="365"/>
      <c r="UAH61" s="365"/>
      <c r="UAI61" s="365"/>
      <c r="UAJ61" s="365"/>
      <c r="UAK61" s="365"/>
      <c r="UAL61" s="365"/>
      <c r="UAM61" s="365"/>
      <c r="UAN61" s="365"/>
      <c r="UAO61" s="365"/>
      <c r="UAP61" s="365"/>
      <c r="UAQ61" s="365"/>
      <c r="UAR61" s="365"/>
      <c r="UAS61" s="365"/>
      <c r="UAT61" s="365"/>
      <c r="UAU61" s="365"/>
      <c r="UAV61" s="365"/>
      <c r="UAW61" s="365"/>
      <c r="UAX61" s="365"/>
      <c r="UAY61" s="365"/>
      <c r="UAZ61" s="365"/>
      <c r="UBA61" s="365"/>
      <c r="UBB61" s="365"/>
      <c r="UBC61" s="365"/>
      <c r="UBD61" s="365"/>
      <c r="UBE61" s="365"/>
      <c r="UBF61" s="365"/>
      <c r="UBG61" s="365"/>
      <c r="UBH61" s="365"/>
      <c r="UBI61" s="365"/>
      <c r="UBJ61" s="365"/>
      <c r="UBK61" s="365"/>
      <c r="UBL61" s="365"/>
      <c r="UBM61" s="365"/>
      <c r="UBN61" s="365"/>
      <c r="UBO61" s="365"/>
      <c r="UBP61" s="365"/>
      <c r="UBQ61" s="365"/>
      <c r="UBR61" s="365"/>
      <c r="UBS61" s="365"/>
      <c r="UBT61" s="365"/>
      <c r="UBU61" s="365"/>
      <c r="UBV61" s="365"/>
      <c r="UBW61" s="365"/>
      <c r="UBX61" s="365"/>
      <c r="UBY61" s="365"/>
      <c r="UBZ61" s="365"/>
      <c r="UCA61" s="365"/>
      <c r="UCB61" s="365"/>
      <c r="UCC61" s="365"/>
      <c r="UCD61" s="365"/>
      <c r="UCE61" s="365"/>
      <c r="UCF61" s="365"/>
      <c r="UCG61" s="365"/>
      <c r="UCH61" s="365"/>
      <c r="UCI61" s="365"/>
      <c r="UCJ61" s="365"/>
      <c r="UCK61" s="365"/>
      <c r="UCL61" s="365"/>
      <c r="UCM61" s="365"/>
      <c r="UCN61" s="365"/>
      <c r="UCO61" s="365"/>
      <c r="UCP61" s="365"/>
      <c r="UCQ61" s="365"/>
      <c r="UCR61" s="365"/>
      <c r="UCS61" s="365"/>
      <c r="UCT61" s="365"/>
      <c r="UCU61" s="365"/>
      <c r="UCV61" s="365"/>
      <c r="UCW61" s="365"/>
      <c r="UCX61" s="365"/>
      <c r="UCY61" s="365"/>
      <c r="UCZ61" s="365"/>
      <c r="UDA61" s="365"/>
      <c r="UDB61" s="365"/>
      <c r="UDC61" s="365"/>
      <c r="UDD61" s="365"/>
      <c r="UDE61" s="365"/>
      <c r="UDF61" s="365"/>
      <c r="UDG61" s="365"/>
      <c r="UDH61" s="365"/>
      <c r="UDI61" s="365"/>
      <c r="UDJ61" s="365"/>
      <c r="UDK61" s="365"/>
      <c r="UDL61" s="365"/>
      <c r="UDM61" s="365"/>
      <c r="UDN61" s="365"/>
      <c r="UDO61" s="365"/>
      <c r="UDP61" s="365"/>
      <c r="UDQ61" s="365"/>
      <c r="UDR61" s="365"/>
      <c r="UDS61" s="365"/>
      <c r="UDT61" s="365"/>
      <c r="UDU61" s="365"/>
      <c r="UDV61" s="365"/>
      <c r="UDW61" s="365"/>
      <c r="UDX61" s="365"/>
      <c r="UDY61" s="365"/>
      <c r="UDZ61" s="365"/>
      <c r="UEA61" s="365"/>
      <c r="UEB61" s="365"/>
      <c r="UEC61" s="365"/>
      <c r="UED61" s="365"/>
      <c r="UEE61" s="365"/>
      <c r="UEF61" s="365"/>
      <c r="UEG61" s="365"/>
      <c r="UEH61" s="365"/>
      <c r="UEI61" s="365"/>
      <c r="UEJ61" s="365"/>
      <c r="UEK61" s="365"/>
      <c r="UEL61" s="365"/>
      <c r="UEM61" s="365"/>
      <c r="UEN61" s="365"/>
      <c r="UEO61" s="365"/>
      <c r="UEP61" s="365"/>
      <c r="UEQ61" s="365"/>
      <c r="UER61" s="365"/>
      <c r="UES61" s="365"/>
      <c r="UET61" s="365"/>
      <c r="UEU61" s="365"/>
      <c r="UEV61" s="365"/>
      <c r="UEW61" s="365"/>
      <c r="UEX61" s="365"/>
      <c r="UEY61" s="365"/>
      <c r="UEZ61" s="365"/>
      <c r="UFA61" s="365"/>
      <c r="UFB61" s="365"/>
      <c r="UFC61" s="365"/>
      <c r="UFD61" s="365"/>
      <c r="UFE61" s="365"/>
      <c r="UFF61" s="365"/>
      <c r="UFG61" s="365"/>
      <c r="UFH61" s="365"/>
      <c r="UFI61" s="365"/>
      <c r="UFJ61" s="365"/>
      <c r="UFK61" s="365"/>
      <c r="UFL61" s="365"/>
      <c r="UFM61" s="365"/>
      <c r="UFN61" s="365"/>
      <c r="UFO61" s="365"/>
      <c r="UFP61" s="365"/>
      <c r="UFQ61" s="365"/>
      <c r="UFR61" s="365"/>
      <c r="UFS61" s="365"/>
      <c r="UFT61" s="365"/>
      <c r="UFU61" s="365"/>
      <c r="UFV61" s="365"/>
      <c r="UFW61" s="365"/>
      <c r="UFX61" s="365"/>
      <c r="UFY61" s="365"/>
      <c r="UFZ61" s="365"/>
      <c r="UGA61" s="365"/>
      <c r="UGB61" s="365"/>
      <c r="UGC61" s="365"/>
      <c r="UGD61" s="365"/>
      <c r="UGE61" s="365"/>
      <c r="UGF61" s="365"/>
      <c r="UGG61" s="365"/>
      <c r="UGH61" s="365"/>
      <c r="UGI61" s="365"/>
      <c r="UGJ61" s="365"/>
      <c r="UGK61" s="365"/>
      <c r="UGL61" s="365"/>
      <c r="UGM61" s="365"/>
      <c r="UGN61" s="365"/>
      <c r="UGO61" s="365"/>
      <c r="UGP61" s="365"/>
      <c r="UGQ61" s="365"/>
      <c r="UGR61" s="365"/>
      <c r="UGS61" s="365"/>
      <c r="UGT61" s="365"/>
      <c r="UGU61" s="365"/>
      <c r="UGV61" s="365"/>
      <c r="UGW61" s="365"/>
      <c r="UGX61" s="365"/>
      <c r="UGY61" s="365"/>
      <c r="UGZ61" s="365"/>
      <c r="UHA61" s="365"/>
      <c r="UHB61" s="365"/>
      <c r="UHC61" s="365"/>
      <c r="UHD61" s="365"/>
      <c r="UHE61" s="365"/>
      <c r="UHF61" s="365"/>
      <c r="UHG61" s="365"/>
      <c r="UHH61" s="365"/>
      <c r="UHI61" s="365"/>
      <c r="UHJ61" s="365"/>
      <c r="UHK61" s="365"/>
      <c r="UHL61" s="365"/>
      <c r="UHM61" s="365"/>
      <c r="UHN61" s="365"/>
      <c r="UHO61" s="365"/>
      <c r="UHP61" s="365"/>
      <c r="UHQ61" s="365"/>
      <c r="UHR61" s="365"/>
      <c r="UHS61" s="365"/>
      <c r="UHT61" s="365"/>
      <c r="UHU61" s="365"/>
      <c r="UHV61" s="365"/>
      <c r="UHW61" s="365"/>
      <c r="UHX61" s="365"/>
      <c r="UHY61" s="365"/>
      <c r="UHZ61" s="365"/>
      <c r="UIA61" s="365"/>
      <c r="UIB61" s="365"/>
      <c r="UIC61" s="365"/>
      <c r="UID61" s="365"/>
      <c r="UIE61" s="365"/>
      <c r="UIF61" s="365"/>
      <c r="UIG61" s="365"/>
      <c r="UIH61" s="365"/>
      <c r="UII61" s="365"/>
      <c r="UIJ61" s="365"/>
      <c r="UIK61" s="365"/>
      <c r="UIL61" s="365"/>
      <c r="UIM61" s="365"/>
      <c r="UIN61" s="365"/>
      <c r="UIO61" s="365"/>
      <c r="UIP61" s="365"/>
      <c r="UIQ61" s="365"/>
      <c r="UIR61" s="365"/>
      <c r="UIS61" s="365"/>
      <c r="UIT61" s="365"/>
      <c r="UIU61" s="365"/>
      <c r="UIV61" s="365"/>
      <c r="UIW61" s="365"/>
      <c r="UIX61" s="365"/>
      <c r="UIY61" s="365"/>
      <c r="UIZ61" s="365"/>
      <c r="UJA61" s="365"/>
      <c r="UJB61" s="365"/>
      <c r="UJC61" s="365"/>
      <c r="UJD61" s="365"/>
      <c r="UJE61" s="365"/>
      <c r="UJF61" s="365"/>
      <c r="UJG61" s="365"/>
      <c r="UJH61" s="365"/>
      <c r="UJI61" s="365"/>
      <c r="UJJ61" s="365"/>
      <c r="UJK61" s="365"/>
      <c r="UJL61" s="365"/>
      <c r="UJM61" s="365"/>
      <c r="UJN61" s="365"/>
      <c r="UJO61" s="365"/>
      <c r="UJP61" s="365"/>
      <c r="UJQ61" s="365"/>
      <c r="UJR61" s="365"/>
      <c r="UJS61" s="365"/>
      <c r="UJT61" s="365"/>
      <c r="UJU61" s="365"/>
      <c r="UJV61" s="365"/>
      <c r="UJW61" s="365"/>
      <c r="UJX61" s="365"/>
      <c r="UJY61" s="365"/>
      <c r="UJZ61" s="365"/>
      <c r="UKA61" s="365"/>
      <c r="UKB61" s="365"/>
      <c r="UKC61" s="365"/>
      <c r="UKD61" s="365"/>
      <c r="UKE61" s="365"/>
      <c r="UKF61" s="365"/>
      <c r="UKG61" s="365"/>
      <c r="UKH61" s="365"/>
      <c r="UKI61" s="365"/>
      <c r="UKJ61" s="365"/>
      <c r="UKK61" s="365"/>
      <c r="UKL61" s="365"/>
      <c r="UKM61" s="365"/>
      <c r="UKN61" s="365"/>
      <c r="UKO61" s="365"/>
      <c r="UKP61" s="365"/>
      <c r="UKQ61" s="365"/>
      <c r="UKR61" s="365"/>
      <c r="UKS61" s="365"/>
      <c r="UKT61" s="365"/>
      <c r="UKU61" s="365"/>
      <c r="UKV61" s="365"/>
      <c r="UKW61" s="365"/>
      <c r="UKX61" s="365"/>
      <c r="UKY61" s="365"/>
      <c r="UKZ61" s="365"/>
      <c r="ULA61" s="365"/>
      <c r="ULB61" s="365"/>
      <c r="ULC61" s="365"/>
      <c r="ULD61" s="365"/>
      <c r="ULE61" s="365"/>
      <c r="ULF61" s="365"/>
      <c r="ULG61" s="365"/>
      <c r="ULH61" s="365"/>
      <c r="ULI61" s="365"/>
      <c r="ULJ61" s="365"/>
      <c r="ULK61" s="365"/>
      <c r="ULL61" s="365"/>
      <c r="ULM61" s="365"/>
      <c r="ULN61" s="365"/>
      <c r="ULO61" s="365"/>
      <c r="ULP61" s="365"/>
      <c r="ULQ61" s="365"/>
      <c r="ULR61" s="365"/>
      <c r="ULS61" s="365"/>
      <c r="ULT61" s="365"/>
      <c r="ULU61" s="365"/>
      <c r="ULV61" s="365"/>
      <c r="ULW61" s="365"/>
      <c r="ULX61" s="365"/>
      <c r="ULY61" s="365"/>
      <c r="ULZ61" s="365"/>
      <c r="UMA61" s="365"/>
      <c r="UMB61" s="365"/>
      <c r="UMC61" s="365"/>
      <c r="UMD61" s="365"/>
      <c r="UME61" s="365"/>
      <c r="UMF61" s="365"/>
      <c r="UMG61" s="365"/>
      <c r="UMH61" s="365"/>
      <c r="UMI61" s="365"/>
      <c r="UMJ61" s="365"/>
      <c r="UMK61" s="365"/>
      <c r="UML61" s="365"/>
      <c r="UMM61" s="365"/>
      <c r="UMN61" s="365"/>
      <c r="UMO61" s="365"/>
      <c r="UMP61" s="365"/>
      <c r="UMQ61" s="365"/>
      <c r="UMR61" s="365"/>
      <c r="UMS61" s="365"/>
      <c r="UMT61" s="365"/>
      <c r="UMU61" s="365"/>
      <c r="UMV61" s="365"/>
      <c r="UMW61" s="365"/>
      <c r="UMX61" s="365"/>
      <c r="UMY61" s="365"/>
      <c r="UMZ61" s="365"/>
      <c r="UNA61" s="365"/>
      <c r="UNB61" s="365"/>
      <c r="UNC61" s="365"/>
      <c r="UND61" s="365"/>
      <c r="UNE61" s="365"/>
      <c r="UNF61" s="365"/>
      <c r="UNG61" s="365"/>
      <c r="UNH61" s="365"/>
      <c r="UNI61" s="365"/>
      <c r="UNJ61" s="365"/>
      <c r="UNK61" s="365"/>
      <c r="UNL61" s="365"/>
      <c r="UNM61" s="365"/>
      <c r="UNN61" s="365"/>
      <c r="UNO61" s="365"/>
      <c r="UNP61" s="365"/>
      <c r="UNQ61" s="365"/>
      <c r="UNR61" s="365"/>
      <c r="UNS61" s="365"/>
      <c r="UNT61" s="365"/>
      <c r="UNU61" s="365"/>
      <c r="UNV61" s="365"/>
      <c r="UNW61" s="365"/>
      <c r="UNX61" s="365"/>
      <c r="UNY61" s="365"/>
      <c r="UNZ61" s="365"/>
      <c r="UOA61" s="365"/>
      <c r="UOB61" s="365"/>
      <c r="UOC61" s="365"/>
      <c r="UOD61" s="365"/>
      <c r="UOE61" s="365"/>
      <c r="UOF61" s="365"/>
      <c r="UOG61" s="365"/>
      <c r="UOH61" s="365"/>
      <c r="UOI61" s="365"/>
      <c r="UOJ61" s="365"/>
      <c r="UOK61" s="365"/>
      <c r="UOL61" s="365"/>
      <c r="UOM61" s="365"/>
      <c r="UON61" s="365"/>
      <c r="UOO61" s="365"/>
      <c r="UOP61" s="365"/>
      <c r="UOQ61" s="365"/>
      <c r="UOR61" s="365"/>
      <c r="UOS61" s="365"/>
      <c r="UOT61" s="365"/>
      <c r="UOU61" s="365"/>
      <c r="UOV61" s="365"/>
      <c r="UOW61" s="365"/>
      <c r="UOX61" s="365"/>
      <c r="UOY61" s="365"/>
      <c r="UOZ61" s="365"/>
      <c r="UPA61" s="365"/>
      <c r="UPB61" s="365"/>
      <c r="UPC61" s="365"/>
      <c r="UPD61" s="365"/>
      <c r="UPE61" s="365"/>
      <c r="UPF61" s="365"/>
      <c r="UPG61" s="365"/>
      <c r="UPH61" s="365"/>
      <c r="UPI61" s="365"/>
      <c r="UPJ61" s="365"/>
      <c r="UPK61" s="365"/>
      <c r="UPL61" s="365"/>
      <c r="UPM61" s="365"/>
      <c r="UPN61" s="365"/>
      <c r="UPO61" s="365"/>
      <c r="UPP61" s="365"/>
      <c r="UPQ61" s="365"/>
      <c r="UPR61" s="365"/>
      <c r="UPS61" s="365"/>
      <c r="UPT61" s="365"/>
      <c r="UPU61" s="365"/>
      <c r="UPV61" s="365"/>
      <c r="UPW61" s="365"/>
      <c r="UPX61" s="365"/>
      <c r="UPY61" s="365"/>
      <c r="UPZ61" s="365"/>
      <c r="UQA61" s="365"/>
      <c r="UQB61" s="365"/>
      <c r="UQC61" s="365"/>
      <c r="UQD61" s="365"/>
      <c r="UQE61" s="365"/>
      <c r="UQF61" s="365"/>
      <c r="UQG61" s="365"/>
      <c r="UQH61" s="365"/>
      <c r="UQI61" s="365"/>
      <c r="UQJ61" s="365"/>
      <c r="UQK61" s="365"/>
      <c r="UQL61" s="365"/>
      <c r="UQM61" s="365"/>
      <c r="UQN61" s="365"/>
      <c r="UQO61" s="365"/>
      <c r="UQP61" s="365"/>
      <c r="UQQ61" s="365"/>
      <c r="UQR61" s="365"/>
      <c r="UQS61" s="365"/>
      <c r="UQT61" s="365"/>
      <c r="UQU61" s="365"/>
      <c r="UQV61" s="365"/>
      <c r="UQW61" s="365"/>
      <c r="UQX61" s="365"/>
      <c r="UQY61" s="365"/>
      <c r="UQZ61" s="365"/>
      <c r="URA61" s="365"/>
      <c r="URB61" s="365"/>
      <c r="URC61" s="365"/>
      <c r="URD61" s="365"/>
      <c r="URE61" s="365"/>
      <c r="URF61" s="365"/>
      <c r="URG61" s="365"/>
      <c r="URH61" s="365"/>
      <c r="URI61" s="365"/>
      <c r="URJ61" s="365"/>
      <c r="URK61" s="365"/>
      <c r="URL61" s="365"/>
      <c r="URM61" s="365"/>
      <c r="URN61" s="365"/>
      <c r="URO61" s="365"/>
      <c r="URP61" s="365"/>
      <c r="URQ61" s="365"/>
      <c r="URR61" s="365"/>
      <c r="URS61" s="365"/>
      <c r="URT61" s="365"/>
      <c r="URU61" s="365"/>
      <c r="URV61" s="365"/>
      <c r="URW61" s="365"/>
      <c r="URX61" s="365"/>
      <c r="URY61" s="365"/>
      <c r="URZ61" s="365"/>
      <c r="USA61" s="365"/>
      <c r="USB61" s="365"/>
      <c r="USC61" s="365"/>
      <c r="USD61" s="365"/>
      <c r="USE61" s="365"/>
      <c r="USF61" s="365"/>
      <c r="USG61" s="365"/>
      <c r="USH61" s="365"/>
      <c r="USI61" s="365"/>
      <c r="USJ61" s="365"/>
      <c r="USK61" s="365"/>
      <c r="USL61" s="365"/>
      <c r="USM61" s="365"/>
      <c r="USN61" s="365"/>
      <c r="USO61" s="365"/>
      <c r="USP61" s="365"/>
      <c r="USQ61" s="365"/>
      <c r="USR61" s="365"/>
      <c r="USS61" s="365"/>
      <c r="UST61" s="365"/>
      <c r="USU61" s="365"/>
      <c r="USV61" s="365"/>
      <c r="USW61" s="365"/>
      <c r="USX61" s="365"/>
      <c r="USY61" s="365"/>
      <c r="USZ61" s="365"/>
      <c r="UTA61" s="365"/>
      <c r="UTB61" s="365"/>
      <c r="UTC61" s="365"/>
      <c r="UTD61" s="365"/>
      <c r="UTE61" s="365"/>
      <c r="UTF61" s="365"/>
      <c r="UTG61" s="365"/>
      <c r="UTH61" s="365"/>
      <c r="UTI61" s="365"/>
      <c r="UTJ61" s="365"/>
      <c r="UTK61" s="365"/>
      <c r="UTL61" s="365"/>
      <c r="UTM61" s="365"/>
      <c r="UTN61" s="365"/>
      <c r="UTO61" s="365"/>
      <c r="UTP61" s="365"/>
      <c r="UTQ61" s="365"/>
      <c r="UTR61" s="365"/>
      <c r="UTS61" s="365"/>
      <c r="UTT61" s="365"/>
      <c r="UTU61" s="365"/>
      <c r="UTV61" s="365"/>
      <c r="UTW61" s="365"/>
      <c r="UTX61" s="365"/>
      <c r="UTY61" s="365"/>
      <c r="UTZ61" s="365"/>
      <c r="UUA61" s="365"/>
      <c r="UUB61" s="365"/>
      <c r="UUC61" s="365"/>
      <c r="UUD61" s="365"/>
      <c r="UUE61" s="365"/>
      <c r="UUF61" s="365"/>
      <c r="UUG61" s="365"/>
      <c r="UUH61" s="365"/>
      <c r="UUI61" s="365"/>
      <c r="UUJ61" s="365"/>
      <c r="UUK61" s="365"/>
      <c r="UUL61" s="365"/>
      <c r="UUM61" s="365"/>
      <c r="UUN61" s="365"/>
      <c r="UUO61" s="365"/>
      <c r="UUP61" s="365"/>
      <c r="UUQ61" s="365"/>
      <c r="UUR61" s="365"/>
      <c r="UUS61" s="365"/>
      <c r="UUT61" s="365"/>
      <c r="UUU61" s="365"/>
      <c r="UUV61" s="365"/>
      <c r="UUW61" s="365"/>
      <c r="UUX61" s="365"/>
      <c r="UUY61" s="365"/>
      <c r="UUZ61" s="365"/>
      <c r="UVA61" s="365"/>
      <c r="UVB61" s="365"/>
      <c r="UVC61" s="365"/>
      <c r="UVD61" s="365"/>
      <c r="UVE61" s="365"/>
      <c r="UVF61" s="365"/>
      <c r="UVG61" s="365"/>
      <c r="UVH61" s="365"/>
      <c r="UVI61" s="365"/>
      <c r="UVJ61" s="365"/>
      <c r="UVK61" s="365"/>
      <c r="UVL61" s="365"/>
      <c r="UVM61" s="365"/>
      <c r="UVN61" s="365"/>
      <c r="UVO61" s="365"/>
      <c r="UVP61" s="365"/>
      <c r="UVQ61" s="365"/>
      <c r="UVR61" s="365"/>
      <c r="UVS61" s="365"/>
      <c r="UVT61" s="365"/>
      <c r="UVU61" s="365"/>
      <c r="UVV61" s="365"/>
      <c r="UVW61" s="365"/>
      <c r="UVX61" s="365"/>
      <c r="UVY61" s="365"/>
      <c r="UVZ61" s="365"/>
      <c r="UWA61" s="365"/>
      <c r="UWB61" s="365"/>
      <c r="UWC61" s="365"/>
      <c r="UWD61" s="365"/>
      <c r="UWE61" s="365"/>
      <c r="UWF61" s="365"/>
      <c r="UWG61" s="365"/>
      <c r="UWH61" s="365"/>
      <c r="UWI61" s="365"/>
      <c r="UWJ61" s="365"/>
      <c r="UWK61" s="365"/>
      <c r="UWL61" s="365"/>
      <c r="UWM61" s="365"/>
      <c r="UWN61" s="365"/>
      <c r="UWO61" s="365"/>
      <c r="UWP61" s="365"/>
      <c r="UWQ61" s="365"/>
      <c r="UWR61" s="365"/>
      <c r="UWS61" s="365"/>
      <c r="UWT61" s="365"/>
      <c r="UWU61" s="365"/>
      <c r="UWV61" s="365"/>
      <c r="UWW61" s="365"/>
      <c r="UWX61" s="365"/>
      <c r="UWY61" s="365"/>
      <c r="UWZ61" s="365"/>
      <c r="UXA61" s="365"/>
      <c r="UXB61" s="365"/>
      <c r="UXC61" s="365"/>
      <c r="UXD61" s="365"/>
      <c r="UXE61" s="365"/>
      <c r="UXF61" s="365"/>
      <c r="UXG61" s="365"/>
      <c r="UXH61" s="365"/>
      <c r="UXI61" s="365"/>
      <c r="UXJ61" s="365"/>
      <c r="UXK61" s="365"/>
      <c r="UXL61" s="365"/>
      <c r="UXM61" s="365"/>
      <c r="UXN61" s="365"/>
      <c r="UXO61" s="365"/>
      <c r="UXP61" s="365"/>
      <c r="UXQ61" s="365"/>
      <c r="UXR61" s="365"/>
      <c r="UXS61" s="365"/>
      <c r="UXT61" s="365"/>
      <c r="UXU61" s="365"/>
      <c r="UXV61" s="365"/>
      <c r="UXW61" s="365"/>
      <c r="UXX61" s="365"/>
      <c r="UXY61" s="365"/>
      <c r="UXZ61" s="365"/>
      <c r="UYA61" s="365"/>
      <c r="UYB61" s="365"/>
      <c r="UYC61" s="365"/>
      <c r="UYD61" s="365"/>
      <c r="UYE61" s="365"/>
      <c r="UYF61" s="365"/>
      <c r="UYG61" s="365"/>
      <c r="UYH61" s="365"/>
      <c r="UYI61" s="365"/>
      <c r="UYJ61" s="365"/>
      <c r="UYK61" s="365"/>
      <c r="UYL61" s="365"/>
      <c r="UYM61" s="365"/>
      <c r="UYN61" s="365"/>
      <c r="UYO61" s="365"/>
      <c r="UYP61" s="365"/>
      <c r="UYQ61" s="365"/>
      <c r="UYR61" s="365"/>
      <c r="UYS61" s="365"/>
      <c r="UYT61" s="365"/>
      <c r="UYU61" s="365"/>
      <c r="UYV61" s="365"/>
      <c r="UYW61" s="365"/>
      <c r="UYX61" s="365"/>
      <c r="UYY61" s="365"/>
      <c r="UYZ61" s="365"/>
      <c r="UZA61" s="365"/>
      <c r="UZB61" s="365"/>
      <c r="UZC61" s="365"/>
      <c r="UZD61" s="365"/>
      <c r="UZE61" s="365"/>
      <c r="UZF61" s="365"/>
      <c r="UZG61" s="365"/>
      <c r="UZH61" s="365"/>
      <c r="UZI61" s="365"/>
      <c r="UZJ61" s="365"/>
      <c r="UZK61" s="365"/>
      <c r="UZL61" s="365"/>
      <c r="UZM61" s="365"/>
      <c r="UZN61" s="365"/>
      <c r="UZO61" s="365"/>
      <c r="UZP61" s="365"/>
      <c r="UZQ61" s="365"/>
      <c r="UZR61" s="365"/>
      <c r="UZS61" s="365"/>
      <c r="UZT61" s="365"/>
      <c r="UZU61" s="365"/>
      <c r="UZV61" s="365"/>
      <c r="UZW61" s="365"/>
      <c r="UZX61" s="365"/>
      <c r="UZY61" s="365"/>
      <c r="UZZ61" s="365"/>
      <c r="VAA61" s="365"/>
      <c r="VAB61" s="365"/>
      <c r="VAC61" s="365"/>
      <c r="VAD61" s="365"/>
      <c r="VAE61" s="365"/>
      <c r="VAF61" s="365"/>
      <c r="VAG61" s="365"/>
      <c r="VAH61" s="365"/>
      <c r="VAI61" s="365"/>
      <c r="VAJ61" s="365"/>
      <c r="VAK61" s="365"/>
      <c r="VAL61" s="365"/>
      <c r="VAM61" s="365"/>
      <c r="VAN61" s="365"/>
      <c r="VAO61" s="365"/>
      <c r="VAP61" s="365"/>
      <c r="VAQ61" s="365"/>
      <c r="VAR61" s="365"/>
      <c r="VAS61" s="365"/>
      <c r="VAT61" s="365"/>
      <c r="VAU61" s="365"/>
      <c r="VAV61" s="365"/>
      <c r="VAW61" s="365"/>
      <c r="VAX61" s="365"/>
      <c r="VAY61" s="365"/>
      <c r="VAZ61" s="365"/>
      <c r="VBA61" s="365"/>
      <c r="VBB61" s="365"/>
      <c r="VBC61" s="365"/>
      <c r="VBD61" s="365"/>
      <c r="VBE61" s="365"/>
      <c r="VBF61" s="365"/>
      <c r="VBG61" s="365"/>
      <c r="VBH61" s="365"/>
      <c r="VBI61" s="365"/>
      <c r="VBJ61" s="365"/>
      <c r="VBK61" s="365"/>
      <c r="VBL61" s="365"/>
      <c r="VBM61" s="365"/>
      <c r="VBN61" s="365"/>
      <c r="VBO61" s="365"/>
      <c r="VBP61" s="365"/>
      <c r="VBQ61" s="365"/>
      <c r="VBR61" s="365"/>
      <c r="VBS61" s="365"/>
      <c r="VBT61" s="365"/>
      <c r="VBU61" s="365"/>
      <c r="VBV61" s="365"/>
      <c r="VBW61" s="365"/>
      <c r="VBX61" s="365"/>
      <c r="VBY61" s="365"/>
      <c r="VBZ61" s="365"/>
      <c r="VCA61" s="365"/>
      <c r="VCB61" s="365"/>
      <c r="VCC61" s="365"/>
      <c r="VCD61" s="365"/>
      <c r="VCE61" s="365"/>
      <c r="VCF61" s="365"/>
      <c r="VCG61" s="365"/>
      <c r="VCH61" s="365"/>
      <c r="VCI61" s="365"/>
      <c r="VCJ61" s="365"/>
      <c r="VCK61" s="365"/>
      <c r="VCL61" s="365"/>
      <c r="VCM61" s="365"/>
      <c r="VCN61" s="365"/>
      <c r="VCO61" s="365"/>
      <c r="VCP61" s="365"/>
      <c r="VCQ61" s="365"/>
      <c r="VCR61" s="365"/>
      <c r="VCS61" s="365"/>
      <c r="VCT61" s="365"/>
      <c r="VCU61" s="365"/>
      <c r="VCV61" s="365"/>
      <c r="VCW61" s="365"/>
      <c r="VCX61" s="365"/>
      <c r="VCY61" s="365"/>
      <c r="VCZ61" s="365"/>
      <c r="VDA61" s="365"/>
      <c r="VDB61" s="365"/>
      <c r="VDC61" s="365"/>
      <c r="VDD61" s="365"/>
      <c r="VDE61" s="365"/>
      <c r="VDF61" s="365"/>
      <c r="VDG61" s="365"/>
      <c r="VDH61" s="365"/>
      <c r="VDI61" s="365"/>
      <c r="VDJ61" s="365"/>
      <c r="VDK61" s="365"/>
      <c r="VDL61" s="365"/>
      <c r="VDM61" s="365"/>
      <c r="VDN61" s="365"/>
      <c r="VDO61" s="365"/>
      <c r="VDP61" s="365"/>
      <c r="VDQ61" s="365"/>
      <c r="VDR61" s="365"/>
      <c r="VDS61" s="365"/>
      <c r="VDT61" s="365"/>
      <c r="VDU61" s="365"/>
      <c r="VDV61" s="365"/>
      <c r="VDW61" s="365"/>
      <c r="VDX61" s="365"/>
      <c r="VDY61" s="365"/>
      <c r="VDZ61" s="365"/>
      <c r="VEA61" s="365"/>
      <c r="VEB61" s="365"/>
      <c r="VEC61" s="365"/>
      <c r="VED61" s="365"/>
      <c r="VEE61" s="365"/>
      <c r="VEF61" s="365"/>
      <c r="VEG61" s="365"/>
      <c r="VEH61" s="365"/>
      <c r="VEI61" s="365"/>
      <c r="VEJ61" s="365"/>
      <c r="VEK61" s="365"/>
      <c r="VEL61" s="365"/>
      <c r="VEM61" s="365"/>
      <c r="VEN61" s="365"/>
      <c r="VEO61" s="365"/>
      <c r="VEP61" s="365"/>
      <c r="VEQ61" s="365"/>
      <c r="VER61" s="365"/>
      <c r="VES61" s="365"/>
      <c r="VET61" s="365"/>
      <c r="VEU61" s="365"/>
      <c r="VEV61" s="365"/>
      <c r="VEW61" s="365"/>
      <c r="VEX61" s="365"/>
      <c r="VEY61" s="365"/>
      <c r="VEZ61" s="365"/>
      <c r="VFA61" s="365"/>
      <c r="VFB61" s="365"/>
      <c r="VFC61" s="365"/>
      <c r="VFD61" s="365"/>
      <c r="VFE61" s="365"/>
      <c r="VFF61" s="365"/>
      <c r="VFG61" s="365"/>
      <c r="VFH61" s="365"/>
      <c r="VFI61" s="365"/>
      <c r="VFJ61" s="365"/>
      <c r="VFK61" s="365"/>
      <c r="VFL61" s="365"/>
      <c r="VFM61" s="365"/>
      <c r="VFN61" s="365"/>
      <c r="VFO61" s="365"/>
      <c r="VFP61" s="365"/>
      <c r="VFQ61" s="365"/>
      <c r="VFR61" s="365"/>
      <c r="VFS61" s="365"/>
      <c r="VFT61" s="365"/>
      <c r="VFU61" s="365"/>
      <c r="VFV61" s="365"/>
      <c r="VFW61" s="365"/>
      <c r="VFX61" s="365"/>
      <c r="VFY61" s="365"/>
      <c r="VFZ61" s="365"/>
      <c r="VGA61" s="365"/>
      <c r="VGB61" s="365"/>
      <c r="VGC61" s="365"/>
      <c r="VGD61" s="365"/>
      <c r="VGE61" s="365"/>
      <c r="VGF61" s="365"/>
      <c r="VGG61" s="365"/>
      <c r="VGH61" s="365"/>
      <c r="VGI61" s="365"/>
      <c r="VGJ61" s="365"/>
      <c r="VGK61" s="365"/>
      <c r="VGL61" s="365"/>
      <c r="VGM61" s="365"/>
      <c r="VGN61" s="365"/>
      <c r="VGO61" s="365"/>
      <c r="VGP61" s="365"/>
      <c r="VGQ61" s="365"/>
      <c r="VGR61" s="365"/>
      <c r="VGS61" s="365"/>
      <c r="VGT61" s="365"/>
      <c r="VGU61" s="365"/>
      <c r="VGV61" s="365"/>
      <c r="VGW61" s="365"/>
      <c r="VGX61" s="365"/>
      <c r="VGY61" s="365"/>
      <c r="VGZ61" s="365"/>
      <c r="VHA61" s="365"/>
      <c r="VHB61" s="365"/>
      <c r="VHC61" s="365"/>
      <c r="VHD61" s="365"/>
      <c r="VHE61" s="365"/>
      <c r="VHF61" s="365"/>
      <c r="VHG61" s="365"/>
      <c r="VHH61" s="365"/>
      <c r="VHI61" s="365"/>
      <c r="VHJ61" s="365"/>
      <c r="VHK61" s="365"/>
      <c r="VHL61" s="365"/>
      <c r="VHM61" s="365"/>
      <c r="VHN61" s="365"/>
      <c r="VHO61" s="365"/>
      <c r="VHP61" s="365"/>
      <c r="VHQ61" s="365"/>
      <c r="VHR61" s="365"/>
      <c r="VHS61" s="365"/>
      <c r="VHT61" s="365"/>
      <c r="VHU61" s="365"/>
      <c r="VHV61" s="365"/>
      <c r="VHW61" s="365"/>
      <c r="VHX61" s="365"/>
      <c r="VHY61" s="365"/>
      <c r="VHZ61" s="365"/>
      <c r="VIA61" s="365"/>
      <c r="VIB61" s="365"/>
      <c r="VIC61" s="365"/>
      <c r="VID61" s="365"/>
      <c r="VIE61" s="365"/>
      <c r="VIF61" s="365"/>
      <c r="VIG61" s="365"/>
      <c r="VIH61" s="365"/>
      <c r="VII61" s="365"/>
      <c r="VIJ61" s="365"/>
      <c r="VIK61" s="365"/>
      <c r="VIL61" s="365"/>
      <c r="VIM61" s="365"/>
      <c r="VIN61" s="365"/>
      <c r="VIO61" s="365"/>
      <c r="VIP61" s="365"/>
      <c r="VIQ61" s="365"/>
      <c r="VIR61" s="365"/>
      <c r="VIS61" s="365"/>
      <c r="VIT61" s="365"/>
      <c r="VIU61" s="365"/>
      <c r="VIV61" s="365"/>
      <c r="VIW61" s="365"/>
      <c r="VIX61" s="365"/>
      <c r="VIY61" s="365"/>
      <c r="VIZ61" s="365"/>
      <c r="VJA61" s="365"/>
      <c r="VJB61" s="365"/>
      <c r="VJC61" s="365"/>
      <c r="VJD61" s="365"/>
      <c r="VJE61" s="365"/>
      <c r="VJF61" s="365"/>
      <c r="VJG61" s="365"/>
      <c r="VJH61" s="365"/>
      <c r="VJI61" s="365"/>
      <c r="VJJ61" s="365"/>
      <c r="VJK61" s="365"/>
      <c r="VJL61" s="365"/>
      <c r="VJM61" s="365"/>
      <c r="VJN61" s="365"/>
      <c r="VJO61" s="365"/>
      <c r="VJP61" s="365"/>
      <c r="VJQ61" s="365"/>
      <c r="VJR61" s="365"/>
      <c r="VJS61" s="365"/>
      <c r="VJT61" s="365"/>
      <c r="VJU61" s="365"/>
      <c r="VJV61" s="365"/>
      <c r="VJW61" s="365"/>
      <c r="VJX61" s="365"/>
      <c r="VJY61" s="365"/>
      <c r="VJZ61" s="365"/>
      <c r="VKA61" s="365"/>
      <c r="VKB61" s="365"/>
      <c r="VKC61" s="365"/>
      <c r="VKD61" s="365"/>
      <c r="VKE61" s="365"/>
      <c r="VKF61" s="365"/>
      <c r="VKG61" s="365"/>
      <c r="VKH61" s="365"/>
      <c r="VKI61" s="365"/>
      <c r="VKJ61" s="365"/>
      <c r="VKK61" s="365"/>
      <c r="VKL61" s="365"/>
      <c r="VKM61" s="365"/>
      <c r="VKN61" s="365"/>
      <c r="VKO61" s="365"/>
      <c r="VKP61" s="365"/>
      <c r="VKQ61" s="365"/>
      <c r="VKR61" s="365"/>
      <c r="VKS61" s="365"/>
      <c r="VKT61" s="365"/>
      <c r="VKU61" s="365"/>
      <c r="VKV61" s="365"/>
      <c r="VKW61" s="365"/>
      <c r="VKX61" s="365"/>
      <c r="VKY61" s="365"/>
      <c r="VKZ61" s="365"/>
      <c r="VLA61" s="365"/>
      <c r="VLB61" s="365"/>
      <c r="VLC61" s="365"/>
      <c r="VLD61" s="365"/>
      <c r="VLE61" s="365"/>
      <c r="VLF61" s="365"/>
      <c r="VLG61" s="365"/>
      <c r="VLH61" s="365"/>
      <c r="VLI61" s="365"/>
      <c r="VLJ61" s="365"/>
      <c r="VLK61" s="365"/>
      <c r="VLL61" s="365"/>
      <c r="VLM61" s="365"/>
      <c r="VLN61" s="365"/>
      <c r="VLO61" s="365"/>
      <c r="VLP61" s="365"/>
      <c r="VLQ61" s="365"/>
      <c r="VLR61" s="365"/>
      <c r="VLS61" s="365"/>
      <c r="VLT61" s="365"/>
      <c r="VLU61" s="365"/>
      <c r="VLV61" s="365"/>
      <c r="VLW61" s="365"/>
      <c r="VLX61" s="365"/>
      <c r="VLY61" s="365"/>
      <c r="VLZ61" s="365"/>
      <c r="VMA61" s="365"/>
      <c r="VMB61" s="365"/>
      <c r="VMC61" s="365"/>
      <c r="VMD61" s="365"/>
      <c r="VME61" s="365"/>
      <c r="VMF61" s="365"/>
      <c r="VMG61" s="365"/>
      <c r="VMH61" s="365"/>
      <c r="VMI61" s="365"/>
      <c r="VMJ61" s="365"/>
      <c r="VMK61" s="365"/>
      <c r="VML61" s="365"/>
      <c r="VMM61" s="365"/>
      <c r="VMN61" s="365"/>
      <c r="VMO61" s="365"/>
      <c r="VMP61" s="365"/>
      <c r="VMQ61" s="365"/>
      <c r="VMR61" s="365"/>
      <c r="VMS61" s="365"/>
      <c r="VMT61" s="365"/>
      <c r="VMU61" s="365"/>
      <c r="VMV61" s="365"/>
      <c r="VMW61" s="365"/>
      <c r="VMX61" s="365"/>
      <c r="VMY61" s="365"/>
      <c r="VMZ61" s="365"/>
      <c r="VNA61" s="365"/>
      <c r="VNB61" s="365"/>
      <c r="VNC61" s="365"/>
      <c r="VND61" s="365"/>
      <c r="VNE61" s="365"/>
      <c r="VNF61" s="365"/>
      <c r="VNG61" s="365"/>
      <c r="VNH61" s="365"/>
      <c r="VNI61" s="365"/>
      <c r="VNJ61" s="365"/>
      <c r="VNK61" s="365"/>
      <c r="VNL61" s="365"/>
      <c r="VNM61" s="365"/>
      <c r="VNN61" s="365"/>
      <c r="VNO61" s="365"/>
      <c r="VNP61" s="365"/>
      <c r="VNQ61" s="365"/>
      <c r="VNR61" s="365"/>
      <c r="VNS61" s="365"/>
      <c r="VNT61" s="365"/>
      <c r="VNU61" s="365"/>
      <c r="VNV61" s="365"/>
      <c r="VNW61" s="365"/>
      <c r="VNX61" s="365"/>
      <c r="VNY61" s="365"/>
      <c r="VNZ61" s="365"/>
      <c r="VOA61" s="365"/>
      <c r="VOB61" s="365"/>
      <c r="VOC61" s="365"/>
      <c r="VOD61" s="365"/>
      <c r="VOE61" s="365"/>
      <c r="VOF61" s="365"/>
      <c r="VOG61" s="365"/>
      <c r="VOH61" s="365"/>
      <c r="VOI61" s="365"/>
      <c r="VOJ61" s="365"/>
      <c r="VOK61" s="365"/>
      <c r="VOL61" s="365"/>
      <c r="VOM61" s="365"/>
      <c r="VON61" s="365"/>
      <c r="VOO61" s="365"/>
      <c r="VOP61" s="365"/>
      <c r="VOQ61" s="365"/>
      <c r="VOR61" s="365"/>
      <c r="VOS61" s="365"/>
      <c r="VOT61" s="365"/>
      <c r="VOU61" s="365"/>
      <c r="VOV61" s="365"/>
      <c r="VOW61" s="365"/>
      <c r="VOX61" s="365"/>
      <c r="VOY61" s="365"/>
      <c r="VOZ61" s="365"/>
      <c r="VPA61" s="365"/>
      <c r="VPB61" s="365"/>
      <c r="VPC61" s="365"/>
      <c r="VPD61" s="365"/>
      <c r="VPE61" s="365"/>
      <c r="VPF61" s="365"/>
      <c r="VPG61" s="365"/>
      <c r="VPH61" s="365"/>
      <c r="VPI61" s="365"/>
      <c r="VPJ61" s="365"/>
      <c r="VPK61" s="365"/>
      <c r="VPL61" s="365"/>
      <c r="VPM61" s="365"/>
      <c r="VPN61" s="365"/>
      <c r="VPO61" s="365"/>
      <c r="VPP61" s="365"/>
      <c r="VPQ61" s="365"/>
      <c r="VPR61" s="365"/>
      <c r="VPS61" s="365"/>
      <c r="VPT61" s="365"/>
      <c r="VPU61" s="365"/>
      <c r="VPV61" s="365"/>
      <c r="VPW61" s="365"/>
      <c r="VPX61" s="365"/>
      <c r="VPY61" s="365"/>
      <c r="VPZ61" s="365"/>
      <c r="VQA61" s="365"/>
      <c r="VQB61" s="365"/>
      <c r="VQC61" s="365"/>
      <c r="VQD61" s="365"/>
      <c r="VQE61" s="365"/>
      <c r="VQF61" s="365"/>
      <c r="VQG61" s="365"/>
      <c r="VQH61" s="365"/>
      <c r="VQI61" s="365"/>
      <c r="VQJ61" s="365"/>
      <c r="VQK61" s="365"/>
      <c r="VQL61" s="365"/>
      <c r="VQM61" s="365"/>
      <c r="VQN61" s="365"/>
      <c r="VQO61" s="365"/>
      <c r="VQP61" s="365"/>
      <c r="VQQ61" s="365"/>
      <c r="VQR61" s="365"/>
      <c r="VQS61" s="365"/>
      <c r="VQT61" s="365"/>
      <c r="VQU61" s="365"/>
      <c r="VQV61" s="365"/>
      <c r="VQW61" s="365"/>
      <c r="VQX61" s="365"/>
      <c r="VQY61" s="365"/>
      <c r="VQZ61" s="365"/>
      <c r="VRA61" s="365"/>
      <c r="VRB61" s="365"/>
      <c r="VRC61" s="365"/>
      <c r="VRD61" s="365"/>
      <c r="VRE61" s="365"/>
      <c r="VRF61" s="365"/>
      <c r="VRG61" s="365"/>
      <c r="VRH61" s="365"/>
      <c r="VRI61" s="365"/>
      <c r="VRJ61" s="365"/>
      <c r="VRK61" s="365"/>
      <c r="VRL61" s="365"/>
      <c r="VRM61" s="365"/>
      <c r="VRN61" s="365"/>
      <c r="VRO61" s="365"/>
      <c r="VRP61" s="365"/>
      <c r="VRQ61" s="365"/>
      <c r="VRR61" s="365"/>
      <c r="VRS61" s="365"/>
      <c r="VRT61" s="365"/>
      <c r="VRU61" s="365"/>
      <c r="VRV61" s="365"/>
      <c r="VRW61" s="365"/>
      <c r="VRX61" s="365"/>
      <c r="VRY61" s="365"/>
      <c r="VRZ61" s="365"/>
      <c r="VSA61" s="365"/>
      <c r="VSB61" s="365"/>
      <c r="VSC61" s="365"/>
      <c r="VSD61" s="365"/>
      <c r="VSE61" s="365"/>
      <c r="VSF61" s="365"/>
      <c r="VSG61" s="365"/>
      <c r="VSH61" s="365"/>
      <c r="VSI61" s="365"/>
      <c r="VSJ61" s="365"/>
      <c r="VSK61" s="365"/>
      <c r="VSL61" s="365"/>
      <c r="VSM61" s="365"/>
      <c r="VSN61" s="365"/>
      <c r="VSO61" s="365"/>
      <c r="VSP61" s="365"/>
      <c r="VSQ61" s="365"/>
      <c r="VSR61" s="365"/>
      <c r="VSS61" s="365"/>
      <c r="VST61" s="365"/>
      <c r="VSU61" s="365"/>
      <c r="VSV61" s="365"/>
      <c r="VSW61" s="365"/>
      <c r="VSX61" s="365"/>
      <c r="VSY61" s="365"/>
      <c r="VSZ61" s="365"/>
      <c r="VTA61" s="365"/>
      <c r="VTB61" s="365"/>
      <c r="VTC61" s="365"/>
      <c r="VTD61" s="365"/>
      <c r="VTE61" s="365"/>
      <c r="VTF61" s="365"/>
      <c r="VTG61" s="365"/>
      <c r="VTH61" s="365"/>
      <c r="VTI61" s="365"/>
      <c r="VTJ61" s="365"/>
      <c r="VTK61" s="365"/>
      <c r="VTL61" s="365"/>
      <c r="VTM61" s="365"/>
      <c r="VTN61" s="365"/>
      <c r="VTO61" s="365"/>
      <c r="VTP61" s="365"/>
      <c r="VTQ61" s="365"/>
      <c r="VTR61" s="365"/>
      <c r="VTS61" s="365"/>
      <c r="VTT61" s="365"/>
      <c r="VTU61" s="365"/>
      <c r="VTV61" s="365"/>
      <c r="VTW61" s="365"/>
      <c r="VTX61" s="365"/>
      <c r="VTY61" s="365"/>
      <c r="VTZ61" s="365"/>
      <c r="VUA61" s="365"/>
      <c r="VUB61" s="365"/>
      <c r="VUC61" s="365"/>
      <c r="VUD61" s="365"/>
      <c r="VUE61" s="365"/>
      <c r="VUF61" s="365"/>
      <c r="VUG61" s="365"/>
      <c r="VUH61" s="365"/>
      <c r="VUI61" s="365"/>
      <c r="VUJ61" s="365"/>
      <c r="VUK61" s="365"/>
      <c r="VUL61" s="365"/>
      <c r="VUM61" s="365"/>
      <c r="VUN61" s="365"/>
      <c r="VUO61" s="365"/>
      <c r="VUP61" s="365"/>
      <c r="VUQ61" s="365"/>
      <c r="VUR61" s="365"/>
      <c r="VUS61" s="365"/>
      <c r="VUT61" s="365"/>
      <c r="VUU61" s="365"/>
      <c r="VUV61" s="365"/>
      <c r="VUW61" s="365"/>
      <c r="VUX61" s="365"/>
      <c r="VUY61" s="365"/>
      <c r="VUZ61" s="365"/>
      <c r="VVA61" s="365"/>
      <c r="VVB61" s="365"/>
      <c r="VVC61" s="365"/>
      <c r="VVD61" s="365"/>
      <c r="VVE61" s="365"/>
      <c r="VVF61" s="365"/>
      <c r="VVG61" s="365"/>
      <c r="VVH61" s="365"/>
      <c r="VVI61" s="365"/>
      <c r="VVJ61" s="365"/>
      <c r="VVK61" s="365"/>
      <c r="VVL61" s="365"/>
      <c r="VVM61" s="365"/>
      <c r="VVN61" s="365"/>
      <c r="VVO61" s="365"/>
      <c r="VVP61" s="365"/>
      <c r="VVQ61" s="365"/>
      <c r="VVR61" s="365"/>
      <c r="VVS61" s="365"/>
      <c r="VVT61" s="365"/>
      <c r="VVU61" s="365"/>
      <c r="VVV61" s="365"/>
      <c r="VVW61" s="365"/>
      <c r="VVX61" s="365"/>
      <c r="VVY61" s="365"/>
      <c r="VVZ61" s="365"/>
      <c r="VWA61" s="365"/>
      <c r="VWB61" s="365"/>
      <c r="VWC61" s="365"/>
      <c r="VWD61" s="365"/>
      <c r="VWE61" s="365"/>
      <c r="VWF61" s="365"/>
      <c r="VWG61" s="365"/>
      <c r="VWH61" s="365"/>
      <c r="VWI61" s="365"/>
      <c r="VWJ61" s="365"/>
      <c r="VWK61" s="365"/>
      <c r="VWL61" s="365"/>
      <c r="VWM61" s="365"/>
      <c r="VWN61" s="365"/>
      <c r="VWO61" s="365"/>
      <c r="VWP61" s="365"/>
      <c r="VWQ61" s="365"/>
      <c r="VWR61" s="365"/>
      <c r="VWS61" s="365"/>
      <c r="VWT61" s="365"/>
      <c r="VWU61" s="365"/>
      <c r="VWV61" s="365"/>
      <c r="VWW61" s="365"/>
      <c r="VWX61" s="365"/>
      <c r="VWY61" s="365"/>
      <c r="VWZ61" s="365"/>
      <c r="VXA61" s="365"/>
      <c r="VXB61" s="365"/>
      <c r="VXC61" s="365"/>
      <c r="VXD61" s="365"/>
      <c r="VXE61" s="365"/>
      <c r="VXF61" s="365"/>
      <c r="VXG61" s="365"/>
      <c r="VXH61" s="365"/>
      <c r="VXI61" s="365"/>
      <c r="VXJ61" s="365"/>
      <c r="VXK61" s="365"/>
      <c r="VXL61" s="365"/>
      <c r="VXM61" s="365"/>
      <c r="VXN61" s="365"/>
      <c r="VXO61" s="365"/>
      <c r="VXP61" s="365"/>
      <c r="VXQ61" s="365"/>
      <c r="VXR61" s="365"/>
      <c r="VXS61" s="365"/>
      <c r="VXT61" s="365"/>
      <c r="VXU61" s="365"/>
      <c r="VXV61" s="365"/>
      <c r="VXW61" s="365"/>
      <c r="VXX61" s="365"/>
      <c r="VXY61" s="365"/>
      <c r="VXZ61" s="365"/>
      <c r="VYA61" s="365"/>
      <c r="VYB61" s="365"/>
      <c r="VYC61" s="365"/>
      <c r="VYD61" s="365"/>
      <c r="VYE61" s="365"/>
      <c r="VYF61" s="365"/>
      <c r="VYG61" s="365"/>
      <c r="VYH61" s="365"/>
      <c r="VYI61" s="365"/>
      <c r="VYJ61" s="365"/>
      <c r="VYK61" s="365"/>
      <c r="VYL61" s="365"/>
      <c r="VYM61" s="365"/>
      <c r="VYN61" s="365"/>
      <c r="VYO61" s="365"/>
      <c r="VYP61" s="365"/>
      <c r="VYQ61" s="365"/>
      <c r="VYR61" s="365"/>
      <c r="VYS61" s="365"/>
      <c r="VYT61" s="365"/>
      <c r="VYU61" s="365"/>
      <c r="VYV61" s="365"/>
      <c r="VYW61" s="365"/>
      <c r="VYX61" s="365"/>
      <c r="VYY61" s="365"/>
      <c r="VYZ61" s="365"/>
      <c r="VZA61" s="365"/>
      <c r="VZB61" s="365"/>
      <c r="VZC61" s="365"/>
      <c r="VZD61" s="365"/>
      <c r="VZE61" s="365"/>
      <c r="VZF61" s="365"/>
      <c r="VZG61" s="365"/>
      <c r="VZH61" s="365"/>
      <c r="VZI61" s="365"/>
      <c r="VZJ61" s="365"/>
      <c r="VZK61" s="365"/>
      <c r="VZL61" s="365"/>
      <c r="VZM61" s="365"/>
      <c r="VZN61" s="365"/>
      <c r="VZO61" s="365"/>
      <c r="VZP61" s="365"/>
      <c r="VZQ61" s="365"/>
      <c r="VZR61" s="365"/>
      <c r="VZS61" s="365"/>
      <c r="VZT61" s="365"/>
      <c r="VZU61" s="365"/>
      <c r="VZV61" s="365"/>
      <c r="VZW61" s="365"/>
      <c r="VZX61" s="365"/>
      <c r="VZY61" s="365"/>
      <c r="VZZ61" s="365"/>
      <c r="WAA61" s="365"/>
      <c r="WAB61" s="365"/>
      <c r="WAC61" s="365"/>
      <c r="WAD61" s="365"/>
      <c r="WAE61" s="365"/>
      <c r="WAF61" s="365"/>
      <c r="WAG61" s="365"/>
      <c r="WAH61" s="365"/>
      <c r="WAI61" s="365"/>
      <c r="WAJ61" s="365"/>
      <c r="WAK61" s="365"/>
      <c r="WAL61" s="365"/>
      <c r="WAM61" s="365"/>
      <c r="WAN61" s="365"/>
      <c r="WAO61" s="365"/>
      <c r="WAP61" s="365"/>
      <c r="WAQ61" s="365"/>
      <c r="WAR61" s="365"/>
      <c r="WAS61" s="365"/>
      <c r="WAT61" s="365"/>
      <c r="WAU61" s="365"/>
      <c r="WAV61" s="365"/>
      <c r="WAW61" s="365"/>
      <c r="WAX61" s="365"/>
      <c r="WAY61" s="365"/>
      <c r="WAZ61" s="365"/>
      <c r="WBA61" s="365"/>
      <c r="WBB61" s="365"/>
      <c r="WBC61" s="365"/>
      <c r="WBD61" s="365"/>
      <c r="WBE61" s="365"/>
      <c r="WBF61" s="365"/>
      <c r="WBG61" s="365"/>
      <c r="WBH61" s="365"/>
      <c r="WBI61" s="365"/>
      <c r="WBJ61" s="365"/>
      <c r="WBK61" s="365"/>
      <c r="WBL61" s="365"/>
      <c r="WBM61" s="365"/>
      <c r="WBN61" s="365"/>
      <c r="WBO61" s="365"/>
      <c r="WBP61" s="365"/>
      <c r="WBQ61" s="365"/>
      <c r="WBR61" s="365"/>
      <c r="WBS61" s="365"/>
      <c r="WBT61" s="365"/>
      <c r="WBU61" s="365"/>
      <c r="WBV61" s="365"/>
      <c r="WBW61" s="365"/>
      <c r="WBX61" s="365"/>
      <c r="WBY61" s="365"/>
      <c r="WBZ61" s="365"/>
      <c r="WCA61" s="365"/>
      <c r="WCB61" s="365"/>
      <c r="WCC61" s="365"/>
      <c r="WCD61" s="365"/>
      <c r="WCE61" s="365"/>
      <c r="WCF61" s="365"/>
      <c r="WCG61" s="365"/>
      <c r="WCH61" s="365"/>
      <c r="WCI61" s="365"/>
      <c r="WCJ61" s="365"/>
      <c r="WCK61" s="365"/>
      <c r="WCL61" s="365"/>
      <c r="WCM61" s="365"/>
      <c r="WCN61" s="365"/>
      <c r="WCO61" s="365"/>
      <c r="WCP61" s="365"/>
      <c r="WCQ61" s="365"/>
      <c r="WCR61" s="365"/>
      <c r="WCS61" s="365"/>
      <c r="WCT61" s="365"/>
      <c r="WCU61" s="365"/>
      <c r="WCV61" s="365"/>
      <c r="WCW61" s="365"/>
      <c r="WCX61" s="365"/>
      <c r="WCY61" s="365"/>
      <c r="WCZ61" s="365"/>
      <c r="WDA61" s="365"/>
      <c r="WDB61" s="365"/>
      <c r="WDC61" s="365"/>
      <c r="WDD61" s="365"/>
      <c r="WDE61" s="365"/>
      <c r="WDF61" s="365"/>
      <c r="WDG61" s="365"/>
      <c r="WDH61" s="365"/>
      <c r="WDI61" s="365"/>
      <c r="WDJ61" s="365"/>
      <c r="WDK61" s="365"/>
      <c r="WDL61" s="365"/>
      <c r="WDM61" s="365"/>
      <c r="WDN61" s="365"/>
      <c r="WDO61" s="365"/>
      <c r="WDP61" s="365"/>
      <c r="WDQ61" s="365"/>
      <c r="WDR61" s="365"/>
      <c r="WDS61" s="365"/>
      <c r="WDT61" s="365"/>
      <c r="WDU61" s="365"/>
      <c r="WDV61" s="365"/>
      <c r="WDW61" s="365"/>
      <c r="WDX61" s="365"/>
      <c r="WDY61" s="365"/>
      <c r="WDZ61" s="365"/>
      <c r="WEA61" s="365"/>
      <c r="WEB61" s="365"/>
      <c r="WEC61" s="365"/>
      <c r="WED61" s="365"/>
      <c r="WEE61" s="365"/>
      <c r="WEF61" s="365"/>
      <c r="WEG61" s="365"/>
      <c r="WEH61" s="365"/>
      <c r="WEI61" s="365"/>
      <c r="WEJ61" s="365"/>
      <c r="WEK61" s="365"/>
      <c r="WEL61" s="365"/>
      <c r="WEM61" s="365"/>
      <c r="WEN61" s="365"/>
      <c r="WEO61" s="365"/>
      <c r="WEP61" s="365"/>
      <c r="WEQ61" s="365"/>
      <c r="WER61" s="365"/>
      <c r="WES61" s="365"/>
      <c r="WET61" s="365"/>
      <c r="WEU61" s="365"/>
      <c r="WEV61" s="365"/>
      <c r="WEW61" s="365"/>
      <c r="WEX61" s="365"/>
      <c r="WEY61" s="365"/>
      <c r="WEZ61" s="365"/>
      <c r="WFA61" s="365"/>
      <c r="WFB61" s="365"/>
      <c r="WFC61" s="365"/>
      <c r="WFD61" s="365"/>
      <c r="WFE61" s="365"/>
      <c r="WFF61" s="365"/>
      <c r="WFG61" s="365"/>
      <c r="WFH61" s="365"/>
      <c r="WFI61" s="365"/>
      <c r="WFJ61" s="365"/>
      <c r="WFK61" s="365"/>
      <c r="WFL61" s="365"/>
      <c r="WFM61" s="365"/>
      <c r="WFN61" s="365"/>
      <c r="WFO61" s="365"/>
      <c r="WFP61" s="365"/>
      <c r="WFQ61" s="365"/>
      <c r="WFR61" s="365"/>
      <c r="WFS61" s="365"/>
      <c r="WFT61" s="365"/>
      <c r="WFU61" s="365"/>
      <c r="WFV61" s="365"/>
      <c r="WFW61" s="365"/>
      <c r="WFX61" s="365"/>
      <c r="WFY61" s="365"/>
      <c r="WFZ61" s="365"/>
      <c r="WGA61" s="365"/>
      <c r="WGB61" s="365"/>
      <c r="WGC61" s="365"/>
      <c r="WGD61" s="365"/>
      <c r="WGE61" s="365"/>
      <c r="WGF61" s="365"/>
      <c r="WGG61" s="365"/>
      <c r="WGH61" s="365"/>
      <c r="WGI61" s="365"/>
      <c r="WGJ61" s="365"/>
      <c r="WGK61" s="365"/>
      <c r="WGL61" s="365"/>
      <c r="WGM61" s="365"/>
      <c r="WGN61" s="365"/>
      <c r="WGO61" s="365"/>
      <c r="WGP61" s="365"/>
      <c r="WGQ61" s="365"/>
      <c r="WGR61" s="365"/>
      <c r="WGS61" s="365"/>
      <c r="WGT61" s="365"/>
      <c r="WGU61" s="365"/>
      <c r="WGV61" s="365"/>
      <c r="WGW61" s="365"/>
      <c r="WGX61" s="365"/>
      <c r="WGY61" s="365"/>
      <c r="WGZ61" s="365"/>
      <c r="WHA61" s="365"/>
      <c r="WHB61" s="365"/>
      <c r="WHC61" s="365"/>
      <c r="WHD61" s="365"/>
      <c r="WHE61" s="365"/>
      <c r="WHF61" s="365"/>
      <c r="WHG61" s="365"/>
      <c r="WHH61" s="365"/>
      <c r="WHI61" s="365"/>
      <c r="WHJ61" s="365"/>
      <c r="WHK61" s="365"/>
      <c r="WHL61" s="365"/>
      <c r="WHM61" s="365"/>
      <c r="WHN61" s="365"/>
      <c r="WHO61" s="365"/>
      <c r="WHP61" s="365"/>
      <c r="WHQ61" s="365"/>
      <c r="WHR61" s="365"/>
      <c r="WHS61" s="365"/>
      <c r="WHT61" s="365"/>
      <c r="WHU61" s="365"/>
      <c r="WHV61" s="365"/>
      <c r="WHW61" s="365"/>
      <c r="WHX61" s="365"/>
      <c r="WHY61" s="365"/>
      <c r="WHZ61" s="365"/>
      <c r="WIA61" s="365"/>
      <c r="WIB61" s="365"/>
      <c r="WIC61" s="365"/>
      <c r="WID61" s="365"/>
      <c r="WIE61" s="365"/>
      <c r="WIF61" s="365"/>
      <c r="WIG61" s="365"/>
      <c r="WIH61" s="365"/>
      <c r="WII61" s="365"/>
      <c r="WIJ61" s="365"/>
      <c r="WIK61" s="365"/>
      <c r="WIL61" s="365"/>
      <c r="WIM61" s="365"/>
      <c r="WIN61" s="365"/>
      <c r="WIO61" s="365"/>
      <c r="WIP61" s="365"/>
      <c r="WIQ61" s="365"/>
      <c r="WIR61" s="365"/>
      <c r="WIS61" s="365"/>
      <c r="WIT61" s="365"/>
      <c r="WIU61" s="365"/>
      <c r="WIV61" s="365"/>
      <c r="WIW61" s="365"/>
      <c r="WIX61" s="365"/>
      <c r="WIY61" s="365"/>
      <c r="WIZ61" s="365"/>
      <c r="WJA61" s="365"/>
      <c r="WJB61" s="365"/>
      <c r="WJC61" s="365"/>
      <c r="WJD61" s="365"/>
      <c r="WJE61" s="365"/>
      <c r="WJF61" s="365"/>
      <c r="WJG61" s="365"/>
      <c r="WJH61" s="365"/>
      <c r="WJI61" s="365"/>
      <c r="WJJ61" s="365"/>
      <c r="WJK61" s="365"/>
      <c r="WJL61" s="365"/>
      <c r="WJM61" s="365"/>
      <c r="WJN61" s="365"/>
      <c r="WJO61" s="365"/>
      <c r="WJP61" s="365"/>
      <c r="WJQ61" s="365"/>
      <c r="WJR61" s="365"/>
      <c r="WJS61" s="365"/>
      <c r="WJT61" s="365"/>
      <c r="WJU61" s="365"/>
      <c r="WJV61" s="365"/>
      <c r="WJW61" s="365"/>
      <c r="WJX61" s="365"/>
      <c r="WJY61" s="365"/>
      <c r="WJZ61" s="365"/>
      <c r="WKA61" s="365"/>
      <c r="WKB61" s="365"/>
      <c r="WKC61" s="365"/>
      <c r="WKD61" s="365"/>
      <c r="WKE61" s="365"/>
      <c r="WKF61" s="365"/>
      <c r="WKG61" s="365"/>
      <c r="WKH61" s="365"/>
      <c r="WKI61" s="365"/>
      <c r="WKJ61" s="365"/>
      <c r="WKK61" s="365"/>
      <c r="WKL61" s="365"/>
      <c r="WKM61" s="365"/>
      <c r="WKN61" s="365"/>
      <c r="WKO61" s="365"/>
      <c r="WKP61" s="365"/>
      <c r="WKQ61" s="365"/>
      <c r="WKR61" s="365"/>
      <c r="WKS61" s="365"/>
      <c r="WKT61" s="365"/>
      <c r="WKU61" s="365"/>
      <c r="WKV61" s="365"/>
      <c r="WKW61" s="365"/>
      <c r="WKX61" s="365"/>
      <c r="WKY61" s="365"/>
      <c r="WKZ61" s="365"/>
      <c r="WLA61" s="365"/>
      <c r="WLB61" s="365"/>
      <c r="WLC61" s="365"/>
      <c r="WLD61" s="365"/>
      <c r="WLE61" s="365"/>
      <c r="WLF61" s="365"/>
      <c r="WLG61" s="365"/>
      <c r="WLH61" s="365"/>
      <c r="WLI61" s="365"/>
      <c r="WLJ61" s="365"/>
      <c r="WLK61" s="365"/>
      <c r="WLL61" s="365"/>
      <c r="WLM61" s="365"/>
      <c r="WLN61" s="365"/>
      <c r="WLO61" s="365"/>
      <c r="WLP61" s="365"/>
      <c r="WLQ61" s="365"/>
      <c r="WLR61" s="365"/>
      <c r="WLS61" s="365"/>
      <c r="WLT61" s="365"/>
      <c r="WLU61" s="365"/>
      <c r="WLV61" s="365"/>
      <c r="WLW61" s="365"/>
      <c r="WLX61" s="365"/>
      <c r="WLY61" s="365"/>
      <c r="WLZ61" s="365"/>
      <c r="WMA61" s="365"/>
      <c r="WMB61" s="365"/>
      <c r="WMC61" s="365"/>
      <c r="WMD61" s="365"/>
      <c r="WME61" s="365"/>
      <c r="WMF61" s="365"/>
      <c r="WMG61" s="365"/>
      <c r="WMH61" s="365"/>
      <c r="WMI61" s="365"/>
      <c r="WMJ61" s="365"/>
      <c r="WMK61" s="365"/>
      <c r="WML61" s="365"/>
      <c r="WMM61" s="365"/>
      <c r="WMN61" s="365"/>
      <c r="WMO61" s="365"/>
      <c r="WMP61" s="365"/>
      <c r="WMQ61" s="365"/>
      <c r="WMR61" s="365"/>
      <c r="WMS61" s="365"/>
      <c r="WMT61" s="365"/>
      <c r="WMU61" s="365"/>
      <c r="WMV61" s="365"/>
      <c r="WMW61" s="365"/>
      <c r="WMX61" s="365"/>
      <c r="WMY61" s="365"/>
      <c r="WMZ61" s="365"/>
      <c r="WNA61" s="365"/>
      <c r="WNB61" s="365"/>
      <c r="WNC61" s="365"/>
      <c r="WND61" s="365"/>
      <c r="WNE61" s="365"/>
      <c r="WNF61" s="365"/>
      <c r="WNG61" s="365"/>
      <c r="WNH61" s="365"/>
      <c r="WNI61" s="365"/>
      <c r="WNJ61" s="365"/>
      <c r="WNK61" s="365"/>
      <c r="WNL61" s="365"/>
      <c r="WNM61" s="365"/>
      <c r="WNN61" s="365"/>
      <c r="WNO61" s="365"/>
      <c r="WNP61" s="365"/>
      <c r="WNQ61" s="365"/>
      <c r="WNR61" s="365"/>
      <c r="WNS61" s="365"/>
      <c r="WNT61" s="365"/>
      <c r="WNU61" s="365"/>
      <c r="WNV61" s="365"/>
      <c r="WNW61" s="365"/>
      <c r="WNX61" s="365"/>
      <c r="WNY61" s="365"/>
      <c r="WNZ61" s="365"/>
      <c r="WOA61" s="365"/>
      <c r="WOB61" s="365"/>
      <c r="WOC61" s="365"/>
      <c r="WOD61" s="365"/>
      <c r="WOE61" s="365"/>
      <c r="WOF61" s="365"/>
      <c r="WOG61" s="365"/>
      <c r="WOH61" s="365"/>
      <c r="WOI61" s="365"/>
      <c r="WOJ61" s="365"/>
      <c r="WOK61" s="365"/>
      <c r="WOL61" s="365"/>
      <c r="WOM61" s="365"/>
      <c r="WON61" s="365"/>
      <c r="WOO61" s="365"/>
      <c r="WOP61" s="365"/>
      <c r="WOQ61" s="365"/>
      <c r="WOR61" s="365"/>
      <c r="WOS61" s="365"/>
      <c r="WOT61" s="365"/>
      <c r="WOU61" s="365"/>
      <c r="WOV61" s="365"/>
      <c r="WOW61" s="365"/>
      <c r="WOX61" s="365"/>
      <c r="WOY61" s="365"/>
      <c r="WOZ61" s="365"/>
      <c r="WPA61" s="365"/>
      <c r="WPB61" s="365"/>
      <c r="WPC61" s="365"/>
      <c r="WPD61" s="365"/>
      <c r="WPE61" s="365"/>
      <c r="WPF61" s="365"/>
      <c r="WPG61" s="365"/>
      <c r="WPH61" s="365"/>
      <c r="WPI61" s="365"/>
      <c r="WPJ61" s="365"/>
      <c r="WPK61" s="365"/>
      <c r="WPL61" s="365"/>
      <c r="WPM61" s="365"/>
      <c r="WPN61" s="365"/>
      <c r="WPO61" s="365"/>
      <c r="WPP61" s="365"/>
      <c r="WPQ61" s="365"/>
      <c r="WPR61" s="365"/>
      <c r="WPS61" s="365"/>
      <c r="WPT61" s="365"/>
      <c r="WPU61" s="365"/>
      <c r="WPV61" s="365"/>
      <c r="WPW61" s="365"/>
      <c r="WPX61" s="365"/>
      <c r="WPY61" s="365"/>
      <c r="WPZ61" s="365"/>
      <c r="WQA61" s="365"/>
      <c r="WQB61" s="365"/>
      <c r="WQC61" s="365"/>
      <c r="WQD61" s="365"/>
      <c r="WQE61" s="365"/>
      <c r="WQF61" s="365"/>
      <c r="WQG61" s="365"/>
      <c r="WQH61" s="365"/>
      <c r="WQI61" s="365"/>
      <c r="WQJ61" s="365"/>
      <c r="WQK61" s="365"/>
      <c r="WQL61" s="365"/>
      <c r="WQM61" s="365"/>
      <c r="WQN61" s="365"/>
      <c r="WQO61" s="365"/>
      <c r="WQP61" s="365"/>
      <c r="WQQ61" s="365"/>
      <c r="WQR61" s="365"/>
      <c r="WQS61" s="365"/>
      <c r="WQT61" s="365"/>
      <c r="WQU61" s="365"/>
      <c r="WQV61" s="365"/>
      <c r="WQW61" s="365"/>
      <c r="WQX61" s="365"/>
      <c r="WQY61" s="365"/>
      <c r="WQZ61" s="365"/>
      <c r="WRA61" s="365"/>
      <c r="WRB61" s="365"/>
      <c r="WRC61" s="365"/>
      <c r="WRD61" s="365"/>
      <c r="WRE61" s="365"/>
      <c r="WRF61" s="365"/>
      <c r="WRG61" s="365"/>
      <c r="WRH61" s="365"/>
      <c r="WRI61" s="365"/>
      <c r="WRJ61" s="365"/>
      <c r="WRK61" s="365"/>
      <c r="WRL61" s="365"/>
      <c r="WRM61" s="365"/>
      <c r="WRN61" s="365"/>
      <c r="WRO61" s="365"/>
      <c r="WRP61" s="365"/>
      <c r="WRQ61" s="365"/>
      <c r="WRR61" s="365"/>
      <c r="WRS61" s="365"/>
      <c r="WRT61" s="365"/>
      <c r="WRU61" s="365"/>
      <c r="WRV61" s="365"/>
      <c r="WRW61" s="365"/>
      <c r="WRX61" s="365"/>
      <c r="WRY61" s="365"/>
      <c r="WRZ61" s="365"/>
      <c r="WSA61" s="365"/>
      <c r="WSB61" s="365"/>
      <c r="WSC61" s="365"/>
      <c r="WSD61" s="365"/>
      <c r="WSE61" s="365"/>
      <c r="WSF61" s="365"/>
      <c r="WSG61" s="365"/>
      <c r="WSH61" s="365"/>
      <c r="WSI61" s="365"/>
      <c r="WSJ61" s="365"/>
      <c r="WSK61" s="365"/>
      <c r="WSL61" s="365"/>
      <c r="WSM61" s="365"/>
      <c r="WSN61" s="365"/>
      <c r="WSO61" s="365"/>
      <c r="WSP61" s="365"/>
      <c r="WSQ61" s="365"/>
      <c r="WSR61" s="365"/>
      <c r="WSS61" s="365"/>
      <c r="WST61" s="365"/>
      <c r="WSU61" s="365"/>
      <c r="WSV61" s="365"/>
      <c r="WSW61" s="365"/>
      <c r="WSX61" s="365"/>
      <c r="WSY61" s="365"/>
      <c r="WSZ61" s="365"/>
      <c r="WTA61" s="365"/>
      <c r="WTB61" s="365"/>
      <c r="WTC61" s="365"/>
      <c r="WTD61" s="365"/>
      <c r="WTE61" s="365"/>
      <c r="WTF61" s="365"/>
      <c r="WTG61" s="365"/>
      <c r="WTH61" s="365"/>
      <c r="WTI61" s="365"/>
      <c r="WTJ61" s="365"/>
      <c r="WTK61" s="365"/>
      <c r="WTL61" s="365"/>
      <c r="WTM61" s="365"/>
      <c r="WTN61" s="365"/>
      <c r="WTO61" s="365"/>
      <c r="WTP61" s="365"/>
      <c r="WTQ61" s="365"/>
      <c r="WTR61" s="365"/>
      <c r="WTS61" s="365"/>
      <c r="WTT61" s="365"/>
      <c r="WTU61" s="365"/>
      <c r="WTV61" s="365"/>
      <c r="WTW61" s="365"/>
      <c r="WTX61" s="365"/>
      <c r="WTY61" s="365"/>
      <c r="WTZ61" s="365"/>
      <c r="WUA61" s="365"/>
      <c r="WUB61" s="365"/>
      <c r="WUC61" s="365"/>
      <c r="WUD61" s="365"/>
      <c r="WUE61" s="365"/>
      <c r="WUF61" s="365"/>
      <c r="WUG61" s="365"/>
      <c r="WUH61" s="365"/>
      <c r="WUI61" s="365"/>
      <c r="WUJ61" s="365"/>
      <c r="WUK61" s="365"/>
      <c r="WUL61" s="365"/>
      <c r="WUM61" s="365"/>
      <c r="WUN61" s="365"/>
      <c r="WUO61" s="365"/>
      <c r="WUP61" s="365"/>
      <c r="WUQ61" s="365"/>
      <c r="WUR61" s="365"/>
      <c r="WUS61" s="365"/>
      <c r="WUT61" s="365"/>
      <c r="WUU61" s="365"/>
      <c r="WUV61" s="365"/>
      <c r="WUW61" s="365"/>
      <c r="WUX61" s="365"/>
      <c r="WUY61" s="365"/>
      <c r="WUZ61" s="365"/>
      <c r="WVA61" s="365"/>
      <c r="WVB61" s="365"/>
      <c r="WVC61" s="365"/>
      <c r="WVD61" s="365"/>
      <c r="WVE61" s="365"/>
      <c r="WVF61" s="365"/>
      <c r="WVG61" s="365"/>
      <c r="WVH61" s="365"/>
      <c r="WVI61" s="365"/>
      <c r="WVJ61" s="365"/>
      <c r="WVK61" s="365"/>
      <c r="WVL61" s="365"/>
      <c r="WVM61" s="365"/>
      <c r="WVN61" s="365"/>
      <c r="WVO61" s="365"/>
      <c r="WVP61" s="365"/>
      <c r="WVQ61" s="365"/>
      <c r="WVR61" s="365"/>
      <c r="WVS61" s="365"/>
      <c r="WVT61" s="365"/>
      <c r="WVU61" s="365"/>
      <c r="WVV61" s="365"/>
      <c r="WVW61" s="365"/>
      <c r="WVX61" s="365"/>
      <c r="WVY61" s="365"/>
      <c r="WVZ61" s="365"/>
      <c r="WWA61" s="365"/>
      <c r="WWB61" s="365"/>
      <c r="WWC61" s="365"/>
      <c r="WWD61" s="365"/>
      <c r="WWE61" s="365"/>
      <c r="WWF61" s="365"/>
      <c r="WWG61" s="365"/>
      <c r="WWH61" s="365"/>
      <c r="WWI61" s="365"/>
      <c r="WWJ61" s="365"/>
      <c r="WWK61" s="365"/>
      <c r="WWL61" s="365"/>
      <c r="WWM61" s="365"/>
      <c r="WWN61" s="365"/>
      <c r="WWO61" s="365"/>
      <c r="WWP61" s="365"/>
      <c r="WWQ61" s="365"/>
      <c r="WWR61" s="365"/>
      <c r="WWS61" s="365"/>
      <c r="WWT61" s="365"/>
      <c r="WWU61" s="365"/>
      <c r="WWV61" s="365"/>
      <c r="WWW61" s="365"/>
      <c r="WWX61" s="365"/>
      <c r="WWY61" s="365"/>
      <c r="WWZ61" s="365"/>
      <c r="WXA61" s="365"/>
      <c r="WXB61" s="365"/>
      <c r="WXC61" s="365"/>
      <c r="WXD61" s="365"/>
      <c r="WXE61" s="365"/>
      <c r="WXF61" s="365"/>
      <c r="WXG61" s="365"/>
      <c r="WXH61" s="365"/>
      <c r="WXI61" s="365"/>
      <c r="WXJ61" s="365"/>
      <c r="WXK61" s="365"/>
      <c r="WXL61" s="365"/>
      <c r="WXM61" s="365"/>
      <c r="WXN61" s="365"/>
      <c r="WXO61" s="365"/>
      <c r="WXP61" s="365"/>
      <c r="WXQ61" s="365"/>
      <c r="WXR61" s="365"/>
      <c r="WXS61" s="365"/>
      <c r="WXT61" s="365"/>
      <c r="WXU61" s="365"/>
      <c r="WXV61" s="365"/>
      <c r="WXW61" s="365"/>
      <c r="WXX61" s="365"/>
      <c r="WXY61" s="365"/>
      <c r="WXZ61" s="365"/>
      <c r="WYA61" s="365"/>
      <c r="WYB61" s="365"/>
      <c r="WYC61" s="365"/>
      <c r="WYD61" s="365"/>
      <c r="WYE61" s="365"/>
      <c r="WYF61" s="365"/>
      <c r="WYG61" s="365"/>
      <c r="WYH61" s="365"/>
      <c r="WYI61" s="365"/>
      <c r="WYJ61" s="365"/>
      <c r="WYK61" s="365"/>
      <c r="WYL61" s="365"/>
      <c r="WYM61" s="365"/>
      <c r="WYN61" s="365"/>
      <c r="WYO61" s="365"/>
      <c r="WYP61" s="365"/>
      <c r="WYQ61" s="365"/>
      <c r="WYR61" s="365"/>
      <c r="WYS61" s="365"/>
      <c r="WYT61" s="365"/>
      <c r="WYU61" s="365"/>
      <c r="WYV61" s="365"/>
      <c r="WYW61" s="365"/>
      <c r="WYX61" s="365"/>
      <c r="WYY61" s="365"/>
      <c r="WYZ61" s="365"/>
      <c r="WZA61" s="365"/>
      <c r="WZB61" s="365"/>
      <c r="WZC61" s="365"/>
      <c r="WZD61" s="365"/>
      <c r="WZE61" s="365"/>
      <c r="WZF61" s="365"/>
      <c r="WZG61" s="365"/>
      <c r="WZH61" s="365"/>
      <c r="WZI61" s="365"/>
      <c r="WZJ61" s="365"/>
      <c r="WZK61" s="365"/>
      <c r="WZL61" s="365"/>
      <c r="WZM61" s="365"/>
      <c r="WZN61" s="365"/>
      <c r="WZO61" s="365"/>
      <c r="WZP61" s="365"/>
      <c r="WZQ61" s="365"/>
      <c r="WZR61" s="365"/>
      <c r="WZS61" s="365"/>
      <c r="WZT61" s="365"/>
      <c r="WZU61" s="365"/>
      <c r="WZV61" s="365"/>
      <c r="WZW61" s="365"/>
      <c r="WZX61" s="365"/>
      <c r="WZY61" s="365"/>
      <c r="WZZ61" s="365"/>
      <c r="XAA61" s="365"/>
      <c r="XAB61" s="365"/>
      <c r="XAC61" s="365"/>
      <c r="XAD61" s="365"/>
      <c r="XAE61" s="365"/>
      <c r="XAF61" s="365"/>
      <c r="XAG61" s="365"/>
      <c r="XAH61" s="365"/>
      <c r="XAI61" s="365"/>
      <c r="XAJ61" s="365"/>
      <c r="XAK61" s="365"/>
      <c r="XAL61" s="365"/>
      <c r="XAM61" s="365"/>
      <c r="XAN61" s="365"/>
      <c r="XAO61" s="365"/>
      <c r="XAP61" s="365"/>
      <c r="XAQ61" s="365"/>
      <c r="XAR61" s="365"/>
      <c r="XAS61" s="365"/>
      <c r="XAT61" s="365"/>
      <c r="XAU61" s="365"/>
      <c r="XAV61" s="365"/>
      <c r="XAW61" s="365"/>
      <c r="XAX61" s="365"/>
      <c r="XAY61" s="365"/>
      <c r="XAZ61" s="365"/>
      <c r="XBA61" s="365"/>
      <c r="XBB61" s="365"/>
      <c r="XBC61" s="365"/>
      <c r="XBD61" s="365"/>
      <c r="XBE61" s="365"/>
      <c r="XBF61" s="365"/>
      <c r="XBG61" s="365"/>
      <c r="XBH61" s="365"/>
      <c r="XBI61" s="365"/>
      <c r="XBJ61" s="365"/>
      <c r="XBK61" s="365"/>
      <c r="XBL61" s="365"/>
      <c r="XBM61" s="365"/>
      <c r="XBN61" s="365"/>
      <c r="XBO61" s="365"/>
      <c r="XBP61" s="365"/>
      <c r="XBQ61" s="365"/>
      <c r="XBR61" s="365"/>
      <c r="XBS61" s="365"/>
      <c r="XBT61" s="365"/>
      <c r="XBU61" s="365"/>
      <c r="XBV61" s="365"/>
      <c r="XBW61" s="365"/>
      <c r="XBX61" s="365"/>
      <c r="XBY61" s="365"/>
      <c r="XBZ61" s="365"/>
      <c r="XCA61" s="365"/>
      <c r="XCB61" s="365"/>
      <c r="XCC61" s="365"/>
      <c r="XCD61" s="365"/>
      <c r="XCE61" s="365"/>
      <c r="XCF61" s="365"/>
      <c r="XCG61" s="365"/>
      <c r="XCH61" s="365"/>
      <c r="XCI61" s="365"/>
      <c r="XCJ61" s="365"/>
      <c r="XCK61" s="365"/>
      <c r="XCL61" s="365"/>
      <c r="XCM61" s="365"/>
      <c r="XCN61" s="365"/>
      <c r="XCO61" s="365"/>
      <c r="XCP61" s="365"/>
      <c r="XCQ61" s="365"/>
      <c r="XCR61" s="365"/>
      <c r="XCS61" s="365"/>
      <c r="XCT61" s="365"/>
      <c r="XCU61" s="365"/>
      <c r="XCV61" s="365"/>
      <c r="XCW61" s="365"/>
      <c r="XCX61" s="365"/>
      <c r="XCY61" s="365"/>
      <c r="XCZ61" s="365"/>
      <c r="XDA61" s="365"/>
    </row>
    <row r="62" spans="1:16329" ht="11.25" customHeight="1" x14ac:dyDescent="0.2">
      <c r="A62" s="366"/>
      <c r="B62" s="533"/>
      <c r="C62" s="533"/>
      <c r="D62" s="533"/>
      <c r="E62" s="534"/>
      <c r="F62" s="535"/>
      <c r="G62" s="533"/>
      <c r="H62" s="535"/>
      <c r="I62" s="535"/>
      <c r="J62" s="535"/>
      <c r="K62" s="533"/>
      <c r="L62" s="533"/>
      <c r="M62" s="533"/>
      <c r="N62" s="535"/>
      <c r="O62" s="535"/>
      <c r="P62" s="533"/>
      <c r="Q62" s="476"/>
      <c r="R62" s="365"/>
      <c r="S62" s="365"/>
      <c r="T62" s="365"/>
      <c r="U62" s="365"/>
      <c r="V62" s="365"/>
      <c r="W62" s="365"/>
      <c r="X62" s="365"/>
      <c r="Y62" s="365"/>
      <c r="Z62" s="365"/>
      <c r="AA62" s="365"/>
      <c r="AB62" s="365"/>
      <c r="AC62" s="365"/>
      <c r="AD62" s="365"/>
      <c r="AE62" s="365"/>
      <c r="AF62" s="365"/>
      <c r="AG62" s="365"/>
      <c r="AH62" s="365"/>
      <c r="AI62" s="365"/>
      <c r="AJ62" s="365"/>
      <c r="AK62" s="365"/>
      <c r="AL62" s="365"/>
      <c r="AM62" s="365"/>
      <c r="AN62" s="365"/>
      <c r="AO62" s="365"/>
      <c r="AP62" s="365"/>
      <c r="AQ62" s="365"/>
      <c r="AR62" s="365"/>
      <c r="AS62" s="365"/>
      <c r="AT62" s="365"/>
      <c r="AU62" s="365"/>
      <c r="AV62" s="365"/>
      <c r="AW62" s="365"/>
      <c r="AX62" s="365"/>
      <c r="AY62" s="365"/>
      <c r="AZ62" s="365"/>
      <c r="BA62" s="365"/>
      <c r="BB62" s="365"/>
      <c r="BC62" s="365"/>
      <c r="BD62" s="365"/>
      <c r="BE62" s="365"/>
      <c r="BF62" s="365"/>
      <c r="BG62" s="365"/>
      <c r="BH62" s="365"/>
      <c r="BI62" s="365"/>
      <c r="BJ62" s="365"/>
      <c r="BK62" s="365"/>
      <c r="BL62" s="365"/>
      <c r="BM62" s="365"/>
      <c r="BN62" s="365"/>
      <c r="BO62" s="365"/>
      <c r="BP62" s="365"/>
      <c r="BQ62" s="365"/>
      <c r="BR62" s="365"/>
      <c r="BS62" s="365"/>
      <c r="BT62" s="365"/>
      <c r="BU62" s="365"/>
      <c r="BV62" s="365"/>
      <c r="BW62" s="365"/>
      <c r="BX62" s="365"/>
      <c r="BY62" s="365"/>
      <c r="BZ62" s="365"/>
      <c r="CA62" s="365"/>
      <c r="CB62" s="365"/>
      <c r="CC62" s="365"/>
      <c r="CD62" s="365"/>
      <c r="CE62" s="365"/>
      <c r="CF62" s="365"/>
      <c r="CG62" s="365"/>
      <c r="CH62" s="365"/>
      <c r="CI62" s="365"/>
      <c r="CJ62" s="365"/>
      <c r="CK62" s="365"/>
      <c r="CL62" s="365"/>
      <c r="CM62" s="365"/>
      <c r="CN62" s="365"/>
      <c r="CO62" s="365"/>
      <c r="CP62" s="365"/>
      <c r="CQ62" s="365"/>
      <c r="CR62" s="365"/>
      <c r="CS62" s="365"/>
      <c r="CT62" s="365"/>
      <c r="CU62" s="365"/>
      <c r="CV62" s="365"/>
      <c r="CW62" s="365"/>
      <c r="CX62" s="365"/>
      <c r="CY62" s="365"/>
      <c r="CZ62" s="365"/>
      <c r="DA62" s="365"/>
      <c r="DB62" s="365"/>
      <c r="DC62" s="365"/>
      <c r="DD62" s="365"/>
      <c r="DE62" s="365"/>
      <c r="DF62" s="365"/>
      <c r="DG62" s="365"/>
      <c r="DH62" s="365"/>
      <c r="DI62" s="365"/>
      <c r="DJ62" s="365"/>
      <c r="DK62" s="365"/>
      <c r="DL62" s="365"/>
      <c r="DM62" s="365"/>
      <c r="DN62" s="365"/>
      <c r="DO62" s="365"/>
      <c r="DP62" s="365"/>
      <c r="DQ62" s="365"/>
      <c r="DR62" s="365"/>
      <c r="DS62" s="365"/>
      <c r="DT62" s="365"/>
      <c r="DU62" s="365"/>
      <c r="DV62" s="365"/>
      <c r="DW62" s="365"/>
      <c r="DX62" s="365"/>
      <c r="DY62" s="365"/>
      <c r="DZ62" s="365"/>
      <c r="EA62" s="365"/>
      <c r="EB62" s="365"/>
      <c r="EC62" s="365"/>
      <c r="ED62" s="365"/>
      <c r="EE62" s="365"/>
      <c r="EF62" s="365"/>
      <c r="EG62" s="365"/>
      <c r="EH62" s="365"/>
      <c r="EI62" s="365"/>
      <c r="EJ62" s="365"/>
      <c r="EK62" s="365"/>
      <c r="EL62" s="365"/>
      <c r="EM62" s="365"/>
      <c r="EN62" s="365"/>
      <c r="EO62" s="365"/>
      <c r="EP62" s="365"/>
      <c r="EQ62" s="365"/>
      <c r="ER62" s="365"/>
      <c r="ES62" s="365"/>
      <c r="ET62" s="365"/>
      <c r="EU62" s="365"/>
      <c r="EV62" s="365"/>
      <c r="EW62" s="365"/>
      <c r="EX62" s="365"/>
      <c r="EY62" s="365"/>
      <c r="EZ62" s="365"/>
      <c r="FA62" s="365"/>
      <c r="FB62" s="365"/>
      <c r="FC62" s="365"/>
      <c r="FD62" s="365"/>
      <c r="FE62" s="365"/>
      <c r="FF62" s="365"/>
      <c r="FG62" s="365"/>
      <c r="FH62" s="365"/>
      <c r="FI62" s="365"/>
      <c r="FJ62" s="365"/>
      <c r="FK62" s="365"/>
      <c r="FL62" s="365"/>
      <c r="FM62" s="365"/>
      <c r="FN62" s="365"/>
      <c r="FO62" s="365"/>
      <c r="FP62" s="365"/>
      <c r="FQ62" s="365"/>
      <c r="FR62" s="365"/>
      <c r="FS62" s="365"/>
      <c r="FT62" s="365"/>
      <c r="FU62" s="365"/>
      <c r="FV62" s="365"/>
      <c r="FW62" s="365"/>
      <c r="FX62" s="365"/>
      <c r="FY62" s="365"/>
      <c r="FZ62" s="365"/>
      <c r="GA62" s="365"/>
      <c r="GB62" s="365"/>
      <c r="GC62" s="365"/>
      <c r="GD62" s="365"/>
      <c r="GE62" s="365"/>
      <c r="GF62" s="365"/>
      <c r="GG62" s="365"/>
      <c r="GH62" s="365"/>
      <c r="GI62" s="365"/>
      <c r="GJ62" s="365"/>
      <c r="GK62" s="365"/>
      <c r="GL62" s="365"/>
      <c r="GM62" s="365"/>
      <c r="GN62" s="365"/>
      <c r="GO62" s="365"/>
      <c r="GP62" s="365"/>
      <c r="GQ62" s="365"/>
      <c r="GR62" s="365"/>
      <c r="GS62" s="365"/>
      <c r="GT62" s="365"/>
      <c r="GU62" s="365"/>
      <c r="GV62" s="365"/>
      <c r="GW62" s="365"/>
      <c r="GX62" s="365"/>
      <c r="GY62" s="365"/>
      <c r="GZ62" s="365"/>
      <c r="HA62" s="365"/>
      <c r="HB62" s="365"/>
      <c r="HC62" s="365"/>
      <c r="HD62" s="365"/>
      <c r="HE62" s="365"/>
      <c r="HF62" s="365"/>
      <c r="HG62" s="365"/>
      <c r="HH62" s="365"/>
      <c r="HI62" s="365"/>
      <c r="HJ62" s="365"/>
      <c r="HK62" s="365"/>
      <c r="HL62" s="365"/>
      <c r="HM62" s="365"/>
      <c r="HN62" s="365"/>
      <c r="HO62" s="365"/>
      <c r="HP62" s="365"/>
      <c r="HQ62" s="365"/>
      <c r="HR62" s="365"/>
      <c r="HS62" s="365"/>
      <c r="HT62" s="365"/>
      <c r="HU62" s="365"/>
      <c r="HV62" s="365"/>
      <c r="HW62" s="365"/>
      <c r="HX62" s="365"/>
      <c r="HY62" s="365"/>
      <c r="HZ62" s="365"/>
      <c r="IA62" s="365"/>
      <c r="IB62" s="365"/>
      <c r="IC62" s="365"/>
      <c r="ID62" s="365"/>
      <c r="IE62" s="365"/>
      <c r="IF62" s="365"/>
      <c r="IG62" s="365"/>
      <c r="IH62" s="365"/>
      <c r="II62" s="365"/>
      <c r="IJ62" s="365"/>
      <c r="IK62" s="365"/>
      <c r="IL62" s="365"/>
      <c r="IM62" s="365"/>
      <c r="IN62" s="365"/>
      <c r="IO62" s="365"/>
      <c r="IP62" s="365"/>
      <c r="IQ62" s="365"/>
      <c r="IR62" s="365"/>
      <c r="IS62" s="365"/>
      <c r="IT62" s="365"/>
      <c r="IU62" s="365"/>
      <c r="IV62" s="365"/>
      <c r="IW62" s="365"/>
      <c r="IX62" s="365"/>
      <c r="IY62" s="365"/>
      <c r="IZ62" s="365"/>
      <c r="JA62" s="365"/>
      <c r="JB62" s="365"/>
      <c r="JC62" s="365"/>
      <c r="JD62" s="365"/>
      <c r="JE62" s="365"/>
      <c r="JF62" s="365"/>
      <c r="JG62" s="365"/>
      <c r="JH62" s="365"/>
      <c r="JI62" s="365"/>
      <c r="JJ62" s="365"/>
      <c r="JK62" s="365"/>
      <c r="JL62" s="365"/>
      <c r="JM62" s="365"/>
      <c r="JN62" s="365"/>
      <c r="JO62" s="365"/>
      <c r="JP62" s="365"/>
      <c r="JQ62" s="365"/>
      <c r="JR62" s="365"/>
      <c r="JS62" s="365"/>
      <c r="JT62" s="365"/>
      <c r="JU62" s="365"/>
      <c r="JV62" s="365"/>
      <c r="JW62" s="365"/>
      <c r="JX62" s="365"/>
      <c r="JY62" s="365"/>
      <c r="JZ62" s="365"/>
      <c r="KA62" s="365"/>
      <c r="KB62" s="365"/>
      <c r="KC62" s="365"/>
      <c r="KD62" s="365"/>
      <c r="KE62" s="365"/>
      <c r="KF62" s="365"/>
      <c r="KG62" s="365"/>
      <c r="KH62" s="365"/>
      <c r="KI62" s="365"/>
      <c r="KJ62" s="365"/>
      <c r="KK62" s="365"/>
      <c r="KL62" s="365"/>
      <c r="KM62" s="365"/>
      <c r="KN62" s="365"/>
      <c r="KO62" s="365"/>
      <c r="KP62" s="365"/>
      <c r="KQ62" s="365"/>
      <c r="KR62" s="365"/>
      <c r="KS62" s="365"/>
      <c r="KT62" s="365"/>
      <c r="KU62" s="365"/>
      <c r="KV62" s="365"/>
      <c r="KW62" s="365"/>
      <c r="KX62" s="365"/>
      <c r="KY62" s="365"/>
      <c r="KZ62" s="365"/>
      <c r="LA62" s="365"/>
      <c r="LB62" s="365"/>
      <c r="LC62" s="365"/>
      <c r="LD62" s="365"/>
      <c r="LE62" s="365"/>
      <c r="LF62" s="365"/>
      <c r="LG62" s="365"/>
      <c r="LH62" s="365"/>
      <c r="LI62" s="365"/>
      <c r="LJ62" s="365"/>
      <c r="LK62" s="365"/>
      <c r="LL62" s="365"/>
      <c r="LM62" s="365"/>
      <c r="LN62" s="365"/>
      <c r="LO62" s="365"/>
      <c r="LP62" s="365"/>
      <c r="LQ62" s="365"/>
      <c r="LR62" s="365"/>
      <c r="LS62" s="365"/>
      <c r="LT62" s="365"/>
      <c r="LU62" s="365"/>
      <c r="LV62" s="365"/>
      <c r="LW62" s="365"/>
      <c r="LX62" s="365"/>
      <c r="LY62" s="365"/>
      <c r="LZ62" s="365"/>
      <c r="MA62" s="365"/>
      <c r="MB62" s="365"/>
      <c r="MC62" s="365"/>
      <c r="MD62" s="365"/>
      <c r="ME62" s="365"/>
      <c r="MF62" s="365"/>
      <c r="MG62" s="365"/>
      <c r="MH62" s="365"/>
      <c r="MI62" s="365"/>
      <c r="MJ62" s="365"/>
      <c r="MK62" s="365"/>
      <c r="ML62" s="365"/>
      <c r="MM62" s="365"/>
      <c r="MN62" s="365"/>
      <c r="MO62" s="365"/>
      <c r="MP62" s="365"/>
      <c r="MQ62" s="365"/>
      <c r="MR62" s="365"/>
      <c r="MS62" s="365"/>
      <c r="MT62" s="365"/>
      <c r="MU62" s="365"/>
      <c r="MV62" s="365"/>
      <c r="MW62" s="365"/>
      <c r="MX62" s="365"/>
      <c r="MY62" s="365"/>
      <c r="MZ62" s="365"/>
      <c r="NA62" s="365"/>
      <c r="NB62" s="365"/>
      <c r="NC62" s="365"/>
      <c r="ND62" s="365"/>
      <c r="NE62" s="365"/>
      <c r="NF62" s="365"/>
      <c r="NG62" s="365"/>
      <c r="NH62" s="365"/>
      <c r="NI62" s="365"/>
      <c r="NJ62" s="365"/>
      <c r="NK62" s="365"/>
      <c r="NL62" s="365"/>
      <c r="NM62" s="365"/>
      <c r="NN62" s="365"/>
      <c r="NO62" s="365"/>
      <c r="NP62" s="365"/>
      <c r="NQ62" s="365"/>
      <c r="NR62" s="365"/>
      <c r="NS62" s="365"/>
      <c r="NT62" s="365"/>
      <c r="NU62" s="365"/>
      <c r="NV62" s="365"/>
      <c r="NW62" s="365"/>
      <c r="NX62" s="365"/>
      <c r="NY62" s="365"/>
      <c r="NZ62" s="365"/>
      <c r="OA62" s="365"/>
      <c r="OB62" s="365"/>
      <c r="OC62" s="365"/>
      <c r="OD62" s="365"/>
      <c r="OE62" s="365"/>
      <c r="OF62" s="365"/>
      <c r="OG62" s="365"/>
      <c r="OH62" s="365"/>
      <c r="OI62" s="365"/>
      <c r="OJ62" s="365"/>
      <c r="OK62" s="365"/>
      <c r="OL62" s="365"/>
      <c r="OM62" s="365"/>
      <c r="ON62" s="365"/>
      <c r="OO62" s="365"/>
      <c r="OP62" s="365"/>
      <c r="OQ62" s="365"/>
      <c r="OR62" s="365"/>
      <c r="OS62" s="365"/>
      <c r="OT62" s="365"/>
      <c r="OU62" s="365"/>
      <c r="OV62" s="365"/>
      <c r="OW62" s="365"/>
      <c r="OX62" s="365"/>
      <c r="OY62" s="365"/>
      <c r="OZ62" s="365"/>
      <c r="PA62" s="365"/>
      <c r="PB62" s="365"/>
      <c r="PC62" s="365"/>
      <c r="PD62" s="365"/>
      <c r="PE62" s="365"/>
      <c r="PF62" s="365"/>
      <c r="PG62" s="365"/>
      <c r="PH62" s="365"/>
      <c r="PI62" s="365"/>
      <c r="PJ62" s="365"/>
      <c r="PK62" s="365"/>
      <c r="PL62" s="365"/>
      <c r="PM62" s="365"/>
      <c r="PN62" s="365"/>
      <c r="PO62" s="365"/>
      <c r="PP62" s="365"/>
      <c r="PQ62" s="365"/>
      <c r="PR62" s="365"/>
      <c r="PS62" s="365"/>
      <c r="PT62" s="365"/>
      <c r="PU62" s="365"/>
      <c r="PV62" s="365"/>
      <c r="PW62" s="365"/>
      <c r="PX62" s="365"/>
      <c r="PY62" s="365"/>
      <c r="PZ62" s="365"/>
      <c r="QA62" s="365"/>
      <c r="QB62" s="365"/>
      <c r="QC62" s="365"/>
      <c r="QD62" s="365"/>
      <c r="QE62" s="365"/>
      <c r="QF62" s="365"/>
      <c r="QG62" s="365"/>
      <c r="QH62" s="365"/>
      <c r="QI62" s="365"/>
      <c r="QJ62" s="365"/>
      <c r="QK62" s="365"/>
      <c r="QL62" s="365"/>
      <c r="QM62" s="365"/>
      <c r="QN62" s="365"/>
      <c r="QO62" s="365"/>
      <c r="QP62" s="365"/>
      <c r="QQ62" s="365"/>
      <c r="QR62" s="365"/>
      <c r="QS62" s="365"/>
      <c r="QT62" s="365"/>
      <c r="QU62" s="365"/>
      <c r="QV62" s="365"/>
      <c r="QW62" s="365"/>
      <c r="QX62" s="365"/>
      <c r="QY62" s="365"/>
      <c r="QZ62" s="365"/>
      <c r="RA62" s="365"/>
      <c r="RB62" s="365"/>
      <c r="RC62" s="365"/>
      <c r="RD62" s="365"/>
      <c r="RE62" s="365"/>
      <c r="RF62" s="365"/>
      <c r="RG62" s="365"/>
      <c r="RH62" s="365"/>
      <c r="RI62" s="365"/>
      <c r="RJ62" s="365"/>
      <c r="RK62" s="365"/>
      <c r="RL62" s="365"/>
      <c r="RM62" s="365"/>
      <c r="RN62" s="365"/>
      <c r="RO62" s="365"/>
      <c r="RP62" s="365"/>
      <c r="RQ62" s="365"/>
      <c r="RR62" s="365"/>
      <c r="RS62" s="365"/>
      <c r="RT62" s="365"/>
      <c r="RU62" s="365"/>
      <c r="RV62" s="365"/>
      <c r="RW62" s="365"/>
      <c r="RX62" s="365"/>
      <c r="RY62" s="365"/>
      <c r="RZ62" s="365"/>
      <c r="SA62" s="365"/>
      <c r="SB62" s="365"/>
      <c r="SC62" s="365"/>
      <c r="SD62" s="365"/>
      <c r="SE62" s="365"/>
      <c r="SF62" s="365"/>
      <c r="SG62" s="365"/>
      <c r="SH62" s="365"/>
      <c r="SI62" s="365"/>
      <c r="SJ62" s="365"/>
      <c r="SK62" s="365"/>
      <c r="SL62" s="365"/>
      <c r="SM62" s="365"/>
      <c r="SN62" s="365"/>
      <c r="SO62" s="365"/>
      <c r="SP62" s="365"/>
      <c r="SQ62" s="365"/>
      <c r="SR62" s="365"/>
      <c r="SS62" s="365"/>
      <c r="ST62" s="365"/>
      <c r="SU62" s="365"/>
      <c r="SV62" s="365"/>
      <c r="SW62" s="365"/>
      <c r="SX62" s="365"/>
      <c r="SY62" s="365"/>
      <c r="SZ62" s="365"/>
      <c r="TA62" s="365"/>
      <c r="TB62" s="365"/>
      <c r="TC62" s="365"/>
      <c r="TD62" s="365"/>
      <c r="TE62" s="365"/>
      <c r="TF62" s="365"/>
      <c r="TG62" s="365"/>
      <c r="TH62" s="365"/>
      <c r="TI62" s="365"/>
      <c r="TJ62" s="365"/>
      <c r="TK62" s="365"/>
      <c r="TL62" s="365"/>
      <c r="TM62" s="365"/>
      <c r="TN62" s="365"/>
      <c r="TO62" s="365"/>
      <c r="TP62" s="365"/>
      <c r="TQ62" s="365"/>
      <c r="TR62" s="365"/>
      <c r="TS62" s="365"/>
      <c r="TT62" s="365"/>
      <c r="TU62" s="365"/>
      <c r="TV62" s="365"/>
      <c r="TW62" s="365"/>
      <c r="TX62" s="365"/>
      <c r="TY62" s="365"/>
      <c r="TZ62" s="365"/>
      <c r="UA62" s="365"/>
      <c r="UB62" s="365"/>
      <c r="UC62" s="365"/>
      <c r="UD62" s="365"/>
      <c r="UE62" s="365"/>
      <c r="UF62" s="365"/>
      <c r="UG62" s="365"/>
      <c r="UH62" s="365"/>
      <c r="UI62" s="365"/>
      <c r="UJ62" s="365"/>
      <c r="UK62" s="365"/>
      <c r="UL62" s="365"/>
      <c r="UM62" s="365"/>
      <c r="UN62" s="365"/>
      <c r="UO62" s="365"/>
      <c r="UP62" s="365"/>
      <c r="UQ62" s="365"/>
      <c r="UR62" s="365"/>
      <c r="US62" s="365"/>
      <c r="UT62" s="365"/>
      <c r="UU62" s="365"/>
      <c r="UV62" s="365"/>
      <c r="UW62" s="365"/>
      <c r="UX62" s="365"/>
      <c r="UY62" s="365"/>
      <c r="UZ62" s="365"/>
      <c r="VA62" s="365"/>
      <c r="VB62" s="365"/>
      <c r="VC62" s="365"/>
      <c r="VD62" s="365"/>
      <c r="VE62" s="365"/>
      <c r="VF62" s="365"/>
      <c r="VG62" s="365"/>
      <c r="VH62" s="365"/>
      <c r="VI62" s="365"/>
      <c r="VJ62" s="365"/>
      <c r="VK62" s="365"/>
      <c r="VL62" s="365"/>
      <c r="VM62" s="365"/>
      <c r="VN62" s="365"/>
      <c r="VO62" s="365"/>
      <c r="VP62" s="365"/>
      <c r="VQ62" s="365"/>
      <c r="VR62" s="365"/>
      <c r="VS62" s="365"/>
      <c r="VT62" s="365"/>
      <c r="VU62" s="365"/>
      <c r="VV62" s="365"/>
      <c r="VW62" s="365"/>
      <c r="VX62" s="365"/>
      <c r="VY62" s="365"/>
      <c r="VZ62" s="365"/>
      <c r="WA62" s="365"/>
      <c r="WB62" s="365"/>
      <c r="WC62" s="365"/>
      <c r="WD62" s="365"/>
      <c r="WE62" s="365"/>
      <c r="WF62" s="365"/>
      <c r="WG62" s="365"/>
      <c r="WH62" s="365"/>
      <c r="WI62" s="365"/>
      <c r="WJ62" s="365"/>
      <c r="WK62" s="365"/>
      <c r="WL62" s="365"/>
      <c r="WM62" s="365"/>
      <c r="WN62" s="365"/>
      <c r="WO62" s="365"/>
      <c r="WP62" s="365"/>
      <c r="WQ62" s="365"/>
      <c r="WR62" s="365"/>
      <c r="WS62" s="365"/>
      <c r="WT62" s="365"/>
      <c r="WU62" s="365"/>
      <c r="WV62" s="365"/>
      <c r="WW62" s="365"/>
      <c r="WX62" s="365"/>
      <c r="WY62" s="365"/>
      <c r="WZ62" s="365"/>
      <c r="XA62" s="365"/>
      <c r="XB62" s="365"/>
      <c r="XC62" s="365"/>
      <c r="XD62" s="365"/>
      <c r="XE62" s="365"/>
      <c r="XF62" s="365"/>
      <c r="XG62" s="365"/>
      <c r="XH62" s="365"/>
      <c r="XI62" s="365"/>
      <c r="XJ62" s="365"/>
      <c r="XK62" s="365"/>
      <c r="XL62" s="365"/>
      <c r="XM62" s="365"/>
      <c r="XN62" s="365"/>
      <c r="XO62" s="365"/>
      <c r="XP62" s="365"/>
      <c r="XQ62" s="365"/>
      <c r="XR62" s="365"/>
      <c r="XS62" s="365"/>
      <c r="XT62" s="365"/>
      <c r="XU62" s="365"/>
      <c r="XV62" s="365"/>
      <c r="XW62" s="365"/>
      <c r="XX62" s="365"/>
      <c r="XY62" s="365"/>
      <c r="XZ62" s="365"/>
      <c r="YA62" s="365"/>
      <c r="YB62" s="365"/>
      <c r="YC62" s="365"/>
      <c r="YD62" s="365"/>
      <c r="YE62" s="365"/>
      <c r="YF62" s="365"/>
      <c r="YG62" s="365"/>
      <c r="YH62" s="365"/>
      <c r="YI62" s="365"/>
      <c r="YJ62" s="365"/>
      <c r="YK62" s="365"/>
      <c r="YL62" s="365"/>
      <c r="YM62" s="365"/>
      <c r="YN62" s="365"/>
      <c r="YO62" s="365"/>
      <c r="YP62" s="365"/>
      <c r="YQ62" s="365"/>
      <c r="YR62" s="365"/>
      <c r="YS62" s="365"/>
      <c r="YT62" s="365"/>
      <c r="YU62" s="365"/>
      <c r="YV62" s="365"/>
      <c r="YW62" s="365"/>
      <c r="YX62" s="365"/>
      <c r="YY62" s="365"/>
      <c r="YZ62" s="365"/>
      <c r="ZA62" s="365"/>
      <c r="ZB62" s="365"/>
      <c r="ZC62" s="365"/>
      <c r="ZD62" s="365"/>
      <c r="ZE62" s="365"/>
      <c r="ZF62" s="365"/>
      <c r="ZG62" s="365"/>
      <c r="ZH62" s="365"/>
      <c r="ZI62" s="365"/>
      <c r="ZJ62" s="365"/>
      <c r="ZK62" s="365"/>
      <c r="ZL62" s="365"/>
      <c r="ZM62" s="365"/>
      <c r="ZN62" s="365"/>
      <c r="ZO62" s="365"/>
      <c r="ZP62" s="365"/>
      <c r="ZQ62" s="365"/>
      <c r="ZR62" s="365"/>
      <c r="ZS62" s="365"/>
      <c r="ZT62" s="365"/>
      <c r="ZU62" s="365"/>
      <c r="ZV62" s="365"/>
      <c r="ZW62" s="365"/>
      <c r="ZX62" s="365"/>
      <c r="ZY62" s="365"/>
      <c r="ZZ62" s="365"/>
      <c r="AAA62" s="365"/>
      <c r="AAB62" s="365"/>
      <c r="AAC62" s="365"/>
      <c r="AAD62" s="365"/>
      <c r="AAE62" s="365"/>
      <c r="AAF62" s="365"/>
      <c r="AAG62" s="365"/>
      <c r="AAH62" s="365"/>
      <c r="AAI62" s="365"/>
      <c r="AAJ62" s="365"/>
      <c r="AAK62" s="365"/>
      <c r="AAL62" s="365"/>
      <c r="AAM62" s="365"/>
      <c r="AAN62" s="365"/>
      <c r="AAO62" s="365"/>
      <c r="AAP62" s="365"/>
      <c r="AAQ62" s="365"/>
      <c r="AAR62" s="365"/>
      <c r="AAS62" s="365"/>
      <c r="AAT62" s="365"/>
      <c r="AAU62" s="365"/>
      <c r="AAV62" s="365"/>
      <c r="AAW62" s="365"/>
      <c r="AAX62" s="365"/>
      <c r="AAY62" s="365"/>
      <c r="AAZ62" s="365"/>
      <c r="ABA62" s="365"/>
      <c r="ABB62" s="365"/>
      <c r="ABC62" s="365"/>
      <c r="ABD62" s="365"/>
      <c r="ABE62" s="365"/>
      <c r="ABF62" s="365"/>
      <c r="ABG62" s="365"/>
      <c r="ABH62" s="365"/>
      <c r="ABI62" s="365"/>
      <c r="ABJ62" s="365"/>
      <c r="ABK62" s="365"/>
      <c r="ABL62" s="365"/>
      <c r="ABM62" s="365"/>
      <c r="ABN62" s="365"/>
      <c r="ABO62" s="365"/>
      <c r="ABP62" s="365"/>
      <c r="ABQ62" s="365"/>
      <c r="ABR62" s="365"/>
      <c r="ABS62" s="365"/>
      <c r="ABT62" s="365"/>
      <c r="ABU62" s="365"/>
      <c r="ABV62" s="365"/>
      <c r="ABW62" s="365"/>
      <c r="ABX62" s="365"/>
      <c r="ABY62" s="365"/>
      <c r="ABZ62" s="365"/>
      <c r="ACA62" s="365"/>
      <c r="ACB62" s="365"/>
      <c r="ACC62" s="365"/>
      <c r="ACD62" s="365"/>
      <c r="ACE62" s="365"/>
      <c r="ACF62" s="365"/>
      <c r="ACG62" s="365"/>
      <c r="ACH62" s="365"/>
      <c r="ACI62" s="365"/>
      <c r="ACJ62" s="365"/>
      <c r="ACK62" s="365"/>
      <c r="ACL62" s="365"/>
      <c r="ACM62" s="365"/>
      <c r="ACN62" s="365"/>
      <c r="ACO62" s="365"/>
      <c r="ACP62" s="365"/>
      <c r="ACQ62" s="365"/>
      <c r="ACR62" s="365"/>
      <c r="ACS62" s="365"/>
      <c r="ACT62" s="365"/>
      <c r="ACU62" s="365"/>
      <c r="ACV62" s="365"/>
      <c r="ACW62" s="365"/>
      <c r="ACX62" s="365"/>
      <c r="ACY62" s="365"/>
      <c r="ACZ62" s="365"/>
      <c r="ADA62" s="365"/>
      <c r="ADB62" s="365"/>
      <c r="ADC62" s="365"/>
      <c r="ADD62" s="365"/>
      <c r="ADE62" s="365"/>
      <c r="ADF62" s="365"/>
      <c r="ADG62" s="365"/>
      <c r="ADH62" s="365"/>
      <c r="ADI62" s="365"/>
      <c r="ADJ62" s="365"/>
      <c r="ADK62" s="365"/>
      <c r="ADL62" s="365"/>
      <c r="ADM62" s="365"/>
      <c r="ADN62" s="365"/>
      <c r="ADO62" s="365"/>
      <c r="ADP62" s="365"/>
      <c r="ADQ62" s="365"/>
      <c r="ADR62" s="365"/>
      <c r="ADS62" s="365"/>
      <c r="ADT62" s="365"/>
      <c r="ADU62" s="365"/>
      <c r="ADV62" s="365"/>
      <c r="ADW62" s="365"/>
      <c r="ADX62" s="365"/>
      <c r="ADY62" s="365"/>
      <c r="ADZ62" s="365"/>
      <c r="AEA62" s="365"/>
      <c r="AEB62" s="365"/>
      <c r="AEC62" s="365"/>
      <c r="AED62" s="365"/>
      <c r="AEE62" s="365"/>
      <c r="AEF62" s="365"/>
      <c r="AEG62" s="365"/>
      <c r="AEH62" s="365"/>
      <c r="AEI62" s="365"/>
      <c r="AEJ62" s="365"/>
      <c r="AEK62" s="365"/>
      <c r="AEL62" s="365"/>
      <c r="AEM62" s="365"/>
      <c r="AEN62" s="365"/>
      <c r="AEO62" s="365"/>
      <c r="AEP62" s="365"/>
      <c r="AEQ62" s="365"/>
      <c r="AER62" s="365"/>
      <c r="AES62" s="365"/>
      <c r="AET62" s="365"/>
      <c r="AEU62" s="365"/>
      <c r="AEV62" s="365"/>
      <c r="AEW62" s="365"/>
      <c r="AEX62" s="365"/>
      <c r="AEY62" s="365"/>
      <c r="AEZ62" s="365"/>
      <c r="AFA62" s="365"/>
      <c r="AFB62" s="365"/>
      <c r="AFC62" s="365"/>
      <c r="AFD62" s="365"/>
      <c r="AFE62" s="365"/>
      <c r="AFF62" s="365"/>
      <c r="AFG62" s="365"/>
      <c r="AFH62" s="365"/>
      <c r="AFI62" s="365"/>
      <c r="AFJ62" s="365"/>
      <c r="AFK62" s="365"/>
      <c r="AFL62" s="365"/>
      <c r="AFM62" s="365"/>
      <c r="AFN62" s="365"/>
      <c r="AFO62" s="365"/>
      <c r="AFP62" s="365"/>
      <c r="AFQ62" s="365"/>
      <c r="AFR62" s="365"/>
      <c r="AFS62" s="365"/>
      <c r="AFT62" s="365"/>
      <c r="AFU62" s="365"/>
      <c r="AFV62" s="365"/>
      <c r="AFW62" s="365"/>
      <c r="AFX62" s="365"/>
      <c r="AFY62" s="365"/>
      <c r="AFZ62" s="365"/>
      <c r="AGA62" s="365"/>
      <c r="AGB62" s="365"/>
      <c r="AGC62" s="365"/>
      <c r="AGD62" s="365"/>
      <c r="AGE62" s="365"/>
      <c r="AGF62" s="365"/>
      <c r="AGG62" s="365"/>
      <c r="AGH62" s="365"/>
      <c r="AGI62" s="365"/>
      <c r="AGJ62" s="365"/>
      <c r="AGK62" s="365"/>
      <c r="AGL62" s="365"/>
      <c r="AGM62" s="365"/>
      <c r="AGN62" s="365"/>
      <c r="AGO62" s="365"/>
      <c r="AGP62" s="365"/>
      <c r="AGQ62" s="365"/>
      <c r="AGR62" s="365"/>
      <c r="AGS62" s="365"/>
      <c r="AGT62" s="365"/>
      <c r="AGU62" s="365"/>
      <c r="AGV62" s="365"/>
      <c r="AGW62" s="365"/>
      <c r="AGX62" s="365"/>
      <c r="AGY62" s="365"/>
      <c r="AGZ62" s="365"/>
      <c r="AHA62" s="365"/>
      <c r="AHB62" s="365"/>
      <c r="AHC62" s="365"/>
      <c r="AHD62" s="365"/>
      <c r="AHE62" s="365"/>
      <c r="AHF62" s="365"/>
      <c r="AHG62" s="365"/>
      <c r="AHH62" s="365"/>
      <c r="AHI62" s="365"/>
      <c r="AHJ62" s="365"/>
      <c r="AHK62" s="365"/>
      <c r="AHL62" s="365"/>
      <c r="AHM62" s="365"/>
      <c r="AHN62" s="365"/>
      <c r="AHO62" s="365"/>
      <c r="AHP62" s="365"/>
      <c r="AHQ62" s="365"/>
      <c r="AHR62" s="365"/>
      <c r="AHS62" s="365"/>
      <c r="AHT62" s="365"/>
      <c r="AHU62" s="365"/>
      <c r="AHV62" s="365"/>
      <c r="AHW62" s="365"/>
      <c r="AHX62" s="365"/>
      <c r="AHY62" s="365"/>
      <c r="AHZ62" s="365"/>
      <c r="AIA62" s="365"/>
      <c r="AIB62" s="365"/>
      <c r="AIC62" s="365"/>
      <c r="AID62" s="365"/>
      <c r="AIE62" s="365"/>
      <c r="AIF62" s="365"/>
      <c r="AIG62" s="365"/>
      <c r="AIH62" s="365"/>
      <c r="AII62" s="365"/>
      <c r="AIJ62" s="365"/>
      <c r="AIK62" s="365"/>
      <c r="AIL62" s="365"/>
      <c r="AIM62" s="365"/>
      <c r="AIN62" s="365"/>
      <c r="AIO62" s="365"/>
      <c r="AIP62" s="365"/>
      <c r="AIQ62" s="365"/>
      <c r="AIR62" s="365"/>
      <c r="AIS62" s="365"/>
      <c r="AIT62" s="365"/>
      <c r="AIU62" s="365"/>
      <c r="AIV62" s="365"/>
      <c r="AIW62" s="365"/>
      <c r="AIX62" s="365"/>
      <c r="AIY62" s="365"/>
      <c r="AIZ62" s="365"/>
      <c r="AJA62" s="365"/>
      <c r="AJB62" s="365"/>
      <c r="AJC62" s="365"/>
      <c r="AJD62" s="365"/>
      <c r="AJE62" s="365"/>
      <c r="AJF62" s="365"/>
      <c r="AJG62" s="365"/>
      <c r="AJH62" s="365"/>
      <c r="AJI62" s="365"/>
      <c r="AJJ62" s="365"/>
      <c r="AJK62" s="365"/>
      <c r="AJL62" s="365"/>
      <c r="AJM62" s="365"/>
      <c r="AJN62" s="365"/>
      <c r="AJO62" s="365"/>
      <c r="AJP62" s="365"/>
      <c r="AJQ62" s="365"/>
      <c r="AJR62" s="365"/>
      <c r="AJS62" s="365"/>
      <c r="AJT62" s="365"/>
      <c r="AJU62" s="365"/>
      <c r="AJV62" s="365"/>
      <c r="AJW62" s="365"/>
      <c r="AJX62" s="365"/>
      <c r="AJY62" s="365"/>
      <c r="AJZ62" s="365"/>
      <c r="AKA62" s="365"/>
      <c r="AKB62" s="365"/>
      <c r="AKC62" s="365"/>
      <c r="AKD62" s="365"/>
      <c r="AKE62" s="365"/>
      <c r="AKF62" s="365"/>
      <c r="AKG62" s="365"/>
      <c r="AKH62" s="365"/>
      <c r="AKI62" s="365"/>
      <c r="AKJ62" s="365"/>
      <c r="AKK62" s="365"/>
      <c r="AKL62" s="365"/>
      <c r="AKM62" s="365"/>
      <c r="AKN62" s="365"/>
      <c r="AKO62" s="365"/>
      <c r="AKP62" s="365"/>
      <c r="AKQ62" s="365"/>
      <c r="AKR62" s="365"/>
      <c r="AKS62" s="365"/>
      <c r="AKT62" s="365"/>
      <c r="AKU62" s="365"/>
      <c r="AKV62" s="365"/>
      <c r="AKW62" s="365"/>
      <c r="AKX62" s="365"/>
      <c r="AKY62" s="365"/>
      <c r="AKZ62" s="365"/>
      <c r="ALA62" s="365"/>
      <c r="ALB62" s="365"/>
      <c r="ALC62" s="365"/>
      <c r="ALD62" s="365"/>
      <c r="ALE62" s="365"/>
      <c r="ALF62" s="365"/>
      <c r="ALG62" s="365"/>
      <c r="ALH62" s="365"/>
      <c r="ALI62" s="365"/>
      <c r="ALJ62" s="365"/>
      <c r="ALK62" s="365"/>
      <c r="ALL62" s="365"/>
      <c r="ALM62" s="365"/>
      <c r="ALN62" s="365"/>
      <c r="ALO62" s="365"/>
      <c r="ALP62" s="365"/>
      <c r="ALQ62" s="365"/>
      <c r="ALR62" s="365"/>
      <c r="ALS62" s="365"/>
      <c r="ALT62" s="365"/>
      <c r="ALU62" s="365"/>
      <c r="ALV62" s="365"/>
      <c r="ALW62" s="365"/>
      <c r="ALX62" s="365"/>
      <c r="ALY62" s="365"/>
      <c r="ALZ62" s="365"/>
      <c r="AMA62" s="365"/>
      <c r="AMB62" s="365"/>
      <c r="AMC62" s="365"/>
      <c r="AMD62" s="365"/>
      <c r="AME62" s="365"/>
      <c r="AMF62" s="365"/>
      <c r="AMG62" s="365"/>
      <c r="AMH62" s="365"/>
      <c r="AMI62" s="365"/>
      <c r="AMJ62" s="365"/>
      <c r="AMK62" s="365"/>
      <c r="AML62" s="365"/>
      <c r="AMM62" s="365"/>
      <c r="AMN62" s="365"/>
      <c r="AMO62" s="365"/>
      <c r="AMP62" s="365"/>
      <c r="AMQ62" s="365"/>
      <c r="AMR62" s="365"/>
      <c r="AMS62" s="365"/>
      <c r="AMT62" s="365"/>
      <c r="AMU62" s="365"/>
      <c r="AMV62" s="365"/>
      <c r="AMW62" s="365"/>
      <c r="AMX62" s="365"/>
      <c r="AMY62" s="365"/>
      <c r="AMZ62" s="365"/>
      <c r="ANA62" s="365"/>
      <c r="ANB62" s="365"/>
      <c r="ANC62" s="365"/>
      <c r="AND62" s="365"/>
      <c r="ANE62" s="365"/>
      <c r="ANF62" s="365"/>
      <c r="ANG62" s="365"/>
      <c r="ANH62" s="365"/>
      <c r="ANI62" s="365"/>
      <c r="ANJ62" s="365"/>
      <c r="ANK62" s="365"/>
      <c r="ANL62" s="365"/>
      <c r="ANM62" s="365"/>
      <c r="ANN62" s="365"/>
      <c r="ANO62" s="365"/>
      <c r="ANP62" s="365"/>
      <c r="ANQ62" s="365"/>
      <c r="ANR62" s="365"/>
      <c r="ANS62" s="365"/>
      <c r="ANT62" s="365"/>
      <c r="ANU62" s="365"/>
      <c r="ANV62" s="365"/>
      <c r="ANW62" s="365"/>
      <c r="ANX62" s="365"/>
      <c r="ANY62" s="365"/>
      <c r="ANZ62" s="365"/>
      <c r="AOA62" s="365"/>
      <c r="AOB62" s="365"/>
      <c r="AOC62" s="365"/>
      <c r="AOD62" s="365"/>
      <c r="AOE62" s="365"/>
      <c r="AOF62" s="365"/>
      <c r="AOG62" s="365"/>
      <c r="AOH62" s="365"/>
      <c r="AOI62" s="365"/>
      <c r="AOJ62" s="365"/>
      <c r="AOK62" s="365"/>
      <c r="AOL62" s="365"/>
      <c r="AOM62" s="365"/>
      <c r="AON62" s="365"/>
      <c r="AOO62" s="365"/>
      <c r="AOP62" s="365"/>
      <c r="AOQ62" s="365"/>
      <c r="AOR62" s="365"/>
      <c r="AOS62" s="365"/>
      <c r="AOT62" s="365"/>
      <c r="AOU62" s="365"/>
      <c r="AOV62" s="365"/>
      <c r="AOW62" s="365"/>
      <c r="AOX62" s="365"/>
      <c r="AOY62" s="365"/>
      <c r="AOZ62" s="365"/>
      <c r="APA62" s="365"/>
      <c r="APB62" s="365"/>
      <c r="APC62" s="365"/>
      <c r="APD62" s="365"/>
      <c r="APE62" s="365"/>
      <c r="APF62" s="365"/>
      <c r="APG62" s="365"/>
      <c r="APH62" s="365"/>
      <c r="API62" s="365"/>
      <c r="APJ62" s="365"/>
      <c r="APK62" s="365"/>
      <c r="APL62" s="365"/>
      <c r="APM62" s="365"/>
      <c r="APN62" s="365"/>
      <c r="APO62" s="365"/>
      <c r="APP62" s="365"/>
      <c r="APQ62" s="365"/>
      <c r="APR62" s="365"/>
      <c r="APS62" s="365"/>
      <c r="APT62" s="365"/>
      <c r="APU62" s="365"/>
      <c r="APV62" s="365"/>
      <c r="APW62" s="365"/>
      <c r="APX62" s="365"/>
      <c r="APY62" s="365"/>
      <c r="APZ62" s="365"/>
      <c r="AQA62" s="365"/>
      <c r="AQB62" s="365"/>
      <c r="AQC62" s="365"/>
      <c r="AQD62" s="365"/>
      <c r="AQE62" s="365"/>
      <c r="AQF62" s="365"/>
      <c r="AQG62" s="365"/>
      <c r="AQH62" s="365"/>
      <c r="AQI62" s="365"/>
      <c r="AQJ62" s="365"/>
      <c r="AQK62" s="365"/>
      <c r="AQL62" s="365"/>
      <c r="AQM62" s="365"/>
      <c r="AQN62" s="365"/>
      <c r="AQO62" s="365"/>
      <c r="AQP62" s="365"/>
      <c r="AQQ62" s="365"/>
      <c r="AQR62" s="365"/>
      <c r="AQS62" s="365"/>
      <c r="AQT62" s="365"/>
      <c r="AQU62" s="365"/>
      <c r="AQV62" s="365"/>
      <c r="AQW62" s="365"/>
      <c r="AQX62" s="365"/>
      <c r="AQY62" s="365"/>
      <c r="AQZ62" s="365"/>
      <c r="ARA62" s="365"/>
      <c r="ARB62" s="365"/>
      <c r="ARC62" s="365"/>
      <c r="ARD62" s="365"/>
      <c r="ARE62" s="365"/>
      <c r="ARF62" s="365"/>
      <c r="ARG62" s="365"/>
      <c r="ARH62" s="365"/>
      <c r="ARI62" s="365"/>
      <c r="ARJ62" s="365"/>
      <c r="ARK62" s="365"/>
      <c r="ARL62" s="365"/>
      <c r="ARM62" s="365"/>
      <c r="ARN62" s="365"/>
      <c r="ARO62" s="365"/>
      <c r="ARP62" s="365"/>
      <c r="ARQ62" s="365"/>
      <c r="ARR62" s="365"/>
      <c r="ARS62" s="365"/>
      <c r="ART62" s="365"/>
      <c r="ARU62" s="365"/>
      <c r="ARV62" s="365"/>
      <c r="ARW62" s="365"/>
      <c r="ARX62" s="365"/>
      <c r="ARY62" s="365"/>
      <c r="ARZ62" s="365"/>
      <c r="ASA62" s="365"/>
      <c r="ASB62" s="365"/>
      <c r="ASC62" s="365"/>
      <c r="ASD62" s="365"/>
      <c r="ASE62" s="365"/>
      <c r="ASF62" s="365"/>
      <c r="ASG62" s="365"/>
      <c r="ASH62" s="365"/>
      <c r="ASI62" s="365"/>
      <c r="ASJ62" s="365"/>
      <c r="ASK62" s="365"/>
      <c r="ASL62" s="365"/>
      <c r="ASM62" s="365"/>
      <c r="ASN62" s="365"/>
      <c r="ASO62" s="365"/>
      <c r="ASP62" s="365"/>
      <c r="ASQ62" s="365"/>
      <c r="ASR62" s="365"/>
      <c r="ASS62" s="365"/>
      <c r="AST62" s="365"/>
      <c r="ASU62" s="365"/>
      <c r="ASV62" s="365"/>
      <c r="ASW62" s="365"/>
      <c r="ASX62" s="365"/>
      <c r="ASY62" s="365"/>
      <c r="ASZ62" s="365"/>
      <c r="ATA62" s="365"/>
      <c r="ATB62" s="365"/>
      <c r="ATC62" s="365"/>
      <c r="ATD62" s="365"/>
      <c r="ATE62" s="365"/>
      <c r="ATF62" s="365"/>
      <c r="ATG62" s="365"/>
      <c r="ATH62" s="365"/>
      <c r="ATI62" s="365"/>
      <c r="ATJ62" s="365"/>
      <c r="ATK62" s="365"/>
      <c r="ATL62" s="365"/>
      <c r="ATM62" s="365"/>
      <c r="ATN62" s="365"/>
      <c r="ATO62" s="365"/>
      <c r="ATP62" s="365"/>
      <c r="ATQ62" s="365"/>
      <c r="ATR62" s="365"/>
      <c r="ATS62" s="365"/>
      <c r="ATT62" s="365"/>
      <c r="ATU62" s="365"/>
      <c r="ATV62" s="365"/>
      <c r="ATW62" s="365"/>
      <c r="ATX62" s="365"/>
      <c r="ATY62" s="365"/>
      <c r="ATZ62" s="365"/>
      <c r="AUA62" s="365"/>
      <c r="AUB62" s="365"/>
      <c r="AUC62" s="365"/>
      <c r="AUD62" s="365"/>
      <c r="AUE62" s="365"/>
      <c r="AUF62" s="365"/>
      <c r="AUG62" s="365"/>
      <c r="AUH62" s="365"/>
      <c r="AUI62" s="365"/>
      <c r="AUJ62" s="365"/>
      <c r="AUK62" s="365"/>
      <c r="AUL62" s="365"/>
      <c r="AUM62" s="365"/>
      <c r="AUN62" s="365"/>
      <c r="AUO62" s="365"/>
      <c r="AUP62" s="365"/>
      <c r="AUQ62" s="365"/>
      <c r="AUR62" s="365"/>
      <c r="AUS62" s="365"/>
      <c r="AUT62" s="365"/>
      <c r="AUU62" s="365"/>
      <c r="AUV62" s="365"/>
      <c r="AUW62" s="365"/>
      <c r="AUX62" s="365"/>
      <c r="AUY62" s="365"/>
      <c r="AUZ62" s="365"/>
      <c r="AVA62" s="365"/>
      <c r="AVB62" s="365"/>
      <c r="AVC62" s="365"/>
      <c r="AVD62" s="365"/>
      <c r="AVE62" s="365"/>
      <c r="AVF62" s="365"/>
      <c r="AVG62" s="365"/>
      <c r="AVH62" s="365"/>
      <c r="AVI62" s="365"/>
      <c r="AVJ62" s="365"/>
      <c r="AVK62" s="365"/>
      <c r="AVL62" s="365"/>
      <c r="AVM62" s="365"/>
      <c r="AVN62" s="365"/>
      <c r="AVO62" s="365"/>
      <c r="AVP62" s="365"/>
      <c r="AVQ62" s="365"/>
      <c r="AVR62" s="365"/>
      <c r="AVS62" s="365"/>
      <c r="AVT62" s="365"/>
      <c r="AVU62" s="365"/>
      <c r="AVV62" s="365"/>
      <c r="AVW62" s="365"/>
      <c r="AVX62" s="365"/>
      <c r="AVY62" s="365"/>
      <c r="AVZ62" s="365"/>
      <c r="AWA62" s="365"/>
      <c r="AWB62" s="365"/>
      <c r="AWC62" s="365"/>
      <c r="AWD62" s="365"/>
      <c r="AWE62" s="365"/>
      <c r="AWF62" s="365"/>
      <c r="AWG62" s="365"/>
      <c r="AWH62" s="365"/>
      <c r="AWI62" s="365"/>
      <c r="AWJ62" s="365"/>
      <c r="AWK62" s="365"/>
      <c r="AWL62" s="365"/>
      <c r="AWM62" s="365"/>
      <c r="AWN62" s="365"/>
      <c r="AWO62" s="365"/>
      <c r="AWP62" s="365"/>
      <c r="AWQ62" s="365"/>
      <c r="AWR62" s="365"/>
      <c r="AWS62" s="365"/>
      <c r="AWT62" s="365"/>
      <c r="AWU62" s="365"/>
      <c r="AWV62" s="365"/>
      <c r="AWW62" s="365"/>
      <c r="AWX62" s="365"/>
      <c r="AWY62" s="365"/>
      <c r="AWZ62" s="365"/>
      <c r="AXA62" s="365"/>
      <c r="AXB62" s="365"/>
      <c r="AXC62" s="365"/>
      <c r="AXD62" s="365"/>
      <c r="AXE62" s="365"/>
      <c r="AXF62" s="365"/>
      <c r="AXG62" s="365"/>
      <c r="AXH62" s="365"/>
      <c r="AXI62" s="365"/>
      <c r="AXJ62" s="365"/>
      <c r="AXK62" s="365"/>
      <c r="AXL62" s="365"/>
      <c r="AXM62" s="365"/>
      <c r="AXN62" s="365"/>
      <c r="AXO62" s="365"/>
      <c r="AXP62" s="365"/>
      <c r="AXQ62" s="365"/>
      <c r="AXR62" s="365"/>
      <c r="AXS62" s="365"/>
      <c r="AXT62" s="365"/>
      <c r="AXU62" s="365"/>
      <c r="AXV62" s="365"/>
      <c r="AXW62" s="365"/>
      <c r="AXX62" s="365"/>
      <c r="AXY62" s="365"/>
      <c r="AXZ62" s="365"/>
      <c r="AYA62" s="365"/>
      <c r="AYB62" s="365"/>
      <c r="AYC62" s="365"/>
      <c r="AYD62" s="365"/>
      <c r="AYE62" s="365"/>
      <c r="AYF62" s="365"/>
      <c r="AYG62" s="365"/>
      <c r="AYH62" s="365"/>
      <c r="AYI62" s="365"/>
      <c r="AYJ62" s="365"/>
      <c r="AYK62" s="365"/>
      <c r="AYL62" s="365"/>
      <c r="AYM62" s="365"/>
      <c r="AYN62" s="365"/>
      <c r="AYO62" s="365"/>
      <c r="AYP62" s="365"/>
      <c r="AYQ62" s="365"/>
      <c r="AYR62" s="365"/>
      <c r="AYS62" s="365"/>
      <c r="AYT62" s="365"/>
      <c r="AYU62" s="365"/>
      <c r="AYV62" s="365"/>
      <c r="AYW62" s="365"/>
      <c r="AYX62" s="365"/>
      <c r="AYY62" s="365"/>
      <c r="AYZ62" s="365"/>
      <c r="AZA62" s="365"/>
      <c r="AZB62" s="365"/>
      <c r="AZC62" s="365"/>
      <c r="AZD62" s="365"/>
      <c r="AZE62" s="365"/>
      <c r="AZF62" s="365"/>
      <c r="AZG62" s="365"/>
      <c r="AZH62" s="365"/>
      <c r="AZI62" s="365"/>
      <c r="AZJ62" s="365"/>
      <c r="AZK62" s="365"/>
      <c r="AZL62" s="365"/>
      <c r="AZM62" s="365"/>
      <c r="AZN62" s="365"/>
      <c r="AZO62" s="365"/>
      <c r="AZP62" s="365"/>
      <c r="AZQ62" s="365"/>
      <c r="AZR62" s="365"/>
      <c r="AZS62" s="365"/>
      <c r="AZT62" s="365"/>
      <c r="AZU62" s="365"/>
      <c r="AZV62" s="365"/>
      <c r="AZW62" s="365"/>
      <c r="AZX62" s="365"/>
      <c r="AZY62" s="365"/>
      <c r="AZZ62" s="365"/>
      <c r="BAA62" s="365"/>
      <c r="BAB62" s="365"/>
      <c r="BAC62" s="365"/>
      <c r="BAD62" s="365"/>
      <c r="BAE62" s="365"/>
      <c r="BAF62" s="365"/>
      <c r="BAG62" s="365"/>
      <c r="BAH62" s="365"/>
      <c r="BAI62" s="365"/>
      <c r="BAJ62" s="365"/>
      <c r="BAK62" s="365"/>
      <c r="BAL62" s="365"/>
      <c r="BAM62" s="365"/>
      <c r="BAN62" s="365"/>
      <c r="BAO62" s="365"/>
      <c r="BAP62" s="365"/>
      <c r="BAQ62" s="365"/>
      <c r="BAR62" s="365"/>
      <c r="BAS62" s="365"/>
      <c r="BAT62" s="365"/>
      <c r="BAU62" s="365"/>
      <c r="BAV62" s="365"/>
      <c r="BAW62" s="365"/>
      <c r="BAX62" s="365"/>
      <c r="BAY62" s="365"/>
      <c r="BAZ62" s="365"/>
      <c r="BBA62" s="365"/>
      <c r="BBB62" s="365"/>
      <c r="BBC62" s="365"/>
      <c r="BBD62" s="365"/>
      <c r="BBE62" s="365"/>
      <c r="BBF62" s="365"/>
      <c r="BBG62" s="365"/>
      <c r="BBH62" s="365"/>
      <c r="BBI62" s="365"/>
      <c r="BBJ62" s="365"/>
      <c r="BBK62" s="365"/>
      <c r="BBL62" s="365"/>
      <c r="BBM62" s="365"/>
      <c r="BBN62" s="365"/>
      <c r="BBO62" s="365"/>
      <c r="BBP62" s="365"/>
      <c r="BBQ62" s="365"/>
      <c r="BBR62" s="365"/>
      <c r="BBS62" s="365"/>
      <c r="BBT62" s="365"/>
      <c r="BBU62" s="365"/>
      <c r="BBV62" s="365"/>
      <c r="BBW62" s="365"/>
      <c r="BBX62" s="365"/>
      <c r="BBY62" s="365"/>
      <c r="BBZ62" s="365"/>
      <c r="BCA62" s="365"/>
      <c r="BCB62" s="365"/>
      <c r="BCC62" s="365"/>
      <c r="BCD62" s="365"/>
      <c r="BCE62" s="365"/>
      <c r="BCF62" s="365"/>
      <c r="BCG62" s="365"/>
      <c r="BCH62" s="365"/>
      <c r="BCI62" s="365"/>
      <c r="BCJ62" s="365"/>
      <c r="BCK62" s="365"/>
      <c r="BCL62" s="365"/>
      <c r="BCM62" s="365"/>
      <c r="BCN62" s="365"/>
      <c r="BCO62" s="365"/>
      <c r="BCP62" s="365"/>
      <c r="BCQ62" s="365"/>
      <c r="BCR62" s="365"/>
      <c r="BCS62" s="365"/>
      <c r="BCT62" s="365"/>
      <c r="BCU62" s="365"/>
      <c r="BCV62" s="365"/>
      <c r="BCW62" s="365"/>
      <c r="BCX62" s="365"/>
      <c r="BCY62" s="365"/>
      <c r="BCZ62" s="365"/>
      <c r="BDA62" s="365"/>
      <c r="BDB62" s="365"/>
      <c r="BDC62" s="365"/>
      <c r="BDD62" s="365"/>
      <c r="BDE62" s="365"/>
      <c r="BDF62" s="365"/>
      <c r="BDG62" s="365"/>
      <c r="BDH62" s="365"/>
      <c r="BDI62" s="365"/>
      <c r="BDJ62" s="365"/>
      <c r="BDK62" s="365"/>
      <c r="BDL62" s="365"/>
      <c r="BDM62" s="365"/>
      <c r="BDN62" s="365"/>
      <c r="BDO62" s="365"/>
      <c r="BDP62" s="365"/>
      <c r="BDQ62" s="365"/>
      <c r="BDR62" s="365"/>
      <c r="BDS62" s="365"/>
      <c r="BDT62" s="365"/>
      <c r="BDU62" s="365"/>
      <c r="BDV62" s="365"/>
      <c r="BDW62" s="365"/>
      <c r="BDX62" s="365"/>
      <c r="BDY62" s="365"/>
      <c r="BDZ62" s="365"/>
      <c r="BEA62" s="365"/>
      <c r="BEB62" s="365"/>
      <c r="BEC62" s="365"/>
      <c r="BED62" s="365"/>
      <c r="BEE62" s="365"/>
      <c r="BEF62" s="365"/>
      <c r="BEG62" s="365"/>
      <c r="BEH62" s="365"/>
      <c r="BEI62" s="365"/>
      <c r="BEJ62" s="365"/>
      <c r="BEK62" s="365"/>
      <c r="BEL62" s="365"/>
      <c r="BEM62" s="365"/>
      <c r="BEN62" s="365"/>
      <c r="BEO62" s="365"/>
      <c r="BEP62" s="365"/>
      <c r="BEQ62" s="365"/>
      <c r="BER62" s="365"/>
      <c r="BES62" s="365"/>
      <c r="BET62" s="365"/>
      <c r="BEU62" s="365"/>
      <c r="BEV62" s="365"/>
      <c r="BEW62" s="365"/>
      <c r="BEX62" s="365"/>
      <c r="BEY62" s="365"/>
      <c r="BEZ62" s="365"/>
      <c r="BFA62" s="365"/>
      <c r="BFB62" s="365"/>
      <c r="BFC62" s="365"/>
      <c r="BFD62" s="365"/>
      <c r="BFE62" s="365"/>
      <c r="BFF62" s="365"/>
      <c r="BFG62" s="365"/>
      <c r="BFH62" s="365"/>
      <c r="BFI62" s="365"/>
      <c r="BFJ62" s="365"/>
      <c r="BFK62" s="365"/>
      <c r="BFL62" s="365"/>
      <c r="BFM62" s="365"/>
      <c r="BFN62" s="365"/>
      <c r="BFO62" s="365"/>
      <c r="BFP62" s="365"/>
      <c r="BFQ62" s="365"/>
      <c r="BFR62" s="365"/>
      <c r="BFS62" s="365"/>
      <c r="BFT62" s="365"/>
      <c r="BFU62" s="365"/>
      <c r="BFV62" s="365"/>
      <c r="BFW62" s="365"/>
      <c r="BFX62" s="365"/>
      <c r="BFY62" s="365"/>
      <c r="BFZ62" s="365"/>
      <c r="BGA62" s="365"/>
      <c r="BGB62" s="365"/>
      <c r="BGC62" s="365"/>
      <c r="BGD62" s="365"/>
      <c r="BGE62" s="365"/>
      <c r="BGF62" s="365"/>
      <c r="BGG62" s="365"/>
      <c r="BGH62" s="365"/>
      <c r="BGI62" s="365"/>
      <c r="BGJ62" s="365"/>
      <c r="BGK62" s="365"/>
      <c r="BGL62" s="365"/>
      <c r="BGM62" s="365"/>
      <c r="BGN62" s="365"/>
      <c r="BGO62" s="365"/>
      <c r="BGP62" s="365"/>
      <c r="BGQ62" s="365"/>
      <c r="BGR62" s="365"/>
      <c r="BGS62" s="365"/>
      <c r="BGT62" s="365"/>
      <c r="BGU62" s="365"/>
      <c r="BGV62" s="365"/>
      <c r="BGW62" s="365"/>
      <c r="BGX62" s="365"/>
      <c r="BGY62" s="365"/>
      <c r="BGZ62" s="365"/>
      <c r="BHA62" s="365"/>
      <c r="BHB62" s="365"/>
      <c r="BHC62" s="365"/>
      <c r="BHD62" s="365"/>
      <c r="BHE62" s="365"/>
      <c r="BHF62" s="365"/>
      <c r="BHG62" s="365"/>
      <c r="BHH62" s="365"/>
      <c r="BHI62" s="365"/>
      <c r="BHJ62" s="365"/>
      <c r="BHK62" s="365"/>
      <c r="BHL62" s="365"/>
      <c r="BHM62" s="365"/>
      <c r="BHN62" s="365"/>
      <c r="BHO62" s="365"/>
      <c r="BHP62" s="365"/>
      <c r="BHQ62" s="365"/>
      <c r="BHR62" s="365"/>
      <c r="BHS62" s="365"/>
      <c r="BHT62" s="365"/>
      <c r="BHU62" s="365"/>
      <c r="BHV62" s="365"/>
      <c r="BHW62" s="365"/>
      <c r="BHX62" s="365"/>
      <c r="BHY62" s="365"/>
      <c r="BHZ62" s="365"/>
      <c r="BIA62" s="365"/>
      <c r="BIB62" s="365"/>
      <c r="BIC62" s="365"/>
      <c r="BID62" s="365"/>
      <c r="BIE62" s="365"/>
      <c r="BIF62" s="365"/>
      <c r="BIG62" s="365"/>
      <c r="BIH62" s="365"/>
      <c r="BII62" s="365"/>
      <c r="BIJ62" s="365"/>
      <c r="BIK62" s="365"/>
      <c r="BIL62" s="365"/>
      <c r="BIM62" s="365"/>
      <c r="BIN62" s="365"/>
      <c r="BIO62" s="365"/>
      <c r="BIP62" s="365"/>
      <c r="BIQ62" s="365"/>
      <c r="BIR62" s="365"/>
      <c r="BIS62" s="365"/>
      <c r="BIT62" s="365"/>
      <c r="BIU62" s="365"/>
      <c r="BIV62" s="365"/>
      <c r="BIW62" s="365"/>
      <c r="BIX62" s="365"/>
      <c r="BIY62" s="365"/>
      <c r="BIZ62" s="365"/>
      <c r="BJA62" s="365"/>
      <c r="BJB62" s="365"/>
      <c r="BJC62" s="365"/>
      <c r="BJD62" s="365"/>
      <c r="BJE62" s="365"/>
      <c r="BJF62" s="365"/>
      <c r="BJG62" s="365"/>
      <c r="BJH62" s="365"/>
      <c r="BJI62" s="365"/>
      <c r="BJJ62" s="365"/>
      <c r="BJK62" s="365"/>
      <c r="BJL62" s="365"/>
      <c r="BJM62" s="365"/>
      <c r="BJN62" s="365"/>
      <c r="BJO62" s="365"/>
      <c r="BJP62" s="365"/>
      <c r="BJQ62" s="365"/>
      <c r="BJR62" s="365"/>
      <c r="BJS62" s="365"/>
      <c r="BJT62" s="365"/>
      <c r="BJU62" s="365"/>
      <c r="BJV62" s="365"/>
      <c r="BJW62" s="365"/>
      <c r="BJX62" s="365"/>
      <c r="BJY62" s="365"/>
      <c r="BJZ62" s="365"/>
      <c r="BKA62" s="365"/>
      <c r="BKB62" s="365"/>
      <c r="BKC62" s="365"/>
      <c r="BKD62" s="365"/>
      <c r="BKE62" s="365"/>
      <c r="BKF62" s="365"/>
      <c r="BKG62" s="365"/>
      <c r="BKH62" s="365"/>
      <c r="BKI62" s="365"/>
      <c r="BKJ62" s="365"/>
      <c r="BKK62" s="365"/>
      <c r="BKL62" s="365"/>
      <c r="BKM62" s="365"/>
      <c r="BKN62" s="365"/>
      <c r="BKO62" s="365"/>
      <c r="BKP62" s="365"/>
      <c r="BKQ62" s="365"/>
      <c r="BKR62" s="365"/>
      <c r="BKS62" s="365"/>
      <c r="BKT62" s="365"/>
      <c r="BKU62" s="365"/>
      <c r="BKV62" s="365"/>
      <c r="BKW62" s="365"/>
      <c r="BKX62" s="365"/>
      <c r="BKY62" s="365"/>
      <c r="BKZ62" s="365"/>
      <c r="BLA62" s="365"/>
      <c r="BLB62" s="365"/>
      <c r="BLC62" s="365"/>
      <c r="BLD62" s="365"/>
      <c r="BLE62" s="365"/>
      <c r="BLF62" s="365"/>
      <c r="BLG62" s="365"/>
      <c r="BLH62" s="365"/>
      <c r="BLI62" s="365"/>
      <c r="BLJ62" s="365"/>
      <c r="BLK62" s="365"/>
      <c r="BLL62" s="365"/>
      <c r="BLM62" s="365"/>
      <c r="BLN62" s="365"/>
      <c r="BLO62" s="365"/>
      <c r="BLP62" s="365"/>
      <c r="BLQ62" s="365"/>
      <c r="BLR62" s="365"/>
      <c r="BLS62" s="365"/>
      <c r="BLT62" s="365"/>
      <c r="BLU62" s="365"/>
      <c r="BLV62" s="365"/>
      <c r="BLW62" s="365"/>
      <c r="BLX62" s="365"/>
      <c r="BLY62" s="365"/>
      <c r="BLZ62" s="365"/>
      <c r="BMA62" s="365"/>
      <c r="BMB62" s="365"/>
      <c r="BMC62" s="365"/>
      <c r="BMD62" s="365"/>
      <c r="BME62" s="365"/>
      <c r="BMF62" s="365"/>
      <c r="BMG62" s="365"/>
      <c r="BMH62" s="365"/>
      <c r="BMI62" s="365"/>
      <c r="BMJ62" s="365"/>
      <c r="BMK62" s="365"/>
      <c r="BML62" s="365"/>
      <c r="BMM62" s="365"/>
      <c r="BMN62" s="365"/>
      <c r="BMO62" s="365"/>
      <c r="BMP62" s="365"/>
      <c r="BMQ62" s="365"/>
      <c r="BMR62" s="365"/>
      <c r="BMS62" s="365"/>
      <c r="BMT62" s="365"/>
      <c r="BMU62" s="365"/>
      <c r="BMV62" s="365"/>
      <c r="BMW62" s="365"/>
      <c r="BMX62" s="365"/>
      <c r="BMY62" s="365"/>
      <c r="BMZ62" s="365"/>
      <c r="BNA62" s="365"/>
      <c r="BNB62" s="365"/>
      <c r="BNC62" s="365"/>
      <c r="BND62" s="365"/>
      <c r="BNE62" s="365"/>
      <c r="BNF62" s="365"/>
      <c r="BNG62" s="365"/>
      <c r="BNH62" s="365"/>
      <c r="BNI62" s="365"/>
      <c r="BNJ62" s="365"/>
      <c r="BNK62" s="365"/>
      <c r="BNL62" s="365"/>
      <c r="BNM62" s="365"/>
      <c r="BNN62" s="365"/>
      <c r="BNO62" s="365"/>
      <c r="BNP62" s="365"/>
      <c r="BNQ62" s="365"/>
      <c r="BNR62" s="365"/>
      <c r="BNS62" s="365"/>
      <c r="BNT62" s="365"/>
      <c r="BNU62" s="365"/>
      <c r="BNV62" s="365"/>
      <c r="BNW62" s="365"/>
      <c r="BNX62" s="365"/>
      <c r="BNY62" s="365"/>
      <c r="BNZ62" s="365"/>
      <c r="BOA62" s="365"/>
      <c r="BOB62" s="365"/>
      <c r="BOC62" s="365"/>
      <c r="BOD62" s="365"/>
      <c r="BOE62" s="365"/>
      <c r="BOF62" s="365"/>
      <c r="BOG62" s="365"/>
      <c r="BOH62" s="365"/>
      <c r="BOI62" s="365"/>
      <c r="BOJ62" s="365"/>
      <c r="BOK62" s="365"/>
      <c r="BOL62" s="365"/>
      <c r="BOM62" s="365"/>
      <c r="BON62" s="365"/>
      <c r="BOO62" s="365"/>
      <c r="BOP62" s="365"/>
      <c r="BOQ62" s="365"/>
      <c r="BOR62" s="365"/>
      <c r="BOS62" s="365"/>
      <c r="BOT62" s="365"/>
      <c r="BOU62" s="365"/>
      <c r="BOV62" s="365"/>
      <c r="BOW62" s="365"/>
      <c r="BOX62" s="365"/>
      <c r="BOY62" s="365"/>
      <c r="BOZ62" s="365"/>
      <c r="BPA62" s="365"/>
      <c r="BPB62" s="365"/>
      <c r="BPC62" s="365"/>
      <c r="BPD62" s="365"/>
      <c r="BPE62" s="365"/>
      <c r="BPF62" s="365"/>
      <c r="BPG62" s="365"/>
      <c r="BPH62" s="365"/>
      <c r="BPI62" s="365"/>
      <c r="BPJ62" s="365"/>
      <c r="BPK62" s="365"/>
      <c r="BPL62" s="365"/>
      <c r="BPM62" s="365"/>
      <c r="BPN62" s="365"/>
      <c r="BPO62" s="365"/>
      <c r="BPP62" s="365"/>
      <c r="BPQ62" s="365"/>
      <c r="BPR62" s="365"/>
      <c r="BPS62" s="365"/>
      <c r="BPT62" s="365"/>
      <c r="BPU62" s="365"/>
      <c r="BPV62" s="365"/>
      <c r="BPW62" s="365"/>
      <c r="BPX62" s="365"/>
      <c r="BPY62" s="365"/>
      <c r="BPZ62" s="365"/>
      <c r="BQA62" s="365"/>
      <c r="BQB62" s="365"/>
      <c r="BQC62" s="365"/>
      <c r="BQD62" s="365"/>
      <c r="BQE62" s="365"/>
      <c r="BQF62" s="365"/>
      <c r="BQG62" s="365"/>
      <c r="BQH62" s="365"/>
      <c r="BQI62" s="365"/>
      <c r="BQJ62" s="365"/>
      <c r="BQK62" s="365"/>
      <c r="BQL62" s="365"/>
      <c r="BQM62" s="365"/>
      <c r="BQN62" s="365"/>
      <c r="BQO62" s="365"/>
      <c r="BQP62" s="365"/>
      <c r="BQQ62" s="365"/>
      <c r="BQR62" s="365"/>
      <c r="BQS62" s="365"/>
      <c r="BQT62" s="365"/>
      <c r="BQU62" s="365"/>
      <c r="BQV62" s="365"/>
      <c r="BQW62" s="365"/>
      <c r="BQX62" s="365"/>
      <c r="BQY62" s="365"/>
      <c r="BQZ62" s="365"/>
      <c r="BRA62" s="365"/>
      <c r="BRB62" s="365"/>
      <c r="BRC62" s="365"/>
      <c r="BRD62" s="365"/>
      <c r="BRE62" s="365"/>
      <c r="BRF62" s="365"/>
      <c r="BRG62" s="365"/>
      <c r="BRH62" s="365"/>
      <c r="BRI62" s="365"/>
      <c r="BRJ62" s="365"/>
      <c r="BRK62" s="365"/>
      <c r="BRL62" s="365"/>
      <c r="BRM62" s="365"/>
      <c r="BRN62" s="365"/>
      <c r="BRO62" s="365"/>
      <c r="BRP62" s="365"/>
      <c r="BRQ62" s="365"/>
      <c r="BRR62" s="365"/>
      <c r="BRS62" s="365"/>
      <c r="BRT62" s="365"/>
      <c r="BRU62" s="365"/>
      <c r="BRV62" s="365"/>
      <c r="BRW62" s="365"/>
      <c r="BRX62" s="365"/>
      <c r="BRY62" s="365"/>
      <c r="BRZ62" s="365"/>
      <c r="BSA62" s="365"/>
      <c r="BSB62" s="365"/>
      <c r="BSC62" s="365"/>
      <c r="BSD62" s="365"/>
      <c r="BSE62" s="365"/>
      <c r="BSF62" s="365"/>
      <c r="BSG62" s="365"/>
      <c r="BSH62" s="365"/>
      <c r="BSI62" s="365"/>
      <c r="BSJ62" s="365"/>
      <c r="BSK62" s="365"/>
      <c r="BSL62" s="365"/>
      <c r="BSM62" s="365"/>
      <c r="BSN62" s="365"/>
      <c r="BSO62" s="365"/>
      <c r="BSP62" s="365"/>
      <c r="BSQ62" s="365"/>
      <c r="BSR62" s="365"/>
      <c r="BSS62" s="365"/>
      <c r="BST62" s="365"/>
      <c r="BSU62" s="365"/>
      <c r="BSV62" s="365"/>
      <c r="BSW62" s="365"/>
      <c r="BSX62" s="365"/>
      <c r="BSY62" s="365"/>
      <c r="BSZ62" s="365"/>
      <c r="BTA62" s="365"/>
      <c r="BTB62" s="365"/>
      <c r="BTC62" s="365"/>
      <c r="BTD62" s="365"/>
      <c r="BTE62" s="365"/>
      <c r="BTF62" s="365"/>
      <c r="BTG62" s="365"/>
      <c r="BTH62" s="365"/>
      <c r="BTI62" s="365"/>
      <c r="BTJ62" s="365"/>
      <c r="BTK62" s="365"/>
      <c r="BTL62" s="365"/>
      <c r="BTM62" s="365"/>
      <c r="BTN62" s="365"/>
      <c r="BTO62" s="365"/>
      <c r="BTP62" s="365"/>
      <c r="BTQ62" s="365"/>
      <c r="BTR62" s="365"/>
      <c r="BTS62" s="365"/>
      <c r="BTT62" s="365"/>
      <c r="BTU62" s="365"/>
      <c r="BTV62" s="365"/>
      <c r="BTW62" s="365"/>
      <c r="BTX62" s="365"/>
      <c r="BTY62" s="365"/>
      <c r="BTZ62" s="365"/>
      <c r="BUA62" s="365"/>
      <c r="BUB62" s="365"/>
      <c r="BUC62" s="365"/>
      <c r="BUD62" s="365"/>
      <c r="BUE62" s="365"/>
      <c r="BUF62" s="365"/>
      <c r="BUG62" s="365"/>
      <c r="BUH62" s="365"/>
      <c r="BUI62" s="365"/>
      <c r="BUJ62" s="365"/>
      <c r="BUK62" s="365"/>
      <c r="BUL62" s="365"/>
      <c r="BUM62" s="365"/>
      <c r="BUN62" s="365"/>
      <c r="BUO62" s="365"/>
      <c r="BUP62" s="365"/>
      <c r="BUQ62" s="365"/>
      <c r="BUR62" s="365"/>
      <c r="BUS62" s="365"/>
      <c r="BUT62" s="365"/>
      <c r="BUU62" s="365"/>
      <c r="BUV62" s="365"/>
      <c r="BUW62" s="365"/>
      <c r="BUX62" s="365"/>
      <c r="BUY62" s="365"/>
      <c r="BUZ62" s="365"/>
      <c r="BVA62" s="365"/>
      <c r="BVB62" s="365"/>
      <c r="BVC62" s="365"/>
      <c r="BVD62" s="365"/>
      <c r="BVE62" s="365"/>
      <c r="BVF62" s="365"/>
      <c r="BVG62" s="365"/>
      <c r="BVH62" s="365"/>
      <c r="BVI62" s="365"/>
      <c r="BVJ62" s="365"/>
      <c r="BVK62" s="365"/>
      <c r="BVL62" s="365"/>
      <c r="BVM62" s="365"/>
      <c r="BVN62" s="365"/>
      <c r="BVO62" s="365"/>
      <c r="BVP62" s="365"/>
      <c r="BVQ62" s="365"/>
      <c r="BVR62" s="365"/>
      <c r="BVS62" s="365"/>
      <c r="BVT62" s="365"/>
      <c r="BVU62" s="365"/>
      <c r="BVV62" s="365"/>
      <c r="BVW62" s="365"/>
      <c r="BVX62" s="365"/>
      <c r="BVY62" s="365"/>
      <c r="BVZ62" s="365"/>
      <c r="BWA62" s="365"/>
      <c r="BWB62" s="365"/>
      <c r="BWC62" s="365"/>
      <c r="BWD62" s="365"/>
      <c r="BWE62" s="365"/>
      <c r="BWF62" s="365"/>
      <c r="BWG62" s="365"/>
      <c r="BWH62" s="365"/>
      <c r="BWI62" s="365"/>
      <c r="BWJ62" s="365"/>
      <c r="BWK62" s="365"/>
      <c r="BWL62" s="365"/>
      <c r="BWM62" s="365"/>
      <c r="BWN62" s="365"/>
      <c r="BWO62" s="365"/>
      <c r="BWP62" s="365"/>
      <c r="BWQ62" s="365"/>
      <c r="BWR62" s="365"/>
      <c r="BWS62" s="365"/>
      <c r="BWT62" s="365"/>
      <c r="BWU62" s="365"/>
      <c r="BWV62" s="365"/>
      <c r="BWW62" s="365"/>
      <c r="BWX62" s="365"/>
      <c r="BWY62" s="365"/>
      <c r="BWZ62" s="365"/>
      <c r="BXA62" s="365"/>
      <c r="BXB62" s="365"/>
      <c r="BXC62" s="365"/>
      <c r="BXD62" s="365"/>
      <c r="BXE62" s="365"/>
      <c r="BXF62" s="365"/>
      <c r="BXG62" s="365"/>
      <c r="BXH62" s="365"/>
      <c r="BXI62" s="365"/>
      <c r="BXJ62" s="365"/>
      <c r="BXK62" s="365"/>
      <c r="BXL62" s="365"/>
      <c r="BXM62" s="365"/>
      <c r="BXN62" s="365"/>
      <c r="BXO62" s="365"/>
      <c r="BXP62" s="365"/>
      <c r="BXQ62" s="365"/>
      <c r="BXR62" s="365"/>
      <c r="BXS62" s="365"/>
      <c r="BXT62" s="365"/>
      <c r="BXU62" s="365"/>
      <c r="BXV62" s="365"/>
      <c r="BXW62" s="365"/>
      <c r="BXX62" s="365"/>
      <c r="BXY62" s="365"/>
      <c r="BXZ62" s="365"/>
      <c r="BYA62" s="365"/>
      <c r="BYB62" s="365"/>
      <c r="BYC62" s="365"/>
      <c r="BYD62" s="365"/>
      <c r="BYE62" s="365"/>
      <c r="BYF62" s="365"/>
      <c r="BYG62" s="365"/>
      <c r="BYH62" s="365"/>
      <c r="BYI62" s="365"/>
      <c r="BYJ62" s="365"/>
      <c r="BYK62" s="365"/>
      <c r="BYL62" s="365"/>
      <c r="BYM62" s="365"/>
      <c r="BYN62" s="365"/>
      <c r="BYO62" s="365"/>
      <c r="BYP62" s="365"/>
      <c r="BYQ62" s="365"/>
      <c r="BYR62" s="365"/>
      <c r="BYS62" s="365"/>
      <c r="BYT62" s="365"/>
      <c r="BYU62" s="365"/>
      <c r="BYV62" s="365"/>
      <c r="BYW62" s="365"/>
      <c r="BYX62" s="365"/>
      <c r="BYY62" s="365"/>
      <c r="BYZ62" s="365"/>
      <c r="BZA62" s="365"/>
      <c r="BZB62" s="365"/>
      <c r="BZC62" s="365"/>
      <c r="BZD62" s="365"/>
      <c r="BZE62" s="365"/>
      <c r="BZF62" s="365"/>
      <c r="BZG62" s="365"/>
      <c r="BZH62" s="365"/>
      <c r="BZI62" s="365"/>
      <c r="BZJ62" s="365"/>
      <c r="BZK62" s="365"/>
      <c r="BZL62" s="365"/>
      <c r="BZM62" s="365"/>
      <c r="BZN62" s="365"/>
      <c r="BZO62" s="365"/>
      <c r="BZP62" s="365"/>
      <c r="BZQ62" s="365"/>
      <c r="BZR62" s="365"/>
      <c r="BZS62" s="365"/>
      <c r="BZT62" s="365"/>
      <c r="BZU62" s="365"/>
      <c r="BZV62" s="365"/>
      <c r="BZW62" s="365"/>
      <c r="BZX62" s="365"/>
      <c r="BZY62" s="365"/>
      <c r="BZZ62" s="365"/>
      <c r="CAA62" s="365"/>
      <c r="CAB62" s="365"/>
      <c r="CAC62" s="365"/>
      <c r="CAD62" s="365"/>
      <c r="CAE62" s="365"/>
      <c r="CAF62" s="365"/>
      <c r="CAG62" s="365"/>
      <c r="CAH62" s="365"/>
      <c r="CAI62" s="365"/>
      <c r="CAJ62" s="365"/>
      <c r="CAK62" s="365"/>
      <c r="CAL62" s="365"/>
      <c r="CAM62" s="365"/>
      <c r="CAN62" s="365"/>
      <c r="CAO62" s="365"/>
      <c r="CAP62" s="365"/>
      <c r="CAQ62" s="365"/>
      <c r="CAR62" s="365"/>
      <c r="CAS62" s="365"/>
      <c r="CAT62" s="365"/>
      <c r="CAU62" s="365"/>
      <c r="CAV62" s="365"/>
      <c r="CAW62" s="365"/>
      <c r="CAX62" s="365"/>
      <c r="CAY62" s="365"/>
      <c r="CAZ62" s="365"/>
      <c r="CBA62" s="365"/>
      <c r="CBB62" s="365"/>
      <c r="CBC62" s="365"/>
      <c r="CBD62" s="365"/>
      <c r="CBE62" s="365"/>
      <c r="CBF62" s="365"/>
      <c r="CBG62" s="365"/>
      <c r="CBH62" s="365"/>
      <c r="CBI62" s="365"/>
      <c r="CBJ62" s="365"/>
      <c r="CBK62" s="365"/>
      <c r="CBL62" s="365"/>
      <c r="CBM62" s="365"/>
      <c r="CBN62" s="365"/>
      <c r="CBO62" s="365"/>
      <c r="CBP62" s="365"/>
      <c r="CBQ62" s="365"/>
      <c r="CBR62" s="365"/>
      <c r="CBS62" s="365"/>
      <c r="CBT62" s="365"/>
      <c r="CBU62" s="365"/>
      <c r="CBV62" s="365"/>
      <c r="CBW62" s="365"/>
      <c r="CBX62" s="365"/>
      <c r="CBY62" s="365"/>
      <c r="CBZ62" s="365"/>
      <c r="CCA62" s="365"/>
      <c r="CCB62" s="365"/>
      <c r="CCC62" s="365"/>
      <c r="CCD62" s="365"/>
      <c r="CCE62" s="365"/>
      <c r="CCF62" s="365"/>
      <c r="CCG62" s="365"/>
      <c r="CCH62" s="365"/>
      <c r="CCI62" s="365"/>
      <c r="CCJ62" s="365"/>
      <c r="CCK62" s="365"/>
      <c r="CCL62" s="365"/>
      <c r="CCM62" s="365"/>
      <c r="CCN62" s="365"/>
      <c r="CCO62" s="365"/>
      <c r="CCP62" s="365"/>
      <c r="CCQ62" s="365"/>
      <c r="CCR62" s="365"/>
      <c r="CCS62" s="365"/>
      <c r="CCT62" s="365"/>
      <c r="CCU62" s="365"/>
      <c r="CCV62" s="365"/>
      <c r="CCW62" s="365"/>
      <c r="CCX62" s="365"/>
      <c r="CCY62" s="365"/>
      <c r="CCZ62" s="365"/>
      <c r="CDA62" s="365"/>
      <c r="CDB62" s="365"/>
      <c r="CDC62" s="365"/>
      <c r="CDD62" s="365"/>
      <c r="CDE62" s="365"/>
      <c r="CDF62" s="365"/>
      <c r="CDG62" s="365"/>
      <c r="CDH62" s="365"/>
      <c r="CDI62" s="365"/>
      <c r="CDJ62" s="365"/>
      <c r="CDK62" s="365"/>
      <c r="CDL62" s="365"/>
      <c r="CDM62" s="365"/>
      <c r="CDN62" s="365"/>
      <c r="CDO62" s="365"/>
      <c r="CDP62" s="365"/>
      <c r="CDQ62" s="365"/>
      <c r="CDR62" s="365"/>
      <c r="CDS62" s="365"/>
      <c r="CDT62" s="365"/>
      <c r="CDU62" s="365"/>
      <c r="CDV62" s="365"/>
      <c r="CDW62" s="365"/>
      <c r="CDX62" s="365"/>
      <c r="CDY62" s="365"/>
      <c r="CDZ62" s="365"/>
      <c r="CEA62" s="365"/>
      <c r="CEB62" s="365"/>
      <c r="CEC62" s="365"/>
      <c r="CED62" s="365"/>
      <c r="CEE62" s="365"/>
      <c r="CEF62" s="365"/>
      <c r="CEG62" s="365"/>
      <c r="CEH62" s="365"/>
      <c r="CEI62" s="365"/>
      <c r="CEJ62" s="365"/>
      <c r="CEK62" s="365"/>
      <c r="CEL62" s="365"/>
      <c r="CEM62" s="365"/>
      <c r="CEN62" s="365"/>
      <c r="CEO62" s="365"/>
      <c r="CEP62" s="365"/>
      <c r="CEQ62" s="365"/>
      <c r="CER62" s="365"/>
      <c r="CES62" s="365"/>
      <c r="CET62" s="365"/>
      <c r="CEU62" s="365"/>
      <c r="CEV62" s="365"/>
      <c r="CEW62" s="365"/>
      <c r="CEX62" s="365"/>
      <c r="CEY62" s="365"/>
      <c r="CEZ62" s="365"/>
      <c r="CFA62" s="365"/>
      <c r="CFB62" s="365"/>
      <c r="CFC62" s="365"/>
      <c r="CFD62" s="365"/>
      <c r="CFE62" s="365"/>
      <c r="CFF62" s="365"/>
      <c r="CFG62" s="365"/>
      <c r="CFH62" s="365"/>
      <c r="CFI62" s="365"/>
      <c r="CFJ62" s="365"/>
      <c r="CFK62" s="365"/>
      <c r="CFL62" s="365"/>
      <c r="CFM62" s="365"/>
      <c r="CFN62" s="365"/>
      <c r="CFO62" s="365"/>
      <c r="CFP62" s="365"/>
      <c r="CFQ62" s="365"/>
      <c r="CFR62" s="365"/>
      <c r="CFS62" s="365"/>
      <c r="CFT62" s="365"/>
      <c r="CFU62" s="365"/>
      <c r="CFV62" s="365"/>
      <c r="CFW62" s="365"/>
      <c r="CFX62" s="365"/>
      <c r="CFY62" s="365"/>
      <c r="CFZ62" s="365"/>
      <c r="CGA62" s="365"/>
      <c r="CGB62" s="365"/>
      <c r="CGC62" s="365"/>
      <c r="CGD62" s="365"/>
      <c r="CGE62" s="365"/>
      <c r="CGF62" s="365"/>
      <c r="CGG62" s="365"/>
      <c r="CGH62" s="365"/>
      <c r="CGI62" s="365"/>
      <c r="CGJ62" s="365"/>
      <c r="CGK62" s="365"/>
      <c r="CGL62" s="365"/>
      <c r="CGM62" s="365"/>
      <c r="CGN62" s="365"/>
      <c r="CGO62" s="365"/>
      <c r="CGP62" s="365"/>
      <c r="CGQ62" s="365"/>
      <c r="CGR62" s="365"/>
      <c r="CGS62" s="365"/>
      <c r="CGT62" s="365"/>
      <c r="CGU62" s="365"/>
      <c r="CGV62" s="365"/>
      <c r="CGW62" s="365"/>
      <c r="CGX62" s="365"/>
      <c r="CGY62" s="365"/>
      <c r="CGZ62" s="365"/>
      <c r="CHA62" s="365"/>
      <c r="CHB62" s="365"/>
      <c r="CHC62" s="365"/>
      <c r="CHD62" s="365"/>
      <c r="CHE62" s="365"/>
      <c r="CHF62" s="365"/>
      <c r="CHG62" s="365"/>
      <c r="CHH62" s="365"/>
      <c r="CHI62" s="365"/>
      <c r="CHJ62" s="365"/>
      <c r="CHK62" s="365"/>
      <c r="CHL62" s="365"/>
      <c r="CHM62" s="365"/>
      <c r="CHN62" s="365"/>
      <c r="CHO62" s="365"/>
      <c r="CHP62" s="365"/>
      <c r="CHQ62" s="365"/>
      <c r="CHR62" s="365"/>
      <c r="CHS62" s="365"/>
      <c r="CHT62" s="365"/>
      <c r="CHU62" s="365"/>
      <c r="CHV62" s="365"/>
      <c r="CHW62" s="365"/>
      <c r="CHX62" s="365"/>
      <c r="CHY62" s="365"/>
      <c r="CHZ62" s="365"/>
      <c r="CIA62" s="365"/>
      <c r="CIB62" s="365"/>
      <c r="CIC62" s="365"/>
      <c r="CID62" s="365"/>
      <c r="CIE62" s="365"/>
      <c r="CIF62" s="365"/>
      <c r="CIG62" s="365"/>
      <c r="CIH62" s="365"/>
      <c r="CII62" s="365"/>
      <c r="CIJ62" s="365"/>
      <c r="CIK62" s="365"/>
      <c r="CIL62" s="365"/>
      <c r="CIM62" s="365"/>
      <c r="CIN62" s="365"/>
      <c r="CIO62" s="365"/>
      <c r="CIP62" s="365"/>
      <c r="CIQ62" s="365"/>
      <c r="CIR62" s="365"/>
      <c r="CIS62" s="365"/>
      <c r="CIT62" s="365"/>
      <c r="CIU62" s="365"/>
      <c r="CIV62" s="365"/>
      <c r="CIW62" s="365"/>
      <c r="CIX62" s="365"/>
      <c r="CIY62" s="365"/>
      <c r="CIZ62" s="365"/>
      <c r="CJA62" s="365"/>
      <c r="CJB62" s="365"/>
      <c r="CJC62" s="365"/>
      <c r="CJD62" s="365"/>
      <c r="CJE62" s="365"/>
      <c r="CJF62" s="365"/>
      <c r="CJG62" s="365"/>
      <c r="CJH62" s="365"/>
      <c r="CJI62" s="365"/>
      <c r="CJJ62" s="365"/>
      <c r="CJK62" s="365"/>
      <c r="CJL62" s="365"/>
      <c r="CJM62" s="365"/>
      <c r="CJN62" s="365"/>
      <c r="CJO62" s="365"/>
      <c r="CJP62" s="365"/>
      <c r="CJQ62" s="365"/>
      <c r="CJR62" s="365"/>
      <c r="CJS62" s="365"/>
      <c r="CJT62" s="365"/>
      <c r="CJU62" s="365"/>
      <c r="CJV62" s="365"/>
      <c r="CJW62" s="365"/>
      <c r="CJX62" s="365"/>
      <c r="CJY62" s="365"/>
      <c r="CJZ62" s="365"/>
      <c r="CKA62" s="365"/>
      <c r="CKB62" s="365"/>
      <c r="CKC62" s="365"/>
      <c r="CKD62" s="365"/>
      <c r="CKE62" s="365"/>
      <c r="CKF62" s="365"/>
      <c r="CKG62" s="365"/>
      <c r="CKH62" s="365"/>
      <c r="CKI62" s="365"/>
      <c r="CKJ62" s="365"/>
      <c r="CKK62" s="365"/>
      <c r="CKL62" s="365"/>
      <c r="CKM62" s="365"/>
      <c r="CKN62" s="365"/>
      <c r="CKO62" s="365"/>
      <c r="CKP62" s="365"/>
      <c r="CKQ62" s="365"/>
      <c r="CKR62" s="365"/>
      <c r="CKS62" s="365"/>
      <c r="CKT62" s="365"/>
      <c r="CKU62" s="365"/>
      <c r="CKV62" s="365"/>
      <c r="CKW62" s="365"/>
      <c r="CKX62" s="365"/>
      <c r="CKY62" s="365"/>
      <c r="CKZ62" s="365"/>
      <c r="CLA62" s="365"/>
      <c r="CLB62" s="365"/>
      <c r="CLC62" s="365"/>
      <c r="CLD62" s="365"/>
      <c r="CLE62" s="365"/>
      <c r="CLF62" s="365"/>
      <c r="CLG62" s="365"/>
      <c r="CLH62" s="365"/>
      <c r="CLI62" s="365"/>
      <c r="CLJ62" s="365"/>
      <c r="CLK62" s="365"/>
      <c r="CLL62" s="365"/>
      <c r="CLM62" s="365"/>
      <c r="CLN62" s="365"/>
      <c r="CLO62" s="365"/>
      <c r="CLP62" s="365"/>
      <c r="CLQ62" s="365"/>
      <c r="CLR62" s="365"/>
      <c r="CLS62" s="365"/>
      <c r="CLT62" s="365"/>
      <c r="CLU62" s="365"/>
      <c r="CLV62" s="365"/>
      <c r="CLW62" s="365"/>
      <c r="CLX62" s="365"/>
      <c r="CLY62" s="365"/>
      <c r="CLZ62" s="365"/>
      <c r="CMA62" s="365"/>
      <c r="CMB62" s="365"/>
      <c r="CMC62" s="365"/>
      <c r="CMD62" s="365"/>
      <c r="CME62" s="365"/>
      <c r="CMF62" s="365"/>
      <c r="CMG62" s="365"/>
      <c r="CMH62" s="365"/>
      <c r="CMI62" s="365"/>
      <c r="CMJ62" s="365"/>
      <c r="CMK62" s="365"/>
      <c r="CML62" s="365"/>
      <c r="CMM62" s="365"/>
      <c r="CMN62" s="365"/>
      <c r="CMO62" s="365"/>
      <c r="CMP62" s="365"/>
      <c r="CMQ62" s="365"/>
      <c r="CMR62" s="365"/>
      <c r="CMS62" s="365"/>
      <c r="CMT62" s="365"/>
      <c r="CMU62" s="365"/>
      <c r="CMV62" s="365"/>
      <c r="CMW62" s="365"/>
      <c r="CMX62" s="365"/>
      <c r="CMY62" s="365"/>
      <c r="CMZ62" s="365"/>
      <c r="CNA62" s="365"/>
      <c r="CNB62" s="365"/>
      <c r="CNC62" s="365"/>
      <c r="CND62" s="365"/>
      <c r="CNE62" s="365"/>
      <c r="CNF62" s="365"/>
      <c r="CNG62" s="365"/>
      <c r="CNH62" s="365"/>
      <c r="CNI62" s="365"/>
      <c r="CNJ62" s="365"/>
      <c r="CNK62" s="365"/>
      <c r="CNL62" s="365"/>
      <c r="CNM62" s="365"/>
      <c r="CNN62" s="365"/>
      <c r="CNO62" s="365"/>
      <c r="CNP62" s="365"/>
      <c r="CNQ62" s="365"/>
      <c r="CNR62" s="365"/>
      <c r="CNS62" s="365"/>
      <c r="CNT62" s="365"/>
      <c r="CNU62" s="365"/>
      <c r="CNV62" s="365"/>
      <c r="CNW62" s="365"/>
      <c r="CNX62" s="365"/>
      <c r="CNY62" s="365"/>
      <c r="CNZ62" s="365"/>
      <c r="COA62" s="365"/>
      <c r="COB62" s="365"/>
      <c r="COC62" s="365"/>
      <c r="COD62" s="365"/>
      <c r="COE62" s="365"/>
      <c r="COF62" s="365"/>
      <c r="COG62" s="365"/>
      <c r="COH62" s="365"/>
      <c r="COI62" s="365"/>
      <c r="COJ62" s="365"/>
      <c r="COK62" s="365"/>
      <c r="COL62" s="365"/>
      <c r="COM62" s="365"/>
      <c r="CON62" s="365"/>
      <c r="COO62" s="365"/>
      <c r="COP62" s="365"/>
      <c r="COQ62" s="365"/>
      <c r="COR62" s="365"/>
      <c r="COS62" s="365"/>
      <c r="COT62" s="365"/>
      <c r="COU62" s="365"/>
      <c r="COV62" s="365"/>
      <c r="COW62" s="365"/>
      <c r="COX62" s="365"/>
      <c r="COY62" s="365"/>
      <c r="COZ62" s="365"/>
      <c r="CPA62" s="365"/>
      <c r="CPB62" s="365"/>
      <c r="CPC62" s="365"/>
      <c r="CPD62" s="365"/>
      <c r="CPE62" s="365"/>
      <c r="CPF62" s="365"/>
      <c r="CPG62" s="365"/>
      <c r="CPH62" s="365"/>
      <c r="CPI62" s="365"/>
      <c r="CPJ62" s="365"/>
      <c r="CPK62" s="365"/>
      <c r="CPL62" s="365"/>
      <c r="CPM62" s="365"/>
      <c r="CPN62" s="365"/>
      <c r="CPO62" s="365"/>
      <c r="CPP62" s="365"/>
      <c r="CPQ62" s="365"/>
      <c r="CPR62" s="365"/>
      <c r="CPS62" s="365"/>
      <c r="CPT62" s="365"/>
      <c r="CPU62" s="365"/>
      <c r="CPV62" s="365"/>
      <c r="CPW62" s="365"/>
      <c r="CPX62" s="365"/>
      <c r="CPY62" s="365"/>
      <c r="CPZ62" s="365"/>
      <c r="CQA62" s="365"/>
      <c r="CQB62" s="365"/>
      <c r="CQC62" s="365"/>
      <c r="CQD62" s="365"/>
      <c r="CQE62" s="365"/>
      <c r="CQF62" s="365"/>
      <c r="CQG62" s="365"/>
      <c r="CQH62" s="365"/>
      <c r="CQI62" s="365"/>
      <c r="CQJ62" s="365"/>
      <c r="CQK62" s="365"/>
      <c r="CQL62" s="365"/>
      <c r="CQM62" s="365"/>
      <c r="CQN62" s="365"/>
      <c r="CQO62" s="365"/>
      <c r="CQP62" s="365"/>
      <c r="CQQ62" s="365"/>
      <c r="CQR62" s="365"/>
      <c r="CQS62" s="365"/>
      <c r="CQT62" s="365"/>
      <c r="CQU62" s="365"/>
      <c r="CQV62" s="365"/>
      <c r="CQW62" s="365"/>
      <c r="CQX62" s="365"/>
      <c r="CQY62" s="365"/>
      <c r="CQZ62" s="365"/>
      <c r="CRA62" s="365"/>
      <c r="CRB62" s="365"/>
      <c r="CRC62" s="365"/>
      <c r="CRD62" s="365"/>
      <c r="CRE62" s="365"/>
      <c r="CRF62" s="365"/>
      <c r="CRG62" s="365"/>
      <c r="CRH62" s="365"/>
      <c r="CRI62" s="365"/>
      <c r="CRJ62" s="365"/>
      <c r="CRK62" s="365"/>
      <c r="CRL62" s="365"/>
      <c r="CRM62" s="365"/>
      <c r="CRN62" s="365"/>
      <c r="CRO62" s="365"/>
      <c r="CRP62" s="365"/>
      <c r="CRQ62" s="365"/>
      <c r="CRR62" s="365"/>
      <c r="CRS62" s="365"/>
      <c r="CRT62" s="365"/>
      <c r="CRU62" s="365"/>
      <c r="CRV62" s="365"/>
      <c r="CRW62" s="365"/>
      <c r="CRX62" s="365"/>
      <c r="CRY62" s="365"/>
      <c r="CRZ62" s="365"/>
      <c r="CSA62" s="365"/>
      <c r="CSB62" s="365"/>
      <c r="CSC62" s="365"/>
      <c r="CSD62" s="365"/>
      <c r="CSE62" s="365"/>
      <c r="CSF62" s="365"/>
      <c r="CSG62" s="365"/>
      <c r="CSH62" s="365"/>
      <c r="CSI62" s="365"/>
      <c r="CSJ62" s="365"/>
      <c r="CSK62" s="365"/>
      <c r="CSL62" s="365"/>
      <c r="CSM62" s="365"/>
      <c r="CSN62" s="365"/>
      <c r="CSO62" s="365"/>
      <c r="CSP62" s="365"/>
      <c r="CSQ62" s="365"/>
      <c r="CSR62" s="365"/>
      <c r="CSS62" s="365"/>
      <c r="CST62" s="365"/>
      <c r="CSU62" s="365"/>
      <c r="CSV62" s="365"/>
      <c r="CSW62" s="365"/>
      <c r="CSX62" s="365"/>
      <c r="CSY62" s="365"/>
      <c r="CSZ62" s="365"/>
      <c r="CTA62" s="365"/>
      <c r="CTB62" s="365"/>
      <c r="CTC62" s="365"/>
      <c r="CTD62" s="365"/>
      <c r="CTE62" s="365"/>
      <c r="CTF62" s="365"/>
      <c r="CTG62" s="365"/>
      <c r="CTH62" s="365"/>
      <c r="CTI62" s="365"/>
      <c r="CTJ62" s="365"/>
      <c r="CTK62" s="365"/>
      <c r="CTL62" s="365"/>
      <c r="CTM62" s="365"/>
      <c r="CTN62" s="365"/>
      <c r="CTO62" s="365"/>
      <c r="CTP62" s="365"/>
      <c r="CTQ62" s="365"/>
      <c r="CTR62" s="365"/>
      <c r="CTS62" s="365"/>
      <c r="CTT62" s="365"/>
      <c r="CTU62" s="365"/>
      <c r="CTV62" s="365"/>
      <c r="CTW62" s="365"/>
      <c r="CTX62" s="365"/>
      <c r="CTY62" s="365"/>
      <c r="CTZ62" s="365"/>
      <c r="CUA62" s="365"/>
      <c r="CUB62" s="365"/>
      <c r="CUC62" s="365"/>
      <c r="CUD62" s="365"/>
      <c r="CUE62" s="365"/>
      <c r="CUF62" s="365"/>
      <c r="CUG62" s="365"/>
      <c r="CUH62" s="365"/>
      <c r="CUI62" s="365"/>
      <c r="CUJ62" s="365"/>
      <c r="CUK62" s="365"/>
      <c r="CUL62" s="365"/>
      <c r="CUM62" s="365"/>
      <c r="CUN62" s="365"/>
      <c r="CUO62" s="365"/>
      <c r="CUP62" s="365"/>
      <c r="CUQ62" s="365"/>
      <c r="CUR62" s="365"/>
      <c r="CUS62" s="365"/>
      <c r="CUT62" s="365"/>
      <c r="CUU62" s="365"/>
      <c r="CUV62" s="365"/>
      <c r="CUW62" s="365"/>
      <c r="CUX62" s="365"/>
      <c r="CUY62" s="365"/>
      <c r="CUZ62" s="365"/>
      <c r="CVA62" s="365"/>
      <c r="CVB62" s="365"/>
      <c r="CVC62" s="365"/>
      <c r="CVD62" s="365"/>
      <c r="CVE62" s="365"/>
      <c r="CVF62" s="365"/>
      <c r="CVG62" s="365"/>
      <c r="CVH62" s="365"/>
      <c r="CVI62" s="365"/>
      <c r="CVJ62" s="365"/>
      <c r="CVK62" s="365"/>
      <c r="CVL62" s="365"/>
      <c r="CVM62" s="365"/>
      <c r="CVN62" s="365"/>
      <c r="CVO62" s="365"/>
      <c r="CVP62" s="365"/>
      <c r="CVQ62" s="365"/>
      <c r="CVR62" s="365"/>
      <c r="CVS62" s="365"/>
      <c r="CVT62" s="365"/>
      <c r="CVU62" s="365"/>
      <c r="CVV62" s="365"/>
      <c r="CVW62" s="365"/>
      <c r="CVX62" s="365"/>
      <c r="CVY62" s="365"/>
      <c r="CVZ62" s="365"/>
      <c r="CWA62" s="365"/>
      <c r="CWB62" s="365"/>
      <c r="CWC62" s="365"/>
      <c r="CWD62" s="365"/>
      <c r="CWE62" s="365"/>
      <c r="CWF62" s="365"/>
      <c r="CWG62" s="365"/>
      <c r="CWH62" s="365"/>
      <c r="CWI62" s="365"/>
      <c r="CWJ62" s="365"/>
      <c r="CWK62" s="365"/>
      <c r="CWL62" s="365"/>
      <c r="CWM62" s="365"/>
      <c r="CWN62" s="365"/>
      <c r="CWO62" s="365"/>
      <c r="CWP62" s="365"/>
      <c r="CWQ62" s="365"/>
      <c r="CWR62" s="365"/>
      <c r="CWS62" s="365"/>
      <c r="CWT62" s="365"/>
      <c r="CWU62" s="365"/>
      <c r="CWV62" s="365"/>
      <c r="CWW62" s="365"/>
      <c r="CWX62" s="365"/>
      <c r="CWY62" s="365"/>
      <c r="CWZ62" s="365"/>
      <c r="CXA62" s="365"/>
      <c r="CXB62" s="365"/>
      <c r="CXC62" s="365"/>
      <c r="CXD62" s="365"/>
      <c r="CXE62" s="365"/>
      <c r="CXF62" s="365"/>
      <c r="CXG62" s="365"/>
      <c r="CXH62" s="365"/>
      <c r="CXI62" s="365"/>
      <c r="CXJ62" s="365"/>
      <c r="CXK62" s="365"/>
      <c r="CXL62" s="365"/>
      <c r="CXM62" s="365"/>
      <c r="CXN62" s="365"/>
      <c r="CXO62" s="365"/>
      <c r="CXP62" s="365"/>
      <c r="CXQ62" s="365"/>
      <c r="CXR62" s="365"/>
      <c r="CXS62" s="365"/>
      <c r="CXT62" s="365"/>
      <c r="CXU62" s="365"/>
      <c r="CXV62" s="365"/>
      <c r="CXW62" s="365"/>
      <c r="CXX62" s="365"/>
      <c r="CXY62" s="365"/>
      <c r="CXZ62" s="365"/>
      <c r="CYA62" s="365"/>
      <c r="CYB62" s="365"/>
      <c r="CYC62" s="365"/>
      <c r="CYD62" s="365"/>
      <c r="CYE62" s="365"/>
      <c r="CYF62" s="365"/>
      <c r="CYG62" s="365"/>
      <c r="CYH62" s="365"/>
      <c r="CYI62" s="365"/>
      <c r="CYJ62" s="365"/>
      <c r="CYK62" s="365"/>
      <c r="CYL62" s="365"/>
      <c r="CYM62" s="365"/>
      <c r="CYN62" s="365"/>
      <c r="CYO62" s="365"/>
      <c r="CYP62" s="365"/>
      <c r="CYQ62" s="365"/>
      <c r="CYR62" s="365"/>
      <c r="CYS62" s="365"/>
      <c r="CYT62" s="365"/>
      <c r="CYU62" s="365"/>
      <c r="CYV62" s="365"/>
      <c r="CYW62" s="365"/>
      <c r="CYX62" s="365"/>
      <c r="CYY62" s="365"/>
      <c r="CYZ62" s="365"/>
      <c r="CZA62" s="365"/>
      <c r="CZB62" s="365"/>
      <c r="CZC62" s="365"/>
      <c r="CZD62" s="365"/>
      <c r="CZE62" s="365"/>
      <c r="CZF62" s="365"/>
      <c r="CZG62" s="365"/>
      <c r="CZH62" s="365"/>
      <c r="CZI62" s="365"/>
      <c r="CZJ62" s="365"/>
      <c r="CZK62" s="365"/>
      <c r="CZL62" s="365"/>
      <c r="CZM62" s="365"/>
      <c r="CZN62" s="365"/>
      <c r="CZO62" s="365"/>
      <c r="CZP62" s="365"/>
      <c r="CZQ62" s="365"/>
      <c r="CZR62" s="365"/>
      <c r="CZS62" s="365"/>
      <c r="CZT62" s="365"/>
      <c r="CZU62" s="365"/>
      <c r="CZV62" s="365"/>
      <c r="CZW62" s="365"/>
      <c r="CZX62" s="365"/>
      <c r="CZY62" s="365"/>
      <c r="CZZ62" s="365"/>
      <c r="DAA62" s="365"/>
      <c r="DAB62" s="365"/>
      <c r="DAC62" s="365"/>
      <c r="DAD62" s="365"/>
      <c r="DAE62" s="365"/>
      <c r="DAF62" s="365"/>
      <c r="DAG62" s="365"/>
      <c r="DAH62" s="365"/>
      <c r="DAI62" s="365"/>
      <c r="DAJ62" s="365"/>
      <c r="DAK62" s="365"/>
      <c r="DAL62" s="365"/>
      <c r="DAM62" s="365"/>
      <c r="DAN62" s="365"/>
      <c r="DAO62" s="365"/>
      <c r="DAP62" s="365"/>
      <c r="DAQ62" s="365"/>
      <c r="DAR62" s="365"/>
      <c r="DAS62" s="365"/>
      <c r="DAT62" s="365"/>
      <c r="DAU62" s="365"/>
      <c r="DAV62" s="365"/>
      <c r="DAW62" s="365"/>
      <c r="DAX62" s="365"/>
      <c r="DAY62" s="365"/>
      <c r="DAZ62" s="365"/>
      <c r="DBA62" s="365"/>
      <c r="DBB62" s="365"/>
      <c r="DBC62" s="365"/>
      <c r="DBD62" s="365"/>
      <c r="DBE62" s="365"/>
      <c r="DBF62" s="365"/>
      <c r="DBG62" s="365"/>
      <c r="DBH62" s="365"/>
      <c r="DBI62" s="365"/>
      <c r="DBJ62" s="365"/>
      <c r="DBK62" s="365"/>
      <c r="DBL62" s="365"/>
      <c r="DBM62" s="365"/>
      <c r="DBN62" s="365"/>
      <c r="DBO62" s="365"/>
      <c r="DBP62" s="365"/>
      <c r="DBQ62" s="365"/>
      <c r="DBR62" s="365"/>
      <c r="DBS62" s="365"/>
      <c r="DBT62" s="365"/>
      <c r="DBU62" s="365"/>
      <c r="DBV62" s="365"/>
      <c r="DBW62" s="365"/>
      <c r="DBX62" s="365"/>
      <c r="DBY62" s="365"/>
      <c r="DBZ62" s="365"/>
      <c r="DCA62" s="365"/>
      <c r="DCB62" s="365"/>
      <c r="DCC62" s="365"/>
      <c r="DCD62" s="365"/>
      <c r="DCE62" s="365"/>
      <c r="DCF62" s="365"/>
      <c r="DCG62" s="365"/>
      <c r="DCH62" s="365"/>
      <c r="DCI62" s="365"/>
      <c r="DCJ62" s="365"/>
      <c r="DCK62" s="365"/>
      <c r="DCL62" s="365"/>
      <c r="DCM62" s="365"/>
      <c r="DCN62" s="365"/>
      <c r="DCO62" s="365"/>
      <c r="DCP62" s="365"/>
      <c r="DCQ62" s="365"/>
      <c r="DCR62" s="365"/>
      <c r="DCS62" s="365"/>
      <c r="DCT62" s="365"/>
      <c r="DCU62" s="365"/>
      <c r="DCV62" s="365"/>
      <c r="DCW62" s="365"/>
      <c r="DCX62" s="365"/>
      <c r="DCY62" s="365"/>
      <c r="DCZ62" s="365"/>
      <c r="DDA62" s="365"/>
      <c r="DDB62" s="365"/>
      <c r="DDC62" s="365"/>
      <c r="DDD62" s="365"/>
      <c r="DDE62" s="365"/>
      <c r="DDF62" s="365"/>
      <c r="DDG62" s="365"/>
      <c r="DDH62" s="365"/>
      <c r="DDI62" s="365"/>
      <c r="DDJ62" s="365"/>
      <c r="DDK62" s="365"/>
      <c r="DDL62" s="365"/>
      <c r="DDM62" s="365"/>
      <c r="DDN62" s="365"/>
      <c r="DDO62" s="365"/>
      <c r="DDP62" s="365"/>
      <c r="DDQ62" s="365"/>
      <c r="DDR62" s="365"/>
      <c r="DDS62" s="365"/>
      <c r="DDT62" s="365"/>
      <c r="DDU62" s="365"/>
      <c r="DDV62" s="365"/>
      <c r="DDW62" s="365"/>
      <c r="DDX62" s="365"/>
      <c r="DDY62" s="365"/>
      <c r="DDZ62" s="365"/>
      <c r="DEA62" s="365"/>
      <c r="DEB62" s="365"/>
      <c r="DEC62" s="365"/>
      <c r="DED62" s="365"/>
      <c r="DEE62" s="365"/>
      <c r="DEF62" s="365"/>
      <c r="DEG62" s="365"/>
      <c r="DEH62" s="365"/>
      <c r="DEI62" s="365"/>
      <c r="DEJ62" s="365"/>
      <c r="DEK62" s="365"/>
      <c r="DEL62" s="365"/>
      <c r="DEM62" s="365"/>
      <c r="DEN62" s="365"/>
      <c r="DEO62" s="365"/>
      <c r="DEP62" s="365"/>
      <c r="DEQ62" s="365"/>
      <c r="DER62" s="365"/>
      <c r="DES62" s="365"/>
      <c r="DET62" s="365"/>
      <c r="DEU62" s="365"/>
      <c r="DEV62" s="365"/>
      <c r="DEW62" s="365"/>
      <c r="DEX62" s="365"/>
      <c r="DEY62" s="365"/>
      <c r="DEZ62" s="365"/>
      <c r="DFA62" s="365"/>
      <c r="DFB62" s="365"/>
      <c r="DFC62" s="365"/>
      <c r="DFD62" s="365"/>
      <c r="DFE62" s="365"/>
      <c r="DFF62" s="365"/>
      <c r="DFG62" s="365"/>
      <c r="DFH62" s="365"/>
      <c r="DFI62" s="365"/>
      <c r="DFJ62" s="365"/>
      <c r="DFK62" s="365"/>
      <c r="DFL62" s="365"/>
      <c r="DFM62" s="365"/>
      <c r="DFN62" s="365"/>
      <c r="DFO62" s="365"/>
      <c r="DFP62" s="365"/>
      <c r="DFQ62" s="365"/>
      <c r="DFR62" s="365"/>
      <c r="DFS62" s="365"/>
      <c r="DFT62" s="365"/>
      <c r="DFU62" s="365"/>
      <c r="DFV62" s="365"/>
      <c r="DFW62" s="365"/>
      <c r="DFX62" s="365"/>
      <c r="DFY62" s="365"/>
      <c r="DFZ62" s="365"/>
      <c r="DGA62" s="365"/>
      <c r="DGB62" s="365"/>
      <c r="DGC62" s="365"/>
      <c r="DGD62" s="365"/>
      <c r="DGE62" s="365"/>
      <c r="DGF62" s="365"/>
      <c r="DGG62" s="365"/>
      <c r="DGH62" s="365"/>
      <c r="DGI62" s="365"/>
      <c r="DGJ62" s="365"/>
      <c r="DGK62" s="365"/>
      <c r="DGL62" s="365"/>
      <c r="DGM62" s="365"/>
      <c r="DGN62" s="365"/>
      <c r="DGO62" s="365"/>
      <c r="DGP62" s="365"/>
      <c r="DGQ62" s="365"/>
      <c r="DGR62" s="365"/>
      <c r="DGS62" s="365"/>
      <c r="DGT62" s="365"/>
      <c r="DGU62" s="365"/>
      <c r="DGV62" s="365"/>
      <c r="DGW62" s="365"/>
      <c r="DGX62" s="365"/>
      <c r="DGY62" s="365"/>
      <c r="DGZ62" s="365"/>
      <c r="DHA62" s="365"/>
      <c r="DHB62" s="365"/>
      <c r="DHC62" s="365"/>
      <c r="DHD62" s="365"/>
      <c r="DHE62" s="365"/>
      <c r="DHF62" s="365"/>
      <c r="DHG62" s="365"/>
      <c r="DHH62" s="365"/>
      <c r="DHI62" s="365"/>
      <c r="DHJ62" s="365"/>
      <c r="DHK62" s="365"/>
      <c r="DHL62" s="365"/>
      <c r="DHM62" s="365"/>
      <c r="DHN62" s="365"/>
      <c r="DHO62" s="365"/>
      <c r="DHP62" s="365"/>
      <c r="DHQ62" s="365"/>
      <c r="DHR62" s="365"/>
      <c r="DHS62" s="365"/>
      <c r="DHT62" s="365"/>
      <c r="DHU62" s="365"/>
      <c r="DHV62" s="365"/>
      <c r="DHW62" s="365"/>
      <c r="DHX62" s="365"/>
      <c r="DHY62" s="365"/>
      <c r="DHZ62" s="365"/>
      <c r="DIA62" s="365"/>
      <c r="DIB62" s="365"/>
      <c r="DIC62" s="365"/>
      <c r="DID62" s="365"/>
      <c r="DIE62" s="365"/>
      <c r="DIF62" s="365"/>
      <c r="DIG62" s="365"/>
      <c r="DIH62" s="365"/>
      <c r="DII62" s="365"/>
      <c r="DIJ62" s="365"/>
      <c r="DIK62" s="365"/>
      <c r="DIL62" s="365"/>
      <c r="DIM62" s="365"/>
      <c r="DIN62" s="365"/>
      <c r="DIO62" s="365"/>
      <c r="DIP62" s="365"/>
      <c r="DIQ62" s="365"/>
      <c r="DIR62" s="365"/>
      <c r="DIS62" s="365"/>
      <c r="DIT62" s="365"/>
      <c r="DIU62" s="365"/>
      <c r="DIV62" s="365"/>
      <c r="DIW62" s="365"/>
      <c r="DIX62" s="365"/>
      <c r="DIY62" s="365"/>
      <c r="DIZ62" s="365"/>
      <c r="DJA62" s="365"/>
      <c r="DJB62" s="365"/>
      <c r="DJC62" s="365"/>
      <c r="DJD62" s="365"/>
      <c r="DJE62" s="365"/>
      <c r="DJF62" s="365"/>
      <c r="DJG62" s="365"/>
      <c r="DJH62" s="365"/>
      <c r="DJI62" s="365"/>
      <c r="DJJ62" s="365"/>
      <c r="DJK62" s="365"/>
      <c r="DJL62" s="365"/>
      <c r="DJM62" s="365"/>
      <c r="DJN62" s="365"/>
      <c r="DJO62" s="365"/>
      <c r="DJP62" s="365"/>
      <c r="DJQ62" s="365"/>
      <c r="DJR62" s="365"/>
      <c r="DJS62" s="365"/>
      <c r="DJT62" s="365"/>
      <c r="DJU62" s="365"/>
      <c r="DJV62" s="365"/>
      <c r="DJW62" s="365"/>
      <c r="DJX62" s="365"/>
      <c r="DJY62" s="365"/>
      <c r="DJZ62" s="365"/>
      <c r="DKA62" s="365"/>
      <c r="DKB62" s="365"/>
      <c r="DKC62" s="365"/>
      <c r="DKD62" s="365"/>
      <c r="DKE62" s="365"/>
      <c r="DKF62" s="365"/>
      <c r="DKG62" s="365"/>
      <c r="DKH62" s="365"/>
      <c r="DKI62" s="365"/>
      <c r="DKJ62" s="365"/>
      <c r="DKK62" s="365"/>
      <c r="DKL62" s="365"/>
      <c r="DKM62" s="365"/>
      <c r="DKN62" s="365"/>
      <c r="DKO62" s="365"/>
      <c r="DKP62" s="365"/>
      <c r="DKQ62" s="365"/>
      <c r="DKR62" s="365"/>
      <c r="DKS62" s="365"/>
      <c r="DKT62" s="365"/>
      <c r="DKU62" s="365"/>
      <c r="DKV62" s="365"/>
      <c r="DKW62" s="365"/>
      <c r="DKX62" s="365"/>
      <c r="DKY62" s="365"/>
      <c r="DKZ62" s="365"/>
      <c r="DLA62" s="365"/>
      <c r="DLB62" s="365"/>
      <c r="DLC62" s="365"/>
      <c r="DLD62" s="365"/>
      <c r="DLE62" s="365"/>
      <c r="DLF62" s="365"/>
      <c r="DLG62" s="365"/>
      <c r="DLH62" s="365"/>
      <c r="DLI62" s="365"/>
      <c r="DLJ62" s="365"/>
      <c r="DLK62" s="365"/>
      <c r="DLL62" s="365"/>
      <c r="DLM62" s="365"/>
      <c r="DLN62" s="365"/>
      <c r="DLO62" s="365"/>
      <c r="DLP62" s="365"/>
      <c r="DLQ62" s="365"/>
      <c r="DLR62" s="365"/>
      <c r="DLS62" s="365"/>
      <c r="DLT62" s="365"/>
      <c r="DLU62" s="365"/>
      <c r="DLV62" s="365"/>
      <c r="DLW62" s="365"/>
      <c r="DLX62" s="365"/>
      <c r="DLY62" s="365"/>
      <c r="DLZ62" s="365"/>
      <c r="DMA62" s="365"/>
      <c r="DMB62" s="365"/>
      <c r="DMC62" s="365"/>
      <c r="DMD62" s="365"/>
      <c r="DME62" s="365"/>
      <c r="DMF62" s="365"/>
      <c r="DMG62" s="365"/>
      <c r="DMH62" s="365"/>
      <c r="DMI62" s="365"/>
      <c r="DMJ62" s="365"/>
      <c r="DMK62" s="365"/>
      <c r="DML62" s="365"/>
      <c r="DMM62" s="365"/>
      <c r="DMN62" s="365"/>
      <c r="DMO62" s="365"/>
      <c r="DMP62" s="365"/>
      <c r="DMQ62" s="365"/>
      <c r="DMR62" s="365"/>
      <c r="DMS62" s="365"/>
      <c r="DMT62" s="365"/>
      <c r="DMU62" s="365"/>
      <c r="DMV62" s="365"/>
      <c r="DMW62" s="365"/>
      <c r="DMX62" s="365"/>
      <c r="DMY62" s="365"/>
      <c r="DMZ62" s="365"/>
      <c r="DNA62" s="365"/>
      <c r="DNB62" s="365"/>
      <c r="DNC62" s="365"/>
      <c r="DND62" s="365"/>
      <c r="DNE62" s="365"/>
      <c r="DNF62" s="365"/>
      <c r="DNG62" s="365"/>
      <c r="DNH62" s="365"/>
      <c r="DNI62" s="365"/>
      <c r="DNJ62" s="365"/>
      <c r="DNK62" s="365"/>
      <c r="DNL62" s="365"/>
      <c r="DNM62" s="365"/>
      <c r="DNN62" s="365"/>
      <c r="DNO62" s="365"/>
      <c r="DNP62" s="365"/>
      <c r="DNQ62" s="365"/>
      <c r="DNR62" s="365"/>
      <c r="DNS62" s="365"/>
      <c r="DNT62" s="365"/>
      <c r="DNU62" s="365"/>
      <c r="DNV62" s="365"/>
      <c r="DNW62" s="365"/>
      <c r="DNX62" s="365"/>
      <c r="DNY62" s="365"/>
      <c r="DNZ62" s="365"/>
      <c r="DOA62" s="365"/>
      <c r="DOB62" s="365"/>
      <c r="DOC62" s="365"/>
      <c r="DOD62" s="365"/>
      <c r="DOE62" s="365"/>
      <c r="DOF62" s="365"/>
      <c r="DOG62" s="365"/>
      <c r="DOH62" s="365"/>
      <c r="DOI62" s="365"/>
      <c r="DOJ62" s="365"/>
      <c r="DOK62" s="365"/>
      <c r="DOL62" s="365"/>
      <c r="DOM62" s="365"/>
      <c r="DON62" s="365"/>
      <c r="DOO62" s="365"/>
      <c r="DOP62" s="365"/>
      <c r="DOQ62" s="365"/>
      <c r="DOR62" s="365"/>
      <c r="DOS62" s="365"/>
      <c r="DOT62" s="365"/>
      <c r="DOU62" s="365"/>
      <c r="DOV62" s="365"/>
      <c r="DOW62" s="365"/>
      <c r="DOX62" s="365"/>
      <c r="DOY62" s="365"/>
      <c r="DOZ62" s="365"/>
      <c r="DPA62" s="365"/>
      <c r="DPB62" s="365"/>
      <c r="DPC62" s="365"/>
      <c r="DPD62" s="365"/>
      <c r="DPE62" s="365"/>
      <c r="DPF62" s="365"/>
      <c r="DPG62" s="365"/>
      <c r="DPH62" s="365"/>
      <c r="DPI62" s="365"/>
      <c r="DPJ62" s="365"/>
      <c r="DPK62" s="365"/>
      <c r="DPL62" s="365"/>
      <c r="DPM62" s="365"/>
      <c r="DPN62" s="365"/>
      <c r="DPO62" s="365"/>
      <c r="DPP62" s="365"/>
      <c r="DPQ62" s="365"/>
      <c r="DPR62" s="365"/>
      <c r="DPS62" s="365"/>
      <c r="DPT62" s="365"/>
      <c r="DPU62" s="365"/>
      <c r="DPV62" s="365"/>
      <c r="DPW62" s="365"/>
      <c r="DPX62" s="365"/>
      <c r="DPY62" s="365"/>
      <c r="DPZ62" s="365"/>
      <c r="DQA62" s="365"/>
      <c r="DQB62" s="365"/>
      <c r="DQC62" s="365"/>
      <c r="DQD62" s="365"/>
      <c r="DQE62" s="365"/>
      <c r="DQF62" s="365"/>
      <c r="DQG62" s="365"/>
      <c r="DQH62" s="365"/>
      <c r="DQI62" s="365"/>
      <c r="DQJ62" s="365"/>
      <c r="DQK62" s="365"/>
      <c r="DQL62" s="365"/>
      <c r="DQM62" s="365"/>
      <c r="DQN62" s="365"/>
      <c r="DQO62" s="365"/>
      <c r="DQP62" s="365"/>
      <c r="DQQ62" s="365"/>
      <c r="DQR62" s="365"/>
      <c r="DQS62" s="365"/>
      <c r="DQT62" s="365"/>
      <c r="DQU62" s="365"/>
      <c r="DQV62" s="365"/>
      <c r="DQW62" s="365"/>
      <c r="DQX62" s="365"/>
      <c r="DQY62" s="365"/>
      <c r="DQZ62" s="365"/>
      <c r="DRA62" s="365"/>
      <c r="DRB62" s="365"/>
      <c r="DRC62" s="365"/>
      <c r="DRD62" s="365"/>
      <c r="DRE62" s="365"/>
      <c r="DRF62" s="365"/>
      <c r="DRG62" s="365"/>
      <c r="DRH62" s="365"/>
      <c r="DRI62" s="365"/>
      <c r="DRJ62" s="365"/>
      <c r="DRK62" s="365"/>
      <c r="DRL62" s="365"/>
      <c r="DRM62" s="365"/>
      <c r="DRN62" s="365"/>
      <c r="DRO62" s="365"/>
      <c r="DRP62" s="365"/>
      <c r="DRQ62" s="365"/>
      <c r="DRR62" s="365"/>
      <c r="DRS62" s="365"/>
      <c r="DRT62" s="365"/>
      <c r="DRU62" s="365"/>
      <c r="DRV62" s="365"/>
      <c r="DRW62" s="365"/>
      <c r="DRX62" s="365"/>
      <c r="DRY62" s="365"/>
      <c r="DRZ62" s="365"/>
      <c r="DSA62" s="365"/>
      <c r="DSB62" s="365"/>
      <c r="DSC62" s="365"/>
      <c r="DSD62" s="365"/>
      <c r="DSE62" s="365"/>
      <c r="DSF62" s="365"/>
      <c r="DSG62" s="365"/>
      <c r="DSH62" s="365"/>
      <c r="DSI62" s="365"/>
      <c r="DSJ62" s="365"/>
      <c r="DSK62" s="365"/>
      <c r="DSL62" s="365"/>
      <c r="DSM62" s="365"/>
      <c r="DSN62" s="365"/>
      <c r="DSO62" s="365"/>
      <c r="DSP62" s="365"/>
      <c r="DSQ62" s="365"/>
      <c r="DSR62" s="365"/>
      <c r="DSS62" s="365"/>
      <c r="DST62" s="365"/>
      <c r="DSU62" s="365"/>
      <c r="DSV62" s="365"/>
      <c r="DSW62" s="365"/>
      <c r="DSX62" s="365"/>
      <c r="DSY62" s="365"/>
      <c r="DSZ62" s="365"/>
      <c r="DTA62" s="365"/>
      <c r="DTB62" s="365"/>
      <c r="DTC62" s="365"/>
      <c r="DTD62" s="365"/>
      <c r="DTE62" s="365"/>
      <c r="DTF62" s="365"/>
      <c r="DTG62" s="365"/>
      <c r="DTH62" s="365"/>
      <c r="DTI62" s="365"/>
      <c r="DTJ62" s="365"/>
      <c r="DTK62" s="365"/>
      <c r="DTL62" s="365"/>
      <c r="DTM62" s="365"/>
      <c r="DTN62" s="365"/>
      <c r="DTO62" s="365"/>
      <c r="DTP62" s="365"/>
      <c r="DTQ62" s="365"/>
      <c r="DTR62" s="365"/>
      <c r="DTS62" s="365"/>
      <c r="DTT62" s="365"/>
      <c r="DTU62" s="365"/>
      <c r="DTV62" s="365"/>
      <c r="DTW62" s="365"/>
      <c r="DTX62" s="365"/>
      <c r="DTY62" s="365"/>
      <c r="DTZ62" s="365"/>
      <c r="DUA62" s="365"/>
      <c r="DUB62" s="365"/>
      <c r="DUC62" s="365"/>
      <c r="DUD62" s="365"/>
      <c r="DUE62" s="365"/>
      <c r="DUF62" s="365"/>
      <c r="DUG62" s="365"/>
      <c r="DUH62" s="365"/>
      <c r="DUI62" s="365"/>
      <c r="DUJ62" s="365"/>
      <c r="DUK62" s="365"/>
      <c r="DUL62" s="365"/>
      <c r="DUM62" s="365"/>
      <c r="DUN62" s="365"/>
      <c r="DUO62" s="365"/>
      <c r="DUP62" s="365"/>
      <c r="DUQ62" s="365"/>
      <c r="DUR62" s="365"/>
      <c r="DUS62" s="365"/>
      <c r="DUT62" s="365"/>
      <c r="DUU62" s="365"/>
      <c r="DUV62" s="365"/>
      <c r="DUW62" s="365"/>
      <c r="DUX62" s="365"/>
      <c r="DUY62" s="365"/>
      <c r="DUZ62" s="365"/>
      <c r="DVA62" s="365"/>
      <c r="DVB62" s="365"/>
      <c r="DVC62" s="365"/>
      <c r="DVD62" s="365"/>
      <c r="DVE62" s="365"/>
      <c r="DVF62" s="365"/>
      <c r="DVG62" s="365"/>
      <c r="DVH62" s="365"/>
      <c r="DVI62" s="365"/>
      <c r="DVJ62" s="365"/>
      <c r="DVK62" s="365"/>
      <c r="DVL62" s="365"/>
      <c r="DVM62" s="365"/>
      <c r="DVN62" s="365"/>
      <c r="DVO62" s="365"/>
      <c r="DVP62" s="365"/>
      <c r="DVQ62" s="365"/>
      <c r="DVR62" s="365"/>
      <c r="DVS62" s="365"/>
      <c r="DVT62" s="365"/>
      <c r="DVU62" s="365"/>
      <c r="DVV62" s="365"/>
      <c r="DVW62" s="365"/>
      <c r="DVX62" s="365"/>
      <c r="DVY62" s="365"/>
      <c r="DVZ62" s="365"/>
      <c r="DWA62" s="365"/>
      <c r="DWB62" s="365"/>
      <c r="DWC62" s="365"/>
      <c r="DWD62" s="365"/>
      <c r="DWE62" s="365"/>
      <c r="DWF62" s="365"/>
      <c r="DWG62" s="365"/>
      <c r="DWH62" s="365"/>
      <c r="DWI62" s="365"/>
      <c r="DWJ62" s="365"/>
      <c r="DWK62" s="365"/>
      <c r="DWL62" s="365"/>
      <c r="DWM62" s="365"/>
      <c r="DWN62" s="365"/>
      <c r="DWO62" s="365"/>
      <c r="DWP62" s="365"/>
      <c r="DWQ62" s="365"/>
      <c r="DWR62" s="365"/>
      <c r="DWS62" s="365"/>
      <c r="DWT62" s="365"/>
      <c r="DWU62" s="365"/>
      <c r="DWV62" s="365"/>
      <c r="DWW62" s="365"/>
      <c r="DWX62" s="365"/>
      <c r="DWY62" s="365"/>
      <c r="DWZ62" s="365"/>
      <c r="DXA62" s="365"/>
      <c r="DXB62" s="365"/>
      <c r="DXC62" s="365"/>
      <c r="DXD62" s="365"/>
      <c r="DXE62" s="365"/>
      <c r="DXF62" s="365"/>
      <c r="DXG62" s="365"/>
      <c r="DXH62" s="365"/>
      <c r="DXI62" s="365"/>
      <c r="DXJ62" s="365"/>
      <c r="DXK62" s="365"/>
      <c r="DXL62" s="365"/>
      <c r="DXM62" s="365"/>
      <c r="DXN62" s="365"/>
      <c r="DXO62" s="365"/>
      <c r="DXP62" s="365"/>
      <c r="DXQ62" s="365"/>
      <c r="DXR62" s="365"/>
      <c r="DXS62" s="365"/>
      <c r="DXT62" s="365"/>
      <c r="DXU62" s="365"/>
      <c r="DXV62" s="365"/>
      <c r="DXW62" s="365"/>
      <c r="DXX62" s="365"/>
      <c r="DXY62" s="365"/>
      <c r="DXZ62" s="365"/>
      <c r="DYA62" s="365"/>
      <c r="DYB62" s="365"/>
      <c r="DYC62" s="365"/>
      <c r="DYD62" s="365"/>
      <c r="DYE62" s="365"/>
      <c r="DYF62" s="365"/>
      <c r="DYG62" s="365"/>
      <c r="DYH62" s="365"/>
      <c r="DYI62" s="365"/>
      <c r="DYJ62" s="365"/>
      <c r="DYK62" s="365"/>
      <c r="DYL62" s="365"/>
      <c r="DYM62" s="365"/>
      <c r="DYN62" s="365"/>
      <c r="DYO62" s="365"/>
      <c r="DYP62" s="365"/>
      <c r="DYQ62" s="365"/>
      <c r="DYR62" s="365"/>
      <c r="DYS62" s="365"/>
      <c r="DYT62" s="365"/>
      <c r="DYU62" s="365"/>
      <c r="DYV62" s="365"/>
      <c r="DYW62" s="365"/>
      <c r="DYX62" s="365"/>
      <c r="DYY62" s="365"/>
      <c r="DYZ62" s="365"/>
      <c r="DZA62" s="365"/>
      <c r="DZB62" s="365"/>
      <c r="DZC62" s="365"/>
      <c r="DZD62" s="365"/>
      <c r="DZE62" s="365"/>
      <c r="DZF62" s="365"/>
      <c r="DZG62" s="365"/>
      <c r="DZH62" s="365"/>
      <c r="DZI62" s="365"/>
      <c r="DZJ62" s="365"/>
      <c r="DZK62" s="365"/>
      <c r="DZL62" s="365"/>
      <c r="DZM62" s="365"/>
      <c r="DZN62" s="365"/>
      <c r="DZO62" s="365"/>
      <c r="DZP62" s="365"/>
      <c r="DZQ62" s="365"/>
      <c r="DZR62" s="365"/>
      <c r="DZS62" s="365"/>
      <c r="DZT62" s="365"/>
      <c r="DZU62" s="365"/>
      <c r="DZV62" s="365"/>
      <c r="DZW62" s="365"/>
      <c r="DZX62" s="365"/>
      <c r="DZY62" s="365"/>
      <c r="DZZ62" s="365"/>
      <c r="EAA62" s="365"/>
      <c r="EAB62" s="365"/>
      <c r="EAC62" s="365"/>
      <c r="EAD62" s="365"/>
      <c r="EAE62" s="365"/>
      <c r="EAF62" s="365"/>
      <c r="EAG62" s="365"/>
      <c r="EAH62" s="365"/>
      <c r="EAI62" s="365"/>
      <c r="EAJ62" s="365"/>
      <c r="EAK62" s="365"/>
      <c r="EAL62" s="365"/>
      <c r="EAM62" s="365"/>
      <c r="EAN62" s="365"/>
      <c r="EAO62" s="365"/>
      <c r="EAP62" s="365"/>
      <c r="EAQ62" s="365"/>
      <c r="EAR62" s="365"/>
      <c r="EAS62" s="365"/>
      <c r="EAT62" s="365"/>
      <c r="EAU62" s="365"/>
      <c r="EAV62" s="365"/>
      <c r="EAW62" s="365"/>
      <c r="EAX62" s="365"/>
      <c r="EAY62" s="365"/>
      <c r="EAZ62" s="365"/>
      <c r="EBA62" s="365"/>
      <c r="EBB62" s="365"/>
      <c r="EBC62" s="365"/>
      <c r="EBD62" s="365"/>
      <c r="EBE62" s="365"/>
      <c r="EBF62" s="365"/>
      <c r="EBG62" s="365"/>
      <c r="EBH62" s="365"/>
      <c r="EBI62" s="365"/>
      <c r="EBJ62" s="365"/>
      <c r="EBK62" s="365"/>
      <c r="EBL62" s="365"/>
      <c r="EBM62" s="365"/>
      <c r="EBN62" s="365"/>
      <c r="EBO62" s="365"/>
      <c r="EBP62" s="365"/>
      <c r="EBQ62" s="365"/>
      <c r="EBR62" s="365"/>
      <c r="EBS62" s="365"/>
      <c r="EBT62" s="365"/>
      <c r="EBU62" s="365"/>
      <c r="EBV62" s="365"/>
      <c r="EBW62" s="365"/>
      <c r="EBX62" s="365"/>
      <c r="EBY62" s="365"/>
      <c r="EBZ62" s="365"/>
      <c r="ECA62" s="365"/>
      <c r="ECB62" s="365"/>
      <c r="ECC62" s="365"/>
      <c r="ECD62" s="365"/>
      <c r="ECE62" s="365"/>
      <c r="ECF62" s="365"/>
      <c r="ECG62" s="365"/>
      <c r="ECH62" s="365"/>
      <c r="ECI62" s="365"/>
      <c r="ECJ62" s="365"/>
      <c r="ECK62" s="365"/>
      <c r="ECL62" s="365"/>
      <c r="ECM62" s="365"/>
      <c r="ECN62" s="365"/>
      <c r="ECO62" s="365"/>
      <c r="ECP62" s="365"/>
      <c r="ECQ62" s="365"/>
      <c r="ECR62" s="365"/>
      <c r="ECS62" s="365"/>
      <c r="ECT62" s="365"/>
      <c r="ECU62" s="365"/>
      <c r="ECV62" s="365"/>
      <c r="ECW62" s="365"/>
      <c r="ECX62" s="365"/>
      <c r="ECY62" s="365"/>
      <c r="ECZ62" s="365"/>
      <c r="EDA62" s="365"/>
      <c r="EDB62" s="365"/>
      <c r="EDC62" s="365"/>
      <c r="EDD62" s="365"/>
      <c r="EDE62" s="365"/>
      <c r="EDF62" s="365"/>
      <c r="EDG62" s="365"/>
      <c r="EDH62" s="365"/>
      <c r="EDI62" s="365"/>
      <c r="EDJ62" s="365"/>
      <c r="EDK62" s="365"/>
      <c r="EDL62" s="365"/>
      <c r="EDM62" s="365"/>
      <c r="EDN62" s="365"/>
      <c r="EDO62" s="365"/>
      <c r="EDP62" s="365"/>
      <c r="EDQ62" s="365"/>
      <c r="EDR62" s="365"/>
      <c r="EDS62" s="365"/>
      <c r="EDT62" s="365"/>
      <c r="EDU62" s="365"/>
      <c r="EDV62" s="365"/>
      <c r="EDW62" s="365"/>
      <c r="EDX62" s="365"/>
      <c r="EDY62" s="365"/>
      <c r="EDZ62" s="365"/>
      <c r="EEA62" s="365"/>
      <c r="EEB62" s="365"/>
      <c r="EEC62" s="365"/>
      <c r="EED62" s="365"/>
      <c r="EEE62" s="365"/>
      <c r="EEF62" s="365"/>
      <c r="EEG62" s="365"/>
      <c r="EEH62" s="365"/>
      <c r="EEI62" s="365"/>
      <c r="EEJ62" s="365"/>
      <c r="EEK62" s="365"/>
      <c r="EEL62" s="365"/>
      <c r="EEM62" s="365"/>
      <c r="EEN62" s="365"/>
      <c r="EEO62" s="365"/>
      <c r="EEP62" s="365"/>
      <c r="EEQ62" s="365"/>
      <c r="EER62" s="365"/>
      <c r="EES62" s="365"/>
      <c r="EET62" s="365"/>
      <c r="EEU62" s="365"/>
      <c r="EEV62" s="365"/>
      <c r="EEW62" s="365"/>
      <c r="EEX62" s="365"/>
      <c r="EEY62" s="365"/>
      <c r="EEZ62" s="365"/>
      <c r="EFA62" s="365"/>
      <c r="EFB62" s="365"/>
      <c r="EFC62" s="365"/>
      <c r="EFD62" s="365"/>
      <c r="EFE62" s="365"/>
      <c r="EFF62" s="365"/>
      <c r="EFG62" s="365"/>
      <c r="EFH62" s="365"/>
      <c r="EFI62" s="365"/>
      <c r="EFJ62" s="365"/>
      <c r="EFK62" s="365"/>
      <c r="EFL62" s="365"/>
      <c r="EFM62" s="365"/>
      <c r="EFN62" s="365"/>
      <c r="EFO62" s="365"/>
      <c r="EFP62" s="365"/>
      <c r="EFQ62" s="365"/>
      <c r="EFR62" s="365"/>
      <c r="EFS62" s="365"/>
      <c r="EFT62" s="365"/>
      <c r="EFU62" s="365"/>
      <c r="EFV62" s="365"/>
      <c r="EFW62" s="365"/>
      <c r="EFX62" s="365"/>
      <c r="EFY62" s="365"/>
      <c r="EFZ62" s="365"/>
      <c r="EGA62" s="365"/>
      <c r="EGB62" s="365"/>
      <c r="EGC62" s="365"/>
      <c r="EGD62" s="365"/>
      <c r="EGE62" s="365"/>
      <c r="EGF62" s="365"/>
      <c r="EGG62" s="365"/>
      <c r="EGH62" s="365"/>
      <c r="EGI62" s="365"/>
      <c r="EGJ62" s="365"/>
      <c r="EGK62" s="365"/>
      <c r="EGL62" s="365"/>
      <c r="EGM62" s="365"/>
      <c r="EGN62" s="365"/>
      <c r="EGO62" s="365"/>
      <c r="EGP62" s="365"/>
      <c r="EGQ62" s="365"/>
      <c r="EGR62" s="365"/>
      <c r="EGS62" s="365"/>
      <c r="EGT62" s="365"/>
      <c r="EGU62" s="365"/>
      <c r="EGV62" s="365"/>
      <c r="EGW62" s="365"/>
      <c r="EGX62" s="365"/>
      <c r="EGY62" s="365"/>
      <c r="EGZ62" s="365"/>
      <c r="EHA62" s="365"/>
      <c r="EHB62" s="365"/>
      <c r="EHC62" s="365"/>
      <c r="EHD62" s="365"/>
      <c r="EHE62" s="365"/>
      <c r="EHF62" s="365"/>
      <c r="EHG62" s="365"/>
      <c r="EHH62" s="365"/>
      <c r="EHI62" s="365"/>
      <c r="EHJ62" s="365"/>
      <c r="EHK62" s="365"/>
      <c r="EHL62" s="365"/>
      <c r="EHM62" s="365"/>
      <c r="EHN62" s="365"/>
      <c r="EHO62" s="365"/>
      <c r="EHP62" s="365"/>
      <c r="EHQ62" s="365"/>
      <c r="EHR62" s="365"/>
      <c r="EHS62" s="365"/>
      <c r="EHT62" s="365"/>
      <c r="EHU62" s="365"/>
      <c r="EHV62" s="365"/>
      <c r="EHW62" s="365"/>
      <c r="EHX62" s="365"/>
      <c r="EHY62" s="365"/>
      <c r="EHZ62" s="365"/>
      <c r="EIA62" s="365"/>
      <c r="EIB62" s="365"/>
      <c r="EIC62" s="365"/>
      <c r="EID62" s="365"/>
      <c r="EIE62" s="365"/>
      <c r="EIF62" s="365"/>
      <c r="EIG62" s="365"/>
      <c r="EIH62" s="365"/>
      <c r="EII62" s="365"/>
      <c r="EIJ62" s="365"/>
      <c r="EIK62" s="365"/>
      <c r="EIL62" s="365"/>
      <c r="EIM62" s="365"/>
      <c r="EIN62" s="365"/>
      <c r="EIO62" s="365"/>
      <c r="EIP62" s="365"/>
      <c r="EIQ62" s="365"/>
      <c r="EIR62" s="365"/>
      <c r="EIS62" s="365"/>
      <c r="EIT62" s="365"/>
      <c r="EIU62" s="365"/>
      <c r="EIV62" s="365"/>
      <c r="EIW62" s="365"/>
      <c r="EIX62" s="365"/>
      <c r="EIY62" s="365"/>
      <c r="EIZ62" s="365"/>
      <c r="EJA62" s="365"/>
      <c r="EJB62" s="365"/>
      <c r="EJC62" s="365"/>
      <c r="EJD62" s="365"/>
      <c r="EJE62" s="365"/>
      <c r="EJF62" s="365"/>
      <c r="EJG62" s="365"/>
      <c r="EJH62" s="365"/>
      <c r="EJI62" s="365"/>
      <c r="EJJ62" s="365"/>
      <c r="EJK62" s="365"/>
      <c r="EJL62" s="365"/>
      <c r="EJM62" s="365"/>
      <c r="EJN62" s="365"/>
      <c r="EJO62" s="365"/>
      <c r="EJP62" s="365"/>
      <c r="EJQ62" s="365"/>
      <c r="EJR62" s="365"/>
      <c r="EJS62" s="365"/>
      <c r="EJT62" s="365"/>
      <c r="EJU62" s="365"/>
      <c r="EJV62" s="365"/>
      <c r="EJW62" s="365"/>
      <c r="EJX62" s="365"/>
      <c r="EJY62" s="365"/>
      <c r="EJZ62" s="365"/>
      <c r="EKA62" s="365"/>
      <c r="EKB62" s="365"/>
      <c r="EKC62" s="365"/>
      <c r="EKD62" s="365"/>
      <c r="EKE62" s="365"/>
      <c r="EKF62" s="365"/>
      <c r="EKG62" s="365"/>
      <c r="EKH62" s="365"/>
      <c r="EKI62" s="365"/>
      <c r="EKJ62" s="365"/>
      <c r="EKK62" s="365"/>
      <c r="EKL62" s="365"/>
      <c r="EKM62" s="365"/>
      <c r="EKN62" s="365"/>
      <c r="EKO62" s="365"/>
      <c r="EKP62" s="365"/>
      <c r="EKQ62" s="365"/>
      <c r="EKR62" s="365"/>
      <c r="EKS62" s="365"/>
      <c r="EKT62" s="365"/>
      <c r="EKU62" s="365"/>
      <c r="EKV62" s="365"/>
      <c r="EKW62" s="365"/>
      <c r="EKX62" s="365"/>
      <c r="EKY62" s="365"/>
      <c r="EKZ62" s="365"/>
      <c r="ELA62" s="365"/>
      <c r="ELB62" s="365"/>
      <c r="ELC62" s="365"/>
      <c r="ELD62" s="365"/>
      <c r="ELE62" s="365"/>
      <c r="ELF62" s="365"/>
      <c r="ELG62" s="365"/>
      <c r="ELH62" s="365"/>
      <c r="ELI62" s="365"/>
      <c r="ELJ62" s="365"/>
      <c r="ELK62" s="365"/>
      <c r="ELL62" s="365"/>
      <c r="ELM62" s="365"/>
      <c r="ELN62" s="365"/>
      <c r="ELO62" s="365"/>
      <c r="ELP62" s="365"/>
      <c r="ELQ62" s="365"/>
      <c r="ELR62" s="365"/>
      <c r="ELS62" s="365"/>
      <c r="ELT62" s="365"/>
      <c r="ELU62" s="365"/>
      <c r="ELV62" s="365"/>
      <c r="ELW62" s="365"/>
      <c r="ELX62" s="365"/>
      <c r="ELY62" s="365"/>
      <c r="ELZ62" s="365"/>
      <c r="EMA62" s="365"/>
      <c r="EMB62" s="365"/>
      <c r="EMC62" s="365"/>
      <c r="EMD62" s="365"/>
      <c r="EME62" s="365"/>
      <c r="EMF62" s="365"/>
      <c r="EMG62" s="365"/>
      <c r="EMH62" s="365"/>
      <c r="EMI62" s="365"/>
      <c r="EMJ62" s="365"/>
      <c r="EMK62" s="365"/>
      <c r="EML62" s="365"/>
      <c r="EMM62" s="365"/>
      <c r="EMN62" s="365"/>
      <c r="EMO62" s="365"/>
      <c r="EMP62" s="365"/>
      <c r="EMQ62" s="365"/>
      <c r="EMR62" s="365"/>
      <c r="EMS62" s="365"/>
      <c r="EMT62" s="365"/>
      <c r="EMU62" s="365"/>
      <c r="EMV62" s="365"/>
      <c r="EMW62" s="365"/>
      <c r="EMX62" s="365"/>
      <c r="EMY62" s="365"/>
      <c r="EMZ62" s="365"/>
      <c r="ENA62" s="365"/>
      <c r="ENB62" s="365"/>
      <c r="ENC62" s="365"/>
      <c r="END62" s="365"/>
      <c r="ENE62" s="365"/>
      <c r="ENF62" s="365"/>
      <c r="ENG62" s="365"/>
      <c r="ENH62" s="365"/>
      <c r="ENI62" s="365"/>
      <c r="ENJ62" s="365"/>
      <c r="ENK62" s="365"/>
      <c r="ENL62" s="365"/>
      <c r="ENM62" s="365"/>
      <c r="ENN62" s="365"/>
      <c r="ENO62" s="365"/>
      <c r="ENP62" s="365"/>
      <c r="ENQ62" s="365"/>
      <c r="ENR62" s="365"/>
      <c r="ENS62" s="365"/>
      <c r="ENT62" s="365"/>
      <c r="ENU62" s="365"/>
      <c r="ENV62" s="365"/>
      <c r="ENW62" s="365"/>
      <c r="ENX62" s="365"/>
      <c r="ENY62" s="365"/>
      <c r="ENZ62" s="365"/>
      <c r="EOA62" s="365"/>
      <c r="EOB62" s="365"/>
      <c r="EOC62" s="365"/>
      <c r="EOD62" s="365"/>
      <c r="EOE62" s="365"/>
      <c r="EOF62" s="365"/>
      <c r="EOG62" s="365"/>
      <c r="EOH62" s="365"/>
      <c r="EOI62" s="365"/>
      <c r="EOJ62" s="365"/>
      <c r="EOK62" s="365"/>
      <c r="EOL62" s="365"/>
      <c r="EOM62" s="365"/>
      <c r="EON62" s="365"/>
      <c r="EOO62" s="365"/>
      <c r="EOP62" s="365"/>
      <c r="EOQ62" s="365"/>
      <c r="EOR62" s="365"/>
      <c r="EOS62" s="365"/>
      <c r="EOT62" s="365"/>
      <c r="EOU62" s="365"/>
      <c r="EOV62" s="365"/>
      <c r="EOW62" s="365"/>
      <c r="EOX62" s="365"/>
      <c r="EOY62" s="365"/>
      <c r="EOZ62" s="365"/>
      <c r="EPA62" s="365"/>
      <c r="EPB62" s="365"/>
      <c r="EPC62" s="365"/>
      <c r="EPD62" s="365"/>
      <c r="EPE62" s="365"/>
      <c r="EPF62" s="365"/>
      <c r="EPG62" s="365"/>
      <c r="EPH62" s="365"/>
      <c r="EPI62" s="365"/>
      <c r="EPJ62" s="365"/>
      <c r="EPK62" s="365"/>
      <c r="EPL62" s="365"/>
      <c r="EPM62" s="365"/>
      <c r="EPN62" s="365"/>
      <c r="EPO62" s="365"/>
      <c r="EPP62" s="365"/>
      <c r="EPQ62" s="365"/>
      <c r="EPR62" s="365"/>
      <c r="EPS62" s="365"/>
      <c r="EPT62" s="365"/>
      <c r="EPU62" s="365"/>
      <c r="EPV62" s="365"/>
      <c r="EPW62" s="365"/>
      <c r="EPX62" s="365"/>
      <c r="EPY62" s="365"/>
      <c r="EPZ62" s="365"/>
      <c r="EQA62" s="365"/>
      <c r="EQB62" s="365"/>
      <c r="EQC62" s="365"/>
      <c r="EQD62" s="365"/>
      <c r="EQE62" s="365"/>
      <c r="EQF62" s="365"/>
      <c r="EQG62" s="365"/>
      <c r="EQH62" s="365"/>
      <c r="EQI62" s="365"/>
      <c r="EQJ62" s="365"/>
      <c r="EQK62" s="365"/>
      <c r="EQL62" s="365"/>
      <c r="EQM62" s="365"/>
      <c r="EQN62" s="365"/>
      <c r="EQO62" s="365"/>
      <c r="EQP62" s="365"/>
      <c r="EQQ62" s="365"/>
      <c r="EQR62" s="365"/>
      <c r="EQS62" s="365"/>
      <c r="EQT62" s="365"/>
      <c r="EQU62" s="365"/>
      <c r="EQV62" s="365"/>
      <c r="EQW62" s="365"/>
      <c r="EQX62" s="365"/>
      <c r="EQY62" s="365"/>
      <c r="EQZ62" s="365"/>
      <c r="ERA62" s="365"/>
      <c r="ERB62" s="365"/>
      <c r="ERC62" s="365"/>
      <c r="ERD62" s="365"/>
      <c r="ERE62" s="365"/>
      <c r="ERF62" s="365"/>
      <c r="ERG62" s="365"/>
      <c r="ERH62" s="365"/>
      <c r="ERI62" s="365"/>
      <c r="ERJ62" s="365"/>
      <c r="ERK62" s="365"/>
      <c r="ERL62" s="365"/>
      <c r="ERM62" s="365"/>
      <c r="ERN62" s="365"/>
      <c r="ERO62" s="365"/>
      <c r="ERP62" s="365"/>
      <c r="ERQ62" s="365"/>
      <c r="ERR62" s="365"/>
      <c r="ERS62" s="365"/>
      <c r="ERT62" s="365"/>
      <c r="ERU62" s="365"/>
      <c r="ERV62" s="365"/>
      <c r="ERW62" s="365"/>
      <c r="ERX62" s="365"/>
      <c r="ERY62" s="365"/>
      <c r="ERZ62" s="365"/>
      <c r="ESA62" s="365"/>
      <c r="ESB62" s="365"/>
      <c r="ESC62" s="365"/>
      <c r="ESD62" s="365"/>
      <c r="ESE62" s="365"/>
      <c r="ESF62" s="365"/>
      <c r="ESG62" s="365"/>
      <c r="ESH62" s="365"/>
      <c r="ESI62" s="365"/>
      <c r="ESJ62" s="365"/>
      <c r="ESK62" s="365"/>
      <c r="ESL62" s="365"/>
      <c r="ESM62" s="365"/>
      <c r="ESN62" s="365"/>
      <c r="ESO62" s="365"/>
      <c r="ESP62" s="365"/>
      <c r="ESQ62" s="365"/>
      <c r="ESR62" s="365"/>
      <c r="ESS62" s="365"/>
      <c r="EST62" s="365"/>
      <c r="ESU62" s="365"/>
      <c r="ESV62" s="365"/>
      <c r="ESW62" s="365"/>
      <c r="ESX62" s="365"/>
      <c r="ESY62" s="365"/>
      <c r="ESZ62" s="365"/>
      <c r="ETA62" s="365"/>
      <c r="ETB62" s="365"/>
      <c r="ETC62" s="365"/>
      <c r="ETD62" s="365"/>
      <c r="ETE62" s="365"/>
      <c r="ETF62" s="365"/>
      <c r="ETG62" s="365"/>
      <c r="ETH62" s="365"/>
      <c r="ETI62" s="365"/>
      <c r="ETJ62" s="365"/>
      <c r="ETK62" s="365"/>
      <c r="ETL62" s="365"/>
      <c r="ETM62" s="365"/>
      <c r="ETN62" s="365"/>
      <c r="ETO62" s="365"/>
      <c r="ETP62" s="365"/>
      <c r="ETQ62" s="365"/>
      <c r="ETR62" s="365"/>
      <c r="ETS62" s="365"/>
      <c r="ETT62" s="365"/>
      <c r="ETU62" s="365"/>
      <c r="ETV62" s="365"/>
      <c r="ETW62" s="365"/>
      <c r="ETX62" s="365"/>
      <c r="ETY62" s="365"/>
      <c r="ETZ62" s="365"/>
      <c r="EUA62" s="365"/>
      <c r="EUB62" s="365"/>
      <c r="EUC62" s="365"/>
      <c r="EUD62" s="365"/>
      <c r="EUE62" s="365"/>
      <c r="EUF62" s="365"/>
      <c r="EUG62" s="365"/>
      <c r="EUH62" s="365"/>
      <c r="EUI62" s="365"/>
      <c r="EUJ62" s="365"/>
      <c r="EUK62" s="365"/>
      <c r="EUL62" s="365"/>
      <c r="EUM62" s="365"/>
      <c r="EUN62" s="365"/>
      <c r="EUO62" s="365"/>
      <c r="EUP62" s="365"/>
      <c r="EUQ62" s="365"/>
      <c r="EUR62" s="365"/>
      <c r="EUS62" s="365"/>
      <c r="EUT62" s="365"/>
      <c r="EUU62" s="365"/>
      <c r="EUV62" s="365"/>
      <c r="EUW62" s="365"/>
      <c r="EUX62" s="365"/>
      <c r="EUY62" s="365"/>
      <c r="EUZ62" s="365"/>
      <c r="EVA62" s="365"/>
      <c r="EVB62" s="365"/>
      <c r="EVC62" s="365"/>
      <c r="EVD62" s="365"/>
      <c r="EVE62" s="365"/>
      <c r="EVF62" s="365"/>
      <c r="EVG62" s="365"/>
      <c r="EVH62" s="365"/>
      <c r="EVI62" s="365"/>
      <c r="EVJ62" s="365"/>
      <c r="EVK62" s="365"/>
      <c r="EVL62" s="365"/>
      <c r="EVM62" s="365"/>
      <c r="EVN62" s="365"/>
      <c r="EVO62" s="365"/>
      <c r="EVP62" s="365"/>
      <c r="EVQ62" s="365"/>
      <c r="EVR62" s="365"/>
      <c r="EVS62" s="365"/>
      <c r="EVT62" s="365"/>
      <c r="EVU62" s="365"/>
      <c r="EVV62" s="365"/>
      <c r="EVW62" s="365"/>
      <c r="EVX62" s="365"/>
      <c r="EVY62" s="365"/>
      <c r="EVZ62" s="365"/>
      <c r="EWA62" s="365"/>
      <c r="EWB62" s="365"/>
      <c r="EWC62" s="365"/>
      <c r="EWD62" s="365"/>
      <c r="EWE62" s="365"/>
      <c r="EWF62" s="365"/>
      <c r="EWG62" s="365"/>
      <c r="EWH62" s="365"/>
      <c r="EWI62" s="365"/>
      <c r="EWJ62" s="365"/>
      <c r="EWK62" s="365"/>
      <c r="EWL62" s="365"/>
      <c r="EWM62" s="365"/>
      <c r="EWN62" s="365"/>
      <c r="EWO62" s="365"/>
      <c r="EWP62" s="365"/>
      <c r="EWQ62" s="365"/>
      <c r="EWR62" s="365"/>
      <c r="EWS62" s="365"/>
      <c r="EWT62" s="365"/>
      <c r="EWU62" s="365"/>
      <c r="EWV62" s="365"/>
      <c r="EWW62" s="365"/>
      <c r="EWX62" s="365"/>
      <c r="EWY62" s="365"/>
      <c r="EWZ62" s="365"/>
      <c r="EXA62" s="365"/>
      <c r="EXB62" s="365"/>
      <c r="EXC62" s="365"/>
      <c r="EXD62" s="365"/>
      <c r="EXE62" s="365"/>
      <c r="EXF62" s="365"/>
      <c r="EXG62" s="365"/>
      <c r="EXH62" s="365"/>
      <c r="EXI62" s="365"/>
      <c r="EXJ62" s="365"/>
      <c r="EXK62" s="365"/>
      <c r="EXL62" s="365"/>
      <c r="EXM62" s="365"/>
      <c r="EXN62" s="365"/>
      <c r="EXO62" s="365"/>
      <c r="EXP62" s="365"/>
      <c r="EXQ62" s="365"/>
      <c r="EXR62" s="365"/>
      <c r="EXS62" s="365"/>
      <c r="EXT62" s="365"/>
      <c r="EXU62" s="365"/>
      <c r="EXV62" s="365"/>
      <c r="EXW62" s="365"/>
      <c r="EXX62" s="365"/>
      <c r="EXY62" s="365"/>
      <c r="EXZ62" s="365"/>
      <c r="EYA62" s="365"/>
      <c r="EYB62" s="365"/>
      <c r="EYC62" s="365"/>
      <c r="EYD62" s="365"/>
      <c r="EYE62" s="365"/>
      <c r="EYF62" s="365"/>
      <c r="EYG62" s="365"/>
      <c r="EYH62" s="365"/>
      <c r="EYI62" s="365"/>
      <c r="EYJ62" s="365"/>
      <c r="EYK62" s="365"/>
      <c r="EYL62" s="365"/>
      <c r="EYM62" s="365"/>
      <c r="EYN62" s="365"/>
      <c r="EYO62" s="365"/>
      <c r="EYP62" s="365"/>
      <c r="EYQ62" s="365"/>
      <c r="EYR62" s="365"/>
      <c r="EYS62" s="365"/>
      <c r="EYT62" s="365"/>
      <c r="EYU62" s="365"/>
      <c r="EYV62" s="365"/>
      <c r="EYW62" s="365"/>
      <c r="EYX62" s="365"/>
      <c r="EYY62" s="365"/>
      <c r="EYZ62" s="365"/>
      <c r="EZA62" s="365"/>
      <c r="EZB62" s="365"/>
      <c r="EZC62" s="365"/>
      <c r="EZD62" s="365"/>
      <c r="EZE62" s="365"/>
      <c r="EZF62" s="365"/>
      <c r="EZG62" s="365"/>
      <c r="EZH62" s="365"/>
      <c r="EZI62" s="365"/>
      <c r="EZJ62" s="365"/>
      <c r="EZK62" s="365"/>
      <c r="EZL62" s="365"/>
      <c r="EZM62" s="365"/>
      <c r="EZN62" s="365"/>
      <c r="EZO62" s="365"/>
      <c r="EZP62" s="365"/>
      <c r="EZQ62" s="365"/>
      <c r="EZR62" s="365"/>
      <c r="EZS62" s="365"/>
      <c r="EZT62" s="365"/>
      <c r="EZU62" s="365"/>
      <c r="EZV62" s="365"/>
      <c r="EZW62" s="365"/>
      <c r="EZX62" s="365"/>
      <c r="EZY62" s="365"/>
      <c r="EZZ62" s="365"/>
      <c r="FAA62" s="365"/>
      <c r="FAB62" s="365"/>
      <c r="FAC62" s="365"/>
      <c r="FAD62" s="365"/>
      <c r="FAE62" s="365"/>
      <c r="FAF62" s="365"/>
      <c r="FAG62" s="365"/>
      <c r="FAH62" s="365"/>
      <c r="FAI62" s="365"/>
      <c r="FAJ62" s="365"/>
      <c r="FAK62" s="365"/>
      <c r="FAL62" s="365"/>
      <c r="FAM62" s="365"/>
      <c r="FAN62" s="365"/>
      <c r="FAO62" s="365"/>
      <c r="FAP62" s="365"/>
      <c r="FAQ62" s="365"/>
      <c r="FAR62" s="365"/>
      <c r="FAS62" s="365"/>
      <c r="FAT62" s="365"/>
      <c r="FAU62" s="365"/>
      <c r="FAV62" s="365"/>
      <c r="FAW62" s="365"/>
      <c r="FAX62" s="365"/>
      <c r="FAY62" s="365"/>
      <c r="FAZ62" s="365"/>
      <c r="FBA62" s="365"/>
      <c r="FBB62" s="365"/>
      <c r="FBC62" s="365"/>
      <c r="FBD62" s="365"/>
      <c r="FBE62" s="365"/>
      <c r="FBF62" s="365"/>
      <c r="FBG62" s="365"/>
      <c r="FBH62" s="365"/>
      <c r="FBI62" s="365"/>
      <c r="FBJ62" s="365"/>
      <c r="FBK62" s="365"/>
      <c r="FBL62" s="365"/>
      <c r="FBM62" s="365"/>
      <c r="FBN62" s="365"/>
      <c r="FBO62" s="365"/>
      <c r="FBP62" s="365"/>
      <c r="FBQ62" s="365"/>
      <c r="FBR62" s="365"/>
      <c r="FBS62" s="365"/>
      <c r="FBT62" s="365"/>
      <c r="FBU62" s="365"/>
      <c r="FBV62" s="365"/>
      <c r="FBW62" s="365"/>
      <c r="FBX62" s="365"/>
      <c r="FBY62" s="365"/>
      <c r="FBZ62" s="365"/>
      <c r="FCA62" s="365"/>
      <c r="FCB62" s="365"/>
      <c r="FCC62" s="365"/>
      <c r="FCD62" s="365"/>
      <c r="FCE62" s="365"/>
      <c r="FCF62" s="365"/>
      <c r="FCG62" s="365"/>
      <c r="FCH62" s="365"/>
      <c r="FCI62" s="365"/>
      <c r="FCJ62" s="365"/>
      <c r="FCK62" s="365"/>
      <c r="FCL62" s="365"/>
      <c r="FCM62" s="365"/>
      <c r="FCN62" s="365"/>
      <c r="FCO62" s="365"/>
      <c r="FCP62" s="365"/>
      <c r="FCQ62" s="365"/>
      <c r="FCR62" s="365"/>
      <c r="FCS62" s="365"/>
      <c r="FCT62" s="365"/>
      <c r="FCU62" s="365"/>
      <c r="FCV62" s="365"/>
      <c r="FCW62" s="365"/>
      <c r="FCX62" s="365"/>
      <c r="FCY62" s="365"/>
      <c r="FCZ62" s="365"/>
      <c r="FDA62" s="365"/>
      <c r="FDB62" s="365"/>
      <c r="FDC62" s="365"/>
      <c r="FDD62" s="365"/>
      <c r="FDE62" s="365"/>
      <c r="FDF62" s="365"/>
      <c r="FDG62" s="365"/>
      <c r="FDH62" s="365"/>
      <c r="FDI62" s="365"/>
      <c r="FDJ62" s="365"/>
      <c r="FDK62" s="365"/>
      <c r="FDL62" s="365"/>
      <c r="FDM62" s="365"/>
      <c r="FDN62" s="365"/>
      <c r="FDO62" s="365"/>
      <c r="FDP62" s="365"/>
      <c r="FDQ62" s="365"/>
      <c r="FDR62" s="365"/>
      <c r="FDS62" s="365"/>
      <c r="FDT62" s="365"/>
      <c r="FDU62" s="365"/>
      <c r="FDV62" s="365"/>
      <c r="FDW62" s="365"/>
      <c r="FDX62" s="365"/>
      <c r="FDY62" s="365"/>
      <c r="FDZ62" s="365"/>
      <c r="FEA62" s="365"/>
      <c r="FEB62" s="365"/>
      <c r="FEC62" s="365"/>
      <c r="FED62" s="365"/>
      <c r="FEE62" s="365"/>
      <c r="FEF62" s="365"/>
      <c r="FEG62" s="365"/>
      <c r="FEH62" s="365"/>
      <c r="FEI62" s="365"/>
      <c r="FEJ62" s="365"/>
      <c r="FEK62" s="365"/>
      <c r="FEL62" s="365"/>
      <c r="FEM62" s="365"/>
      <c r="FEN62" s="365"/>
      <c r="FEO62" s="365"/>
      <c r="FEP62" s="365"/>
      <c r="FEQ62" s="365"/>
      <c r="FER62" s="365"/>
      <c r="FES62" s="365"/>
      <c r="FET62" s="365"/>
      <c r="FEU62" s="365"/>
      <c r="FEV62" s="365"/>
      <c r="FEW62" s="365"/>
      <c r="FEX62" s="365"/>
      <c r="FEY62" s="365"/>
      <c r="FEZ62" s="365"/>
      <c r="FFA62" s="365"/>
      <c r="FFB62" s="365"/>
      <c r="FFC62" s="365"/>
      <c r="FFD62" s="365"/>
      <c r="FFE62" s="365"/>
      <c r="FFF62" s="365"/>
      <c r="FFG62" s="365"/>
      <c r="FFH62" s="365"/>
      <c r="FFI62" s="365"/>
      <c r="FFJ62" s="365"/>
      <c r="FFK62" s="365"/>
      <c r="FFL62" s="365"/>
      <c r="FFM62" s="365"/>
      <c r="FFN62" s="365"/>
      <c r="FFO62" s="365"/>
      <c r="FFP62" s="365"/>
      <c r="FFQ62" s="365"/>
      <c r="FFR62" s="365"/>
      <c r="FFS62" s="365"/>
      <c r="FFT62" s="365"/>
      <c r="FFU62" s="365"/>
      <c r="FFV62" s="365"/>
      <c r="FFW62" s="365"/>
      <c r="FFX62" s="365"/>
      <c r="FFY62" s="365"/>
      <c r="FFZ62" s="365"/>
      <c r="FGA62" s="365"/>
      <c r="FGB62" s="365"/>
      <c r="FGC62" s="365"/>
      <c r="FGD62" s="365"/>
      <c r="FGE62" s="365"/>
      <c r="FGF62" s="365"/>
      <c r="FGG62" s="365"/>
      <c r="FGH62" s="365"/>
      <c r="FGI62" s="365"/>
      <c r="FGJ62" s="365"/>
      <c r="FGK62" s="365"/>
      <c r="FGL62" s="365"/>
      <c r="FGM62" s="365"/>
      <c r="FGN62" s="365"/>
      <c r="FGO62" s="365"/>
      <c r="FGP62" s="365"/>
      <c r="FGQ62" s="365"/>
      <c r="FGR62" s="365"/>
      <c r="FGS62" s="365"/>
      <c r="FGT62" s="365"/>
      <c r="FGU62" s="365"/>
      <c r="FGV62" s="365"/>
      <c r="FGW62" s="365"/>
      <c r="FGX62" s="365"/>
      <c r="FGY62" s="365"/>
      <c r="FGZ62" s="365"/>
      <c r="FHA62" s="365"/>
      <c r="FHB62" s="365"/>
      <c r="FHC62" s="365"/>
      <c r="FHD62" s="365"/>
      <c r="FHE62" s="365"/>
      <c r="FHF62" s="365"/>
      <c r="FHG62" s="365"/>
      <c r="FHH62" s="365"/>
      <c r="FHI62" s="365"/>
      <c r="FHJ62" s="365"/>
      <c r="FHK62" s="365"/>
      <c r="FHL62" s="365"/>
      <c r="FHM62" s="365"/>
      <c r="FHN62" s="365"/>
      <c r="FHO62" s="365"/>
      <c r="FHP62" s="365"/>
      <c r="FHQ62" s="365"/>
      <c r="FHR62" s="365"/>
      <c r="FHS62" s="365"/>
      <c r="FHT62" s="365"/>
      <c r="FHU62" s="365"/>
      <c r="FHV62" s="365"/>
      <c r="FHW62" s="365"/>
      <c r="FHX62" s="365"/>
      <c r="FHY62" s="365"/>
      <c r="FHZ62" s="365"/>
      <c r="FIA62" s="365"/>
      <c r="FIB62" s="365"/>
      <c r="FIC62" s="365"/>
      <c r="FID62" s="365"/>
      <c r="FIE62" s="365"/>
      <c r="FIF62" s="365"/>
      <c r="FIG62" s="365"/>
      <c r="FIH62" s="365"/>
      <c r="FII62" s="365"/>
      <c r="FIJ62" s="365"/>
      <c r="FIK62" s="365"/>
      <c r="FIL62" s="365"/>
      <c r="FIM62" s="365"/>
      <c r="FIN62" s="365"/>
      <c r="FIO62" s="365"/>
      <c r="FIP62" s="365"/>
      <c r="FIQ62" s="365"/>
      <c r="FIR62" s="365"/>
      <c r="FIS62" s="365"/>
      <c r="FIT62" s="365"/>
      <c r="FIU62" s="365"/>
      <c r="FIV62" s="365"/>
      <c r="FIW62" s="365"/>
      <c r="FIX62" s="365"/>
      <c r="FIY62" s="365"/>
      <c r="FIZ62" s="365"/>
      <c r="FJA62" s="365"/>
      <c r="FJB62" s="365"/>
      <c r="FJC62" s="365"/>
      <c r="FJD62" s="365"/>
      <c r="FJE62" s="365"/>
      <c r="FJF62" s="365"/>
      <c r="FJG62" s="365"/>
      <c r="FJH62" s="365"/>
      <c r="FJI62" s="365"/>
      <c r="FJJ62" s="365"/>
      <c r="FJK62" s="365"/>
      <c r="FJL62" s="365"/>
      <c r="FJM62" s="365"/>
      <c r="FJN62" s="365"/>
      <c r="FJO62" s="365"/>
      <c r="FJP62" s="365"/>
      <c r="FJQ62" s="365"/>
      <c r="FJR62" s="365"/>
      <c r="FJS62" s="365"/>
      <c r="FJT62" s="365"/>
      <c r="FJU62" s="365"/>
      <c r="FJV62" s="365"/>
      <c r="FJW62" s="365"/>
      <c r="FJX62" s="365"/>
      <c r="FJY62" s="365"/>
      <c r="FJZ62" s="365"/>
      <c r="FKA62" s="365"/>
      <c r="FKB62" s="365"/>
      <c r="FKC62" s="365"/>
      <c r="FKD62" s="365"/>
      <c r="FKE62" s="365"/>
      <c r="FKF62" s="365"/>
      <c r="FKG62" s="365"/>
      <c r="FKH62" s="365"/>
      <c r="FKI62" s="365"/>
      <c r="FKJ62" s="365"/>
      <c r="FKK62" s="365"/>
      <c r="FKL62" s="365"/>
      <c r="FKM62" s="365"/>
      <c r="FKN62" s="365"/>
      <c r="FKO62" s="365"/>
      <c r="FKP62" s="365"/>
      <c r="FKQ62" s="365"/>
      <c r="FKR62" s="365"/>
      <c r="FKS62" s="365"/>
      <c r="FKT62" s="365"/>
      <c r="FKU62" s="365"/>
      <c r="FKV62" s="365"/>
      <c r="FKW62" s="365"/>
      <c r="FKX62" s="365"/>
      <c r="FKY62" s="365"/>
      <c r="FKZ62" s="365"/>
      <c r="FLA62" s="365"/>
      <c r="FLB62" s="365"/>
      <c r="FLC62" s="365"/>
      <c r="FLD62" s="365"/>
      <c r="FLE62" s="365"/>
      <c r="FLF62" s="365"/>
      <c r="FLG62" s="365"/>
      <c r="FLH62" s="365"/>
      <c r="FLI62" s="365"/>
      <c r="FLJ62" s="365"/>
      <c r="FLK62" s="365"/>
      <c r="FLL62" s="365"/>
      <c r="FLM62" s="365"/>
      <c r="FLN62" s="365"/>
      <c r="FLO62" s="365"/>
      <c r="FLP62" s="365"/>
      <c r="FLQ62" s="365"/>
      <c r="FLR62" s="365"/>
      <c r="FLS62" s="365"/>
      <c r="FLT62" s="365"/>
      <c r="FLU62" s="365"/>
      <c r="FLV62" s="365"/>
      <c r="FLW62" s="365"/>
      <c r="FLX62" s="365"/>
      <c r="FLY62" s="365"/>
      <c r="FLZ62" s="365"/>
      <c r="FMA62" s="365"/>
      <c r="FMB62" s="365"/>
      <c r="FMC62" s="365"/>
      <c r="FMD62" s="365"/>
      <c r="FME62" s="365"/>
      <c r="FMF62" s="365"/>
      <c r="FMG62" s="365"/>
      <c r="FMH62" s="365"/>
      <c r="FMI62" s="365"/>
      <c r="FMJ62" s="365"/>
      <c r="FMK62" s="365"/>
      <c r="FML62" s="365"/>
      <c r="FMM62" s="365"/>
      <c r="FMN62" s="365"/>
      <c r="FMO62" s="365"/>
      <c r="FMP62" s="365"/>
      <c r="FMQ62" s="365"/>
      <c r="FMR62" s="365"/>
      <c r="FMS62" s="365"/>
      <c r="FMT62" s="365"/>
      <c r="FMU62" s="365"/>
      <c r="FMV62" s="365"/>
      <c r="FMW62" s="365"/>
      <c r="FMX62" s="365"/>
      <c r="FMY62" s="365"/>
      <c r="FMZ62" s="365"/>
      <c r="FNA62" s="365"/>
      <c r="FNB62" s="365"/>
      <c r="FNC62" s="365"/>
      <c r="FND62" s="365"/>
      <c r="FNE62" s="365"/>
      <c r="FNF62" s="365"/>
      <c r="FNG62" s="365"/>
      <c r="FNH62" s="365"/>
      <c r="FNI62" s="365"/>
      <c r="FNJ62" s="365"/>
      <c r="FNK62" s="365"/>
      <c r="FNL62" s="365"/>
      <c r="FNM62" s="365"/>
      <c r="FNN62" s="365"/>
      <c r="FNO62" s="365"/>
      <c r="FNP62" s="365"/>
      <c r="FNQ62" s="365"/>
      <c r="FNR62" s="365"/>
      <c r="FNS62" s="365"/>
      <c r="FNT62" s="365"/>
      <c r="FNU62" s="365"/>
      <c r="FNV62" s="365"/>
      <c r="FNW62" s="365"/>
      <c r="FNX62" s="365"/>
      <c r="FNY62" s="365"/>
      <c r="FNZ62" s="365"/>
      <c r="FOA62" s="365"/>
      <c r="FOB62" s="365"/>
      <c r="FOC62" s="365"/>
      <c r="FOD62" s="365"/>
      <c r="FOE62" s="365"/>
      <c r="FOF62" s="365"/>
      <c r="FOG62" s="365"/>
      <c r="FOH62" s="365"/>
      <c r="FOI62" s="365"/>
      <c r="FOJ62" s="365"/>
      <c r="FOK62" s="365"/>
      <c r="FOL62" s="365"/>
      <c r="FOM62" s="365"/>
      <c r="FON62" s="365"/>
      <c r="FOO62" s="365"/>
      <c r="FOP62" s="365"/>
      <c r="FOQ62" s="365"/>
      <c r="FOR62" s="365"/>
      <c r="FOS62" s="365"/>
      <c r="FOT62" s="365"/>
      <c r="FOU62" s="365"/>
      <c r="FOV62" s="365"/>
      <c r="FOW62" s="365"/>
      <c r="FOX62" s="365"/>
      <c r="FOY62" s="365"/>
      <c r="FOZ62" s="365"/>
      <c r="FPA62" s="365"/>
      <c r="FPB62" s="365"/>
      <c r="FPC62" s="365"/>
      <c r="FPD62" s="365"/>
      <c r="FPE62" s="365"/>
      <c r="FPF62" s="365"/>
      <c r="FPG62" s="365"/>
      <c r="FPH62" s="365"/>
      <c r="FPI62" s="365"/>
      <c r="FPJ62" s="365"/>
      <c r="FPK62" s="365"/>
      <c r="FPL62" s="365"/>
      <c r="FPM62" s="365"/>
      <c r="FPN62" s="365"/>
      <c r="FPO62" s="365"/>
      <c r="FPP62" s="365"/>
      <c r="FPQ62" s="365"/>
      <c r="FPR62" s="365"/>
      <c r="FPS62" s="365"/>
      <c r="FPT62" s="365"/>
      <c r="FPU62" s="365"/>
      <c r="FPV62" s="365"/>
      <c r="FPW62" s="365"/>
      <c r="FPX62" s="365"/>
      <c r="FPY62" s="365"/>
      <c r="FPZ62" s="365"/>
      <c r="FQA62" s="365"/>
      <c r="FQB62" s="365"/>
      <c r="FQC62" s="365"/>
      <c r="FQD62" s="365"/>
      <c r="FQE62" s="365"/>
      <c r="FQF62" s="365"/>
      <c r="FQG62" s="365"/>
      <c r="FQH62" s="365"/>
      <c r="FQI62" s="365"/>
      <c r="FQJ62" s="365"/>
      <c r="FQK62" s="365"/>
      <c r="FQL62" s="365"/>
      <c r="FQM62" s="365"/>
      <c r="FQN62" s="365"/>
      <c r="FQO62" s="365"/>
      <c r="FQP62" s="365"/>
      <c r="FQQ62" s="365"/>
      <c r="FQR62" s="365"/>
      <c r="FQS62" s="365"/>
      <c r="FQT62" s="365"/>
      <c r="FQU62" s="365"/>
      <c r="FQV62" s="365"/>
      <c r="FQW62" s="365"/>
      <c r="FQX62" s="365"/>
      <c r="FQY62" s="365"/>
      <c r="FQZ62" s="365"/>
      <c r="FRA62" s="365"/>
      <c r="FRB62" s="365"/>
      <c r="FRC62" s="365"/>
      <c r="FRD62" s="365"/>
      <c r="FRE62" s="365"/>
      <c r="FRF62" s="365"/>
      <c r="FRG62" s="365"/>
      <c r="FRH62" s="365"/>
      <c r="FRI62" s="365"/>
      <c r="FRJ62" s="365"/>
      <c r="FRK62" s="365"/>
      <c r="FRL62" s="365"/>
      <c r="FRM62" s="365"/>
      <c r="FRN62" s="365"/>
      <c r="FRO62" s="365"/>
      <c r="FRP62" s="365"/>
      <c r="FRQ62" s="365"/>
      <c r="FRR62" s="365"/>
      <c r="FRS62" s="365"/>
      <c r="FRT62" s="365"/>
      <c r="FRU62" s="365"/>
      <c r="FRV62" s="365"/>
      <c r="FRW62" s="365"/>
      <c r="FRX62" s="365"/>
      <c r="FRY62" s="365"/>
      <c r="FRZ62" s="365"/>
      <c r="FSA62" s="365"/>
      <c r="FSB62" s="365"/>
      <c r="FSC62" s="365"/>
      <c r="FSD62" s="365"/>
      <c r="FSE62" s="365"/>
      <c r="FSF62" s="365"/>
      <c r="FSG62" s="365"/>
      <c r="FSH62" s="365"/>
      <c r="FSI62" s="365"/>
      <c r="FSJ62" s="365"/>
      <c r="FSK62" s="365"/>
      <c r="FSL62" s="365"/>
      <c r="FSM62" s="365"/>
      <c r="FSN62" s="365"/>
      <c r="FSO62" s="365"/>
      <c r="FSP62" s="365"/>
      <c r="FSQ62" s="365"/>
      <c r="FSR62" s="365"/>
      <c r="FSS62" s="365"/>
      <c r="FST62" s="365"/>
      <c r="FSU62" s="365"/>
      <c r="FSV62" s="365"/>
      <c r="FSW62" s="365"/>
      <c r="FSX62" s="365"/>
      <c r="FSY62" s="365"/>
      <c r="FSZ62" s="365"/>
      <c r="FTA62" s="365"/>
      <c r="FTB62" s="365"/>
      <c r="FTC62" s="365"/>
      <c r="FTD62" s="365"/>
      <c r="FTE62" s="365"/>
      <c r="FTF62" s="365"/>
      <c r="FTG62" s="365"/>
      <c r="FTH62" s="365"/>
      <c r="FTI62" s="365"/>
      <c r="FTJ62" s="365"/>
      <c r="FTK62" s="365"/>
      <c r="FTL62" s="365"/>
      <c r="FTM62" s="365"/>
      <c r="FTN62" s="365"/>
      <c r="FTO62" s="365"/>
      <c r="FTP62" s="365"/>
      <c r="FTQ62" s="365"/>
      <c r="FTR62" s="365"/>
      <c r="FTS62" s="365"/>
      <c r="FTT62" s="365"/>
      <c r="FTU62" s="365"/>
      <c r="FTV62" s="365"/>
      <c r="FTW62" s="365"/>
      <c r="FTX62" s="365"/>
      <c r="FTY62" s="365"/>
      <c r="FTZ62" s="365"/>
      <c r="FUA62" s="365"/>
      <c r="FUB62" s="365"/>
      <c r="FUC62" s="365"/>
      <c r="FUD62" s="365"/>
      <c r="FUE62" s="365"/>
      <c r="FUF62" s="365"/>
      <c r="FUG62" s="365"/>
      <c r="FUH62" s="365"/>
      <c r="FUI62" s="365"/>
      <c r="FUJ62" s="365"/>
      <c r="FUK62" s="365"/>
      <c r="FUL62" s="365"/>
      <c r="FUM62" s="365"/>
      <c r="FUN62" s="365"/>
      <c r="FUO62" s="365"/>
      <c r="FUP62" s="365"/>
      <c r="FUQ62" s="365"/>
      <c r="FUR62" s="365"/>
      <c r="FUS62" s="365"/>
      <c r="FUT62" s="365"/>
      <c r="FUU62" s="365"/>
      <c r="FUV62" s="365"/>
      <c r="FUW62" s="365"/>
      <c r="FUX62" s="365"/>
      <c r="FUY62" s="365"/>
      <c r="FUZ62" s="365"/>
      <c r="FVA62" s="365"/>
      <c r="FVB62" s="365"/>
      <c r="FVC62" s="365"/>
      <c r="FVD62" s="365"/>
      <c r="FVE62" s="365"/>
      <c r="FVF62" s="365"/>
      <c r="FVG62" s="365"/>
      <c r="FVH62" s="365"/>
      <c r="FVI62" s="365"/>
      <c r="FVJ62" s="365"/>
      <c r="FVK62" s="365"/>
      <c r="FVL62" s="365"/>
      <c r="FVM62" s="365"/>
      <c r="FVN62" s="365"/>
      <c r="FVO62" s="365"/>
      <c r="FVP62" s="365"/>
      <c r="FVQ62" s="365"/>
      <c r="FVR62" s="365"/>
      <c r="FVS62" s="365"/>
      <c r="FVT62" s="365"/>
      <c r="FVU62" s="365"/>
      <c r="FVV62" s="365"/>
      <c r="FVW62" s="365"/>
      <c r="FVX62" s="365"/>
      <c r="FVY62" s="365"/>
      <c r="FVZ62" s="365"/>
      <c r="FWA62" s="365"/>
      <c r="FWB62" s="365"/>
      <c r="FWC62" s="365"/>
      <c r="FWD62" s="365"/>
      <c r="FWE62" s="365"/>
      <c r="FWF62" s="365"/>
      <c r="FWG62" s="365"/>
      <c r="FWH62" s="365"/>
      <c r="FWI62" s="365"/>
      <c r="FWJ62" s="365"/>
      <c r="FWK62" s="365"/>
      <c r="FWL62" s="365"/>
      <c r="FWM62" s="365"/>
      <c r="FWN62" s="365"/>
      <c r="FWO62" s="365"/>
      <c r="FWP62" s="365"/>
      <c r="FWQ62" s="365"/>
      <c r="FWR62" s="365"/>
      <c r="FWS62" s="365"/>
      <c r="FWT62" s="365"/>
      <c r="FWU62" s="365"/>
      <c r="FWV62" s="365"/>
      <c r="FWW62" s="365"/>
      <c r="FWX62" s="365"/>
      <c r="FWY62" s="365"/>
      <c r="FWZ62" s="365"/>
      <c r="FXA62" s="365"/>
      <c r="FXB62" s="365"/>
      <c r="FXC62" s="365"/>
      <c r="FXD62" s="365"/>
      <c r="FXE62" s="365"/>
      <c r="FXF62" s="365"/>
      <c r="FXG62" s="365"/>
      <c r="FXH62" s="365"/>
      <c r="FXI62" s="365"/>
      <c r="FXJ62" s="365"/>
      <c r="FXK62" s="365"/>
      <c r="FXL62" s="365"/>
      <c r="FXM62" s="365"/>
      <c r="FXN62" s="365"/>
      <c r="FXO62" s="365"/>
      <c r="FXP62" s="365"/>
      <c r="FXQ62" s="365"/>
      <c r="FXR62" s="365"/>
      <c r="FXS62" s="365"/>
      <c r="FXT62" s="365"/>
      <c r="FXU62" s="365"/>
      <c r="FXV62" s="365"/>
      <c r="FXW62" s="365"/>
      <c r="FXX62" s="365"/>
      <c r="FXY62" s="365"/>
      <c r="FXZ62" s="365"/>
      <c r="FYA62" s="365"/>
      <c r="FYB62" s="365"/>
      <c r="FYC62" s="365"/>
      <c r="FYD62" s="365"/>
      <c r="FYE62" s="365"/>
      <c r="FYF62" s="365"/>
      <c r="FYG62" s="365"/>
      <c r="FYH62" s="365"/>
      <c r="FYI62" s="365"/>
      <c r="FYJ62" s="365"/>
      <c r="FYK62" s="365"/>
      <c r="FYL62" s="365"/>
      <c r="FYM62" s="365"/>
      <c r="FYN62" s="365"/>
      <c r="FYO62" s="365"/>
      <c r="FYP62" s="365"/>
      <c r="FYQ62" s="365"/>
      <c r="FYR62" s="365"/>
      <c r="FYS62" s="365"/>
      <c r="FYT62" s="365"/>
      <c r="FYU62" s="365"/>
      <c r="FYV62" s="365"/>
      <c r="FYW62" s="365"/>
      <c r="FYX62" s="365"/>
      <c r="FYY62" s="365"/>
      <c r="FYZ62" s="365"/>
      <c r="FZA62" s="365"/>
      <c r="FZB62" s="365"/>
      <c r="FZC62" s="365"/>
      <c r="FZD62" s="365"/>
      <c r="FZE62" s="365"/>
      <c r="FZF62" s="365"/>
      <c r="FZG62" s="365"/>
      <c r="FZH62" s="365"/>
      <c r="FZI62" s="365"/>
      <c r="FZJ62" s="365"/>
      <c r="FZK62" s="365"/>
      <c r="FZL62" s="365"/>
      <c r="FZM62" s="365"/>
      <c r="FZN62" s="365"/>
      <c r="FZO62" s="365"/>
      <c r="FZP62" s="365"/>
      <c r="FZQ62" s="365"/>
      <c r="FZR62" s="365"/>
      <c r="FZS62" s="365"/>
      <c r="FZT62" s="365"/>
      <c r="FZU62" s="365"/>
      <c r="FZV62" s="365"/>
      <c r="FZW62" s="365"/>
      <c r="FZX62" s="365"/>
      <c r="FZY62" s="365"/>
      <c r="FZZ62" s="365"/>
      <c r="GAA62" s="365"/>
      <c r="GAB62" s="365"/>
      <c r="GAC62" s="365"/>
      <c r="GAD62" s="365"/>
      <c r="GAE62" s="365"/>
      <c r="GAF62" s="365"/>
      <c r="GAG62" s="365"/>
      <c r="GAH62" s="365"/>
      <c r="GAI62" s="365"/>
      <c r="GAJ62" s="365"/>
      <c r="GAK62" s="365"/>
      <c r="GAL62" s="365"/>
      <c r="GAM62" s="365"/>
      <c r="GAN62" s="365"/>
      <c r="GAO62" s="365"/>
      <c r="GAP62" s="365"/>
      <c r="GAQ62" s="365"/>
      <c r="GAR62" s="365"/>
      <c r="GAS62" s="365"/>
      <c r="GAT62" s="365"/>
      <c r="GAU62" s="365"/>
      <c r="GAV62" s="365"/>
      <c r="GAW62" s="365"/>
      <c r="GAX62" s="365"/>
      <c r="GAY62" s="365"/>
      <c r="GAZ62" s="365"/>
      <c r="GBA62" s="365"/>
      <c r="GBB62" s="365"/>
      <c r="GBC62" s="365"/>
      <c r="GBD62" s="365"/>
      <c r="GBE62" s="365"/>
      <c r="GBF62" s="365"/>
      <c r="GBG62" s="365"/>
      <c r="GBH62" s="365"/>
      <c r="GBI62" s="365"/>
      <c r="GBJ62" s="365"/>
      <c r="GBK62" s="365"/>
      <c r="GBL62" s="365"/>
      <c r="GBM62" s="365"/>
      <c r="GBN62" s="365"/>
      <c r="GBO62" s="365"/>
      <c r="GBP62" s="365"/>
      <c r="GBQ62" s="365"/>
      <c r="GBR62" s="365"/>
      <c r="GBS62" s="365"/>
      <c r="GBT62" s="365"/>
      <c r="GBU62" s="365"/>
      <c r="GBV62" s="365"/>
      <c r="GBW62" s="365"/>
      <c r="GBX62" s="365"/>
      <c r="GBY62" s="365"/>
      <c r="GBZ62" s="365"/>
      <c r="GCA62" s="365"/>
      <c r="GCB62" s="365"/>
      <c r="GCC62" s="365"/>
      <c r="GCD62" s="365"/>
      <c r="GCE62" s="365"/>
      <c r="GCF62" s="365"/>
      <c r="GCG62" s="365"/>
      <c r="GCH62" s="365"/>
      <c r="GCI62" s="365"/>
      <c r="GCJ62" s="365"/>
      <c r="GCK62" s="365"/>
      <c r="GCL62" s="365"/>
      <c r="GCM62" s="365"/>
      <c r="GCN62" s="365"/>
      <c r="GCO62" s="365"/>
      <c r="GCP62" s="365"/>
      <c r="GCQ62" s="365"/>
      <c r="GCR62" s="365"/>
      <c r="GCS62" s="365"/>
      <c r="GCT62" s="365"/>
      <c r="GCU62" s="365"/>
      <c r="GCV62" s="365"/>
      <c r="GCW62" s="365"/>
      <c r="GCX62" s="365"/>
      <c r="GCY62" s="365"/>
      <c r="GCZ62" s="365"/>
      <c r="GDA62" s="365"/>
      <c r="GDB62" s="365"/>
      <c r="GDC62" s="365"/>
      <c r="GDD62" s="365"/>
      <c r="GDE62" s="365"/>
      <c r="GDF62" s="365"/>
      <c r="GDG62" s="365"/>
      <c r="GDH62" s="365"/>
      <c r="GDI62" s="365"/>
      <c r="GDJ62" s="365"/>
      <c r="GDK62" s="365"/>
      <c r="GDL62" s="365"/>
      <c r="GDM62" s="365"/>
      <c r="GDN62" s="365"/>
      <c r="GDO62" s="365"/>
      <c r="GDP62" s="365"/>
      <c r="GDQ62" s="365"/>
      <c r="GDR62" s="365"/>
      <c r="GDS62" s="365"/>
      <c r="GDT62" s="365"/>
      <c r="GDU62" s="365"/>
      <c r="GDV62" s="365"/>
      <c r="GDW62" s="365"/>
      <c r="GDX62" s="365"/>
      <c r="GDY62" s="365"/>
      <c r="GDZ62" s="365"/>
      <c r="GEA62" s="365"/>
      <c r="GEB62" s="365"/>
      <c r="GEC62" s="365"/>
      <c r="GED62" s="365"/>
      <c r="GEE62" s="365"/>
      <c r="GEF62" s="365"/>
      <c r="GEG62" s="365"/>
      <c r="GEH62" s="365"/>
      <c r="GEI62" s="365"/>
      <c r="GEJ62" s="365"/>
      <c r="GEK62" s="365"/>
      <c r="GEL62" s="365"/>
      <c r="GEM62" s="365"/>
      <c r="GEN62" s="365"/>
      <c r="GEO62" s="365"/>
      <c r="GEP62" s="365"/>
      <c r="GEQ62" s="365"/>
      <c r="GER62" s="365"/>
      <c r="GES62" s="365"/>
      <c r="GET62" s="365"/>
      <c r="GEU62" s="365"/>
      <c r="GEV62" s="365"/>
      <c r="GEW62" s="365"/>
      <c r="GEX62" s="365"/>
      <c r="GEY62" s="365"/>
      <c r="GEZ62" s="365"/>
      <c r="GFA62" s="365"/>
      <c r="GFB62" s="365"/>
      <c r="GFC62" s="365"/>
      <c r="GFD62" s="365"/>
      <c r="GFE62" s="365"/>
      <c r="GFF62" s="365"/>
      <c r="GFG62" s="365"/>
      <c r="GFH62" s="365"/>
      <c r="GFI62" s="365"/>
      <c r="GFJ62" s="365"/>
      <c r="GFK62" s="365"/>
      <c r="GFL62" s="365"/>
      <c r="GFM62" s="365"/>
      <c r="GFN62" s="365"/>
      <c r="GFO62" s="365"/>
      <c r="GFP62" s="365"/>
      <c r="GFQ62" s="365"/>
      <c r="GFR62" s="365"/>
      <c r="GFS62" s="365"/>
      <c r="GFT62" s="365"/>
      <c r="GFU62" s="365"/>
      <c r="GFV62" s="365"/>
      <c r="GFW62" s="365"/>
      <c r="GFX62" s="365"/>
      <c r="GFY62" s="365"/>
      <c r="GFZ62" s="365"/>
      <c r="GGA62" s="365"/>
      <c r="GGB62" s="365"/>
      <c r="GGC62" s="365"/>
      <c r="GGD62" s="365"/>
      <c r="GGE62" s="365"/>
      <c r="GGF62" s="365"/>
      <c r="GGG62" s="365"/>
      <c r="GGH62" s="365"/>
      <c r="GGI62" s="365"/>
      <c r="GGJ62" s="365"/>
      <c r="GGK62" s="365"/>
      <c r="GGL62" s="365"/>
      <c r="GGM62" s="365"/>
      <c r="GGN62" s="365"/>
      <c r="GGO62" s="365"/>
      <c r="GGP62" s="365"/>
      <c r="GGQ62" s="365"/>
      <c r="GGR62" s="365"/>
      <c r="GGS62" s="365"/>
      <c r="GGT62" s="365"/>
      <c r="GGU62" s="365"/>
      <c r="GGV62" s="365"/>
      <c r="GGW62" s="365"/>
      <c r="GGX62" s="365"/>
      <c r="GGY62" s="365"/>
      <c r="GGZ62" s="365"/>
      <c r="GHA62" s="365"/>
      <c r="GHB62" s="365"/>
      <c r="GHC62" s="365"/>
      <c r="GHD62" s="365"/>
      <c r="GHE62" s="365"/>
      <c r="GHF62" s="365"/>
      <c r="GHG62" s="365"/>
      <c r="GHH62" s="365"/>
      <c r="GHI62" s="365"/>
      <c r="GHJ62" s="365"/>
      <c r="GHK62" s="365"/>
      <c r="GHL62" s="365"/>
      <c r="GHM62" s="365"/>
      <c r="GHN62" s="365"/>
      <c r="GHO62" s="365"/>
      <c r="GHP62" s="365"/>
      <c r="GHQ62" s="365"/>
      <c r="GHR62" s="365"/>
      <c r="GHS62" s="365"/>
      <c r="GHT62" s="365"/>
      <c r="GHU62" s="365"/>
      <c r="GHV62" s="365"/>
      <c r="GHW62" s="365"/>
      <c r="GHX62" s="365"/>
      <c r="GHY62" s="365"/>
      <c r="GHZ62" s="365"/>
      <c r="GIA62" s="365"/>
      <c r="GIB62" s="365"/>
      <c r="GIC62" s="365"/>
      <c r="GID62" s="365"/>
      <c r="GIE62" s="365"/>
      <c r="GIF62" s="365"/>
      <c r="GIG62" s="365"/>
      <c r="GIH62" s="365"/>
      <c r="GII62" s="365"/>
      <c r="GIJ62" s="365"/>
      <c r="GIK62" s="365"/>
      <c r="GIL62" s="365"/>
      <c r="GIM62" s="365"/>
      <c r="GIN62" s="365"/>
      <c r="GIO62" s="365"/>
      <c r="GIP62" s="365"/>
      <c r="GIQ62" s="365"/>
      <c r="GIR62" s="365"/>
      <c r="GIS62" s="365"/>
      <c r="GIT62" s="365"/>
      <c r="GIU62" s="365"/>
      <c r="GIV62" s="365"/>
      <c r="GIW62" s="365"/>
      <c r="GIX62" s="365"/>
      <c r="GIY62" s="365"/>
      <c r="GIZ62" s="365"/>
      <c r="GJA62" s="365"/>
      <c r="GJB62" s="365"/>
      <c r="GJC62" s="365"/>
      <c r="GJD62" s="365"/>
      <c r="GJE62" s="365"/>
      <c r="GJF62" s="365"/>
      <c r="GJG62" s="365"/>
      <c r="GJH62" s="365"/>
      <c r="GJI62" s="365"/>
      <c r="GJJ62" s="365"/>
      <c r="GJK62" s="365"/>
      <c r="GJL62" s="365"/>
      <c r="GJM62" s="365"/>
      <c r="GJN62" s="365"/>
      <c r="GJO62" s="365"/>
      <c r="GJP62" s="365"/>
      <c r="GJQ62" s="365"/>
      <c r="GJR62" s="365"/>
      <c r="GJS62" s="365"/>
      <c r="GJT62" s="365"/>
      <c r="GJU62" s="365"/>
      <c r="GJV62" s="365"/>
      <c r="GJW62" s="365"/>
      <c r="GJX62" s="365"/>
      <c r="GJY62" s="365"/>
      <c r="GJZ62" s="365"/>
      <c r="GKA62" s="365"/>
      <c r="GKB62" s="365"/>
      <c r="GKC62" s="365"/>
      <c r="GKD62" s="365"/>
      <c r="GKE62" s="365"/>
      <c r="GKF62" s="365"/>
      <c r="GKG62" s="365"/>
      <c r="GKH62" s="365"/>
      <c r="GKI62" s="365"/>
      <c r="GKJ62" s="365"/>
      <c r="GKK62" s="365"/>
      <c r="GKL62" s="365"/>
      <c r="GKM62" s="365"/>
      <c r="GKN62" s="365"/>
      <c r="GKO62" s="365"/>
      <c r="GKP62" s="365"/>
      <c r="GKQ62" s="365"/>
      <c r="GKR62" s="365"/>
      <c r="GKS62" s="365"/>
      <c r="GKT62" s="365"/>
      <c r="GKU62" s="365"/>
      <c r="GKV62" s="365"/>
      <c r="GKW62" s="365"/>
      <c r="GKX62" s="365"/>
      <c r="GKY62" s="365"/>
      <c r="GKZ62" s="365"/>
      <c r="GLA62" s="365"/>
      <c r="GLB62" s="365"/>
      <c r="GLC62" s="365"/>
      <c r="GLD62" s="365"/>
      <c r="GLE62" s="365"/>
      <c r="GLF62" s="365"/>
      <c r="GLG62" s="365"/>
      <c r="GLH62" s="365"/>
      <c r="GLI62" s="365"/>
      <c r="GLJ62" s="365"/>
      <c r="GLK62" s="365"/>
      <c r="GLL62" s="365"/>
      <c r="GLM62" s="365"/>
      <c r="GLN62" s="365"/>
      <c r="GLO62" s="365"/>
      <c r="GLP62" s="365"/>
      <c r="GLQ62" s="365"/>
      <c r="GLR62" s="365"/>
      <c r="GLS62" s="365"/>
      <c r="GLT62" s="365"/>
      <c r="GLU62" s="365"/>
      <c r="GLV62" s="365"/>
      <c r="GLW62" s="365"/>
      <c r="GLX62" s="365"/>
      <c r="GLY62" s="365"/>
      <c r="GLZ62" s="365"/>
      <c r="GMA62" s="365"/>
      <c r="GMB62" s="365"/>
      <c r="GMC62" s="365"/>
      <c r="GMD62" s="365"/>
      <c r="GME62" s="365"/>
      <c r="GMF62" s="365"/>
      <c r="GMG62" s="365"/>
      <c r="GMH62" s="365"/>
      <c r="GMI62" s="365"/>
      <c r="GMJ62" s="365"/>
      <c r="GMK62" s="365"/>
      <c r="GML62" s="365"/>
      <c r="GMM62" s="365"/>
      <c r="GMN62" s="365"/>
      <c r="GMO62" s="365"/>
      <c r="GMP62" s="365"/>
      <c r="GMQ62" s="365"/>
      <c r="GMR62" s="365"/>
      <c r="GMS62" s="365"/>
      <c r="GMT62" s="365"/>
      <c r="GMU62" s="365"/>
      <c r="GMV62" s="365"/>
      <c r="GMW62" s="365"/>
      <c r="GMX62" s="365"/>
      <c r="GMY62" s="365"/>
      <c r="GMZ62" s="365"/>
      <c r="GNA62" s="365"/>
      <c r="GNB62" s="365"/>
      <c r="GNC62" s="365"/>
      <c r="GND62" s="365"/>
      <c r="GNE62" s="365"/>
      <c r="GNF62" s="365"/>
      <c r="GNG62" s="365"/>
      <c r="GNH62" s="365"/>
      <c r="GNI62" s="365"/>
      <c r="GNJ62" s="365"/>
      <c r="GNK62" s="365"/>
      <c r="GNL62" s="365"/>
      <c r="GNM62" s="365"/>
      <c r="GNN62" s="365"/>
      <c r="GNO62" s="365"/>
      <c r="GNP62" s="365"/>
      <c r="GNQ62" s="365"/>
      <c r="GNR62" s="365"/>
      <c r="GNS62" s="365"/>
      <c r="GNT62" s="365"/>
      <c r="GNU62" s="365"/>
      <c r="GNV62" s="365"/>
      <c r="GNW62" s="365"/>
      <c r="GNX62" s="365"/>
      <c r="GNY62" s="365"/>
      <c r="GNZ62" s="365"/>
      <c r="GOA62" s="365"/>
      <c r="GOB62" s="365"/>
      <c r="GOC62" s="365"/>
      <c r="GOD62" s="365"/>
      <c r="GOE62" s="365"/>
      <c r="GOF62" s="365"/>
      <c r="GOG62" s="365"/>
      <c r="GOH62" s="365"/>
      <c r="GOI62" s="365"/>
      <c r="GOJ62" s="365"/>
      <c r="GOK62" s="365"/>
      <c r="GOL62" s="365"/>
      <c r="GOM62" s="365"/>
      <c r="GON62" s="365"/>
      <c r="GOO62" s="365"/>
      <c r="GOP62" s="365"/>
      <c r="GOQ62" s="365"/>
      <c r="GOR62" s="365"/>
      <c r="GOS62" s="365"/>
      <c r="GOT62" s="365"/>
      <c r="GOU62" s="365"/>
      <c r="GOV62" s="365"/>
      <c r="GOW62" s="365"/>
      <c r="GOX62" s="365"/>
      <c r="GOY62" s="365"/>
      <c r="GOZ62" s="365"/>
      <c r="GPA62" s="365"/>
      <c r="GPB62" s="365"/>
      <c r="GPC62" s="365"/>
      <c r="GPD62" s="365"/>
      <c r="GPE62" s="365"/>
      <c r="GPF62" s="365"/>
      <c r="GPG62" s="365"/>
      <c r="GPH62" s="365"/>
      <c r="GPI62" s="365"/>
      <c r="GPJ62" s="365"/>
      <c r="GPK62" s="365"/>
      <c r="GPL62" s="365"/>
      <c r="GPM62" s="365"/>
      <c r="GPN62" s="365"/>
      <c r="GPO62" s="365"/>
      <c r="GPP62" s="365"/>
      <c r="GPQ62" s="365"/>
      <c r="GPR62" s="365"/>
      <c r="GPS62" s="365"/>
      <c r="GPT62" s="365"/>
      <c r="GPU62" s="365"/>
      <c r="GPV62" s="365"/>
      <c r="GPW62" s="365"/>
      <c r="GPX62" s="365"/>
      <c r="GPY62" s="365"/>
      <c r="GPZ62" s="365"/>
      <c r="GQA62" s="365"/>
      <c r="GQB62" s="365"/>
      <c r="GQC62" s="365"/>
      <c r="GQD62" s="365"/>
      <c r="GQE62" s="365"/>
      <c r="GQF62" s="365"/>
      <c r="GQG62" s="365"/>
      <c r="GQH62" s="365"/>
      <c r="GQI62" s="365"/>
      <c r="GQJ62" s="365"/>
      <c r="GQK62" s="365"/>
      <c r="GQL62" s="365"/>
      <c r="GQM62" s="365"/>
      <c r="GQN62" s="365"/>
      <c r="GQO62" s="365"/>
      <c r="GQP62" s="365"/>
      <c r="GQQ62" s="365"/>
      <c r="GQR62" s="365"/>
      <c r="GQS62" s="365"/>
      <c r="GQT62" s="365"/>
      <c r="GQU62" s="365"/>
      <c r="GQV62" s="365"/>
      <c r="GQW62" s="365"/>
      <c r="GQX62" s="365"/>
      <c r="GQY62" s="365"/>
      <c r="GQZ62" s="365"/>
      <c r="GRA62" s="365"/>
      <c r="GRB62" s="365"/>
      <c r="GRC62" s="365"/>
      <c r="GRD62" s="365"/>
      <c r="GRE62" s="365"/>
      <c r="GRF62" s="365"/>
      <c r="GRG62" s="365"/>
      <c r="GRH62" s="365"/>
      <c r="GRI62" s="365"/>
      <c r="GRJ62" s="365"/>
      <c r="GRK62" s="365"/>
      <c r="GRL62" s="365"/>
      <c r="GRM62" s="365"/>
      <c r="GRN62" s="365"/>
      <c r="GRO62" s="365"/>
      <c r="GRP62" s="365"/>
      <c r="GRQ62" s="365"/>
      <c r="GRR62" s="365"/>
      <c r="GRS62" s="365"/>
      <c r="GRT62" s="365"/>
      <c r="GRU62" s="365"/>
      <c r="GRV62" s="365"/>
      <c r="GRW62" s="365"/>
      <c r="GRX62" s="365"/>
      <c r="GRY62" s="365"/>
      <c r="GRZ62" s="365"/>
      <c r="GSA62" s="365"/>
      <c r="GSB62" s="365"/>
      <c r="GSC62" s="365"/>
      <c r="GSD62" s="365"/>
      <c r="GSE62" s="365"/>
      <c r="GSF62" s="365"/>
      <c r="GSG62" s="365"/>
      <c r="GSH62" s="365"/>
      <c r="GSI62" s="365"/>
      <c r="GSJ62" s="365"/>
      <c r="GSK62" s="365"/>
      <c r="GSL62" s="365"/>
      <c r="GSM62" s="365"/>
      <c r="GSN62" s="365"/>
      <c r="GSO62" s="365"/>
      <c r="GSP62" s="365"/>
      <c r="GSQ62" s="365"/>
      <c r="GSR62" s="365"/>
      <c r="GSS62" s="365"/>
      <c r="GST62" s="365"/>
      <c r="GSU62" s="365"/>
      <c r="GSV62" s="365"/>
      <c r="GSW62" s="365"/>
      <c r="GSX62" s="365"/>
      <c r="GSY62" s="365"/>
      <c r="GSZ62" s="365"/>
      <c r="GTA62" s="365"/>
      <c r="GTB62" s="365"/>
      <c r="GTC62" s="365"/>
      <c r="GTD62" s="365"/>
      <c r="GTE62" s="365"/>
      <c r="GTF62" s="365"/>
      <c r="GTG62" s="365"/>
      <c r="GTH62" s="365"/>
      <c r="GTI62" s="365"/>
      <c r="GTJ62" s="365"/>
      <c r="GTK62" s="365"/>
      <c r="GTL62" s="365"/>
      <c r="GTM62" s="365"/>
      <c r="GTN62" s="365"/>
      <c r="GTO62" s="365"/>
      <c r="GTP62" s="365"/>
      <c r="GTQ62" s="365"/>
      <c r="GTR62" s="365"/>
      <c r="GTS62" s="365"/>
      <c r="GTT62" s="365"/>
      <c r="GTU62" s="365"/>
      <c r="GTV62" s="365"/>
      <c r="GTW62" s="365"/>
      <c r="GTX62" s="365"/>
      <c r="GTY62" s="365"/>
      <c r="GTZ62" s="365"/>
      <c r="GUA62" s="365"/>
      <c r="GUB62" s="365"/>
      <c r="GUC62" s="365"/>
      <c r="GUD62" s="365"/>
      <c r="GUE62" s="365"/>
      <c r="GUF62" s="365"/>
      <c r="GUG62" s="365"/>
      <c r="GUH62" s="365"/>
      <c r="GUI62" s="365"/>
      <c r="GUJ62" s="365"/>
      <c r="GUK62" s="365"/>
      <c r="GUL62" s="365"/>
      <c r="GUM62" s="365"/>
      <c r="GUN62" s="365"/>
      <c r="GUO62" s="365"/>
      <c r="GUP62" s="365"/>
      <c r="GUQ62" s="365"/>
      <c r="GUR62" s="365"/>
      <c r="GUS62" s="365"/>
      <c r="GUT62" s="365"/>
      <c r="GUU62" s="365"/>
      <c r="GUV62" s="365"/>
      <c r="GUW62" s="365"/>
      <c r="GUX62" s="365"/>
      <c r="GUY62" s="365"/>
      <c r="GUZ62" s="365"/>
      <c r="GVA62" s="365"/>
      <c r="GVB62" s="365"/>
      <c r="GVC62" s="365"/>
      <c r="GVD62" s="365"/>
      <c r="GVE62" s="365"/>
      <c r="GVF62" s="365"/>
      <c r="GVG62" s="365"/>
      <c r="GVH62" s="365"/>
      <c r="GVI62" s="365"/>
      <c r="GVJ62" s="365"/>
      <c r="GVK62" s="365"/>
      <c r="GVL62" s="365"/>
      <c r="GVM62" s="365"/>
      <c r="GVN62" s="365"/>
      <c r="GVO62" s="365"/>
      <c r="GVP62" s="365"/>
      <c r="GVQ62" s="365"/>
      <c r="GVR62" s="365"/>
      <c r="GVS62" s="365"/>
      <c r="GVT62" s="365"/>
      <c r="GVU62" s="365"/>
      <c r="GVV62" s="365"/>
      <c r="GVW62" s="365"/>
      <c r="GVX62" s="365"/>
      <c r="GVY62" s="365"/>
      <c r="GVZ62" s="365"/>
      <c r="GWA62" s="365"/>
      <c r="GWB62" s="365"/>
      <c r="GWC62" s="365"/>
      <c r="GWD62" s="365"/>
      <c r="GWE62" s="365"/>
      <c r="GWF62" s="365"/>
      <c r="GWG62" s="365"/>
      <c r="GWH62" s="365"/>
      <c r="GWI62" s="365"/>
      <c r="GWJ62" s="365"/>
      <c r="GWK62" s="365"/>
      <c r="GWL62" s="365"/>
      <c r="GWM62" s="365"/>
      <c r="GWN62" s="365"/>
      <c r="GWO62" s="365"/>
      <c r="GWP62" s="365"/>
      <c r="GWQ62" s="365"/>
      <c r="GWR62" s="365"/>
      <c r="GWS62" s="365"/>
      <c r="GWT62" s="365"/>
      <c r="GWU62" s="365"/>
      <c r="GWV62" s="365"/>
      <c r="GWW62" s="365"/>
      <c r="GWX62" s="365"/>
      <c r="GWY62" s="365"/>
      <c r="GWZ62" s="365"/>
      <c r="GXA62" s="365"/>
      <c r="GXB62" s="365"/>
      <c r="GXC62" s="365"/>
      <c r="GXD62" s="365"/>
      <c r="GXE62" s="365"/>
      <c r="GXF62" s="365"/>
      <c r="GXG62" s="365"/>
      <c r="GXH62" s="365"/>
      <c r="GXI62" s="365"/>
      <c r="GXJ62" s="365"/>
      <c r="GXK62" s="365"/>
      <c r="GXL62" s="365"/>
      <c r="GXM62" s="365"/>
      <c r="GXN62" s="365"/>
      <c r="GXO62" s="365"/>
      <c r="GXP62" s="365"/>
      <c r="GXQ62" s="365"/>
      <c r="GXR62" s="365"/>
      <c r="GXS62" s="365"/>
      <c r="GXT62" s="365"/>
      <c r="GXU62" s="365"/>
      <c r="GXV62" s="365"/>
      <c r="GXW62" s="365"/>
      <c r="GXX62" s="365"/>
      <c r="GXY62" s="365"/>
      <c r="GXZ62" s="365"/>
      <c r="GYA62" s="365"/>
      <c r="GYB62" s="365"/>
      <c r="GYC62" s="365"/>
      <c r="GYD62" s="365"/>
      <c r="GYE62" s="365"/>
      <c r="GYF62" s="365"/>
      <c r="GYG62" s="365"/>
      <c r="GYH62" s="365"/>
      <c r="GYI62" s="365"/>
      <c r="GYJ62" s="365"/>
      <c r="GYK62" s="365"/>
      <c r="GYL62" s="365"/>
      <c r="GYM62" s="365"/>
      <c r="GYN62" s="365"/>
      <c r="GYO62" s="365"/>
      <c r="GYP62" s="365"/>
      <c r="GYQ62" s="365"/>
      <c r="GYR62" s="365"/>
      <c r="GYS62" s="365"/>
      <c r="GYT62" s="365"/>
      <c r="GYU62" s="365"/>
      <c r="GYV62" s="365"/>
      <c r="GYW62" s="365"/>
      <c r="GYX62" s="365"/>
      <c r="GYY62" s="365"/>
      <c r="GYZ62" s="365"/>
      <c r="GZA62" s="365"/>
      <c r="GZB62" s="365"/>
      <c r="GZC62" s="365"/>
      <c r="GZD62" s="365"/>
      <c r="GZE62" s="365"/>
      <c r="GZF62" s="365"/>
      <c r="GZG62" s="365"/>
      <c r="GZH62" s="365"/>
      <c r="GZI62" s="365"/>
      <c r="GZJ62" s="365"/>
      <c r="GZK62" s="365"/>
      <c r="GZL62" s="365"/>
      <c r="GZM62" s="365"/>
      <c r="GZN62" s="365"/>
      <c r="GZO62" s="365"/>
      <c r="GZP62" s="365"/>
      <c r="GZQ62" s="365"/>
      <c r="GZR62" s="365"/>
      <c r="GZS62" s="365"/>
      <c r="GZT62" s="365"/>
      <c r="GZU62" s="365"/>
      <c r="GZV62" s="365"/>
      <c r="GZW62" s="365"/>
      <c r="GZX62" s="365"/>
      <c r="GZY62" s="365"/>
      <c r="GZZ62" s="365"/>
      <c r="HAA62" s="365"/>
      <c r="HAB62" s="365"/>
      <c r="HAC62" s="365"/>
      <c r="HAD62" s="365"/>
      <c r="HAE62" s="365"/>
      <c r="HAF62" s="365"/>
      <c r="HAG62" s="365"/>
      <c r="HAH62" s="365"/>
      <c r="HAI62" s="365"/>
      <c r="HAJ62" s="365"/>
      <c r="HAK62" s="365"/>
      <c r="HAL62" s="365"/>
      <c r="HAM62" s="365"/>
      <c r="HAN62" s="365"/>
      <c r="HAO62" s="365"/>
      <c r="HAP62" s="365"/>
      <c r="HAQ62" s="365"/>
      <c r="HAR62" s="365"/>
      <c r="HAS62" s="365"/>
      <c r="HAT62" s="365"/>
      <c r="HAU62" s="365"/>
      <c r="HAV62" s="365"/>
      <c r="HAW62" s="365"/>
      <c r="HAX62" s="365"/>
      <c r="HAY62" s="365"/>
      <c r="HAZ62" s="365"/>
      <c r="HBA62" s="365"/>
      <c r="HBB62" s="365"/>
      <c r="HBC62" s="365"/>
      <c r="HBD62" s="365"/>
      <c r="HBE62" s="365"/>
      <c r="HBF62" s="365"/>
      <c r="HBG62" s="365"/>
      <c r="HBH62" s="365"/>
      <c r="HBI62" s="365"/>
      <c r="HBJ62" s="365"/>
      <c r="HBK62" s="365"/>
      <c r="HBL62" s="365"/>
      <c r="HBM62" s="365"/>
      <c r="HBN62" s="365"/>
      <c r="HBO62" s="365"/>
      <c r="HBP62" s="365"/>
      <c r="HBQ62" s="365"/>
      <c r="HBR62" s="365"/>
      <c r="HBS62" s="365"/>
      <c r="HBT62" s="365"/>
      <c r="HBU62" s="365"/>
      <c r="HBV62" s="365"/>
      <c r="HBW62" s="365"/>
      <c r="HBX62" s="365"/>
      <c r="HBY62" s="365"/>
      <c r="HBZ62" s="365"/>
      <c r="HCA62" s="365"/>
      <c r="HCB62" s="365"/>
      <c r="HCC62" s="365"/>
      <c r="HCD62" s="365"/>
      <c r="HCE62" s="365"/>
      <c r="HCF62" s="365"/>
      <c r="HCG62" s="365"/>
      <c r="HCH62" s="365"/>
      <c r="HCI62" s="365"/>
      <c r="HCJ62" s="365"/>
      <c r="HCK62" s="365"/>
      <c r="HCL62" s="365"/>
      <c r="HCM62" s="365"/>
      <c r="HCN62" s="365"/>
      <c r="HCO62" s="365"/>
      <c r="HCP62" s="365"/>
      <c r="HCQ62" s="365"/>
      <c r="HCR62" s="365"/>
      <c r="HCS62" s="365"/>
      <c r="HCT62" s="365"/>
      <c r="HCU62" s="365"/>
      <c r="HCV62" s="365"/>
      <c r="HCW62" s="365"/>
      <c r="HCX62" s="365"/>
      <c r="HCY62" s="365"/>
      <c r="HCZ62" s="365"/>
      <c r="HDA62" s="365"/>
      <c r="HDB62" s="365"/>
      <c r="HDC62" s="365"/>
      <c r="HDD62" s="365"/>
      <c r="HDE62" s="365"/>
      <c r="HDF62" s="365"/>
      <c r="HDG62" s="365"/>
      <c r="HDH62" s="365"/>
      <c r="HDI62" s="365"/>
      <c r="HDJ62" s="365"/>
      <c r="HDK62" s="365"/>
      <c r="HDL62" s="365"/>
      <c r="HDM62" s="365"/>
      <c r="HDN62" s="365"/>
      <c r="HDO62" s="365"/>
      <c r="HDP62" s="365"/>
      <c r="HDQ62" s="365"/>
      <c r="HDR62" s="365"/>
      <c r="HDS62" s="365"/>
      <c r="HDT62" s="365"/>
      <c r="HDU62" s="365"/>
      <c r="HDV62" s="365"/>
      <c r="HDW62" s="365"/>
      <c r="HDX62" s="365"/>
      <c r="HDY62" s="365"/>
      <c r="HDZ62" s="365"/>
      <c r="HEA62" s="365"/>
      <c r="HEB62" s="365"/>
      <c r="HEC62" s="365"/>
      <c r="HED62" s="365"/>
      <c r="HEE62" s="365"/>
      <c r="HEF62" s="365"/>
      <c r="HEG62" s="365"/>
      <c r="HEH62" s="365"/>
      <c r="HEI62" s="365"/>
      <c r="HEJ62" s="365"/>
      <c r="HEK62" s="365"/>
      <c r="HEL62" s="365"/>
      <c r="HEM62" s="365"/>
      <c r="HEN62" s="365"/>
      <c r="HEO62" s="365"/>
      <c r="HEP62" s="365"/>
      <c r="HEQ62" s="365"/>
      <c r="HER62" s="365"/>
      <c r="HES62" s="365"/>
      <c r="HET62" s="365"/>
      <c r="HEU62" s="365"/>
      <c r="HEV62" s="365"/>
      <c r="HEW62" s="365"/>
      <c r="HEX62" s="365"/>
      <c r="HEY62" s="365"/>
      <c r="HEZ62" s="365"/>
      <c r="HFA62" s="365"/>
      <c r="HFB62" s="365"/>
      <c r="HFC62" s="365"/>
      <c r="HFD62" s="365"/>
      <c r="HFE62" s="365"/>
      <c r="HFF62" s="365"/>
      <c r="HFG62" s="365"/>
      <c r="HFH62" s="365"/>
      <c r="HFI62" s="365"/>
      <c r="HFJ62" s="365"/>
      <c r="HFK62" s="365"/>
      <c r="HFL62" s="365"/>
      <c r="HFM62" s="365"/>
      <c r="HFN62" s="365"/>
      <c r="HFO62" s="365"/>
      <c r="HFP62" s="365"/>
      <c r="HFQ62" s="365"/>
      <c r="HFR62" s="365"/>
      <c r="HFS62" s="365"/>
      <c r="HFT62" s="365"/>
      <c r="HFU62" s="365"/>
      <c r="HFV62" s="365"/>
      <c r="HFW62" s="365"/>
      <c r="HFX62" s="365"/>
      <c r="HFY62" s="365"/>
      <c r="HFZ62" s="365"/>
      <c r="HGA62" s="365"/>
      <c r="HGB62" s="365"/>
      <c r="HGC62" s="365"/>
      <c r="HGD62" s="365"/>
      <c r="HGE62" s="365"/>
      <c r="HGF62" s="365"/>
      <c r="HGG62" s="365"/>
      <c r="HGH62" s="365"/>
      <c r="HGI62" s="365"/>
      <c r="HGJ62" s="365"/>
      <c r="HGK62" s="365"/>
      <c r="HGL62" s="365"/>
      <c r="HGM62" s="365"/>
      <c r="HGN62" s="365"/>
      <c r="HGO62" s="365"/>
      <c r="HGP62" s="365"/>
      <c r="HGQ62" s="365"/>
      <c r="HGR62" s="365"/>
      <c r="HGS62" s="365"/>
      <c r="HGT62" s="365"/>
      <c r="HGU62" s="365"/>
      <c r="HGV62" s="365"/>
      <c r="HGW62" s="365"/>
      <c r="HGX62" s="365"/>
      <c r="HGY62" s="365"/>
      <c r="HGZ62" s="365"/>
      <c r="HHA62" s="365"/>
      <c r="HHB62" s="365"/>
      <c r="HHC62" s="365"/>
      <c r="HHD62" s="365"/>
      <c r="HHE62" s="365"/>
      <c r="HHF62" s="365"/>
      <c r="HHG62" s="365"/>
      <c r="HHH62" s="365"/>
      <c r="HHI62" s="365"/>
      <c r="HHJ62" s="365"/>
      <c r="HHK62" s="365"/>
      <c r="HHL62" s="365"/>
      <c r="HHM62" s="365"/>
      <c r="HHN62" s="365"/>
      <c r="HHO62" s="365"/>
      <c r="HHP62" s="365"/>
      <c r="HHQ62" s="365"/>
      <c r="HHR62" s="365"/>
      <c r="HHS62" s="365"/>
      <c r="HHT62" s="365"/>
      <c r="HHU62" s="365"/>
      <c r="HHV62" s="365"/>
      <c r="HHW62" s="365"/>
      <c r="HHX62" s="365"/>
      <c r="HHY62" s="365"/>
      <c r="HHZ62" s="365"/>
      <c r="HIA62" s="365"/>
      <c r="HIB62" s="365"/>
      <c r="HIC62" s="365"/>
      <c r="HID62" s="365"/>
      <c r="HIE62" s="365"/>
      <c r="HIF62" s="365"/>
      <c r="HIG62" s="365"/>
      <c r="HIH62" s="365"/>
      <c r="HII62" s="365"/>
      <c r="HIJ62" s="365"/>
      <c r="HIK62" s="365"/>
      <c r="HIL62" s="365"/>
      <c r="HIM62" s="365"/>
      <c r="HIN62" s="365"/>
      <c r="HIO62" s="365"/>
      <c r="HIP62" s="365"/>
      <c r="HIQ62" s="365"/>
      <c r="HIR62" s="365"/>
      <c r="HIS62" s="365"/>
      <c r="HIT62" s="365"/>
      <c r="HIU62" s="365"/>
      <c r="HIV62" s="365"/>
      <c r="HIW62" s="365"/>
      <c r="HIX62" s="365"/>
      <c r="HIY62" s="365"/>
      <c r="HIZ62" s="365"/>
      <c r="HJA62" s="365"/>
      <c r="HJB62" s="365"/>
      <c r="HJC62" s="365"/>
      <c r="HJD62" s="365"/>
      <c r="HJE62" s="365"/>
      <c r="HJF62" s="365"/>
      <c r="HJG62" s="365"/>
      <c r="HJH62" s="365"/>
      <c r="HJI62" s="365"/>
      <c r="HJJ62" s="365"/>
      <c r="HJK62" s="365"/>
      <c r="HJL62" s="365"/>
      <c r="HJM62" s="365"/>
      <c r="HJN62" s="365"/>
      <c r="HJO62" s="365"/>
      <c r="HJP62" s="365"/>
      <c r="HJQ62" s="365"/>
      <c r="HJR62" s="365"/>
      <c r="HJS62" s="365"/>
      <c r="HJT62" s="365"/>
      <c r="HJU62" s="365"/>
      <c r="HJV62" s="365"/>
      <c r="HJW62" s="365"/>
      <c r="HJX62" s="365"/>
      <c r="HJY62" s="365"/>
      <c r="HJZ62" s="365"/>
      <c r="HKA62" s="365"/>
      <c r="HKB62" s="365"/>
      <c r="HKC62" s="365"/>
      <c r="HKD62" s="365"/>
      <c r="HKE62" s="365"/>
      <c r="HKF62" s="365"/>
      <c r="HKG62" s="365"/>
      <c r="HKH62" s="365"/>
      <c r="HKI62" s="365"/>
      <c r="HKJ62" s="365"/>
      <c r="HKK62" s="365"/>
      <c r="HKL62" s="365"/>
      <c r="HKM62" s="365"/>
      <c r="HKN62" s="365"/>
      <c r="HKO62" s="365"/>
      <c r="HKP62" s="365"/>
      <c r="HKQ62" s="365"/>
      <c r="HKR62" s="365"/>
      <c r="HKS62" s="365"/>
      <c r="HKT62" s="365"/>
      <c r="HKU62" s="365"/>
      <c r="HKV62" s="365"/>
      <c r="HKW62" s="365"/>
      <c r="HKX62" s="365"/>
      <c r="HKY62" s="365"/>
      <c r="HKZ62" s="365"/>
      <c r="HLA62" s="365"/>
      <c r="HLB62" s="365"/>
      <c r="HLC62" s="365"/>
      <c r="HLD62" s="365"/>
      <c r="HLE62" s="365"/>
      <c r="HLF62" s="365"/>
      <c r="HLG62" s="365"/>
      <c r="HLH62" s="365"/>
      <c r="HLI62" s="365"/>
      <c r="HLJ62" s="365"/>
      <c r="HLK62" s="365"/>
      <c r="HLL62" s="365"/>
      <c r="HLM62" s="365"/>
      <c r="HLN62" s="365"/>
      <c r="HLO62" s="365"/>
      <c r="HLP62" s="365"/>
      <c r="HLQ62" s="365"/>
      <c r="HLR62" s="365"/>
      <c r="HLS62" s="365"/>
      <c r="HLT62" s="365"/>
      <c r="HLU62" s="365"/>
      <c r="HLV62" s="365"/>
      <c r="HLW62" s="365"/>
      <c r="HLX62" s="365"/>
      <c r="HLY62" s="365"/>
      <c r="HLZ62" s="365"/>
      <c r="HMA62" s="365"/>
      <c r="HMB62" s="365"/>
      <c r="HMC62" s="365"/>
      <c r="HMD62" s="365"/>
      <c r="HME62" s="365"/>
      <c r="HMF62" s="365"/>
      <c r="HMG62" s="365"/>
      <c r="HMH62" s="365"/>
      <c r="HMI62" s="365"/>
      <c r="HMJ62" s="365"/>
      <c r="HMK62" s="365"/>
      <c r="HML62" s="365"/>
      <c r="HMM62" s="365"/>
      <c r="HMN62" s="365"/>
      <c r="HMO62" s="365"/>
      <c r="HMP62" s="365"/>
      <c r="HMQ62" s="365"/>
      <c r="HMR62" s="365"/>
      <c r="HMS62" s="365"/>
      <c r="HMT62" s="365"/>
      <c r="HMU62" s="365"/>
      <c r="HMV62" s="365"/>
      <c r="HMW62" s="365"/>
      <c r="HMX62" s="365"/>
      <c r="HMY62" s="365"/>
      <c r="HMZ62" s="365"/>
      <c r="HNA62" s="365"/>
      <c r="HNB62" s="365"/>
      <c r="HNC62" s="365"/>
      <c r="HND62" s="365"/>
      <c r="HNE62" s="365"/>
      <c r="HNF62" s="365"/>
      <c r="HNG62" s="365"/>
      <c r="HNH62" s="365"/>
      <c r="HNI62" s="365"/>
      <c r="HNJ62" s="365"/>
      <c r="HNK62" s="365"/>
      <c r="HNL62" s="365"/>
      <c r="HNM62" s="365"/>
      <c r="HNN62" s="365"/>
      <c r="HNO62" s="365"/>
      <c r="HNP62" s="365"/>
      <c r="HNQ62" s="365"/>
      <c r="HNR62" s="365"/>
      <c r="HNS62" s="365"/>
      <c r="HNT62" s="365"/>
      <c r="HNU62" s="365"/>
      <c r="HNV62" s="365"/>
      <c r="HNW62" s="365"/>
      <c r="HNX62" s="365"/>
      <c r="HNY62" s="365"/>
      <c r="HNZ62" s="365"/>
      <c r="HOA62" s="365"/>
      <c r="HOB62" s="365"/>
      <c r="HOC62" s="365"/>
      <c r="HOD62" s="365"/>
      <c r="HOE62" s="365"/>
      <c r="HOF62" s="365"/>
      <c r="HOG62" s="365"/>
      <c r="HOH62" s="365"/>
      <c r="HOI62" s="365"/>
      <c r="HOJ62" s="365"/>
      <c r="HOK62" s="365"/>
      <c r="HOL62" s="365"/>
      <c r="HOM62" s="365"/>
      <c r="HON62" s="365"/>
      <c r="HOO62" s="365"/>
      <c r="HOP62" s="365"/>
      <c r="HOQ62" s="365"/>
      <c r="HOR62" s="365"/>
      <c r="HOS62" s="365"/>
      <c r="HOT62" s="365"/>
      <c r="HOU62" s="365"/>
      <c r="HOV62" s="365"/>
      <c r="HOW62" s="365"/>
      <c r="HOX62" s="365"/>
      <c r="HOY62" s="365"/>
      <c r="HOZ62" s="365"/>
      <c r="HPA62" s="365"/>
      <c r="HPB62" s="365"/>
      <c r="HPC62" s="365"/>
      <c r="HPD62" s="365"/>
      <c r="HPE62" s="365"/>
      <c r="HPF62" s="365"/>
      <c r="HPG62" s="365"/>
      <c r="HPH62" s="365"/>
      <c r="HPI62" s="365"/>
      <c r="HPJ62" s="365"/>
      <c r="HPK62" s="365"/>
      <c r="HPL62" s="365"/>
      <c r="HPM62" s="365"/>
      <c r="HPN62" s="365"/>
      <c r="HPO62" s="365"/>
      <c r="HPP62" s="365"/>
      <c r="HPQ62" s="365"/>
      <c r="HPR62" s="365"/>
      <c r="HPS62" s="365"/>
      <c r="HPT62" s="365"/>
      <c r="HPU62" s="365"/>
      <c r="HPV62" s="365"/>
      <c r="HPW62" s="365"/>
      <c r="HPX62" s="365"/>
      <c r="HPY62" s="365"/>
      <c r="HPZ62" s="365"/>
      <c r="HQA62" s="365"/>
      <c r="HQB62" s="365"/>
      <c r="HQC62" s="365"/>
      <c r="HQD62" s="365"/>
      <c r="HQE62" s="365"/>
      <c r="HQF62" s="365"/>
      <c r="HQG62" s="365"/>
      <c r="HQH62" s="365"/>
      <c r="HQI62" s="365"/>
      <c r="HQJ62" s="365"/>
      <c r="HQK62" s="365"/>
      <c r="HQL62" s="365"/>
      <c r="HQM62" s="365"/>
      <c r="HQN62" s="365"/>
      <c r="HQO62" s="365"/>
      <c r="HQP62" s="365"/>
      <c r="HQQ62" s="365"/>
      <c r="HQR62" s="365"/>
      <c r="HQS62" s="365"/>
      <c r="HQT62" s="365"/>
      <c r="HQU62" s="365"/>
      <c r="HQV62" s="365"/>
      <c r="HQW62" s="365"/>
      <c r="HQX62" s="365"/>
      <c r="HQY62" s="365"/>
      <c r="HQZ62" s="365"/>
      <c r="HRA62" s="365"/>
      <c r="HRB62" s="365"/>
      <c r="HRC62" s="365"/>
      <c r="HRD62" s="365"/>
      <c r="HRE62" s="365"/>
      <c r="HRF62" s="365"/>
      <c r="HRG62" s="365"/>
      <c r="HRH62" s="365"/>
      <c r="HRI62" s="365"/>
      <c r="HRJ62" s="365"/>
      <c r="HRK62" s="365"/>
      <c r="HRL62" s="365"/>
      <c r="HRM62" s="365"/>
      <c r="HRN62" s="365"/>
      <c r="HRO62" s="365"/>
      <c r="HRP62" s="365"/>
      <c r="HRQ62" s="365"/>
      <c r="HRR62" s="365"/>
      <c r="HRS62" s="365"/>
      <c r="HRT62" s="365"/>
      <c r="HRU62" s="365"/>
      <c r="HRV62" s="365"/>
      <c r="HRW62" s="365"/>
      <c r="HRX62" s="365"/>
      <c r="HRY62" s="365"/>
      <c r="HRZ62" s="365"/>
      <c r="HSA62" s="365"/>
      <c r="HSB62" s="365"/>
      <c r="HSC62" s="365"/>
      <c r="HSD62" s="365"/>
      <c r="HSE62" s="365"/>
      <c r="HSF62" s="365"/>
      <c r="HSG62" s="365"/>
      <c r="HSH62" s="365"/>
      <c r="HSI62" s="365"/>
      <c r="HSJ62" s="365"/>
      <c r="HSK62" s="365"/>
      <c r="HSL62" s="365"/>
      <c r="HSM62" s="365"/>
      <c r="HSN62" s="365"/>
      <c r="HSO62" s="365"/>
      <c r="HSP62" s="365"/>
      <c r="HSQ62" s="365"/>
      <c r="HSR62" s="365"/>
      <c r="HSS62" s="365"/>
      <c r="HST62" s="365"/>
      <c r="HSU62" s="365"/>
      <c r="HSV62" s="365"/>
      <c r="HSW62" s="365"/>
      <c r="HSX62" s="365"/>
      <c r="HSY62" s="365"/>
      <c r="HSZ62" s="365"/>
      <c r="HTA62" s="365"/>
      <c r="HTB62" s="365"/>
      <c r="HTC62" s="365"/>
      <c r="HTD62" s="365"/>
      <c r="HTE62" s="365"/>
      <c r="HTF62" s="365"/>
      <c r="HTG62" s="365"/>
      <c r="HTH62" s="365"/>
      <c r="HTI62" s="365"/>
      <c r="HTJ62" s="365"/>
      <c r="HTK62" s="365"/>
      <c r="HTL62" s="365"/>
      <c r="HTM62" s="365"/>
      <c r="HTN62" s="365"/>
      <c r="HTO62" s="365"/>
      <c r="HTP62" s="365"/>
      <c r="HTQ62" s="365"/>
      <c r="HTR62" s="365"/>
      <c r="HTS62" s="365"/>
      <c r="HTT62" s="365"/>
      <c r="HTU62" s="365"/>
      <c r="HTV62" s="365"/>
      <c r="HTW62" s="365"/>
      <c r="HTX62" s="365"/>
      <c r="HTY62" s="365"/>
      <c r="HTZ62" s="365"/>
      <c r="HUA62" s="365"/>
      <c r="HUB62" s="365"/>
      <c r="HUC62" s="365"/>
      <c r="HUD62" s="365"/>
      <c r="HUE62" s="365"/>
      <c r="HUF62" s="365"/>
      <c r="HUG62" s="365"/>
      <c r="HUH62" s="365"/>
      <c r="HUI62" s="365"/>
      <c r="HUJ62" s="365"/>
      <c r="HUK62" s="365"/>
      <c r="HUL62" s="365"/>
      <c r="HUM62" s="365"/>
      <c r="HUN62" s="365"/>
      <c r="HUO62" s="365"/>
      <c r="HUP62" s="365"/>
      <c r="HUQ62" s="365"/>
      <c r="HUR62" s="365"/>
      <c r="HUS62" s="365"/>
      <c r="HUT62" s="365"/>
      <c r="HUU62" s="365"/>
      <c r="HUV62" s="365"/>
      <c r="HUW62" s="365"/>
      <c r="HUX62" s="365"/>
      <c r="HUY62" s="365"/>
      <c r="HUZ62" s="365"/>
      <c r="HVA62" s="365"/>
      <c r="HVB62" s="365"/>
      <c r="HVC62" s="365"/>
      <c r="HVD62" s="365"/>
      <c r="HVE62" s="365"/>
      <c r="HVF62" s="365"/>
      <c r="HVG62" s="365"/>
      <c r="HVH62" s="365"/>
      <c r="HVI62" s="365"/>
      <c r="HVJ62" s="365"/>
      <c r="HVK62" s="365"/>
      <c r="HVL62" s="365"/>
      <c r="HVM62" s="365"/>
      <c r="HVN62" s="365"/>
      <c r="HVO62" s="365"/>
      <c r="HVP62" s="365"/>
      <c r="HVQ62" s="365"/>
      <c r="HVR62" s="365"/>
      <c r="HVS62" s="365"/>
      <c r="HVT62" s="365"/>
      <c r="HVU62" s="365"/>
      <c r="HVV62" s="365"/>
      <c r="HVW62" s="365"/>
      <c r="HVX62" s="365"/>
      <c r="HVY62" s="365"/>
      <c r="HVZ62" s="365"/>
      <c r="HWA62" s="365"/>
      <c r="HWB62" s="365"/>
      <c r="HWC62" s="365"/>
      <c r="HWD62" s="365"/>
      <c r="HWE62" s="365"/>
      <c r="HWF62" s="365"/>
      <c r="HWG62" s="365"/>
      <c r="HWH62" s="365"/>
      <c r="HWI62" s="365"/>
      <c r="HWJ62" s="365"/>
      <c r="HWK62" s="365"/>
      <c r="HWL62" s="365"/>
      <c r="HWM62" s="365"/>
      <c r="HWN62" s="365"/>
      <c r="HWO62" s="365"/>
      <c r="HWP62" s="365"/>
      <c r="HWQ62" s="365"/>
      <c r="HWR62" s="365"/>
      <c r="HWS62" s="365"/>
      <c r="HWT62" s="365"/>
      <c r="HWU62" s="365"/>
      <c r="HWV62" s="365"/>
      <c r="HWW62" s="365"/>
      <c r="HWX62" s="365"/>
      <c r="HWY62" s="365"/>
      <c r="HWZ62" s="365"/>
      <c r="HXA62" s="365"/>
      <c r="HXB62" s="365"/>
      <c r="HXC62" s="365"/>
      <c r="HXD62" s="365"/>
      <c r="HXE62" s="365"/>
      <c r="HXF62" s="365"/>
      <c r="HXG62" s="365"/>
      <c r="HXH62" s="365"/>
      <c r="HXI62" s="365"/>
      <c r="HXJ62" s="365"/>
      <c r="HXK62" s="365"/>
      <c r="HXL62" s="365"/>
      <c r="HXM62" s="365"/>
      <c r="HXN62" s="365"/>
      <c r="HXO62" s="365"/>
      <c r="HXP62" s="365"/>
      <c r="HXQ62" s="365"/>
      <c r="HXR62" s="365"/>
      <c r="HXS62" s="365"/>
      <c r="HXT62" s="365"/>
      <c r="HXU62" s="365"/>
      <c r="HXV62" s="365"/>
      <c r="HXW62" s="365"/>
      <c r="HXX62" s="365"/>
      <c r="HXY62" s="365"/>
      <c r="HXZ62" s="365"/>
      <c r="HYA62" s="365"/>
      <c r="HYB62" s="365"/>
      <c r="HYC62" s="365"/>
      <c r="HYD62" s="365"/>
      <c r="HYE62" s="365"/>
      <c r="HYF62" s="365"/>
      <c r="HYG62" s="365"/>
      <c r="HYH62" s="365"/>
      <c r="HYI62" s="365"/>
      <c r="HYJ62" s="365"/>
      <c r="HYK62" s="365"/>
      <c r="HYL62" s="365"/>
      <c r="HYM62" s="365"/>
      <c r="HYN62" s="365"/>
      <c r="HYO62" s="365"/>
      <c r="HYP62" s="365"/>
      <c r="HYQ62" s="365"/>
      <c r="HYR62" s="365"/>
      <c r="HYS62" s="365"/>
      <c r="HYT62" s="365"/>
      <c r="HYU62" s="365"/>
      <c r="HYV62" s="365"/>
      <c r="HYW62" s="365"/>
      <c r="HYX62" s="365"/>
      <c r="HYY62" s="365"/>
      <c r="HYZ62" s="365"/>
      <c r="HZA62" s="365"/>
      <c r="HZB62" s="365"/>
      <c r="HZC62" s="365"/>
      <c r="HZD62" s="365"/>
      <c r="HZE62" s="365"/>
      <c r="HZF62" s="365"/>
      <c r="HZG62" s="365"/>
      <c r="HZH62" s="365"/>
      <c r="HZI62" s="365"/>
      <c r="HZJ62" s="365"/>
      <c r="HZK62" s="365"/>
      <c r="HZL62" s="365"/>
      <c r="HZM62" s="365"/>
      <c r="HZN62" s="365"/>
      <c r="HZO62" s="365"/>
      <c r="HZP62" s="365"/>
      <c r="HZQ62" s="365"/>
      <c r="HZR62" s="365"/>
      <c r="HZS62" s="365"/>
      <c r="HZT62" s="365"/>
      <c r="HZU62" s="365"/>
      <c r="HZV62" s="365"/>
      <c r="HZW62" s="365"/>
      <c r="HZX62" s="365"/>
      <c r="HZY62" s="365"/>
      <c r="HZZ62" s="365"/>
      <c r="IAA62" s="365"/>
      <c r="IAB62" s="365"/>
      <c r="IAC62" s="365"/>
      <c r="IAD62" s="365"/>
      <c r="IAE62" s="365"/>
      <c r="IAF62" s="365"/>
      <c r="IAG62" s="365"/>
      <c r="IAH62" s="365"/>
      <c r="IAI62" s="365"/>
      <c r="IAJ62" s="365"/>
      <c r="IAK62" s="365"/>
      <c r="IAL62" s="365"/>
      <c r="IAM62" s="365"/>
      <c r="IAN62" s="365"/>
      <c r="IAO62" s="365"/>
      <c r="IAP62" s="365"/>
      <c r="IAQ62" s="365"/>
      <c r="IAR62" s="365"/>
      <c r="IAS62" s="365"/>
      <c r="IAT62" s="365"/>
      <c r="IAU62" s="365"/>
      <c r="IAV62" s="365"/>
      <c r="IAW62" s="365"/>
      <c r="IAX62" s="365"/>
      <c r="IAY62" s="365"/>
      <c r="IAZ62" s="365"/>
      <c r="IBA62" s="365"/>
      <c r="IBB62" s="365"/>
      <c r="IBC62" s="365"/>
      <c r="IBD62" s="365"/>
      <c r="IBE62" s="365"/>
      <c r="IBF62" s="365"/>
      <c r="IBG62" s="365"/>
      <c r="IBH62" s="365"/>
      <c r="IBI62" s="365"/>
      <c r="IBJ62" s="365"/>
      <c r="IBK62" s="365"/>
      <c r="IBL62" s="365"/>
      <c r="IBM62" s="365"/>
      <c r="IBN62" s="365"/>
      <c r="IBO62" s="365"/>
      <c r="IBP62" s="365"/>
      <c r="IBQ62" s="365"/>
      <c r="IBR62" s="365"/>
      <c r="IBS62" s="365"/>
      <c r="IBT62" s="365"/>
      <c r="IBU62" s="365"/>
      <c r="IBV62" s="365"/>
      <c r="IBW62" s="365"/>
      <c r="IBX62" s="365"/>
      <c r="IBY62" s="365"/>
      <c r="IBZ62" s="365"/>
      <c r="ICA62" s="365"/>
      <c r="ICB62" s="365"/>
      <c r="ICC62" s="365"/>
      <c r="ICD62" s="365"/>
      <c r="ICE62" s="365"/>
      <c r="ICF62" s="365"/>
      <c r="ICG62" s="365"/>
      <c r="ICH62" s="365"/>
      <c r="ICI62" s="365"/>
      <c r="ICJ62" s="365"/>
      <c r="ICK62" s="365"/>
      <c r="ICL62" s="365"/>
      <c r="ICM62" s="365"/>
      <c r="ICN62" s="365"/>
      <c r="ICO62" s="365"/>
      <c r="ICP62" s="365"/>
      <c r="ICQ62" s="365"/>
      <c r="ICR62" s="365"/>
      <c r="ICS62" s="365"/>
      <c r="ICT62" s="365"/>
      <c r="ICU62" s="365"/>
      <c r="ICV62" s="365"/>
      <c r="ICW62" s="365"/>
      <c r="ICX62" s="365"/>
      <c r="ICY62" s="365"/>
      <c r="ICZ62" s="365"/>
      <c r="IDA62" s="365"/>
      <c r="IDB62" s="365"/>
      <c r="IDC62" s="365"/>
      <c r="IDD62" s="365"/>
      <c r="IDE62" s="365"/>
      <c r="IDF62" s="365"/>
      <c r="IDG62" s="365"/>
      <c r="IDH62" s="365"/>
      <c r="IDI62" s="365"/>
      <c r="IDJ62" s="365"/>
      <c r="IDK62" s="365"/>
      <c r="IDL62" s="365"/>
      <c r="IDM62" s="365"/>
      <c r="IDN62" s="365"/>
      <c r="IDO62" s="365"/>
      <c r="IDP62" s="365"/>
      <c r="IDQ62" s="365"/>
      <c r="IDR62" s="365"/>
      <c r="IDS62" s="365"/>
      <c r="IDT62" s="365"/>
      <c r="IDU62" s="365"/>
      <c r="IDV62" s="365"/>
      <c r="IDW62" s="365"/>
      <c r="IDX62" s="365"/>
      <c r="IDY62" s="365"/>
      <c r="IDZ62" s="365"/>
      <c r="IEA62" s="365"/>
      <c r="IEB62" s="365"/>
      <c r="IEC62" s="365"/>
      <c r="IED62" s="365"/>
      <c r="IEE62" s="365"/>
      <c r="IEF62" s="365"/>
      <c r="IEG62" s="365"/>
      <c r="IEH62" s="365"/>
      <c r="IEI62" s="365"/>
      <c r="IEJ62" s="365"/>
      <c r="IEK62" s="365"/>
      <c r="IEL62" s="365"/>
      <c r="IEM62" s="365"/>
      <c r="IEN62" s="365"/>
      <c r="IEO62" s="365"/>
      <c r="IEP62" s="365"/>
      <c r="IEQ62" s="365"/>
      <c r="IER62" s="365"/>
      <c r="IES62" s="365"/>
      <c r="IET62" s="365"/>
      <c r="IEU62" s="365"/>
      <c r="IEV62" s="365"/>
      <c r="IEW62" s="365"/>
      <c r="IEX62" s="365"/>
      <c r="IEY62" s="365"/>
      <c r="IEZ62" s="365"/>
      <c r="IFA62" s="365"/>
      <c r="IFB62" s="365"/>
      <c r="IFC62" s="365"/>
      <c r="IFD62" s="365"/>
      <c r="IFE62" s="365"/>
      <c r="IFF62" s="365"/>
      <c r="IFG62" s="365"/>
      <c r="IFH62" s="365"/>
      <c r="IFI62" s="365"/>
      <c r="IFJ62" s="365"/>
      <c r="IFK62" s="365"/>
      <c r="IFL62" s="365"/>
      <c r="IFM62" s="365"/>
      <c r="IFN62" s="365"/>
      <c r="IFO62" s="365"/>
      <c r="IFP62" s="365"/>
      <c r="IFQ62" s="365"/>
      <c r="IFR62" s="365"/>
      <c r="IFS62" s="365"/>
      <c r="IFT62" s="365"/>
      <c r="IFU62" s="365"/>
      <c r="IFV62" s="365"/>
      <c r="IFW62" s="365"/>
      <c r="IFX62" s="365"/>
      <c r="IFY62" s="365"/>
      <c r="IFZ62" s="365"/>
      <c r="IGA62" s="365"/>
      <c r="IGB62" s="365"/>
      <c r="IGC62" s="365"/>
      <c r="IGD62" s="365"/>
      <c r="IGE62" s="365"/>
      <c r="IGF62" s="365"/>
      <c r="IGG62" s="365"/>
      <c r="IGH62" s="365"/>
      <c r="IGI62" s="365"/>
      <c r="IGJ62" s="365"/>
      <c r="IGK62" s="365"/>
      <c r="IGL62" s="365"/>
      <c r="IGM62" s="365"/>
      <c r="IGN62" s="365"/>
      <c r="IGO62" s="365"/>
      <c r="IGP62" s="365"/>
      <c r="IGQ62" s="365"/>
      <c r="IGR62" s="365"/>
      <c r="IGS62" s="365"/>
      <c r="IGT62" s="365"/>
      <c r="IGU62" s="365"/>
      <c r="IGV62" s="365"/>
      <c r="IGW62" s="365"/>
      <c r="IGX62" s="365"/>
      <c r="IGY62" s="365"/>
      <c r="IGZ62" s="365"/>
      <c r="IHA62" s="365"/>
      <c r="IHB62" s="365"/>
      <c r="IHC62" s="365"/>
      <c r="IHD62" s="365"/>
      <c r="IHE62" s="365"/>
      <c r="IHF62" s="365"/>
      <c r="IHG62" s="365"/>
      <c r="IHH62" s="365"/>
      <c r="IHI62" s="365"/>
      <c r="IHJ62" s="365"/>
      <c r="IHK62" s="365"/>
      <c r="IHL62" s="365"/>
      <c r="IHM62" s="365"/>
      <c r="IHN62" s="365"/>
      <c r="IHO62" s="365"/>
      <c r="IHP62" s="365"/>
      <c r="IHQ62" s="365"/>
      <c r="IHR62" s="365"/>
      <c r="IHS62" s="365"/>
      <c r="IHT62" s="365"/>
      <c r="IHU62" s="365"/>
      <c r="IHV62" s="365"/>
      <c r="IHW62" s="365"/>
      <c r="IHX62" s="365"/>
      <c r="IHY62" s="365"/>
      <c r="IHZ62" s="365"/>
      <c r="IIA62" s="365"/>
      <c r="IIB62" s="365"/>
      <c r="IIC62" s="365"/>
      <c r="IID62" s="365"/>
      <c r="IIE62" s="365"/>
      <c r="IIF62" s="365"/>
      <c r="IIG62" s="365"/>
      <c r="IIH62" s="365"/>
      <c r="III62" s="365"/>
      <c r="IIJ62" s="365"/>
      <c r="IIK62" s="365"/>
      <c r="IIL62" s="365"/>
      <c r="IIM62" s="365"/>
      <c r="IIN62" s="365"/>
      <c r="IIO62" s="365"/>
      <c r="IIP62" s="365"/>
      <c r="IIQ62" s="365"/>
      <c r="IIR62" s="365"/>
      <c r="IIS62" s="365"/>
      <c r="IIT62" s="365"/>
      <c r="IIU62" s="365"/>
      <c r="IIV62" s="365"/>
      <c r="IIW62" s="365"/>
      <c r="IIX62" s="365"/>
      <c r="IIY62" s="365"/>
      <c r="IIZ62" s="365"/>
      <c r="IJA62" s="365"/>
      <c r="IJB62" s="365"/>
      <c r="IJC62" s="365"/>
      <c r="IJD62" s="365"/>
      <c r="IJE62" s="365"/>
      <c r="IJF62" s="365"/>
      <c r="IJG62" s="365"/>
      <c r="IJH62" s="365"/>
      <c r="IJI62" s="365"/>
      <c r="IJJ62" s="365"/>
      <c r="IJK62" s="365"/>
      <c r="IJL62" s="365"/>
      <c r="IJM62" s="365"/>
      <c r="IJN62" s="365"/>
      <c r="IJO62" s="365"/>
      <c r="IJP62" s="365"/>
      <c r="IJQ62" s="365"/>
      <c r="IJR62" s="365"/>
      <c r="IJS62" s="365"/>
      <c r="IJT62" s="365"/>
      <c r="IJU62" s="365"/>
      <c r="IJV62" s="365"/>
      <c r="IJW62" s="365"/>
      <c r="IJX62" s="365"/>
      <c r="IJY62" s="365"/>
      <c r="IJZ62" s="365"/>
      <c r="IKA62" s="365"/>
      <c r="IKB62" s="365"/>
      <c r="IKC62" s="365"/>
      <c r="IKD62" s="365"/>
      <c r="IKE62" s="365"/>
      <c r="IKF62" s="365"/>
      <c r="IKG62" s="365"/>
      <c r="IKH62" s="365"/>
      <c r="IKI62" s="365"/>
      <c r="IKJ62" s="365"/>
      <c r="IKK62" s="365"/>
      <c r="IKL62" s="365"/>
      <c r="IKM62" s="365"/>
      <c r="IKN62" s="365"/>
      <c r="IKO62" s="365"/>
      <c r="IKP62" s="365"/>
      <c r="IKQ62" s="365"/>
      <c r="IKR62" s="365"/>
      <c r="IKS62" s="365"/>
      <c r="IKT62" s="365"/>
      <c r="IKU62" s="365"/>
      <c r="IKV62" s="365"/>
      <c r="IKW62" s="365"/>
      <c r="IKX62" s="365"/>
      <c r="IKY62" s="365"/>
      <c r="IKZ62" s="365"/>
      <c r="ILA62" s="365"/>
      <c r="ILB62" s="365"/>
      <c r="ILC62" s="365"/>
      <c r="ILD62" s="365"/>
      <c r="ILE62" s="365"/>
      <c r="ILF62" s="365"/>
      <c r="ILG62" s="365"/>
      <c r="ILH62" s="365"/>
      <c r="ILI62" s="365"/>
      <c r="ILJ62" s="365"/>
      <c r="ILK62" s="365"/>
      <c r="ILL62" s="365"/>
      <c r="ILM62" s="365"/>
      <c r="ILN62" s="365"/>
      <c r="ILO62" s="365"/>
      <c r="ILP62" s="365"/>
      <c r="ILQ62" s="365"/>
      <c r="ILR62" s="365"/>
      <c r="ILS62" s="365"/>
      <c r="ILT62" s="365"/>
      <c r="ILU62" s="365"/>
      <c r="ILV62" s="365"/>
      <c r="ILW62" s="365"/>
      <c r="ILX62" s="365"/>
      <c r="ILY62" s="365"/>
      <c r="ILZ62" s="365"/>
      <c r="IMA62" s="365"/>
      <c r="IMB62" s="365"/>
      <c r="IMC62" s="365"/>
      <c r="IMD62" s="365"/>
      <c r="IME62" s="365"/>
      <c r="IMF62" s="365"/>
      <c r="IMG62" s="365"/>
      <c r="IMH62" s="365"/>
      <c r="IMI62" s="365"/>
      <c r="IMJ62" s="365"/>
      <c r="IMK62" s="365"/>
      <c r="IML62" s="365"/>
      <c r="IMM62" s="365"/>
      <c r="IMN62" s="365"/>
      <c r="IMO62" s="365"/>
      <c r="IMP62" s="365"/>
      <c r="IMQ62" s="365"/>
      <c r="IMR62" s="365"/>
      <c r="IMS62" s="365"/>
      <c r="IMT62" s="365"/>
      <c r="IMU62" s="365"/>
      <c r="IMV62" s="365"/>
      <c r="IMW62" s="365"/>
      <c r="IMX62" s="365"/>
      <c r="IMY62" s="365"/>
      <c r="IMZ62" s="365"/>
      <c r="INA62" s="365"/>
      <c r="INB62" s="365"/>
      <c r="INC62" s="365"/>
      <c r="IND62" s="365"/>
      <c r="INE62" s="365"/>
      <c r="INF62" s="365"/>
      <c r="ING62" s="365"/>
      <c r="INH62" s="365"/>
      <c r="INI62" s="365"/>
      <c r="INJ62" s="365"/>
      <c r="INK62" s="365"/>
      <c r="INL62" s="365"/>
      <c r="INM62" s="365"/>
      <c r="INN62" s="365"/>
      <c r="INO62" s="365"/>
      <c r="INP62" s="365"/>
      <c r="INQ62" s="365"/>
      <c r="INR62" s="365"/>
      <c r="INS62" s="365"/>
      <c r="INT62" s="365"/>
      <c r="INU62" s="365"/>
      <c r="INV62" s="365"/>
      <c r="INW62" s="365"/>
      <c r="INX62" s="365"/>
      <c r="INY62" s="365"/>
      <c r="INZ62" s="365"/>
      <c r="IOA62" s="365"/>
      <c r="IOB62" s="365"/>
      <c r="IOC62" s="365"/>
      <c r="IOD62" s="365"/>
      <c r="IOE62" s="365"/>
      <c r="IOF62" s="365"/>
      <c r="IOG62" s="365"/>
      <c r="IOH62" s="365"/>
      <c r="IOI62" s="365"/>
      <c r="IOJ62" s="365"/>
      <c r="IOK62" s="365"/>
      <c r="IOL62" s="365"/>
      <c r="IOM62" s="365"/>
      <c r="ION62" s="365"/>
      <c r="IOO62" s="365"/>
      <c r="IOP62" s="365"/>
      <c r="IOQ62" s="365"/>
      <c r="IOR62" s="365"/>
      <c r="IOS62" s="365"/>
      <c r="IOT62" s="365"/>
      <c r="IOU62" s="365"/>
      <c r="IOV62" s="365"/>
      <c r="IOW62" s="365"/>
      <c r="IOX62" s="365"/>
      <c r="IOY62" s="365"/>
      <c r="IOZ62" s="365"/>
      <c r="IPA62" s="365"/>
      <c r="IPB62" s="365"/>
      <c r="IPC62" s="365"/>
      <c r="IPD62" s="365"/>
      <c r="IPE62" s="365"/>
      <c r="IPF62" s="365"/>
      <c r="IPG62" s="365"/>
      <c r="IPH62" s="365"/>
      <c r="IPI62" s="365"/>
      <c r="IPJ62" s="365"/>
      <c r="IPK62" s="365"/>
      <c r="IPL62" s="365"/>
      <c r="IPM62" s="365"/>
      <c r="IPN62" s="365"/>
      <c r="IPO62" s="365"/>
      <c r="IPP62" s="365"/>
      <c r="IPQ62" s="365"/>
      <c r="IPR62" s="365"/>
      <c r="IPS62" s="365"/>
      <c r="IPT62" s="365"/>
      <c r="IPU62" s="365"/>
      <c r="IPV62" s="365"/>
      <c r="IPW62" s="365"/>
      <c r="IPX62" s="365"/>
      <c r="IPY62" s="365"/>
      <c r="IPZ62" s="365"/>
      <c r="IQA62" s="365"/>
      <c r="IQB62" s="365"/>
      <c r="IQC62" s="365"/>
      <c r="IQD62" s="365"/>
      <c r="IQE62" s="365"/>
      <c r="IQF62" s="365"/>
      <c r="IQG62" s="365"/>
      <c r="IQH62" s="365"/>
      <c r="IQI62" s="365"/>
      <c r="IQJ62" s="365"/>
      <c r="IQK62" s="365"/>
      <c r="IQL62" s="365"/>
      <c r="IQM62" s="365"/>
      <c r="IQN62" s="365"/>
      <c r="IQO62" s="365"/>
      <c r="IQP62" s="365"/>
      <c r="IQQ62" s="365"/>
      <c r="IQR62" s="365"/>
      <c r="IQS62" s="365"/>
      <c r="IQT62" s="365"/>
      <c r="IQU62" s="365"/>
      <c r="IQV62" s="365"/>
      <c r="IQW62" s="365"/>
      <c r="IQX62" s="365"/>
      <c r="IQY62" s="365"/>
      <c r="IQZ62" s="365"/>
      <c r="IRA62" s="365"/>
      <c r="IRB62" s="365"/>
      <c r="IRC62" s="365"/>
      <c r="IRD62" s="365"/>
      <c r="IRE62" s="365"/>
      <c r="IRF62" s="365"/>
      <c r="IRG62" s="365"/>
      <c r="IRH62" s="365"/>
      <c r="IRI62" s="365"/>
      <c r="IRJ62" s="365"/>
      <c r="IRK62" s="365"/>
      <c r="IRL62" s="365"/>
      <c r="IRM62" s="365"/>
      <c r="IRN62" s="365"/>
      <c r="IRO62" s="365"/>
      <c r="IRP62" s="365"/>
      <c r="IRQ62" s="365"/>
      <c r="IRR62" s="365"/>
      <c r="IRS62" s="365"/>
      <c r="IRT62" s="365"/>
      <c r="IRU62" s="365"/>
      <c r="IRV62" s="365"/>
      <c r="IRW62" s="365"/>
      <c r="IRX62" s="365"/>
      <c r="IRY62" s="365"/>
      <c r="IRZ62" s="365"/>
      <c r="ISA62" s="365"/>
      <c r="ISB62" s="365"/>
      <c r="ISC62" s="365"/>
      <c r="ISD62" s="365"/>
      <c r="ISE62" s="365"/>
      <c r="ISF62" s="365"/>
      <c r="ISG62" s="365"/>
      <c r="ISH62" s="365"/>
      <c r="ISI62" s="365"/>
      <c r="ISJ62" s="365"/>
      <c r="ISK62" s="365"/>
      <c r="ISL62" s="365"/>
      <c r="ISM62" s="365"/>
      <c r="ISN62" s="365"/>
      <c r="ISO62" s="365"/>
      <c r="ISP62" s="365"/>
      <c r="ISQ62" s="365"/>
      <c r="ISR62" s="365"/>
      <c r="ISS62" s="365"/>
      <c r="IST62" s="365"/>
      <c r="ISU62" s="365"/>
      <c r="ISV62" s="365"/>
      <c r="ISW62" s="365"/>
      <c r="ISX62" s="365"/>
      <c r="ISY62" s="365"/>
      <c r="ISZ62" s="365"/>
      <c r="ITA62" s="365"/>
      <c r="ITB62" s="365"/>
      <c r="ITC62" s="365"/>
      <c r="ITD62" s="365"/>
      <c r="ITE62" s="365"/>
      <c r="ITF62" s="365"/>
      <c r="ITG62" s="365"/>
      <c r="ITH62" s="365"/>
      <c r="ITI62" s="365"/>
      <c r="ITJ62" s="365"/>
      <c r="ITK62" s="365"/>
      <c r="ITL62" s="365"/>
      <c r="ITM62" s="365"/>
      <c r="ITN62" s="365"/>
      <c r="ITO62" s="365"/>
      <c r="ITP62" s="365"/>
      <c r="ITQ62" s="365"/>
      <c r="ITR62" s="365"/>
      <c r="ITS62" s="365"/>
      <c r="ITT62" s="365"/>
      <c r="ITU62" s="365"/>
      <c r="ITV62" s="365"/>
      <c r="ITW62" s="365"/>
      <c r="ITX62" s="365"/>
      <c r="ITY62" s="365"/>
      <c r="ITZ62" s="365"/>
      <c r="IUA62" s="365"/>
      <c r="IUB62" s="365"/>
      <c r="IUC62" s="365"/>
      <c r="IUD62" s="365"/>
      <c r="IUE62" s="365"/>
      <c r="IUF62" s="365"/>
      <c r="IUG62" s="365"/>
      <c r="IUH62" s="365"/>
      <c r="IUI62" s="365"/>
      <c r="IUJ62" s="365"/>
      <c r="IUK62" s="365"/>
      <c r="IUL62" s="365"/>
      <c r="IUM62" s="365"/>
      <c r="IUN62" s="365"/>
      <c r="IUO62" s="365"/>
      <c r="IUP62" s="365"/>
      <c r="IUQ62" s="365"/>
      <c r="IUR62" s="365"/>
      <c r="IUS62" s="365"/>
      <c r="IUT62" s="365"/>
      <c r="IUU62" s="365"/>
      <c r="IUV62" s="365"/>
      <c r="IUW62" s="365"/>
      <c r="IUX62" s="365"/>
      <c r="IUY62" s="365"/>
      <c r="IUZ62" s="365"/>
      <c r="IVA62" s="365"/>
      <c r="IVB62" s="365"/>
      <c r="IVC62" s="365"/>
      <c r="IVD62" s="365"/>
      <c r="IVE62" s="365"/>
      <c r="IVF62" s="365"/>
      <c r="IVG62" s="365"/>
      <c r="IVH62" s="365"/>
      <c r="IVI62" s="365"/>
      <c r="IVJ62" s="365"/>
      <c r="IVK62" s="365"/>
      <c r="IVL62" s="365"/>
      <c r="IVM62" s="365"/>
      <c r="IVN62" s="365"/>
      <c r="IVO62" s="365"/>
      <c r="IVP62" s="365"/>
      <c r="IVQ62" s="365"/>
      <c r="IVR62" s="365"/>
      <c r="IVS62" s="365"/>
      <c r="IVT62" s="365"/>
      <c r="IVU62" s="365"/>
      <c r="IVV62" s="365"/>
      <c r="IVW62" s="365"/>
      <c r="IVX62" s="365"/>
      <c r="IVY62" s="365"/>
      <c r="IVZ62" s="365"/>
      <c r="IWA62" s="365"/>
      <c r="IWB62" s="365"/>
      <c r="IWC62" s="365"/>
      <c r="IWD62" s="365"/>
      <c r="IWE62" s="365"/>
      <c r="IWF62" s="365"/>
      <c r="IWG62" s="365"/>
      <c r="IWH62" s="365"/>
      <c r="IWI62" s="365"/>
      <c r="IWJ62" s="365"/>
      <c r="IWK62" s="365"/>
      <c r="IWL62" s="365"/>
      <c r="IWM62" s="365"/>
      <c r="IWN62" s="365"/>
      <c r="IWO62" s="365"/>
      <c r="IWP62" s="365"/>
      <c r="IWQ62" s="365"/>
      <c r="IWR62" s="365"/>
      <c r="IWS62" s="365"/>
      <c r="IWT62" s="365"/>
      <c r="IWU62" s="365"/>
      <c r="IWV62" s="365"/>
      <c r="IWW62" s="365"/>
      <c r="IWX62" s="365"/>
      <c r="IWY62" s="365"/>
      <c r="IWZ62" s="365"/>
      <c r="IXA62" s="365"/>
      <c r="IXB62" s="365"/>
      <c r="IXC62" s="365"/>
      <c r="IXD62" s="365"/>
      <c r="IXE62" s="365"/>
      <c r="IXF62" s="365"/>
      <c r="IXG62" s="365"/>
      <c r="IXH62" s="365"/>
      <c r="IXI62" s="365"/>
      <c r="IXJ62" s="365"/>
      <c r="IXK62" s="365"/>
      <c r="IXL62" s="365"/>
      <c r="IXM62" s="365"/>
      <c r="IXN62" s="365"/>
      <c r="IXO62" s="365"/>
      <c r="IXP62" s="365"/>
      <c r="IXQ62" s="365"/>
      <c r="IXR62" s="365"/>
      <c r="IXS62" s="365"/>
      <c r="IXT62" s="365"/>
      <c r="IXU62" s="365"/>
      <c r="IXV62" s="365"/>
      <c r="IXW62" s="365"/>
      <c r="IXX62" s="365"/>
      <c r="IXY62" s="365"/>
      <c r="IXZ62" s="365"/>
      <c r="IYA62" s="365"/>
      <c r="IYB62" s="365"/>
      <c r="IYC62" s="365"/>
      <c r="IYD62" s="365"/>
      <c r="IYE62" s="365"/>
      <c r="IYF62" s="365"/>
      <c r="IYG62" s="365"/>
      <c r="IYH62" s="365"/>
      <c r="IYI62" s="365"/>
      <c r="IYJ62" s="365"/>
      <c r="IYK62" s="365"/>
      <c r="IYL62" s="365"/>
      <c r="IYM62" s="365"/>
      <c r="IYN62" s="365"/>
      <c r="IYO62" s="365"/>
      <c r="IYP62" s="365"/>
      <c r="IYQ62" s="365"/>
      <c r="IYR62" s="365"/>
      <c r="IYS62" s="365"/>
      <c r="IYT62" s="365"/>
      <c r="IYU62" s="365"/>
      <c r="IYV62" s="365"/>
      <c r="IYW62" s="365"/>
      <c r="IYX62" s="365"/>
      <c r="IYY62" s="365"/>
      <c r="IYZ62" s="365"/>
      <c r="IZA62" s="365"/>
      <c r="IZB62" s="365"/>
      <c r="IZC62" s="365"/>
      <c r="IZD62" s="365"/>
      <c r="IZE62" s="365"/>
      <c r="IZF62" s="365"/>
      <c r="IZG62" s="365"/>
      <c r="IZH62" s="365"/>
      <c r="IZI62" s="365"/>
      <c r="IZJ62" s="365"/>
      <c r="IZK62" s="365"/>
      <c r="IZL62" s="365"/>
      <c r="IZM62" s="365"/>
      <c r="IZN62" s="365"/>
      <c r="IZO62" s="365"/>
      <c r="IZP62" s="365"/>
      <c r="IZQ62" s="365"/>
      <c r="IZR62" s="365"/>
      <c r="IZS62" s="365"/>
      <c r="IZT62" s="365"/>
      <c r="IZU62" s="365"/>
      <c r="IZV62" s="365"/>
      <c r="IZW62" s="365"/>
      <c r="IZX62" s="365"/>
      <c r="IZY62" s="365"/>
      <c r="IZZ62" s="365"/>
      <c r="JAA62" s="365"/>
      <c r="JAB62" s="365"/>
      <c r="JAC62" s="365"/>
      <c r="JAD62" s="365"/>
      <c r="JAE62" s="365"/>
      <c r="JAF62" s="365"/>
      <c r="JAG62" s="365"/>
      <c r="JAH62" s="365"/>
      <c r="JAI62" s="365"/>
      <c r="JAJ62" s="365"/>
      <c r="JAK62" s="365"/>
      <c r="JAL62" s="365"/>
      <c r="JAM62" s="365"/>
      <c r="JAN62" s="365"/>
      <c r="JAO62" s="365"/>
      <c r="JAP62" s="365"/>
      <c r="JAQ62" s="365"/>
      <c r="JAR62" s="365"/>
      <c r="JAS62" s="365"/>
      <c r="JAT62" s="365"/>
      <c r="JAU62" s="365"/>
      <c r="JAV62" s="365"/>
      <c r="JAW62" s="365"/>
      <c r="JAX62" s="365"/>
      <c r="JAY62" s="365"/>
      <c r="JAZ62" s="365"/>
      <c r="JBA62" s="365"/>
      <c r="JBB62" s="365"/>
      <c r="JBC62" s="365"/>
      <c r="JBD62" s="365"/>
      <c r="JBE62" s="365"/>
      <c r="JBF62" s="365"/>
      <c r="JBG62" s="365"/>
      <c r="JBH62" s="365"/>
      <c r="JBI62" s="365"/>
      <c r="JBJ62" s="365"/>
      <c r="JBK62" s="365"/>
      <c r="JBL62" s="365"/>
      <c r="JBM62" s="365"/>
      <c r="JBN62" s="365"/>
      <c r="JBO62" s="365"/>
      <c r="JBP62" s="365"/>
      <c r="JBQ62" s="365"/>
      <c r="JBR62" s="365"/>
      <c r="JBS62" s="365"/>
      <c r="JBT62" s="365"/>
      <c r="JBU62" s="365"/>
      <c r="JBV62" s="365"/>
      <c r="JBW62" s="365"/>
      <c r="JBX62" s="365"/>
      <c r="JBY62" s="365"/>
      <c r="JBZ62" s="365"/>
      <c r="JCA62" s="365"/>
      <c r="JCB62" s="365"/>
      <c r="JCC62" s="365"/>
      <c r="JCD62" s="365"/>
      <c r="JCE62" s="365"/>
      <c r="JCF62" s="365"/>
      <c r="JCG62" s="365"/>
      <c r="JCH62" s="365"/>
      <c r="JCI62" s="365"/>
      <c r="JCJ62" s="365"/>
      <c r="JCK62" s="365"/>
      <c r="JCL62" s="365"/>
      <c r="JCM62" s="365"/>
      <c r="JCN62" s="365"/>
      <c r="JCO62" s="365"/>
      <c r="JCP62" s="365"/>
      <c r="JCQ62" s="365"/>
      <c r="JCR62" s="365"/>
      <c r="JCS62" s="365"/>
      <c r="JCT62" s="365"/>
      <c r="JCU62" s="365"/>
      <c r="JCV62" s="365"/>
      <c r="JCW62" s="365"/>
      <c r="JCX62" s="365"/>
      <c r="JCY62" s="365"/>
      <c r="JCZ62" s="365"/>
      <c r="JDA62" s="365"/>
      <c r="JDB62" s="365"/>
      <c r="JDC62" s="365"/>
      <c r="JDD62" s="365"/>
      <c r="JDE62" s="365"/>
      <c r="JDF62" s="365"/>
      <c r="JDG62" s="365"/>
      <c r="JDH62" s="365"/>
      <c r="JDI62" s="365"/>
      <c r="JDJ62" s="365"/>
      <c r="JDK62" s="365"/>
      <c r="JDL62" s="365"/>
      <c r="JDM62" s="365"/>
      <c r="JDN62" s="365"/>
      <c r="JDO62" s="365"/>
      <c r="JDP62" s="365"/>
      <c r="JDQ62" s="365"/>
      <c r="JDR62" s="365"/>
      <c r="JDS62" s="365"/>
      <c r="JDT62" s="365"/>
      <c r="JDU62" s="365"/>
      <c r="JDV62" s="365"/>
      <c r="JDW62" s="365"/>
      <c r="JDX62" s="365"/>
      <c r="JDY62" s="365"/>
      <c r="JDZ62" s="365"/>
      <c r="JEA62" s="365"/>
      <c r="JEB62" s="365"/>
      <c r="JEC62" s="365"/>
      <c r="JED62" s="365"/>
      <c r="JEE62" s="365"/>
      <c r="JEF62" s="365"/>
      <c r="JEG62" s="365"/>
      <c r="JEH62" s="365"/>
      <c r="JEI62" s="365"/>
      <c r="JEJ62" s="365"/>
      <c r="JEK62" s="365"/>
      <c r="JEL62" s="365"/>
      <c r="JEM62" s="365"/>
      <c r="JEN62" s="365"/>
      <c r="JEO62" s="365"/>
      <c r="JEP62" s="365"/>
      <c r="JEQ62" s="365"/>
      <c r="JER62" s="365"/>
      <c r="JES62" s="365"/>
      <c r="JET62" s="365"/>
      <c r="JEU62" s="365"/>
      <c r="JEV62" s="365"/>
      <c r="JEW62" s="365"/>
      <c r="JEX62" s="365"/>
      <c r="JEY62" s="365"/>
      <c r="JEZ62" s="365"/>
      <c r="JFA62" s="365"/>
      <c r="JFB62" s="365"/>
      <c r="JFC62" s="365"/>
      <c r="JFD62" s="365"/>
      <c r="JFE62" s="365"/>
      <c r="JFF62" s="365"/>
      <c r="JFG62" s="365"/>
      <c r="JFH62" s="365"/>
      <c r="JFI62" s="365"/>
      <c r="JFJ62" s="365"/>
      <c r="JFK62" s="365"/>
      <c r="JFL62" s="365"/>
      <c r="JFM62" s="365"/>
      <c r="JFN62" s="365"/>
      <c r="JFO62" s="365"/>
      <c r="JFP62" s="365"/>
      <c r="JFQ62" s="365"/>
      <c r="JFR62" s="365"/>
      <c r="JFS62" s="365"/>
      <c r="JFT62" s="365"/>
      <c r="JFU62" s="365"/>
      <c r="JFV62" s="365"/>
      <c r="JFW62" s="365"/>
      <c r="JFX62" s="365"/>
      <c r="JFY62" s="365"/>
      <c r="JFZ62" s="365"/>
      <c r="JGA62" s="365"/>
      <c r="JGB62" s="365"/>
      <c r="JGC62" s="365"/>
      <c r="JGD62" s="365"/>
      <c r="JGE62" s="365"/>
      <c r="JGF62" s="365"/>
      <c r="JGG62" s="365"/>
      <c r="JGH62" s="365"/>
      <c r="JGI62" s="365"/>
      <c r="JGJ62" s="365"/>
      <c r="JGK62" s="365"/>
      <c r="JGL62" s="365"/>
      <c r="JGM62" s="365"/>
      <c r="JGN62" s="365"/>
      <c r="JGO62" s="365"/>
      <c r="JGP62" s="365"/>
      <c r="JGQ62" s="365"/>
      <c r="JGR62" s="365"/>
      <c r="JGS62" s="365"/>
      <c r="JGT62" s="365"/>
      <c r="JGU62" s="365"/>
      <c r="JGV62" s="365"/>
      <c r="JGW62" s="365"/>
      <c r="JGX62" s="365"/>
      <c r="JGY62" s="365"/>
      <c r="JGZ62" s="365"/>
      <c r="JHA62" s="365"/>
      <c r="JHB62" s="365"/>
      <c r="JHC62" s="365"/>
      <c r="JHD62" s="365"/>
      <c r="JHE62" s="365"/>
      <c r="JHF62" s="365"/>
      <c r="JHG62" s="365"/>
      <c r="JHH62" s="365"/>
      <c r="JHI62" s="365"/>
      <c r="JHJ62" s="365"/>
      <c r="JHK62" s="365"/>
      <c r="JHL62" s="365"/>
      <c r="JHM62" s="365"/>
      <c r="JHN62" s="365"/>
      <c r="JHO62" s="365"/>
      <c r="JHP62" s="365"/>
      <c r="JHQ62" s="365"/>
      <c r="JHR62" s="365"/>
      <c r="JHS62" s="365"/>
      <c r="JHT62" s="365"/>
      <c r="JHU62" s="365"/>
      <c r="JHV62" s="365"/>
      <c r="JHW62" s="365"/>
      <c r="JHX62" s="365"/>
      <c r="JHY62" s="365"/>
      <c r="JHZ62" s="365"/>
      <c r="JIA62" s="365"/>
      <c r="JIB62" s="365"/>
      <c r="JIC62" s="365"/>
      <c r="JID62" s="365"/>
      <c r="JIE62" s="365"/>
      <c r="JIF62" s="365"/>
      <c r="JIG62" s="365"/>
      <c r="JIH62" s="365"/>
      <c r="JII62" s="365"/>
      <c r="JIJ62" s="365"/>
      <c r="JIK62" s="365"/>
      <c r="JIL62" s="365"/>
      <c r="JIM62" s="365"/>
      <c r="JIN62" s="365"/>
      <c r="JIO62" s="365"/>
      <c r="JIP62" s="365"/>
      <c r="JIQ62" s="365"/>
      <c r="JIR62" s="365"/>
      <c r="JIS62" s="365"/>
      <c r="JIT62" s="365"/>
      <c r="JIU62" s="365"/>
      <c r="JIV62" s="365"/>
      <c r="JIW62" s="365"/>
      <c r="JIX62" s="365"/>
      <c r="JIY62" s="365"/>
      <c r="JIZ62" s="365"/>
      <c r="JJA62" s="365"/>
      <c r="JJB62" s="365"/>
      <c r="JJC62" s="365"/>
      <c r="JJD62" s="365"/>
      <c r="JJE62" s="365"/>
      <c r="JJF62" s="365"/>
      <c r="JJG62" s="365"/>
      <c r="JJH62" s="365"/>
      <c r="JJI62" s="365"/>
      <c r="JJJ62" s="365"/>
      <c r="JJK62" s="365"/>
      <c r="JJL62" s="365"/>
      <c r="JJM62" s="365"/>
      <c r="JJN62" s="365"/>
      <c r="JJO62" s="365"/>
      <c r="JJP62" s="365"/>
      <c r="JJQ62" s="365"/>
      <c r="JJR62" s="365"/>
      <c r="JJS62" s="365"/>
      <c r="JJT62" s="365"/>
      <c r="JJU62" s="365"/>
      <c r="JJV62" s="365"/>
      <c r="JJW62" s="365"/>
      <c r="JJX62" s="365"/>
      <c r="JJY62" s="365"/>
      <c r="JJZ62" s="365"/>
      <c r="JKA62" s="365"/>
      <c r="JKB62" s="365"/>
      <c r="JKC62" s="365"/>
      <c r="JKD62" s="365"/>
      <c r="JKE62" s="365"/>
      <c r="JKF62" s="365"/>
      <c r="JKG62" s="365"/>
      <c r="JKH62" s="365"/>
      <c r="JKI62" s="365"/>
      <c r="JKJ62" s="365"/>
      <c r="JKK62" s="365"/>
      <c r="JKL62" s="365"/>
      <c r="JKM62" s="365"/>
      <c r="JKN62" s="365"/>
      <c r="JKO62" s="365"/>
      <c r="JKP62" s="365"/>
      <c r="JKQ62" s="365"/>
      <c r="JKR62" s="365"/>
      <c r="JKS62" s="365"/>
      <c r="JKT62" s="365"/>
      <c r="JKU62" s="365"/>
      <c r="JKV62" s="365"/>
      <c r="JKW62" s="365"/>
      <c r="JKX62" s="365"/>
      <c r="JKY62" s="365"/>
      <c r="JKZ62" s="365"/>
      <c r="JLA62" s="365"/>
      <c r="JLB62" s="365"/>
      <c r="JLC62" s="365"/>
      <c r="JLD62" s="365"/>
      <c r="JLE62" s="365"/>
      <c r="JLF62" s="365"/>
      <c r="JLG62" s="365"/>
      <c r="JLH62" s="365"/>
      <c r="JLI62" s="365"/>
      <c r="JLJ62" s="365"/>
      <c r="JLK62" s="365"/>
      <c r="JLL62" s="365"/>
      <c r="JLM62" s="365"/>
      <c r="JLN62" s="365"/>
      <c r="JLO62" s="365"/>
      <c r="JLP62" s="365"/>
      <c r="JLQ62" s="365"/>
      <c r="JLR62" s="365"/>
      <c r="JLS62" s="365"/>
      <c r="JLT62" s="365"/>
      <c r="JLU62" s="365"/>
      <c r="JLV62" s="365"/>
      <c r="JLW62" s="365"/>
      <c r="JLX62" s="365"/>
      <c r="JLY62" s="365"/>
      <c r="JLZ62" s="365"/>
      <c r="JMA62" s="365"/>
      <c r="JMB62" s="365"/>
      <c r="JMC62" s="365"/>
      <c r="JMD62" s="365"/>
      <c r="JME62" s="365"/>
      <c r="JMF62" s="365"/>
      <c r="JMG62" s="365"/>
      <c r="JMH62" s="365"/>
      <c r="JMI62" s="365"/>
      <c r="JMJ62" s="365"/>
      <c r="JMK62" s="365"/>
      <c r="JML62" s="365"/>
      <c r="JMM62" s="365"/>
      <c r="JMN62" s="365"/>
      <c r="JMO62" s="365"/>
      <c r="JMP62" s="365"/>
      <c r="JMQ62" s="365"/>
      <c r="JMR62" s="365"/>
      <c r="JMS62" s="365"/>
      <c r="JMT62" s="365"/>
      <c r="JMU62" s="365"/>
      <c r="JMV62" s="365"/>
      <c r="JMW62" s="365"/>
      <c r="JMX62" s="365"/>
      <c r="JMY62" s="365"/>
      <c r="JMZ62" s="365"/>
      <c r="JNA62" s="365"/>
      <c r="JNB62" s="365"/>
      <c r="JNC62" s="365"/>
      <c r="JND62" s="365"/>
      <c r="JNE62" s="365"/>
      <c r="JNF62" s="365"/>
      <c r="JNG62" s="365"/>
      <c r="JNH62" s="365"/>
      <c r="JNI62" s="365"/>
      <c r="JNJ62" s="365"/>
      <c r="JNK62" s="365"/>
      <c r="JNL62" s="365"/>
      <c r="JNM62" s="365"/>
      <c r="JNN62" s="365"/>
      <c r="JNO62" s="365"/>
      <c r="JNP62" s="365"/>
      <c r="JNQ62" s="365"/>
      <c r="JNR62" s="365"/>
      <c r="JNS62" s="365"/>
      <c r="JNT62" s="365"/>
      <c r="JNU62" s="365"/>
      <c r="JNV62" s="365"/>
      <c r="JNW62" s="365"/>
      <c r="JNX62" s="365"/>
      <c r="JNY62" s="365"/>
      <c r="JNZ62" s="365"/>
      <c r="JOA62" s="365"/>
      <c r="JOB62" s="365"/>
      <c r="JOC62" s="365"/>
      <c r="JOD62" s="365"/>
      <c r="JOE62" s="365"/>
      <c r="JOF62" s="365"/>
      <c r="JOG62" s="365"/>
      <c r="JOH62" s="365"/>
      <c r="JOI62" s="365"/>
      <c r="JOJ62" s="365"/>
      <c r="JOK62" s="365"/>
      <c r="JOL62" s="365"/>
      <c r="JOM62" s="365"/>
      <c r="JON62" s="365"/>
      <c r="JOO62" s="365"/>
      <c r="JOP62" s="365"/>
      <c r="JOQ62" s="365"/>
      <c r="JOR62" s="365"/>
      <c r="JOS62" s="365"/>
      <c r="JOT62" s="365"/>
      <c r="JOU62" s="365"/>
      <c r="JOV62" s="365"/>
      <c r="JOW62" s="365"/>
      <c r="JOX62" s="365"/>
      <c r="JOY62" s="365"/>
      <c r="JOZ62" s="365"/>
      <c r="JPA62" s="365"/>
      <c r="JPB62" s="365"/>
      <c r="JPC62" s="365"/>
      <c r="JPD62" s="365"/>
      <c r="JPE62" s="365"/>
      <c r="JPF62" s="365"/>
      <c r="JPG62" s="365"/>
      <c r="JPH62" s="365"/>
      <c r="JPI62" s="365"/>
      <c r="JPJ62" s="365"/>
      <c r="JPK62" s="365"/>
      <c r="JPL62" s="365"/>
      <c r="JPM62" s="365"/>
      <c r="JPN62" s="365"/>
      <c r="JPO62" s="365"/>
      <c r="JPP62" s="365"/>
      <c r="JPQ62" s="365"/>
      <c r="JPR62" s="365"/>
      <c r="JPS62" s="365"/>
      <c r="JPT62" s="365"/>
      <c r="JPU62" s="365"/>
      <c r="JPV62" s="365"/>
      <c r="JPW62" s="365"/>
      <c r="JPX62" s="365"/>
      <c r="JPY62" s="365"/>
      <c r="JPZ62" s="365"/>
      <c r="JQA62" s="365"/>
      <c r="JQB62" s="365"/>
      <c r="JQC62" s="365"/>
      <c r="JQD62" s="365"/>
      <c r="JQE62" s="365"/>
      <c r="JQF62" s="365"/>
      <c r="JQG62" s="365"/>
      <c r="JQH62" s="365"/>
      <c r="JQI62" s="365"/>
      <c r="JQJ62" s="365"/>
      <c r="JQK62" s="365"/>
      <c r="JQL62" s="365"/>
      <c r="JQM62" s="365"/>
      <c r="JQN62" s="365"/>
      <c r="JQO62" s="365"/>
      <c r="JQP62" s="365"/>
      <c r="JQQ62" s="365"/>
      <c r="JQR62" s="365"/>
      <c r="JQS62" s="365"/>
      <c r="JQT62" s="365"/>
      <c r="JQU62" s="365"/>
      <c r="JQV62" s="365"/>
      <c r="JQW62" s="365"/>
      <c r="JQX62" s="365"/>
      <c r="JQY62" s="365"/>
      <c r="JQZ62" s="365"/>
      <c r="JRA62" s="365"/>
      <c r="JRB62" s="365"/>
      <c r="JRC62" s="365"/>
      <c r="JRD62" s="365"/>
      <c r="JRE62" s="365"/>
      <c r="JRF62" s="365"/>
      <c r="JRG62" s="365"/>
      <c r="JRH62" s="365"/>
      <c r="JRI62" s="365"/>
      <c r="JRJ62" s="365"/>
      <c r="JRK62" s="365"/>
      <c r="JRL62" s="365"/>
      <c r="JRM62" s="365"/>
      <c r="JRN62" s="365"/>
      <c r="JRO62" s="365"/>
      <c r="JRP62" s="365"/>
      <c r="JRQ62" s="365"/>
      <c r="JRR62" s="365"/>
      <c r="JRS62" s="365"/>
      <c r="JRT62" s="365"/>
      <c r="JRU62" s="365"/>
      <c r="JRV62" s="365"/>
      <c r="JRW62" s="365"/>
      <c r="JRX62" s="365"/>
      <c r="JRY62" s="365"/>
      <c r="JRZ62" s="365"/>
      <c r="JSA62" s="365"/>
      <c r="JSB62" s="365"/>
      <c r="JSC62" s="365"/>
      <c r="JSD62" s="365"/>
      <c r="JSE62" s="365"/>
      <c r="JSF62" s="365"/>
      <c r="JSG62" s="365"/>
      <c r="JSH62" s="365"/>
      <c r="JSI62" s="365"/>
      <c r="JSJ62" s="365"/>
      <c r="JSK62" s="365"/>
      <c r="JSL62" s="365"/>
      <c r="JSM62" s="365"/>
      <c r="JSN62" s="365"/>
      <c r="JSO62" s="365"/>
      <c r="JSP62" s="365"/>
      <c r="JSQ62" s="365"/>
      <c r="JSR62" s="365"/>
      <c r="JSS62" s="365"/>
      <c r="JST62" s="365"/>
      <c r="JSU62" s="365"/>
      <c r="JSV62" s="365"/>
      <c r="JSW62" s="365"/>
      <c r="JSX62" s="365"/>
      <c r="JSY62" s="365"/>
      <c r="JSZ62" s="365"/>
      <c r="JTA62" s="365"/>
      <c r="JTB62" s="365"/>
      <c r="JTC62" s="365"/>
      <c r="JTD62" s="365"/>
      <c r="JTE62" s="365"/>
      <c r="JTF62" s="365"/>
      <c r="JTG62" s="365"/>
      <c r="JTH62" s="365"/>
      <c r="JTI62" s="365"/>
      <c r="JTJ62" s="365"/>
      <c r="JTK62" s="365"/>
      <c r="JTL62" s="365"/>
      <c r="JTM62" s="365"/>
      <c r="JTN62" s="365"/>
      <c r="JTO62" s="365"/>
      <c r="JTP62" s="365"/>
      <c r="JTQ62" s="365"/>
      <c r="JTR62" s="365"/>
      <c r="JTS62" s="365"/>
      <c r="JTT62" s="365"/>
      <c r="JTU62" s="365"/>
      <c r="JTV62" s="365"/>
      <c r="JTW62" s="365"/>
      <c r="JTX62" s="365"/>
      <c r="JTY62" s="365"/>
      <c r="JTZ62" s="365"/>
      <c r="JUA62" s="365"/>
      <c r="JUB62" s="365"/>
      <c r="JUC62" s="365"/>
      <c r="JUD62" s="365"/>
      <c r="JUE62" s="365"/>
      <c r="JUF62" s="365"/>
      <c r="JUG62" s="365"/>
      <c r="JUH62" s="365"/>
      <c r="JUI62" s="365"/>
      <c r="JUJ62" s="365"/>
      <c r="JUK62" s="365"/>
      <c r="JUL62" s="365"/>
      <c r="JUM62" s="365"/>
      <c r="JUN62" s="365"/>
      <c r="JUO62" s="365"/>
      <c r="JUP62" s="365"/>
      <c r="JUQ62" s="365"/>
      <c r="JUR62" s="365"/>
      <c r="JUS62" s="365"/>
      <c r="JUT62" s="365"/>
      <c r="JUU62" s="365"/>
      <c r="JUV62" s="365"/>
      <c r="JUW62" s="365"/>
      <c r="JUX62" s="365"/>
      <c r="JUY62" s="365"/>
      <c r="JUZ62" s="365"/>
      <c r="JVA62" s="365"/>
      <c r="JVB62" s="365"/>
      <c r="JVC62" s="365"/>
      <c r="JVD62" s="365"/>
      <c r="JVE62" s="365"/>
      <c r="JVF62" s="365"/>
      <c r="JVG62" s="365"/>
      <c r="JVH62" s="365"/>
      <c r="JVI62" s="365"/>
      <c r="JVJ62" s="365"/>
      <c r="JVK62" s="365"/>
      <c r="JVL62" s="365"/>
      <c r="JVM62" s="365"/>
      <c r="JVN62" s="365"/>
      <c r="JVO62" s="365"/>
      <c r="JVP62" s="365"/>
      <c r="JVQ62" s="365"/>
      <c r="JVR62" s="365"/>
      <c r="JVS62" s="365"/>
      <c r="JVT62" s="365"/>
      <c r="JVU62" s="365"/>
      <c r="JVV62" s="365"/>
      <c r="JVW62" s="365"/>
      <c r="JVX62" s="365"/>
      <c r="JVY62" s="365"/>
      <c r="JVZ62" s="365"/>
      <c r="JWA62" s="365"/>
      <c r="JWB62" s="365"/>
      <c r="JWC62" s="365"/>
      <c r="JWD62" s="365"/>
      <c r="JWE62" s="365"/>
      <c r="JWF62" s="365"/>
      <c r="JWG62" s="365"/>
      <c r="JWH62" s="365"/>
      <c r="JWI62" s="365"/>
      <c r="JWJ62" s="365"/>
      <c r="JWK62" s="365"/>
      <c r="JWL62" s="365"/>
      <c r="JWM62" s="365"/>
      <c r="JWN62" s="365"/>
      <c r="JWO62" s="365"/>
      <c r="JWP62" s="365"/>
      <c r="JWQ62" s="365"/>
      <c r="JWR62" s="365"/>
      <c r="JWS62" s="365"/>
      <c r="JWT62" s="365"/>
      <c r="JWU62" s="365"/>
      <c r="JWV62" s="365"/>
      <c r="JWW62" s="365"/>
      <c r="JWX62" s="365"/>
      <c r="JWY62" s="365"/>
      <c r="JWZ62" s="365"/>
      <c r="JXA62" s="365"/>
      <c r="JXB62" s="365"/>
      <c r="JXC62" s="365"/>
      <c r="JXD62" s="365"/>
      <c r="JXE62" s="365"/>
      <c r="JXF62" s="365"/>
      <c r="JXG62" s="365"/>
      <c r="JXH62" s="365"/>
      <c r="JXI62" s="365"/>
      <c r="JXJ62" s="365"/>
      <c r="JXK62" s="365"/>
      <c r="JXL62" s="365"/>
      <c r="JXM62" s="365"/>
      <c r="JXN62" s="365"/>
      <c r="JXO62" s="365"/>
      <c r="JXP62" s="365"/>
      <c r="JXQ62" s="365"/>
      <c r="JXR62" s="365"/>
      <c r="JXS62" s="365"/>
      <c r="JXT62" s="365"/>
      <c r="JXU62" s="365"/>
      <c r="JXV62" s="365"/>
      <c r="JXW62" s="365"/>
      <c r="JXX62" s="365"/>
      <c r="JXY62" s="365"/>
      <c r="JXZ62" s="365"/>
      <c r="JYA62" s="365"/>
      <c r="JYB62" s="365"/>
      <c r="JYC62" s="365"/>
      <c r="JYD62" s="365"/>
      <c r="JYE62" s="365"/>
      <c r="JYF62" s="365"/>
      <c r="JYG62" s="365"/>
      <c r="JYH62" s="365"/>
      <c r="JYI62" s="365"/>
      <c r="JYJ62" s="365"/>
      <c r="JYK62" s="365"/>
      <c r="JYL62" s="365"/>
      <c r="JYM62" s="365"/>
      <c r="JYN62" s="365"/>
      <c r="JYO62" s="365"/>
      <c r="JYP62" s="365"/>
      <c r="JYQ62" s="365"/>
      <c r="JYR62" s="365"/>
      <c r="JYS62" s="365"/>
      <c r="JYT62" s="365"/>
      <c r="JYU62" s="365"/>
      <c r="JYV62" s="365"/>
      <c r="JYW62" s="365"/>
      <c r="JYX62" s="365"/>
      <c r="JYY62" s="365"/>
      <c r="JYZ62" s="365"/>
      <c r="JZA62" s="365"/>
      <c r="JZB62" s="365"/>
      <c r="JZC62" s="365"/>
      <c r="JZD62" s="365"/>
      <c r="JZE62" s="365"/>
      <c r="JZF62" s="365"/>
      <c r="JZG62" s="365"/>
      <c r="JZH62" s="365"/>
      <c r="JZI62" s="365"/>
      <c r="JZJ62" s="365"/>
      <c r="JZK62" s="365"/>
      <c r="JZL62" s="365"/>
      <c r="JZM62" s="365"/>
      <c r="JZN62" s="365"/>
      <c r="JZO62" s="365"/>
      <c r="JZP62" s="365"/>
      <c r="JZQ62" s="365"/>
      <c r="JZR62" s="365"/>
      <c r="JZS62" s="365"/>
      <c r="JZT62" s="365"/>
      <c r="JZU62" s="365"/>
      <c r="JZV62" s="365"/>
      <c r="JZW62" s="365"/>
      <c r="JZX62" s="365"/>
      <c r="JZY62" s="365"/>
      <c r="JZZ62" s="365"/>
      <c r="KAA62" s="365"/>
      <c r="KAB62" s="365"/>
      <c r="KAC62" s="365"/>
      <c r="KAD62" s="365"/>
      <c r="KAE62" s="365"/>
      <c r="KAF62" s="365"/>
      <c r="KAG62" s="365"/>
      <c r="KAH62" s="365"/>
      <c r="KAI62" s="365"/>
      <c r="KAJ62" s="365"/>
      <c r="KAK62" s="365"/>
      <c r="KAL62" s="365"/>
      <c r="KAM62" s="365"/>
      <c r="KAN62" s="365"/>
      <c r="KAO62" s="365"/>
      <c r="KAP62" s="365"/>
      <c r="KAQ62" s="365"/>
      <c r="KAR62" s="365"/>
      <c r="KAS62" s="365"/>
      <c r="KAT62" s="365"/>
      <c r="KAU62" s="365"/>
      <c r="KAV62" s="365"/>
      <c r="KAW62" s="365"/>
      <c r="KAX62" s="365"/>
      <c r="KAY62" s="365"/>
      <c r="KAZ62" s="365"/>
      <c r="KBA62" s="365"/>
      <c r="KBB62" s="365"/>
      <c r="KBC62" s="365"/>
      <c r="KBD62" s="365"/>
      <c r="KBE62" s="365"/>
      <c r="KBF62" s="365"/>
      <c r="KBG62" s="365"/>
      <c r="KBH62" s="365"/>
      <c r="KBI62" s="365"/>
      <c r="KBJ62" s="365"/>
      <c r="KBK62" s="365"/>
      <c r="KBL62" s="365"/>
      <c r="KBM62" s="365"/>
      <c r="KBN62" s="365"/>
      <c r="KBO62" s="365"/>
      <c r="KBP62" s="365"/>
      <c r="KBQ62" s="365"/>
      <c r="KBR62" s="365"/>
      <c r="KBS62" s="365"/>
      <c r="KBT62" s="365"/>
      <c r="KBU62" s="365"/>
      <c r="KBV62" s="365"/>
      <c r="KBW62" s="365"/>
      <c r="KBX62" s="365"/>
      <c r="KBY62" s="365"/>
      <c r="KBZ62" s="365"/>
      <c r="KCA62" s="365"/>
      <c r="KCB62" s="365"/>
      <c r="KCC62" s="365"/>
      <c r="KCD62" s="365"/>
      <c r="KCE62" s="365"/>
      <c r="KCF62" s="365"/>
      <c r="KCG62" s="365"/>
      <c r="KCH62" s="365"/>
      <c r="KCI62" s="365"/>
      <c r="KCJ62" s="365"/>
      <c r="KCK62" s="365"/>
      <c r="KCL62" s="365"/>
      <c r="KCM62" s="365"/>
      <c r="KCN62" s="365"/>
      <c r="KCO62" s="365"/>
      <c r="KCP62" s="365"/>
      <c r="KCQ62" s="365"/>
      <c r="KCR62" s="365"/>
      <c r="KCS62" s="365"/>
      <c r="KCT62" s="365"/>
      <c r="KCU62" s="365"/>
      <c r="KCV62" s="365"/>
      <c r="KCW62" s="365"/>
      <c r="KCX62" s="365"/>
      <c r="KCY62" s="365"/>
      <c r="KCZ62" s="365"/>
      <c r="KDA62" s="365"/>
      <c r="KDB62" s="365"/>
      <c r="KDC62" s="365"/>
      <c r="KDD62" s="365"/>
      <c r="KDE62" s="365"/>
      <c r="KDF62" s="365"/>
      <c r="KDG62" s="365"/>
      <c r="KDH62" s="365"/>
      <c r="KDI62" s="365"/>
      <c r="KDJ62" s="365"/>
      <c r="KDK62" s="365"/>
      <c r="KDL62" s="365"/>
      <c r="KDM62" s="365"/>
      <c r="KDN62" s="365"/>
      <c r="KDO62" s="365"/>
      <c r="KDP62" s="365"/>
      <c r="KDQ62" s="365"/>
      <c r="KDR62" s="365"/>
      <c r="KDS62" s="365"/>
      <c r="KDT62" s="365"/>
      <c r="KDU62" s="365"/>
      <c r="KDV62" s="365"/>
      <c r="KDW62" s="365"/>
      <c r="KDX62" s="365"/>
      <c r="KDY62" s="365"/>
      <c r="KDZ62" s="365"/>
      <c r="KEA62" s="365"/>
      <c r="KEB62" s="365"/>
      <c r="KEC62" s="365"/>
      <c r="KED62" s="365"/>
      <c r="KEE62" s="365"/>
      <c r="KEF62" s="365"/>
      <c r="KEG62" s="365"/>
      <c r="KEH62" s="365"/>
      <c r="KEI62" s="365"/>
      <c r="KEJ62" s="365"/>
      <c r="KEK62" s="365"/>
      <c r="KEL62" s="365"/>
      <c r="KEM62" s="365"/>
      <c r="KEN62" s="365"/>
      <c r="KEO62" s="365"/>
      <c r="KEP62" s="365"/>
      <c r="KEQ62" s="365"/>
      <c r="KER62" s="365"/>
      <c r="KES62" s="365"/>
      <c r="KET62" s="365"/>
      <c r="KEU62" s="365"/>
      <c r="KEV62" s="365"/>
      <c r="KEW62" s="365"/>
      <c r="KEX62" s="365"/>
      <c r="KEY62" s="365"/>
      <c r="KEZ62" s="365"/>
      <c r="KFA62" s="365"/>
      <c r="KFB62" s="365"/>
      <c r="KFC62" s="365"/>
      <c r="KFD62" s="365"/>
      <c r="KFE62" s="365"/>
      <c r="KFF62" s="365"/>
      <c r="KFG62" s="365"/>
      <c r="KFH62" s="365"/>
      <c r="KFI62" s="365"/>
      <c r="KFJ62" s="365"/>
      <c r="KFK62" s="365"/>
      <c r="KFL62" s="365"/>
      <c r="KFM62" s="365"/>
      <c r="KFN62" s="365"/>
      <c r="KFO62" s="365"/>
      <c r="KFP62" s="365"/>
      <c r="KFQ62" s="365"/>
      <c r="KFR62" s="365"/>
      <c r="KFS62" s="365"/>
      <c r="KFT62" s="365"/>
      <c r="KFU62" s="365"/>
      <c r="KFV62" s="365"/>
      <c r="KFW62" s="365"/>
      <c r="KFX62" s="365"/>
      <c r="KFY62" s="365"/>
      <c r="KFZ62" s="365"/>
      <c r="KGA62" s="365"/>
      <c r="KGB62" s="365"/>
      <c r="KGC62" s="365"/>
      <c r="KGD62" s="365"/>
      <c r="KGE62" s="365"/>
      <c r="KGF62" s="365"/>
      <c r="KGG62" s="365"/>
      <c r="KGH62" s="365"/>
      <c r="KGI62" s="365"/>
      <c r="KGJ62" s="365"/>
      <c r="KGK62" s="365"/>
      <c r="KGL62" s="365"/>
      <c r="KGM62" s="365"/>
      <c r="KGN62" s="365"/>
      <c r="KGO62" s="365"/>
      <c r="KGP62" s="365"/>
      <c r="KGQ62" s="365"/>
      <c r="KGR62" s="365"/>
      <c r="KGS62" s="365"/>
      <c r="KGT62" s="365"/>
      <c r="KGU62" s="365"/>
      <c r="KGV62" s="365"/>
      <c r="KGW62" s="365"/>
      <c r="KGX62" s="365"/>
      <c r="KGY62" s="365"/>
      <c r="KGZ62" s="365"/>
      <c r="KHA62" s="365"/>
      <c r="KHB62" s="365"/>
      <c r="KHC62" s="365"/>
      <c r="KHD62" s="365"/>
      <c r="KHE62" s="365"/>
      <c r="KHF62" s="365"/>
      <c r="KHG62" s="365"/>
      <c r="KHH62" s="365"/>
      <c r="KHI62" s="365"/>
      <c r="KHJ62" s="365"/>
      <c r="KHK62" s="365"/>
      <c r="KHL62" s="365"/>
      <c r="KHM62" s="365"/>
      <c r="KHN62" s="365"/>
      <c r="KHO62" s="365"/>
      <c r="KHP62" s="365"/>
      <c r="KHQ62" s="365"/>
      <c r="KHR62" s="365"/>
      <c r="KHS62" s="365"/>
      <c r="KHT62" s="365"/>
      <c r="KHU62" s="365"/>
      <c r="KHV62" s="365"/>
      <c r="KHW62" s="365"/>
      <c r="KHX62" s="365"/>
      <c r="KHY62" s="365"/>
      <c r="KHZ62" s="365"/>
      <c r="KIA62" s="365"/>
      <c r="KIB62" s="365"/>
      <c r="KIC62" s="365"/>
      <c r="KID62" s="365"/>
      <c r="KIE62" s="365"/>
      <c r="KIF62" s="365"/>
      <c r="KIG62" s="365"/>
      <c r="KIH62" s="365"/>
      <c r="KII62" s="365"/>
      <c r="KIJ62" s="365"/>
      <c r="KIK62" s="365"/>
      <c r="KIL62" s="365"/>
      <c r="KIM62" s="365"/>
      <c r="KIN62" s="365"/>
      <c r="KIO62" s="365"/>
      <c r="KIP62" s="365"/>
      <c r="KIQ62" s="365"/>
      <c r="KIR62" s="365"/>
      <c r="KIS62" s="365"/>
      <c r="KIT62" s="365"/>
      <c r="KIU62" s="365"/>
      <c r="KIV62" s="365"/>
      <c r="KIW62" s="365"/>
      <c r="KIX62" s="365"/>
      <c r="KIY62" s="365"/>
      <c r="KIZ62" s="365"/>
      <c r="KJA62" s="365"/>
      <c r="KJB62" s="365"/>
      <c r="KJC62" s="365"/>
      <c r="KJD62" s="365"/>
      <c r="KJE62" s="365"/>
      <c r="KJF62" s="365"/>
      <c r="KJG62" s="365"/>
      <c r="KJH62" s="365"/>
      <c r="KJI62" s="365"/>
      <c r="KJJ62" s="365"/>
      <c r="KJK62" s="365"/>
      <c r="KJL62" s="365"/>
      <c r="KJM62" s="365"/>
      <c r="KJN62" s="365"/>
      <c r="KJO62" s="365"/>
      <c r="KJP62" s="365"/>
      <c r="KJQ62" s="365"/>
      <c r="KJR62" s="365"/>
      <c r="KJS62" s="365"/>
      <c r="KJT62" s="365"/>
      <c r="KJU62" s="365"/>
      <c r="KJV62" s="365"/>
      <c r="KJW62" s="365"/>
      <c r="KJX62" s="365"/>
      <c r="KJY62" s="365"/>
      <c r="KJZ62" s="365"/>
      <c r="KKA62" s="365"/>
      <c r="KKB62" s="365"/>
      <c r="KKC62" s="365"/>
      <c r="KKD62" s="365"/>
      <c r="KKE62" s="365"/>
      <c r="KKF62" s="365"/>
      <c r="KKG62" s="365"/>
      <c r="KKH62" s="365"/>
      <c r="KKI62" s="365"/>
      <c r="KKJ62" s="365"/>
      <c r="KKK62" s="365"/>
      <c r="KKL62" s="365"/>
      <c r="KKM62" s="365"/>
      <c r="KKN62" s="365"/>
      <c r="KKO62" s="365"/>
      <c r="KKP62" s="365"/>
      <c r="KKQ62" s="365"/>
      <c r="KKR62" s="365"/>
      <c r="KKS62" s="365"/>
      <c r="KKT62" s="365"/>
      <c r="KKU62" s="365"/>
      <c r="KKV62" s="365"/>
      <c r="KKW62" s="365"/>
      <c r="KKX62" s="365"/>
      <c r="KKY62" s="365"/>
      <c r="KKZ62" s="365"/>
      <c r="KLA62" s="365"/>
      <c r="KLB62" s="365"/>
      <c r="KLC62" s="365"/>
      <c r="KLD62" s="365"/>
      <c r="KLE62" s="365"/>
      <c r="KLF62" s="365"/>
      <c r="KLG62" s="365"/>
      <c r="KLH62" s="365"/>
      <c r="KLI62" s="365"/>
      <c r="KLJ62" s="365"/>
      <c r="KLK62" s="365"/>
      <c r="KLL62" s="365"/>
      <c r="KLM62" s="365"/>
      <c r="KLN62" s="365"/>
      <c r="KLO62" s="365"/>
      <c r="KLP62" s="365"/>
      <c r="KLQ62" s="365"/>
      <c r="KLR62" s="365"/>
      <c r="KLS62" s="365"/>
      <c r="KLT62" s="365"/>
      <c r="KLU62" s="365"/>
      <c r="KLV62" s="365"/>
      <c r="KLW62" s="365"/>
      <c r="KLX62" s="365"/>
      <c r="KLY62" s="365"/>
      <c r="KLZ62" s="365"/>
      <c r="KMA62" s="365"/>
      <c r="KMB62" s="365"/>
      <c r="KMC62" s="365"/>
      <c r="KMD62" s="365"/>
      <c r="KME62" s="365"/>
      <c r="KMF62" s="365"/>
      <c r="KMG62" s="365"/>
      <c r="KMH62" s="365"/>
      <c r="KMI62" s="365"/>
      <c r="KMJ62" s="365"/>
      <c r="KMK62" s="365"/>
      <c r="KML62" s="365"/>
      <c r="KMM62" s="365"/>
      <c r="KMN62" s="365"/>
      <c r="KMO62" s="365"/>
      <c r="KMP62" s="365"/>
      <c r="KMQ62" s="365"/>
      <c r="KMR62" s="365"/>
      <c r="KMS62" s="365"/>
      <c r="KMT62" s="365"/>
      <c r="KMU62" s="365"/>
      <c r="KMV62" s="365"/>
      <c r="KMW62" s="365"/>
      <c r="KMX62" s="365"/>
      <c r="KMY62" s="365"/>
      <c r="KMZ62" s="365"/>
      <c r="KNA62" s="365"/>
      <c r="KNB62" s="365"/>
      <c r="KNC62" s="365"/>
      <c r="KND62" s="365"/>
      <c r="KNE62" s="365"/>
      <c r="KNF62" s="365"/>
      <c r="KNG62" s="365"/>
      <c r="KNH62" s="365"/>
      <c r="KNI62" s="365"/>
      <c r="KNJ62" s="365"/>
      <c r="KNK62" s="365"/>
      <c r="KNL62" s="365"/>
      <c r="KNM62" s="365"/>
      <c r="KNN62" s="365"/>
      <c r="KNO62" s="365"/>
      <c r="KNP62" s="365"/>
      <c r="KNQ62" s="365"/>
      <c r="KNR62" s="365"/>
      <c r="KNS62" s="365"/>
      <c r="KNT62" s="365"/>
      <c r="KNU62" s="365"/>
      <c r="KNV62" s="365"/>
      <c r="KNW62" s="365"/>
      <c r="KNX62" s="365"/>
      <c r="KNY62" s="365"/>
      <c r="KNZ62" s="365"/>
      <c r="KOA62" s="365"/>
      <c r="KOB62" s="365"/>
      <c r="KOC62" s="365"/>
      <c r="KOD62" s="365"/>
      <c r="KOE62" s="365"/>
      <c r="KOF62" s="365"/>
      <c r="KOG62" s="365"/>
      <c r="KOH62" s="365"/>
      <c r="KOI62" s="365"/>
      <c r="KOJ62" s="365"/>
      <c r="KOK62" s="365"/>
      <c r="KOL62" s="365"/>
      <c r="KOM62" s="365"/>
      <c r="KON62" s="365"/>
      <c r="KOO62" s="365"/>
      <c r="KOP62" s="365"/>
      <c r="KOQ62" s="365"/>
      <c r="KOR62" s="365"/>
      <c r="KOS62" s="365"/>
      <c r="KOT62" s="365"/>
      <c r="KOU62" s="365"/>
      <c r="KOV62" s="365"/>
      <c r="KOW62" s="365"/>
      <c r="KOX62" s="365"/>
      <c r="KOY62" s="365"/>
      <c r="KOZ62" s="365"/>
      <c r="KPA62" s="365"/>
      <c r="KPB62" s="365"/>
      <c r="KPC62" s="365"/>
      <c r="KPD62" s="365"/>
      <c r="KPE62" s="365"/>
      <c r="KPF62" s="365"/>
      <c r="KPG62" s="365"/>
      <c r="KPH62" s="365"/>
      <c r="KPI62" s="365"/>
      <c r="KPJ62" s="365"/>
      <c r="KPK62" s="365"/>
      <c r="KPL62" s="365"/>
      <c r="KPM62" s="365"/>
      <c r="KPN62" s="365"/>
      <c r="KPO62" s="365"/>
      <c r="KPP62" s="365"/>
      <c r="KPQ62" s="365"/>
      <c r="KPR62" s="365"/>
      <c r="KPS62" s="365"/>
      <c r="KPT62" s="365"/>
      <c r="KPU62" s="365"/>
      <c r="KPV62" s="365"/>
      <c r="KPW62" s="365"/>
      <c r="KPX62" s="365"/>
      <c r="KPY62" s="365"/>
      <c r="KPZ62" s="365"/>
      <c r="KQA62" s="365"/>
      <c r="KQB62" s="365"/>
      <c r="KQC62" s="365"/>
      <c r="KQD62" s="365"/>
      <c r="KQE62" s="365"/>
      <c r="KQF62" s="365"/>
      <c r="KQG62" s="365"/>
      <c r="KQH62" s="365"/>
      <c r="KQI62" s="365"/>
      <c r="KQJ62" s="365"/>
      <c r="KQK62" s="365"/>
      <c r="KQL62" s="365"/>
      <c r="KQM62" s="365"/>
      <c r="KQN62" s="365"/>
      <c r="KQO62" s="365"/>
      <c r="KQP62" s="365"/>
      <c r="KQQ62" s="365"/>
      <c r="KQR62" s="365"/>
      <c r="KQS62" s="365"/>
      <c r="KQT62" s="365"/>
      <c r="KQU62" s="365"/>
      <c r="KQV62" s="365"/>
      <c r="KQW62" s="365"/>
      <c r="KQX62" s="365"/>
      <c r="KQY62" s="365"/>
      <c r="KQZ62" s="365"/>
      <c r="KRA62" s="365"/>
      <c r="KRB62" s="365"/>
      <c r="KRC62" s="365"/>
      <c r="KRD62" s="365"/>
      <c r="KRE62" s="365"/>
      <c r="KRF62" s="365"/>
      <c r="KRG62" s="365"/>
      <c r="KRH62" s="365"/>
      <c r="KRI62" s="365"/>
      <c r="KRJ62" s="365"/>
      <c r="KRK62" s="365"/>
      <c r="KRL62" s="365"/>
      <c r="KRM62" s="365"/>
      <c r="KRN62" s="365"/>
      <c r="KRO62" s="365"/>
      <c r="KRP62" s="365"/>
      <c r="KRQ62" s="365"/>
      <c r="KRR62" s="365"/>
      <c r="KRS62" s="365"/>
      <c r="KRT62" s="365"/>
      <c r="KRU62" s="365"/>
      <c r="KRV62" s="365"/>
      <c r="KRW62" s="365"/>
      <c r="KRX62" s="365"/>
      <c r="KRY62" s="365"/>
      <c r="KRZ62" s="365"/>
      <c r="KSA62" s="365"/>
      <c r="KSB62" s="365"/>
      <c r="KSC62" s="365"/>
      <c r="KSD62" s="365"/>
      <c r="KSE62" s="365"/>
      <c r="KSF62" s="365"/>
      <c r="KSG62" s="365"/>
      <c r="KSH62" s="365"/>
      <c r="KSI62" s="365"/>
      <c r="KSJ62" s="365"/>
      <c r="KSK62" s="365"/>
      <c r="KSL62" s="365"/>
      <c r="KSM62" s="365"/>
      <c r="KSN62" s="365"/>
      <c r="KSO62" s="365"/>
      <c r="KSP62" s="365"/>
      <c r="KSQ62" s="365"/>
      <c r="KSR62" s="365"/>
      <c r="KSS62" s="365"/>
      <c r="KST62" s="365"/>
      <c r="KSU62" s="365"/>
      <c r="KSV62" s="365"/>
      <c r="KSW62" s="365"/>
      <c r="KSX62" s="365"/>
      <c r="KSY62" s="365"/>
      <c r="KSZ62" s="365"/>
      <c r="KTA62" s="365"/>
      <c r="KTB62" s="365"/>
      <c r="KTC62" s="365"/>
      <c r="KTD62" s="365"/>
      <c r="KTE62" s="365"/>
      <c r="KTF62" s="365"/>
      <c r="KTG62" s="365"/>
      <c r="KTH62" s="365"/>
      <c r="KTI62" s="365"/>
      <c r="KTJ62" s="365"/>
      <c r="KTK62" s="365"/>
      <c r="KTL62" s="365"/>
      <c r="KTM62" s="365"/>
      <c r="KTN62" s="365"/>
      <c r="KTO62" s="365"/>
      <c r="KTP62" s="365"/>
      <c r="KTQ62" s="365"/>
      <c r="KTR62" s="365"/>
      <c r="KTS62" s="365"/>
      <c r="KTT62" s="365"/>
      <c r="KTU62" s="365"/>
      <c r="KTV62" s="365"/>
      <c r="KTW62" s="365"/>
      <c r="KTX62" s="365"/>
      <c r="KTY62" s="365"/>
      <c r="KTZ62" s="365"/>
      <c r="KUA62" s="365"/>
      <c r="KUB62" s="365"/>
      <c r="KUC62" s="365"/>
      <c r="KUD62" s="365"/>
      <c r="KUE62" s="365"/>
      <c r="KUF62" s="365"/>
      <c r="KUG62" s="365"/>
      <c r="KUH62" s="365"/>
      <c r="KUI62" s="365"/>
      <c r="KUJ62" s="365"/>
      <c r="KUK62" s="365"/>
      <c r="KUL62" s="365"/>
      <c r="KUM62" s="365"/>
      <c r="KUN62" s="365"/>
      <c r="KUO62" s="365"/>
      <c r="KUP62" s="365"/>
      <c r="KUQ62" s="365"/>
      <c r="KUR62" s="365"/>
      <c r="KUS62" s="365"/>
      <c r="KUT62" s="365"/>
      <c r="KUU62" s="365"/>
      <c r="KUV62" s="365"/>
      <c r="KUW62" s="365"/>
      <c r="KUX62" s="365"/>
      <c r="KUY62" s="365"/>
      <c r="KUZ62" s="365"/>
      <c r="KVA62" s="365"/>
      <c r="KVB62" s="365"/>
      <c r="KVC62" s="365"/>
      <c r="KVD62" s="365"/>
      <c r="KVE62" s="365"/>
      <c r="KVF62" s="365"/>
      <c r="KVG62" s="365"/>
      <c r="KVH62" s="365"/>
      <c r="KVI62" s="365"/>
      <c r="KVJ62" s="365"/>
      <c r="KVK62" s="365"/>
      <c r="KVL62" s="365"/>
      <c r="KVM62" s="365"/>
      <c r="KVN62" s="365"/>
      <c r="KVO62" s="365"/>
      <c r="KVP62" s="365"/>
      <c r="KVQ62" s="365"/>
      <c r="KVR62" s="365"/>
      <c r="KVS62" s="365"/>
      <c r="KVT62" s="365"/>
      <c r="KVU62" s="365"/>
      <c r="KVV62" s="365"/>
      <c r="KVW62" s="365"/>
      <c r="KVX62" s="365"/>
      <c r="KVY62" s="365"/>
      <c r="KVZ62" s="365"/>
      <c r="KWA62" s="365"/>
      <c r="KWB62" s="365"/>
      <c r="KWC62" s="365"/>
      <c r="KWD62" s="365"/>
      <c r="KWE62" s="365"/>
      <c r="KWF62" s="365"/>
      <c r="KWG62" s="365"/>
      <c r="KWH62" s="365"/>
      <c r="KWI62" s="365"/>
      <c r="KWJ62" s="365"/>
      <c r="KWK62" s="365"/>
      <c r="KWL62" s="365"/>
      <c r="KWM62" s="365"/>
      <c r="KWN62" s="365"/>
      <c r="KWO62" s="365"/>
      <c r="KWP62" s="365"/>
      <c r="KWQ62" s="365"/>
      <c r="KWR62" s="365"/>
      <c r="KWS62" s="365"/>
      <c r="KWT62" s="365"/>
      <c r="KWU62" s="365"/>
      <c r="KWV62" s="365"/>
      <c r="KWW62" s="365"/>
      <c r="KWX62" s="365"/>
      <c r="KWY62" s="365"/>
      <c r="KWZ62" s="365"/>
      <c r="KXA62" s="365"/>
      <c r="KXB62" s="365"/>
      <c r="KXC62" s="365"/>
      <c r="KXD62" s="365"/>
      <c r="KXE62" s="365"/>
      <c r="KXF62" s="365"/>
      <c r="KXG62" s="365"/>
      <c r="KXH62" s="365"/>
      <c r="KXI62" s="365"/>
      <c r="KXJ62" s="365"/>
      <c r="KXK62" s="365"/>
      <c r="KXL62" s="365"/>
      <c r="KXM62" s="365"/>
      <c r="KXN62" s="365"/>
      <c r="KXO62" s="365"/>
      <c r="KXP62" s="365"/>
      <c r="KXQ62" s="365"/>
      <c r="KXR62" s="365"/>
      <c r="KXS62" s="365"/>
      <c r="KXT62" s="365"/>
      <c r="KXU62" s="365"/>
      <c r="KXV62" s="365"/>
      <c r="KXW62" s="365"/>
      <c r="KXX62" s="365"/>
      <c r="KXY62" s="365"/>
      <c r="KXZ62" s="365"/>
      <c r="KYA62" s="365"/>
      <c r="KYB62" s="365"/>
      <c r="KYC62" s="365"/>
      <c r="KYD62" s="365"/>
      <c r="KYE62" s="365"/>
      <c r="KYF62" s="365"/>
      <c r="KYG62" s="365"/>
      <c r="KYH62" s="365"/>
      <c r="KYI62" s="365"/>
      <c r="KYJ62" s="365"/>
      <c r="KYK62" s="365"/>
      <c r="KYL62" s="365"/>
      <c r="KYM62" s="365"/>
      <c r="KYN62" s="365"/>
      <c r="KYO62" s="365"/>
      <c r="KYP62" s="365"/>
      <c r="KYQ62" s="365"/>
      <c r="KYR62" s="365"/>
      <c r="KYS62" s="365"/>
      <c r="KYT62" s="365"/>
      <c r="KYU62" s="365"/>
      <c r="KYV62" s="365"/>
      <c r="KYW62" s="365"/>
      <c r="KYX62" s="365"/>
      <c r="KYY62" s="365"/>
      <c r="KYZ62" s="365"/>
      <c r="KZA62" s="365"/>
      <c r="KZB62" s="365"/>
      <c r="KZC62" s="365"/>
      <c r="KZD62" s="365"/>
      <c r="KZE62" s="365"/>
      <c r="KZF62" s="365"/>
      <c r="KZG62" s="365"/>
      <c r="KZH62" s="365"/>
      <c r="KZI62" s="365"/>
      <c r="KZJ62" s="365"/>
      <c r="KZK62" s="365"/>
      <c r="KZL62" s="365"/>
      <c r="KZM62" s="365"/>
      <c r="KZN62" s="365"/>
      <c r="KZO62" s="365"/>
      <c r="KZP62" s="365"/>
      <c r="KZQ62" s="365"/>
      <c r="KZR62" s="365"/>
      <c r="KZS62" s="365"/>
      <c r="KZT62" s="365"/>
      <c r="KZU62" s="365"/>
      <c r="KZV62" s="365"/>
      <c r="KZW62" s="365"/>
      <c r="KZX62" s="365"/>
      <c r="KZY62" s="365"/>
      <c r="KZZ62" s="365"/>
      <c r="LAA62" s="365"/>
      <c r="LAB62" s="365"/>
      <c r="LAC62" s="365"/>
      <c r="LAD62" s="365"/>
      <c r="LAE62" s="365"/>
      <c r="LAF62" s="365"/>
      <c r="LAG62" s="365"/>
      <c r="LAH62" s="365"/>
      <c r="LAI62" s="365"/>
      <c r="LAJ62" s="365"/>
      <c r="LAK62" s="365"/>
      <c r="LAL62" s="365"/>
      <c r="LAM62" s="365"/>
      <c r="LAN62" s="365"/>
      <c r="LAO62" s="365"/>
      <c r="LAP62" s="365"/>
      <c r="LAQ62" s="365"/>
      <c r="LAR62" s="365"/>
      <c r="LAS62" s="365"/>
      <c r="LAT62" s="365"/>
      <c r="LAU62" s="365"/>
      <c r="LAV62" s="365"/>
      <c r="LAW62" s="365"/>
      <c r="LAX62" s="365"/>
      <c r="LAY62" s="365"/>
      <c r="LAZ62" s="365"/>
      <c r="LBA62" s="365"/>
      <c r="LBB62" s="365"/>
      <c r="LBC62" s="365"/>
      <c r="LBD62" s="365"/>
      <c r="LBE62" s="365"/>
      <c r="LBF62" s="365"/>
      <c r="LBG62" s="365"/>
      <c r="LBH62" s="365"/>
      <c r="LBI62" s="365"/>
      <c r="LBJ62" s="365"/>
      <c r="LBK62" s="365"/>
      <c r="LBL62" s="365"/>
      <c r="LBM62" s="365"/>
      <c r="LBN62" s="365"/>
      <c r="LBO62" s="365"/>
      <c r="LBP62" s="365"/>
      <c r="LBQ62" s="365"/>
      <c r="LBR62" s="365"/>
      <c r="LBS62" s="365"/>
      <c r="LBT62" s="365"/>
      <c r="LBU62" s="365"/>
      <c r="LBV62" s="365"/>
      <c r="LBW62" s="365"/>
      <c r="LBX62" s="365"/>
      <c r="LBY62" s="365"/>
      <c r="LBZ62" s="365"/>
      <c r="LCA62" s="365"/>
      <c r="LCB62" s="365"/>
      <c r="LCC62" s="365"/>
      <c r="LCD62" s="365"/>
      <c r="LCE62" s="365"/>
      <c r="LCF62" s="365"/>
      <c r="LCG62" s="365"/>
      <c r="LCH62" s="365"/>
      <c r="LCI62" s="365"/>
      <c r="LCJ62" s="365"/>
      <c r="LCK62" s="365"/>
      <c r="LCL62" s="365"/>
      <c r="LCM62" s="365"/>
      <c r="LCN62" s="365"/>
      <c r="LCO62" s="365"/>
      <c r="LCP62" s="365"/>
      <c r="LCQ62" s="365"/>
      <c r="LCR62" s="365"/>
      <c r="LCS62" s="365"/>
      <c r="LCT62" s="365"/>
      <c r="LCU62" s="365"/>
      <c r="LCV62" s="365"/>
      <c r="LCW62" s="365"/>
      <c r="LCX62" s="365"/>
      <c r="LCY62" s="365"/>
      <c r="LCZ62" s="365"/>
      <c r="LDA62" s="365"/>
      <c r="LDB62" s="365"/>
      <c r="LDC62" s="365"/>
      <c r="LDD62" s="365"/>
      <c r="LDE62" s="365"/>
      <c r="LDF62" s="365"/>
      <c r="LDG62" s="365"/>
      <c r="LDH62" s="365"/>
      <c r="LDI62" s="365"/>
      <c r="LDJ62" s="365"/>
      <c r="LDK62" s="365"/>
      <c r="LDL62" s="365"/>
      <c r="LDM62" s="365"/>
      <c r="LDN62" s="365"/>
      <c r="LDO62" s="365"/>
      <c r="LDP62" s="365"/>
      <c r="LDQ62" s="365"/>
      <c r="LDR62" s="365"/>
      <c r="LDS62" s="365"/>
      <c r="LDT62" s="365"/>
      <c r="LDU62" s="365"/>
      <c r="LDV62" s="365"/>
      <c r="LDW62" s="365"/>
      <c r="LDX62" s="365"/>
      <c r="LDY62" s="365"/>
      <c r="LDZ62" s="365"/>
      <c r="LEA62" s="365"/>
      <c r="LEB62" s="365"/>
      <c r="LEC62" s="365"/>
      <c r="LED62" s="365"/>
      <c r="LEE62" s="365"/>
      <c r="LEF62" s="365"/>
      <c r="LEG62" s="365"/>
      <c r="LEH62" s="365"/>
      <c r="LEI62" s="365"/>
      <c r="LEJ62" s="365"/>
      <c r="LEK62" s="365"/>
      <c r="LEL62" s="365"/>
      <c r="LEM62" s="365"/>
      <c r="LEN62" s="365"/>
      <c r="LEO62" s="365"/>
      <c r="LEP62" s="365"/>
      <c r="LEQ62" s="365"/>
      <c r="LER62" s="365"/>
      <c r="LES62" s="365"/>
      <c r="LET62" s="365"/>
      <c r="LEU62" s="365"/>
      <c r="LEV62" s="365"/>
      <c r="LEW62" s="365"/>
      <c r="LEX62" s="365"/>
      <c r="LEY62" s="365"/>
      <c r="LEZ62" s="365"/>
      <c r="LFA62" s="365"/>
      <c r="LFB62" s="365"/>
      <c r="LFC62" s="365"/>
      <c r="LFD62" s="365"/>
      <c r="LFE62" s="365"/>
      <c r="LFF62" s="365"/>
      <c r="LFG62" s="365"/>
      <c r="LFH62" s="365"/>
      <c r="LFI62" s="365"/>
      <c r="LFJ62" s="365"/>
      <c r="LFK62" s="365"/>
      <c r="LFL62" s="365"/>
      <c r="LFM62" s="365"/>
      <c r="LFN62" s="365"/>
      <c r="LFO62" s="365"/>
      <c r="LFP62" s="365"/>
      <c r="LFQ62" s="365"/>
      <c r="LFR62" s="365"/>
      <c r="LFS62" s="365"/>
      <c r="LFT62" s="365"/>
      <c r="LFU62" s="365"/>
      <c r="LFV62" s="365"/>
      <c r="LFW62" s="365"/>
      <c r="LFX62" s="365"/>
      <c r="LFY62" s="365"/>
      <c r="LFZ62" s="365"/>
      <c r="LGA62" s="365"/>
      <c r="LGB62" s="365"/>
      <c r="LGC62" s="365"/>
      <c r="LGD62" s="365"/>
      <c r="LGE62" s="365"/>
      <c r="LGF62" s="365"/>
      <c r="LGG62" s="365"/>
      <c r="LGH62" s="365"/>
      <c r="LGI62" s="365"/>
      <c r="LGJ62" s="365"/>
      <c r="LGK62" s="365"/>
      <c r="LGL62" s="365"/>
      <c r="LGM62" s="365"/>
      <c r="LGN62" s="365"/>
      <c r="LGO62" s="365"/>
      <c r="LGP62" s="365"/>
      <c r="LGQ62" s="365"/>
      <c r="LGR62" s="365"/>
      <c r="LGS62" s="365"/>
      <c r="LGT62" s="365"/>
      <c r="LGU62" s="365"/>
      <c r="LGV62" s="365"/>
      <c r="LGW62" s="365"/>
      <c r="LGX62" s="365"/>
      <c r="LGY62" s="365"/>
      <c r="LGZ62" s="365"/>
      <c r="LHA62" s="365"/>
      <c r="LHB62" s="365"/>
      <c r="LHC62" s="365"/>
      <c r="LHD62" s="365"/>
      <c r="LHE62" s="365"/>
      <c r="LHF62" s="365"/>
      <c r="LHG62" s="365"/>
      <c r="LHH62" s="365"/>
      <c r="LHI62" s="365"/>
      <c r="LHJ62" s="365"/>
      <c r="LHK62" s="365"/>
      <c r="LHL62" s="365"/>
      <c r="LHM62" s="365"/>
      <c r="LHN62" s="365"/>
      <c r="LHO62" s="365"/>
      <c r="LHP62" s="365"/>
      <c r="LHQ62" s="365"/>
      <c r="LHR62" s="365"/>
      <c r="LHS62" s="365"/>
      <c r="LHT62" s="365"/>
      <c r="LHU62" s="365"/>
      <c r="LHV62" s="365"/>
      <c r="LHW62" s="365"/>
      <c r="LHX62" s="365"/>
      <c r="LHY62" s="365"/>
      <c r="LHZ62" s="365"/>
      <c r="LIA62" s="365"/>
      <c r="LIB62" s="365"/>
      <c r="LIC62" s="365"/>
      <c r="LID62" s="365"/>
      <c r="LIE62" s="365"/>
      <c r="LIF62" s="365"/>
      <c r="LIG62" s="365"/>
      <c r="LIH62" s="365"/>
      <c r="LII62" s="365"/>
      <c r="LIJ62" s="365"/>
      <c r="LIK62" s="365"/>
      <c r="LIL62" s="365"/>
      <c r="LIM62" s="365"/>
      <c r="LIN62" s="365"/>
      <c r="LIO62" s="365"/>
      <c r="LIP62" s="365"/>
      <c r="LIQ62" s="365"/>
      <c r="LIR62" s="365"/>
      <c r="LIS62" s="365"/>
      <c r="LIT62" s="365"/>
      <c r="LIU62" s="365"/>
      <c r="LIV62" s="365"/>
      <c r="LIW62" s="365"/>
      <c r="LIX62" s="365"/>
      <c r="LIY62" s="365"/>
      <c r="LIZ62" s="365"/>
      <c r="LJA62" s="365"/>
      <c r="LJB62" s="365"/>
      <c r="LJC62" s="365"/>
      <c r="LJD62" s="365"/>
      <c r="LJE62" s="365"/>
      <c r="LJF62" s="365"/>
      <c r="LJG62" s="365"/>
      <c r="LJH62" s="365"/>
      <c r="LJI62" s="365"/>
      <c r="LJJ62" s="365"/>
      <c r="LJK62" s="365"/>
      <c r="LJL62" s="365"/>
      <c r="LJM62" s="365"/>
      <c r="LJN62" s="365"/>
      <c r="LJO62" s="365"/>
      <c r="LJP62" s="365"/>
      <c r="LJQ62" s="365"/>
      <c r="LJR62" s="365"/>
      <c r="LJS62" s="365"/>
      <c r="LJT62" s="365"/>
      <c r="LJU62" s="365"/>
      <c r="LJV62" s="365"/>
      <c r="LJW62" s="365"/>
      <c r="LJX62" s="365"/>
      <c r="LJY62" s="365"/>
      <c r="LJZ62" s="365"/>
      <c r="LKA62" s="365"/>
      <c r="LKB62" s="365"/>
      <c r="LKC62" s="365"/>
      <c r="LKD62" s="365"/>
      <c r="LKE62" s="365"/>
      <c r="LKF62" s="365"/>
      <c r="LKG62" s="365"/>
      <c r="LKH62" s="365"/>
      <c r="LKI62" s="365"/>
      <c r="LKJ62" s="365"/>
      <c r="LKK62" s="365"/>
      <c r="LKL62" s="365"/>
      <c r="LKM62" s="365"/>
      <c r="LKN62" s="365"/>
      <c r="LKO62" s="365"/>
      <c r="LKP62" s="365"/>
      <c r="LKQ62" s="365"/>
      <c r="LKR62" s="365"/>
      <c r="LKS62" s="365"/>
      <c r="LKT62" s="365"/>
      <c r="LKU62" s="365"/>
      <c r="LKV62" s="365"/>
      <c r="LKW62" s="365"/>
      <c r="LKX62" s="365"/>
      <c r="LKY62" s="365"/>
      <c r="LKZ62" s="365"/>
      <c r="LLA62" s="365"/>
      <c r="LLB62" s="365"/>
      <c r="LLC62" s="365"/>
      <c r="LLD62" s="365"/>
      <c r="LLE62" s="365"/>
      <c r="LLF62" s="365"/>
      <c r="LLG62" s="365"/>
      <c r="LLH62" s="365"/>
      <c r="LLI62" s="365"/>
      <c r="LLJ62" s="365"/>
      <c r="LLK62" s="365"/>
      <c r="LLL62" s="365"/>
      <c r="LLM62" s="365"/>
      <c r="LLN62" s="365"/>
      <c r="LLO62" s="365"/>
      <c r="LLP62" s="365"/>
      <c r="LLQ62" s="365"/>
      <c r="LLR62" s="365"/>
      <c r="LLS62" s="365"/>
      <c r="LLT62" s="365"/>
      <c r="LLU62" s="365"/>
      <c r="LLV62" s="365"/>
      <c r="LLW62" s="365"/>
      <c r="LLX62" s="365"/>
      <c r="LLY62" s="365"/>
      <c r="LLZ62" s="365"/>
      <c r="LMA62" s="365"/>
      <c r="LMB62" s="365"/>
      <c r="LMC62" s="365"/>
      <c r="LMD62" s="365"/>
      <c r="LME62" s="365"/>
      <c r="LMF62" s="365"/>
      <c r="LMG62" s="365"/>
      <c r="LMH62" s="365"/>
      <c r="LMI62" s="365"/>
      <c r="LMJ62" s="365"/>
      <c r="LMK62" s="365"/>
      <c r="LML62" s="365"/>
      <c r="LMM62" s="365"/>
      <c r="LMN62" s="365"/>
      <c r="LMO62" s="365"/>
      <c r="LMP62" s="365"/>
      <c r="LMQ62" s="365"/>
      <c r="LMR62" s="365"/>
      <c r="LMS62" s="365"/>
      <c r="LMT62" s="365"/>
      <c r="LMU62" s="365"/>
      <c r="LMV62" s="365"/>
      <c r="LMW62" s="365"/>
      <c r="LMX62" s="365"/>
      <c r="LMY62" s="365"/>
      <c r="LMZ62" s="365"/>
      <c r="LNA62" s="365"/>
      <c r="LNB62" s="365"/>
      <c r="LNC62" s="365"/>
      <c r="LND62" s="365"/>
      <c r="LNE62" s="365"/>
      <c r="LNF62" s="365"/>
      <c r="LNG62" s="365"/>
      <c r="LNH62" s="365"/>
      <c r="LNI62" s="365"/>
      <c r="LNJ62" s="365"/>
      <c r="LNK62" s="365"/>
      <c r="LNL62" s="365"/>
      <c r="LNM62" s="365"/>
      <c r="LNN62" s="365"/>
      <c r="LNO62" s="365"/>
      <c r="LNP62" s="365"/>
      <c r="LNQ62" s="365"/>
      <c r="LNR62" s="365"/>
      <c r="LNS62" s="365"/>
      <c r="LNT62" s="365"/>
      <c r="LNU62" s="365"/>
      <c r="LNV62" s="365"/>
      <c r="LNW62" s="365"/>
      <c r="LNX62" s="365"/>
      <c r="LNY62" s="365"/>
      <c r="LNZ62" s="365"/>
      <c r="LOA62" s="365"/>
      <c r="LOB62" s="365"/>
      <c r="LOC62" s="365"/>
      <c r="LOD62" s="365"/>
      <c r="LOE62" s="365"/>
      <c r="LOF62" s="365"/>
      <c r="LOG62" s="365"/>
      <c r="LOH62" s="365"/>
      <c r="LOI62" s="365"/>
      <c r="LOJ62" s="365"/>
      <c r="LOK62" s="365"/>
      <c r="LOL62" s="365"/>
      <c r="LOM62" s="365"/>
      <c r="LON62" s="365"/>
      <c r="LOO62" s="365"/>
      <c r="LOP62" s="365"/>
      <c r="LOQ62" s="365"/>
      <c r="LOR62" s="365"/>
      <c r="LOS62" s="365"/>
      <c r="LOT62" s="365"/>
      <c r="LOU62" s="365"/>
      <c r="LOV62" s="365"/>
      <c r="LOW62" s="365"/>
      <c r="LOX62" s="365"/>
      <c r="LOY62" s="365"/>
      <c r="LOZ62" s="365"/>
      <c r="LPA62" s="365"/>
      <c r="LPB62" s="365"/>
      <c r="LPC62" s="365"/>
      <c r="LPD62" s="365"/>
      <c r="LPE62" s="365"/>
      <c r="LPF62" s="365"/>
      <c r="LPG62" s="365"/>
      <c r="LPH62" s="365"/>
      <c r="LPI62" s="365"/>
      <c r="LPJ62" s="365"/>
      <c r="LPK62" s="365"/>
      <c r="LPL62" s="365"/>
      <c r="LPM62" s="365"/>
      <c r="LPN62" s="365"/>
      <c r="LPO62" s="365"/>
      <c r="LPP62" s="365"/>
      <c r="LPQ62" s="365"/>
      <c r="LPR62" s="365"/>
      <c r="LPS62" s="365"/>
      <c r="LPT62" s="365"/>
      <c r="LPU62" s="365"/>
      <c r="LPV62" s="365"/>
      <c r="LPW62" s="365"/>
      <c r="LPX62" s="365"/>
      <c r="LPY62" s="365"/>
      <c r="LPZ62" s="365"/>
      <c r="LQA62" s="365"/>
      <c r="LQB62" s="365"/>
      <c r="LQC62" s="365"/>
      <c r="LQD62" s="365"/>
      <c r="LQE62" s="365"/>
      <c r="LQF62" s="365"/>
      <c r="LQG62" s="365"/>
      <c r="LQH62" s="365"/>
      <c r="LQI62" s="365"/>
      <c r="LQJ62" s="365"/>
      <c r="LQK62" s="365"/>
      <c r="LQL62" s="365"/>
      <c r="LQM62" s="365"/>
      <c r="LQN62" s="365"/>
      <c r="LQO62" s="365"/>
      <c r="LQP62" s="365"/>
      <c r="LQQ62" s="365"/>
      <c r="LQR62" s="365"/>
      <c r="LQS62" s="365"/>
      <c r="LQT62" s="365"/>
      <c r="LQU62" s="365"/>
      <c r="LQV62" s="365"/>
      <c r="LQW62" s="365"/>
      <c r="LQX62" s="365"/>
      <c r="LQY62" s="365"/>
      <c r="LQZ62" s="365"/>
      <c r="LRA62" s="365"/>
      <c r="LRB62" s="365"/>
      <c r="LRC62" s="365"/>
      <c r="LRD62" s="365"/>
      <c r="LRE62" s="365"/>
      <c r="LRF62" s="365"/>
      <c r="LRG62" s="365"/>
      <c r="LRH62" s="365"/>
      <c r="LRI62" s="365"/>
      <c r="LRJ62" s="365"/>
      <c r="LRK62" s="365"/>
      <c r="LRL62" s="365"/>
      <c r="LRM62" s="365"/>
      <c r="LRN62" s="365"/>
      <c r="LRO62" s="365"/>
      <c r="LRP62" s="365"/>
      <c r="LRQ62" s="365"/>
      <c r="LRR62" s="365"/>
      <c r="LRS62" s="365"/>
      <c r="LRT62" s="365"/>
      <c r="LRU62" s="365"/>
      <c r="LRV62" s="365"/>
      <c r="LRW62" s="365"/>
      <c r="LRX62" s="365"/>
      <c r="LRY62" s="365"/>
      <c r="LRZ62" s="365"/>
      <c r="LSA62" s="365"/>
      <c r="LSB62" s="365"/>
      <c r="LSC62" s="365"/>
      <c r="LSD62" s="365"/>
      <c r="LSE62" s="365"/>
      <c r="LSF62" s="365"/>
      <c r="LSG62" s="365"/>
      <c r="LSH62" s="365"/>
      <c r="LSI62" s="365"/>
      <c r="LSJ62" s="365"/>
      <c r="LSK62" s="365"/>
      <c r="LSL62" s="365"/>
      <c r="LSM62" s="365"/>
      <c r="LSN62" s="365"/>
      <c r="LSO62" s="365"/>
      <c r="LSP62" s="365"/>
      <c r="LSQ62" s="365"/>
      <c r="LSR62" s="365"/>
      <c r="LSS62" s="365"/>
      <c r="LST62" s="365"/>
      <c r="LSU62" s="365"/>
      <c r="LSV62" s="365"/>
      <c r="LSW62" s="365"/>
      <c r="LSX62" s="365"/>
      <c r="LSY62" s="365"/>
      <c r="LSZ62" s="365"/>
      <c r="LTA62" s="365"/>
      <c r="LTB62" s="365"/>
      <c r="LTC62" s="365"/>
      <c r="LTD62" s="365"/>
      <c r="LTE62" s="365"/>
      <c r="LTF62" s="365"/>
      <c r="LTG62" s="365"/>
      <c r="LTH62" s="365"/>
      <c r="LTI62" s="365"/>
      <c r="LTJ62" s="365"/>
      <c r="LTK62" s="365"/>
      <c r="LTL62" s="365"/>
      <c r="LTM62" s="365"/>
      <c r="LTN62" s="365"/>
      <c r="LTO62" s="365"/>
      <c r="LTP62" s="365"/>
      <c r="LTQ62" s="365"/>
      <c r="LTR62" s="365"/>
      <c r="LTS62" s="365"/>
      <c r="LTT62" s="365"/>
      <c r="LTU62" s="365"/>
      <c r="LTV62" s="365"/>
      <c r="LTW62" s="365"/>
      <c r="LTX62" s="365"/>
      <c r="LTY62" s="365"/>
      <c r="LTZ62" s="365"/>
      <c r="LUA62" s="365"/>
      <c r="LUB62" s="365"/>
      <c r="LUC62" s="365"/>
      <c r="LUD62" s="365"/>
      <c r="LUE62" s="365"/>
      <c r="LUF62" s="365"/>
      <c r="LUG62" s="365"/>
      <c r="LUH62" s="365"/>
      <c r="LUI62" s="365"/>
      <c r="LUJ62" s="365"/>
      <c r="LUK62" s="365"/>
      <c r="LUL62" s="365"/>
      <c r="LUM62" s="365"/>
      <c r="LUN62" s="365"/>
      <c r="LUO62" s="365"/>
      <c r="LUP62" s="365"/>
      <c r="LUQ62" s="365"/>
      <c r="LUR62" s="365"/>
      <c r="LUS62" s="365"/>
      <c r="LUT62" s="365"/>
      <c r="LUU62" s="365"/>
      <c r="LUV62" s="365"/>
      <c r="LUW62" s="365"/>
      <c r="LUX62" s="365"/>
      <c r="LUY62" s="365"/>
      <c r="LUZ62" s="365"/>
      <c r="LVA62" s="365"/>
      <c r="LVB62" s="365"/>
      <c r="LVC62" s="365"/>
      <c r="LVD62" s="365"/>
      <c r="LVE62" s="365"/>
      <c r="LVF62" s="365"/>
      <c r="LVG62" s="365"/>
      <c r="LVH62" s="365"/>
      <c r="LVI62" s="365"/>
      <c r="LVJ62" s="365"/>
      <c r="LVK62" s="365"/>
      <c r="LVL62" s="365"/>
      <c r="LVM62" s="365"/>
      <c r="LVN62" s="365"/>
      <c r="LVO62" s="365"/>
      <c r="LVP62" s="365"/>
      <c r="LVQ62" s="365"/>
      <c r="LVR62" s="365"/>
      <c r="LVS62" s="365"/>
      <c r="LVT62" s="365"/>
      <c r="LVU62" s="365"/>
      <c r="LVV62" s="365"/>
      <c r="LVW62" s="365"/>
      <c r="LVX62" s="365"/>
      <c r="LVY62" s="365"/>
      <c r="LVZ62" s="365"/>
      <c r="LWA62" s="365"/>
      <c r="LWB62" s="365"/>
      <c r="LWC62" s="365"/>
      <c r="LWD62" s="365"/>
      <c r="LWE62" s="365"/>
      <c r="LWF62" s="365"/>
      <c r="LWG62" s="365"/>
      <c r="LWH62" s="365"/>
      <c r="LWI62" s="365"/>
      <c r="LWJ62" s="365"/>
      <c r="LWK62" s="365"/>
      <c r="LWL62" s="365"/>
      <c r="LWM62" s="365"/>
      <c r="LWN62" s="365"/>
      <c r="LWO62" s="365"/>
      <c r="LWP62" s="365"/>
      <c r="LWQ62" s="365"/>
      <c r="LWR62" s="365"/>
      <c r="LWS62" s="365"/>
      <c r="LWT62" s="365"/>
      <c r="LWU62" s="365"/>
      <c r="LWV62" s="365"/>
      <c r="LWW62" s="365"/>
      <c r="LWX62" s="365"/>
      <c r="LWY62" s="365"/>
      <c r="LWZ62" s="365"/>
      <c r="LXA62" s="365"/>
      <c r="LXB62" s="365"/>
      <c r="LXC62" s="365"/>
      <c r="LXD62" s="365"/>
      <c r="LXE62" s="365"/>
      <c r="LXF62" s="365"/>
      <c r="LXG62" s="365"/>
      <c r="LXH62" s="365"/>
      <c r="LXI62" s="365"/>
      <c r="LXJ62" s="365"/>
      <c r="LXK62" s="365"/>
      <c r="LXL62" s="365"/>
      <c r="LXM62" s="365"/>
      <c r="LXN62" s="365"/>
      <c r="LXO62" s="365"/>
      <c r="LXP62" s="365"/>
      <c r="LXQ62" s="365"/>
      <c r="LXR62" s="365"/>
      <c r="LXS62" s="365"/>
      <c r="LXT62" s="365"/>
      <c r="LXU62" s="365"/>
      <c r="LXV62" s="365"/>
      <c r="LXW62" s="365"/>
      <c r="LXX62" s="365"/>
      <c r="LXY62" s="365"/>
      <c r="LXZ62" s="365"/>
      <c r="LYA62" s="365"/>
      <c r="LYB62" s="365"/>
      <c r="LYC62" s="365"/>
      <c r="LYD62" s="365"/>
      <c r="LYE62" s="365"/>
      <c r="LYF62" s="365"/>
      <c r="LYG62" s="365"/>
      <c r="LYH62" s="365"/>
      <c r="LYI62" s="365"/>
      <c r="LYJ62" s="365"/>
      <c r="LYK62" s="365"/>
      <c r="LYL62" s="365"/>
      <c r="LYM62" s="365"/>
      <c r="LYN62" s="365"/>
      <c r="LYO62" s="365"/>
      <c r="LYP62" s="365"/>
      <c r="LYQ62" s="365"/>
      <c r="LYR62" s="365"/>
      <c r="LYS62" s="365"/>
      <c r="LYT62" s="365"/>
      <c r="LYU62" s="365"/>
      <c r="LYV62" s="365"/>
      <c r="LYW62" s="365"/>
      <c r="LYX62" s="365"/>
      <c r="LYY62" s="365"/>
      <c r="LYZ62" s="365"/>
      <c r="LZA62" s="365"/>
      <c r="LZB62" s="365"/>
      <c r="LZC62" s="365"/>
      <c r="LZD62" s="365"/>
      <c r="LZE62" s="365"/>
      <c r="LZF62" s="365"/>
      <c r="LZG62" s="365"/>
      <c r="LZH62" s="365"/>
      <c r="LZI62" s="365"/>
      <c r="LZJ62" s="365"/>
      <c r="LZK62" s="365"/>
      <c r="LZL62" s="365"/>
      <c r="LZM62" s="365"/>
      <c r="LZN62" s="365"/>
      <c r="LZO62" s="365"/>
      <c r="LZP62" s="365"/>
      <c r="LZQ62" s="365"/>
      <c r="LZR62" s="365"/>
      <c r="LZS62" s="365"/>
      <c r="LZT62" s="365"/>
      <c r="LZU62" s="365"/>
      <c r="LZV62" s="365"/>
      <c r="LZW62" s="365"/>
      <c r="LZX62" s="365"/>
      <c r="LZY62" s="365"/>
      <c r="LZZ62" s="365"/>
      <c r="MAA62" s="365"/>
      <c r="MAB62" s="365"/>
      <c r="MAC62" s="365"/>
      <c r="MAD62" s="365"/>
      <c r="MAE62" s="365"/>
      <c r="MAF62" s="365"/>
      <c r="MAG62" s="365"/>
      <c r="MAH62" s="365"/>
      <c r="MAI62" s="365"/>
      <c r="MAJ62" s="365"/>
      <c r="MAK62" s="365"/>
      <c r="MAL62" s="365"/>
      <c r="MAM62" s="365"/>
      <c r="MAN62" s="365"/>
      <c r="MAO62" s="365"/>
      <c r="MAP62" s="365"/>
      <c r="MAQ62" s="365"/>
      <c r="MAR62" s="365"/>
      <c r="MAS62" s="365"/>
      <c r="MAT62" s="365"/>
      <c r="MAU62" s="365"/>
      <c r="MAV62" s="365"/>
      <c r="MAW62" s="365"/>
      <c r="MAX62" s="365"/>
      <c r="MAY62" s="365"/>
      <c r="MAZ62" s="365"/>
      <c r="MBA62" s="365"/>
      <c r="MBB62" s="365"/>
      <c r="MBC62" s="365"/>
      <c r="MBD62" s="365"/>
      <c r="MBE62" s="365"/>
      <c r="MBF62" s="365"/>
      <c r="MBG62" s="365"/>
      <c r="MBH62" s="365"/>
      <c r="MBI62" s="365"/>
      <c r="MBJ62" s="365"/>
      <c r="MBK62" s="365"/>
      <c r="MBL62" s="365"/>
      <c r="MBM62" s="365"/>
      <c r="MBN62" s="365"/>
      <c r="MBO62" s="365"/>
      <c r="MBP62" s="365"/>
      <c r="MBQ62" s="365"/>
      <c r="MBR62" s="365"/>
      <c r="MBS62" s="365"/>
      <c r="MBT62" s="365"/>
      <c r="MBU62" s="365"/>
      <c r="MBV62" s="365"/>
      <c r="MBW62" s="365"/>
      <c r="MBX62" s="365"/>
      <c r="MBY62" s="365"/>
      <c r="MBZ62" s="365"/>
      <c r="MCA62" s="365"/>
      <c r="MCB62" s="365"/>
      <c r="MCC62" s="365"/>
      <c r="MCD62" s="365"/>
      <c r="MCE62" s="365"/>
      <c r="MCF62" s="365"/>
      <c r="MCG62" s="365"/>
      <c r="MCH62" s="365"/>
      <c r="MCI62" s="365"/>
      <c r="MCJ62" s="365"/>
      <c r="MCK62" s="365"/>
      <c r="MCL62" s="365"/>
      <c r="MCM62" s="365"/>
      <c r="MCN62" s="365"/>
      <c r="MCO62" s="365"/>
      <c r="MCP62" s="365"/>
      <c r="MCQ62" s="365"/>
      <c r="MCR62" s="365"/>
      <c r="MCS62" s="365"/>
      <c r="MCT62" s="365"/>
      <c r="MCU62" s="365"/>
      <c r="MCV62" s="365"/>
      <c r="MCW62" s="365"/>
      <c r="MCX62" s="365"/>
      <c r="MCY62" s="365"/>
      <c r="MCZ62" s="365"/>
      <c r="MDA62" s="365"/>
      <c r="MDB62" s="365"/>
      <c r="MDC62" s="365"/>
      <c r="MDD62" s="365"/>
      <c r="MDE62" s="365"/>
      <c r="MDF62" s="365"/>
      <c r="MDG62" s="365"/>
      <c r="MDH62" s="365"/>
      <c r="MDI62" s="365"/>
      <c r="MDJ62" s="365"/>
      <c r="MDK62" s="365"/>
      <c r="MDL62" s="365"/>
      <c r="MDM62" s="365"/>
      <c r="MDN62" s="365"/>
      <c r="MDO62" s="365"/>
      <c r="MDP62" s="365"/>
      <c r="MDQ62" s="365"/>
      <c r="MDR62" s="365"/>
      <c r="MDS62" s="365"/>
      <c r="MDT62" s="365"/>
      <c r="MDU62" s="365"/>
      <c r="MDV62" s="365"/>
      <c r="MDW62" s="365"/>
      <c r="MDX62" s="365"/>
      <c r="MDY62" s="365"/>
      <c r="MDZ62" s="365"/>
      <c r="MEA62" s="365"/>
      <c r="MEB62" s="365"/>
      <c r="MEC62" s="365"/>
      <c r="MED62" s="365"/>
      <c r="MEE62" s="365"/>
      <c r="MEF62" s="365"/>
      <c r="MEG62" s="365"/>
      <c r="MEH62" s="365"/>
      <c r="MEI62" s="365"/>
      <c r="MEJ62" s="365"/>
      <c r="MEK62" s="365"/>
      <c r="MEL62" s="365"/>
      <c r="MEM62" s="365"/>
      <c r="MEN62" s="365"/>
      <c r="MEO62" s="365"/>
      <c r="MEP62" s="365"/>
      <c r="MEQ62" s="365"/>
      <c r="MER62" s="365"/>
      <c r="MES62" s="365"/>
      <c r="MET62" s="365"/>
      <c r="MEU62" s="365"/>
      <c r="MEV62" s="365"/>
      <c r="MEW62" s="365"/>
      <c r="MEX62" s="365"/>
      <c r="MEY62" s="365"/>
      <c r="MEZ62" s="365"/>
      <c r="MFA62" s="365"/>
      <c r="MFB62" s="365"/>
      <c r="MFC62" s="365"/>
      <c r="MFD62" s="365"/>
      <c r="MFE62" s="365"/>
      <c r="MFF62" s="365"/>
      <c r="MFG62" s="365"/>
      <c r="MFH62" s="365"/>
      <c r="MFI62" s="365"/>
      <c r="MFJ62" s="365"/>
      <c r="MFK62" s="365"/>
      <c r="MFL62" s="365"/>
      <c r="MFM62" s="365"/>
      <c r="MFN62" s="365"/>
      <c r="MFO62" s="365"/>
      <c r="MFP62" s="365"/>
      <c r="MFQ62" s="365"/>
      <c r="MFR62" s="365"/>
      <c r="MFS62" s="365"/>
      <c r="MFT62" s="365"/>
      <c r="MFU62" s="365"/>
      <c r="MFV62" s="365"/>
      <c r="MFW62" s="365"/>
      <c r="MFX62" s="365"/>
      <c r="MFY62" s="365"/>
      <c r="MFZ62" s="365"/>
      <c r="MGA62" s="365"/>
      <c r="MGB62" s="365"/>
      <c r="MGC62" s="365"/>
      <c r="MGD62" s="365"/>
      <c r="MGE62" s="365"/>
      <c r="MGF62" s="365"/>
      <c r="MGG62" s="365"/>
      <c r="MGH62" s="365"/>
      <c r="MGI62" s="365"/>
      <c r="MGJ62" s="365"/>
      <c r="MGK62" s="365"/>
      <c r="MGL62" s="365"/>
      <c r="MGM62" s="365"/>
      <c r="MGN62" s="365"/>
      <c r="MGO62" s="365"/>
      <c r="MGP62" s="365"/>
      <c r="MGQ62" s="365"/>
      <c r="MGR62" s="365"/>
      <c r="MGS62" s="365"/>
      <c r="MGT62" s="365"/>
      <c r="MGU62" s="365"/>
      <c r="MGV62" s="365"/>
      <c r="MGW62" s="365"/>
      <c r="MGX62" s="365"/>
      <c r="MGY62" s="365"/>
      <c r="MGZ62" s="365"/>
      <c r="MHA62" s="365"/>
      <c r="MHB62" s="365"/>
      <c r="MHC62" s="365"/>
      <c r="MHD62" s="365"/>
      <c r="MHE62" s="365"/>
      <c r="MHF62" s="365"/>
      <c r="MHG62" s="365"/>
      <c r="MHH62" s="365"/>
      <c r="MHI62" s="365"/>
      <c r="MHJ62" s="365"/>
      <c r="MHK62" s="365"/>
      <c r="MHL62" s="365"/>
      <c r="MHM62" s="365"/>
      <c r="MHN62" s="365"/>
      <c r="MHO62" s="365"/>
      <c r="MHP62" s="365"/>
      <c r="MHQ62" s="365"/>
      <c r="MHR62" s="365"/>
      <c r="MHS62" s="365"/>
      <c r="MHT62" s="365"/>
      <c r="MHU62" s="365"/>
      <c r="MHV62" s="365"/>
      <c r="MHW62" s="365"/>
      <c r="MHX62" s="365"/>
      <c r="MHY62" s="365"/>
      <c r="MHZ62" s="365"/>
      <c r="MIA62" s="365"/>
      <c r="MIB62" s="365"/>
      <c r="MIC62" s="365"/>
      <c r="MID62" s="365"/>
      <c r="MIE62" s="365"/>
      <c r="MIF62" s="365"/>
      <c r="MIG62" s="365"/>
      <c r="MIH62" s="365"/>
      <c r="MII62" s="365"/>
      <c r="MIJ62" s="365"/>
      <c r="MIK62" s="365"/>
      <c r="MIL62" s="365"/>
      <c r="MIM62" s="365"/>
      <c r="MIN62" s="365"/>
      <c r="MIO62" s="365"/>
      <c r="MIP62" s="365"/>
      <c r="MIQ62" s="365"/>
      <c r="MIR62" s="365"/>
      <c r="MIS62" s="365"/>
      <c r="MIT62" s="365"/>
      <c r="MIU62" s="365"/>
      <c r="MIV62" s="365"/>
      <c r="MIW62" s="365"/>
      <c r="MIX62" s="365"/>
      <c r="MIY62" s="365"/>
      <c r="MIZ62" s="365"/>
      <c r="MJA62" s="365"/>
      <c r="MJB62" s="365"/>
      <c r="MJC62" s="365"/>
      <c r="MJD62" s="365"/>
      <c r="MJE62" s="365"/>
      <c r="MJF62" s="365"/>
      <c r="MJG62" s="365"/>
      <c r="MJH62" s="365"/>
      <c r="MJI62" s="365"/>
      <c r="MJJ62" s="365"/>
      <c r="MJK62" s="365"/>
      <c r="MJL62" s="365"/>
      <c r="MJM62" s="365"/>
      <c r="MJN62" s="365"/>
      <c r="MJO62" s="365"/>
      <c r="MJP62" s="365"/>
      <c r="MJQ62" s="365"/>
      <c r="MJR62" s="365"/>
      <c r="MJS62" s="365"/>
      <c r="MJT62" s="365"/>
      <c r="MJU62" s="365"/>
      <c r="MJV62" s="365"/>
      <c r="MJW62" s="365"/>
      <c r="MJX62" s="365"/>
      <c r="MJY62" s="365"/>
      <c r="MJZ62" s="365"/>
      <c r="MKA62" s="365"/>
      <c r="MKB62" s="365"/>
      <c r="MKC62" s="365"/>
      <c r="MKD62" s="365"/>
      <c r="MKE62" s="365"/>
      <c r="MKF62" s="365"/>
      <c r="MKG62" s="365"/>
      <c r="MKH62" s="365"/>
      <c r="MKI62" s="365"/>
      <c r="MKJ62" s="365"/>
      <c r="MKK62" s="365"/>
      <c r="MKL62" s="365"/>
      <c r="MKM62" s="365"/>
      <c r="MKN62" s="365"/>
      <c r="MKO62" s="365"/>
      <c r="MKP62" s="365"/>
      <c r="MKQ62" s="365"/>
      <c r="MKR62" s="365"/>
      <c r="MKS62" s="365"/>
      <c r="MKT62" s="365"/>
      <c r="MKU62" s="365"/>
      <c r="MKV62" s="365"/>
      <c r="MKW62" s="365"/>
      <c r="MKX62" s="365"/>
      <c r="MKY62" s="365"/>
      <c r="MKZ62" s="365"/>
      <c r="MLA62" s="365"/>
      <c r="MLB62" s="365"/>
      <c r="MLC62" s="365"/>
      <c r="MLD62" s="365"/>
      <c r="MLE62" s="365"/>
      <c r="MLF62" s="365"/>
      <c r="MLG62" s="365"/>
      <c r="MLH62" s="365"/>
      <c r="MLI62" s="365"/>
      <c r="MLJ62" s="365"/>
      <c r="MLK62" s="365"/>
      <c r="MLL62" s="365"/>
      <c r="MLM62" s="365"/>
      <c r="MLN62" s="365"/>
      <c r="MLO62" s="365"/>
      <c r="MLP62" s="365"/>
      <c r="MLQ62" s="365"/>
      <c r="MLR62" s="365"/>
      <c r="MLS62" s="365"/>
      <c r="MLT62" s="365"/>
      <c r="MLU62" s="365"/>
      <c r="MLV62" s="365"/>
      <c r="MLW62" s="365"/>
      <c r="MLX62" s="365"/>
      <c r="MLY62" s="365"/>
      <c r="MLZ62" s="365"/>
      <c r="MMA62" s="365"/>
      <c r="MMB62" s="365"/>
      <c r="MMC62" s="365"/>
      <c r="MMD62" s="365"/>
      <c r="MME62" s="365"/>
      <c r="MMF62" s="365"/>
      <c r="MMG62" s="365"/>
      <c r="MMH62" s="365"/>
      <c r="MMI62" s="365"/>
      <c r="MMJ62" s="365"/>
      <c r="MMK62" s="365"/>
      <c r="MML62" s="365"/>
      <c r="MMM62" s="365"/>
      <c r="MMN62" s="365"/>
      <c r="MMO62" s="365"/>
      <c r="MMP62" s="365"/>
      <c r="MMQ62" s="365"/>
      <c r="MMR62" s="365"/>
      <c r="MMS62" s="365"/>
      <c r="MMT62" s="365"/>
      <c r="MMU62" s="365"/>
      <c r="MMV62" s="365"/>
      <c r="MMW62" s="365"/>
      <c r="MMX62" s="365"/>
      <c r="MMY62" s="365"/>
      <c r="MMZ62" s="365"/>
      <c r="MNA62" s="365"/>
      <c r="MNB62" s="365"/>
      <c r="MNC62" s="365"/>
      <c r="MND62" s="365"/>
      <c r="MNE62" s="365"/>
      <c r="MNF62" s="365"/>
      <c r="MNG62" s="365"/>
      <c r="MNH62" s="365"/>
      <c r="MNI62" s="365"/>
      <c r="MNJ62" s="365"/>
      <c r="MNK62" s="365"/>
      <c r="MNL62" s="365"/>
      <c r="MNM62" s="365"/>
      <c r="MNN62" s="365"/>
      <c r="MNO62" s="365"/>
      <c r="MNP62" s="365"/>
      <c r="MNQ62" s="365"/>
      <c r="MNR62" s="365"/>
      <c r="MNS62" s="365"/>
      <c r="MNT62" s="365"/>
      <c r="MNU62" s="365"/>
      <c r="MNV62" s="365"/>
      <c r="MNW62" s="365"/>
      <c r="MNX62" s="365"/>
      <c r="MNY62" s="365"/>
      <c r="MNZ62" s="365"/>
      <c r="MOA62" s="365"/>
      <c r="MOB62" s="365"/>
      <c r="MOC62" s="365"/>
      <c r="MOD62" s="365"/>
      <c r="MOE62" s="365"/>
      <c r="MOF62" s="365"/>
      <c r="MOG62" s="365"/>
      <c r="MOH62" s="365"/>
      <c r="MOI62" s="365"/>
      <c r="MOJ62" s="365"/>
      <c r="MOK62" s="365"/>
      <c r="MOL62" s="365"/>
      <c r="MOM62" s="365"/>
      <c r="MON62" s="365"/>
      <c r="MOO62" s="365"/>
      <c r="MOP62" s="365"/>
      <c r="MOQ62" s="365"/>
      <c r="MOR62" s="365"/>
      <c r="MOS62" s="365"/>
      <c r="MOT62" s="365"/>
      <c r="MOU62" s="365"/>
      <c r="MOV62" s="365"/>
      <c r="MOW62" s="365"/>
      <c r="MOX62" s="365"/>
      <c r="MOY62" s="365"/>
      <c r="MOZ62" s="365"/>
      <c r="MPA62" s="365"/>
      <c r="MPB62" s="365"/>
      <c r="MPC62" s="365"/>
      <c r="MPD62" s="365"/>
      <c r="MPE62" s="365"/>
      <c r="MPF62" s="365"/>
      <c r="MPG62" s="365"/>
      <c r="MPH62" s="365"/>
      <c r="MPI62" s="365"/>
      <c r="MPJ62" s="365"/>
      <c r="MPK62" s="365"/>
      <c r="MPL62" s="365"/>
      <c r="MPM62" s="365"/>
      <c r="MPN62" s="365"/>
      <c r="MPO62" s="365"/>
      <c r="MPP62" s="365"/>
      <c r="MPQ62" s="365"/>
      <c r="MPR62" s="365"/>
      <c r="MPS62" s="365"/>
      <c r="MPT62" s="365"/>
      <c r="MPU62" s="365"/>
      <c r="MPV62" s="365"/>
      <c r="MPW62" s="365"/>
      <c r="MPX62" s="365"/>
      <c r="MPY62" s="365"/>
      <c r="MPZ62" s="365"/>
      <c r="MQA62" s="365"/>
      <c r="MQB62" s="365"/>
      <c r="MQC62" s="365"/>
      <c r="MQD62" s="365"/>
      <c r="MQE62" s="365"/>
      <c r="MQF62" s="365"/>
      <c r="MQG62" s="365"/>
      <c r="MQH62" s="365"/>
      <c r="MQI62" s="365"/>
      <c r="MQJ62" s="365"/>
      <c r="MQK62" s="365"/>
      <c r="MQL62" s="365"/>
      <c r="MQM62" s="365"/>
      <c r="MQN62" s="365"/>
      <c r="MQO62" s="365"/>
      <c r="MQP62" s="365"/>
      <c r="MQQ62" s="365"/>
      <c r="MQR62" s="365"/>
      <c r="MQS62" s="365"/>
      <c r="MQT62" s="365"/>
      <c r="MQU62" s="365"/>
      <c r="MQV62" s="365"/>
      <c r="MQW62" s="365"/>
      <c r="MQX62" s="365"/>
      <c r="MQY62" s="365"/>
      <c r="MQZ62" s="365"/>
      <c r="MRA62" s="365"/>
      <c r="MRB62" s="365"/>
      <c r="MRC62" s="365"/>
      <c r="MRD62" s="365"/>
      <c r="MRE62" s="365"/>
      <c r="MRF62" s="365"/>
      <c r="MRG62" s="365"/>
      <c r="MRH62" s="365"/>
      <c r="MRI62" s="365"/>
      <c r="MRJ62" s="365"/>
      <c r="MRK62" s="365"/>
      <c r="MRL62" s="365"/>
      <c r="MRM62" s="365"/>
      <c r="MRN62" s="365"/>
      <c r="MRO62" s="365"/>
      <c r="MRP62" s="365"/>
      <c r="MRQ62" s="365"/>
      <c r="MRR62" s="365"/>
      <c r="MRS62" s="365"/>
      <c r="MRT62" s="365"/>
      <c r="MRU62" s="365"/>
      <c r="MRV62" s="365"/>
      <c r="MRW62" s="365"/>
      <c r="MRX62" s="365"/>
      <c r="MRY62" s="365"/>
      <c r="MRZ62" s="365"/>
      <c r="MSA62" s="365"/>
      <c r="MSB62" s="365"/>
      <c r="MSC62" s="365"/>
      <c r="MSD62" s="365"/>
      <c r="MSE62" s="365"/>
      <c r="MSF62" s="365"/>
      <c r="MSG62" s="365"/>
      <c r="MSH62" s="365"/>
      <c r="MSI62" s="365"/>
      <c r="MSJ62" s="365"/>
      <c r="MSK62" s="365"/>
      <c r="MSL62" s="365"/>
      <c r="MSM62" s="365"/>
      <c r="MSN62" s="365"/>
      <c r="MSO62" s="365"/>
      <c r="MSP62" s="365"/>
      <c r="MSQ62" s="365"/>
      <c r="MSR62" s="365"/>
      <c r="MSS62" s="365"/>
      <c r="MST62" s="365"/>
      <c r="MSU62" s="365"/>
      <c r="MSV62" s="365"/>
      <c r="MSW62" s="365"/>
      <c r="MSX62" s="365"/>
      <c r="MSY62" s="365"/>
      <c r="MSZ62" s="365"/>
      <c r="MTA62" s="365"/>
      <c r="MTB62" s="365"/>
      <c r="MTC62" s="365"/>
      <c r="MTD62" s="365"/>
      <c r="MTE62" s="365"/>
      <c r="MTF62" s="365"/>
      <c r="MTG62" s="365"/>
      <c r="MTH62" s="365"/>
      <c r="MTI62" s="365"/>
      <c r="MTJ62" s="365"/>
      <c r="MTK62" s="365"/>
      <c r="MTL62" s="365"/>
      <c r="MTM62" s="365"/>
      <c r="MTN62" s="365"/>
      <c r="MTO62" s="365"/>
      <c r="MTP62" s="365"/>
      <c r="MTQ62" s="365"/>
      <c r="MTR62" s="365"/>
      <c r="MTS62" s="365"/>
      <c r="MTT62" s="365"/>
      <c r="MTU62" s="365"/>
      <c r="MTV62" s="365"/>
      <c r="MTW62" s="365"/>
      <c r="MTX62" s="365"/>
      <c r="MTY62" s="365"/>
      <c r="MTZ62" s="365"/>
      <c r="MUA62" s="365"/>
      <c r="MUB62" s="365"/>
      <c r="MUC62" s="365"/>
      <c r="MUD62" s="365"/>
      <c r="MUE62" s="365"/>
      <c r="MUF62" s="365"/>
      <c r="MUG62" s="365"/>
      <c r="MUH62" s="365"/>
      <c r="MUI62" s="365"/>
      <c r="MUJ62" s="365"/>
      <c r="MUK62" s="365"/>
      <c r="MUL62" s="365"/>
      <c r="MUM62" s="365"/>
      <c r="MUN62" s="365"/>
      <c r="MUO62" s="365"/>
      <c r="MUP62" s="365"/>
      <c r="MUQ62" s="365"/>
      <c r="MUR62" s="365"/>
      <c r="MUS62" s="365"/>
      <c r="MUT62" s="365"/>
      <c r="MUU62" s="365"/>
      <c r="MUV62" s="365"/>
      <c r="MUW62" s="365"/>
      <c r="MUX62" s="365"/>
      <c r="MUY62" s="365"/>
      <c r="MUZ62" s="365"/>
      <c r="MVA62" s="365"/>
      <c r="MVB62" s="365"/>
      <c r="MVC62" s="365"/>
      <c r="MVD62" s="365"/>
      <c r="MVE62" s="365"/>
      <c r="MVF62" s="365"/>
      <c r="MVG62" s="365"/>
      <c r="MVH62" s="365"/>
      <c r="MVI62" s="365"/>
      <c r="MVJ62" s="365"/>
      <c r="MVK62" s="365"/>
      <c r="MVL62" s="365"/>
      <c r="MVM62" s="365"/>
      <c r="MVN62" s="365"/>
      <c r="MVO62" s="365"/>
      <c r="MVP62" s="365"/>
      <c r="MVQ62" s="365"/>
      <c r="MVR62" s="365"/>
      <c r="MVS62" s="365"/>
      <c r="MVT62" s="365"/>
      <c r="MVU62" s="365"/>
      <c r="MVV62" s="365"/>
      <c r="MVW62" s="365"/>
      <c r="MVX62" s="365"/>
      <c r="MVY62" s="365"/>
      <c r="MVZ62" s="365"/>
      <c r="MWA62" s="365"/>
      <c r="MWB62" s="365"/>
      <c r="MWC62" s="365"/>
      <c r="MWD62" s="365"/>
      <c r="MWE62" s="365"/>
      <c r="MWF62" s="365"/>
      <c r="MWG62" s="365"/>
      <c r="MWH62" s="365"/>
      <c r="MWI62" s="365"/>
      <c r="MWJ62" s="365"/>
      <c r="MWK62" s="365"/>
      <c r="MWL62" s="365"/>
      <c r="MWM62" s="365"/>
      <c r="MWN62" s="365"/>
      <c r="MWO62" s="365"/>
      <c r="MWP62" s="365"/>
      <c r="MWQ62" s="365"/>
      <c r="MWR62" s="365"/>
      <c r="MWS62" s="365"/>
      <c r="MWT62" s="365"/>
      <c r="MWU62" s="365"/>
      <c r="MWV62" s="365"/>
      <c r="MWW62" s="365"/>
      <c r="MWX62" s="365"/>
      <c r="MWY62" s="365"/>
      <c r="MWZ62" s="365"/>
      <c r="MXA62" s="365"/>
      <c r="MXB62" s="365"/>
      <c r="MXC62" s="365"/>
      <c r="MXD62" s="365"/>
      <c r="MXE62" s="365"/>
      <c r="MXF62" s="365"/>
      <c r="MXG62" s="365"/>
      <c r="MXH62" s="365"/>
      <c r="MXI62" s="365"/>
      <c r="MXJ62" s="365"/>
      <c r="MXK62" s="365"/>
      <c r="MXL62" s="365"/>
      <c r="MXM62" s="365"/>
      <c r="MXN62" s="365"/>
      <c r="MXO62" s="365"/>
      <c r="MXP62" s="365"/>
      <c r="MXQ62" s="365"/>
      <c r="MXR62" s="365"/>
      <c r="MXS62" s="365"/>
      <c r="MXT62" s="365"/>
      <c r="MXU62" s="365"/>
      <c r="MXV62" s="365"/>
      <c r="MXW62" s="365"/>
      <c r="MXX62" s="365"/>
      <c r="MXY62" s="365"/>
      <c r="MXZ62" s="365"/>
      <c r="MYA62" s="365"/>
      <c r="MYB62" s="365"/>
      <c r="MYC62" s="365"/>
      <c r="MYD62" s="365"/>
      <c r="MYE62" s="365"/>
      <c r="MYF62" s="365"/>
      <c r="MYG62" s="365"/>
      <c r="MYH62" s="365"/>
      <c r="MYI62" s="365"/>
      <c r="MYJ62" s="365"/>
      <c r="MYK62" s="365"/>
      <c r="MYL62" s="365"/>
      <c r="MYM62" s="365"/>
      <c r="MYN62" s="365"/>
      <c r="MYO62" s="365"/>
      <c r="MYP62" s="365"/>
      <c r="MYQ62" s="365"/>
      <c r="MYR62" s="365"/>
      <c r="MYS62" s="365"/>
      <c r="MYT62" s="365"/>
      <c r="MYU62" s="365"/>
      <c r="MYV62" s="365"/>
      <c r="MYW62" s="365"/>
      <c r="MYX62" s="365"/>
      <c r="MYY62" s="365"/>
      <c r="MYZ62" s="365"/>
      <c r="MZA62" s="365"/>
      <c r="MZB62" s="365"/>
      <c r="MZC62" s="365"/>
      <c r="MZD62" s="365"/>
      <c r="MZE62" s="365"/>
      <c r="MZF62" s="365"/>
      <c r="MZG62" s="365"/>
      <c r="MZH62" s="365"/>
      <c r="MZI62" s="365"/>
      <c r="MZJ62" s="365"/>
      <c r="MZK62" s="365"/>
      <c r="MZL62" s="365"/>
      <c r="MZM62" s="365"/>
      <c r="MZN62" s="365"/>
      <c r="MZO62" s="365"/>
      <c r="MZP62" s="365"/>
      <c r="MZQ62" s="365"/>
      <c r="MZR62" s="365"/>
      <c r="MZS62" s="365"/>
      <c r="MZT62" s="365"/>
      <c r="MZU62" s="365"/>
      <c r="MZV62" s="365"/>
      <c r="MZW62" s="365"/>
      <c r="MZX62" s="365"/>
      <c r="MZY62" s="365"/>
      <c r="MZZ62" s="365"/>
      <c r="NAA62" s="365"/>
      <c r="NAB62" s="365"/>
      <c r="NAC62" s="365"/>
      <c r="NAD62" s="365"/>
      <c r="NAE62" s="365"/>
      <c r="NAF62" s="365"/>
      <c r="NAG62" s="365"/>
      <c r="NAH62" s="365"/>
      <c r="NAI62" s="365"/>
      <c r="NAJ62" s="365"/>
      <c r="NAK62" s="365"/>
      <c r="NAL62" s="365"/>
      <c r="NAM62" s="365"/>
      <c r="NAN62" s="365"/>
      <c r="NAO62" s="365"/>
      <c r="NAP62" s="365"/>
      <c r="NAQ62" s="365"/>
      <c r="NAR62" s="365"/>
      <c r="NAS62" s="365"/>
      <c r="NAT62" s="365"/>
      <c r="NAU62" s="365"/>
      <c r="NAV62" s="365"/>
      <c r="NAW62" s="365"/>
      <c r="NAX62" s="365"/>
      <c r="NAY62" s="365"/>
      <c r="NAZ62" s="365"/>
      <c r="NBA62" s="365"/>
      <c r="NBB62" s="365"/>
      <c r="NBC62" s="365"/>
      <c r="NBD62" s="365"/>
      <c r="NBE62" s="365"/>
      <c r="NBF62" s="365"/>
      <c r="NBG62" s="365"/>
      <c r="NBH62" s="365"/>
      <c r="NBI62" s="365"/>
      <c r="NBJ62" s="365"/>
      <c r="NBK62" s="365"/>
      <c r="NBL62" s="365"/>
      <c r="NBM62" s="365"/>
      <c r="NBN62" s="365"/>
      <c r="NBO62" s="365"/>
      <c r="NBP62" s="365"/>
      <c r="NBQ62" s="365"/>
      <c r="NBR62" s="365"/>
      <c r="NBS62" s="365"/>
      <c r="NBT62" s="365"/>
      <c r="NBU62" s="365"/>
      <c r="NBV62" s="365"/>
      <c r="NBW62" s="365"/>
      <c r="NBX62" s="365"/>
      <c r="NBY62" s="365"/>
      <c r="NBZ62" s="365"/>
      <c r="NCA62" s="365"/>
      <c r="NCB62" s="365"/>
      <c r="NCC62" s="365"/>
      <c r="NCD62" s="365"/>
      <c r="NCE62" s="365"/>
      <c r="NCF62" s="365"/>
      <c r="NCG62" s="365"/>
      <c r="NCH62" s="365"/>
      <c r="NCI62" s="365"/>
      <c r="NCJ62" s="365"/>
      <c r="NCK62" s="365"/>
      <c r="NCL62" s="365"/>
      <c r="NCM62" s="365"/>
      <c r="NCN62" s="365"/>
      <c r="NCO62" s="365"/>
      <c r="NCP62" s="365"/>
      <c r="NCQ62" s="365"/>
      <c r="NCR62" s="365"/>
      <c r="NCS62" s="365"/>
      <c r="NCT62" s="365"/>
      <c r="NCU62" s="365"/>
      <c r="NCV62" s="365"/>
      <c r="NCW62" s="365"/>
      <c r="NCX62" s="365"/>
      <c r="NCY62" s="365"/>
      <c r="NCZ62" s="365"/>
      <c r="NDA62" s="365"/>
      <c r="NDB62" s="365"/>
      <c r="NDC62" s="365"/>
      <c r="NDD62" s="365"/>
      <c r="NDE62" s="365"/>
      <c r="NDF62" s="365"/>
      <c r="NDG62" s="365"/>
      <c r="NDH62" s="365"/>
      <c r="NDI62" s="365"/>
      <c r="NDJ62" s="365"/>
      <c r="NDK62" s="365"/>
      <c r="NDL62" s="365"/>
      <c r="NDM62" s="365"/>
      <c r="NDN62" s="365"/>
      <c r="NDO62" s="365"/>
      <c r="NDP62" s="365"/>
      <c r="NDQ62" s="365"/>
      <c r="NDR62" s="365"/>
      <c r="NDS62" s="365"/>
      <c r="NDT62" s="365"/>
      <c r="NDU62" s="365"/>
      <c r="NDV62" s="365"/>
      <c r="NDW62" s="365"/>
      <c r="NDX62" s="365"/>
      <c r="NDY62" s="365"/>
      <c r="NDZ62" s="365"/>
      <c r="NEA62" s="365"/>
      <c r="NEB62" s="365"/>
      <c r="NEC62" s="365"/>
      <c r="NED62" s="365"/>
      <c r="NEE62" s="365"/>
      <c r="NEF62" s="365"/>
      <c r="NEG62" s="365"/>
      <c r="NEH62" s="365"/>
      <c r="NEI62" s="365"/>
      <c r="NEJ62" s="365"/>
      <c r="NEK62" s="365"/>
      <c r="NEL62" s="365"/>
      <c r="NEM62" s="365"/>
      <c r="NEN62" s="365"/>
      <c r="NEO62" s="365"/>
      <c r="NEP62" s="365"/>
      <c r="NEQ62" s="365"/>
      <c r="NER62" s="365"/>
      <c r="NES62" s="365"/>
      <c r="NET62" s="365"/>
      <c r="NEU62" s="365"/>
      <c r="NEV62" s="365"/>
      <c r="NEW62" s="365"/>
      <c r="NEX62" s="365"/>
      <c r="NEY62" s="365"/>
      <c r="NEZ62" s="365"/>
      <c r="NFA62" s="365"/>
      <c r="NFB62" s="365"/>
      <c r="NFC62" s="365"/>
      <c r="NFD62" s="365"/>
      <c r="NFE62" s="365"/>
      <c r="NFF62" s="365"/>
      <c r="NFG62" s="365"/>
      <c r="NFH62" s="365"/>
      <c r="NFI62" s="365"/>
      <c r="NFJ62" s="365"/>
      <c r="NFK62" s="365"/>
      <c r="NFL62" s="365"/>
      <c r="NFM62" s="365"/>
      <c r="NFN62" s="365"/>
      <c r="NFO62" s="365"/>
      <c r="NFP62" s="365"/>
      <c r="NFQ62" s="365"/>
      <c r="NFR62" s="365"/>
      <c r="NFS62" s="365"/>
      <c r="NFT62" s="365"/>
      <c r="NFU62" s="365"/>
      <c r="NFV62" s="365"/>
      <c r="NFW62" s="365"/>
      <c r="NFX62" s="365"/>
      <c r="NFY62" s="365"/>
      <c r="NFZ62" s="365"/>
      <c r="NGA62" s="365"/>
      <c r="NGB62" s="365"/>
      <c r="NGC62" s="365"/>
      <c r="NGD62" s="365"/>
      <c r="NGE62" s="365"/>
      <c r="NGF62" s="365"/>
      <c r="NGG62" s="365"/>
      <c r="NGH62" s="365"/>
      <c r="NGI62" s="365"/>
      <c r="NGJ62" s="365"/>
      <c r="NGK62" s="365"/>
      <c r="NGL62" s="365"/>
      <c r="NGM62" s="365"/>
      <c r="NGN62" s="365"/>
      <c r="NGO62" s="365"/>
      <c r="NGP62" s="365"/>
      <c r="NGQ62" s="365"/>
      <c r="NGR62" s="365"/>
      <c r="NGS62" s="365"/>
      <c r="NGT62" s="365"/>
      <c r="NGU62" s="365"/>
      <c r="NGV62" s="365"/>
      <c r="NGW62" s="365"/>
      <c r="NGX62" s="365"/>
      <c r="NGY62" s="365"/>
      <c r="NGZ62" s="365"/>
      <c r="NHA62" s="365"/>
      <c r="NHB62" s="365"/>
      <c r="NHC62" s="365"/>
      <c r="NHD62" s="365"/>
      <c r="NHE62" s="365"/>
      <c r="NHF62" s="365"/>
      <c r="NHG62" s="365"/>
      <c r="NHH62" s="365"/>
      <c r="NHI62" s="365"/>
      <c r="NHJ62" s="365"/>
      <c r="NHK62" s="365"/>
      <c r="NHL62" s="365"/>
      <c r="NHM62" s="365"/>
      <c r="NHN62" s="365"/>
      <c r="NHO62" s="365"/>
      <c r="NHP62" s="365"/>
      <c r="NHQ62" s="365"/>
      <c r="NHR62" s="365"/>
      <c r="NHS62" s="365"/>
      <c r="NHT62" s="365"/>
      <c r="NHU62" s="365"/>
      <c r="NHV62" s="365"/>
      <c r="NHW62" s="365"/>
      <c r="NHX62" s="365"/>
      <c r="NHY62" s="365"/>
      <c r="NHZ62" s="365"/>
      <c r="NIA62" s="365"/>
      <c r="NIB62" s="365"/>
      <c r="NIC62" s="365"/>
      <c r="NID62" s="365"/>
      <c r="NIE62" s="365"/>
      <c r="NIF62" s="365"/>
      <c r="NIG62" s="365"/>
      <c r="NIH62" s="365"/>
      <c r="NII62" s="365"/>
      <c r="NIJ62" s="365"/>
      <c r="NIK62" s="365"/>
      <c r="NIL62" s="365"/>
      <c r="NIM62" s="365"/>
      <c r="NIN62" s="365"/>
      <c r="NIO62" s="365"/>
      <c r="NIP62" s="365"/>
      <c r="NIQ62" s="365"/>
      <c r="NIR62" s="365"/>
      <c r="NIS62" s="365"/>
      <c r="NIT62" s="365"/>
      <c r="NIU62" s="365"/>
      <c r="NIV62" s="365"/>
      <c r="NIW62" s="365"/>
      <c r="NIX62" s="365"/>
      <c r="NIY62" s="365"/>
      <c r="NIZ62" s="365"/>
      <c r="NJA62" s="365"/>
      <c r="NJB62" s="365"/>
      <c r="NJC62" s="365"/>
      <c r="NJD62" s="365"/>
      <c r="NJE62" s="365"/>
      <c r="NJF62" s="365"/>
      <c r="NJG62" s="365"/>
      <c r="NJH62" s="365"/>
      <c r="NJI62" s="365"/>
      <c r="NJJ62" s="365"/>
      <c r="NJK62" s="365"/>
      <c r="NJL62" s="365"/>
      <c r="NJM62" s="365"/>
      <c r="NJN62" s="365"/>
      <c r="NJO62" s="365"/>
      <c r="NJP62" s="365"/>
      <c r="NJQ62" s="365"/>
      <c r="NJR62" s="365"/>
      <c r="NJS62" s="365"/>
      <c r="NJT62" s="365"/>
      <c r="NJU62" s="365"/>
      <c r="NJV62" s="365"/>
      <c r="NJW62" s="365"/>
      <c r="NJX62" s="365"/>
      <c r="NJY62" s="365"/>
      <c r="NJZ62" s="365"/>
      <c r="NKA62" s="365"/>
      <c r="NKB62" s="365"/>
      <c r="NKC62" s="365"/>
      <c r="NKD62" s="365"/>
      <c r="NKE62" s="365"/>
      <c r="NKF62" s="365"/>
      <c r="NKG62" s="365"/>
      <c r="NKH62" s="365"/>
      <c r="NKI62" s="365"/>
      <c r="NKJ62" s="365"/>
      <c r="NKK62" s="365"/>
      <c r="NKL62" s="365"/>
      <c r="NKM62" s="365"/>
      <c r="NKN62" s="365"/>
      <c r="NKO62" s="365"/>
      <c r="NKP62" s="365"/>
      <c r="NKQ62" s="365"/>
      <c r="NKR62" s="365"/>
      <c r="NKS62" s="365"/>
      <c r="NKT62" s="365"/>
      <c r="NKU62" s="365"/>
      <c r="NKV62" s="365"/>
      <c r="NKW62" s="365"/>
      <c r="NKX62" s="365"/>
      <c r="NKY62" s="365"/>
      <c r="NKZ62" s="365"/>
      <c r="NLA62" s="365"/>
      <c r="NLB62" s="365"/>
      <c r="NLC62" s="365"/>
      <c r="NLD62" s="365"/>
      <c r="NLE62" s="365"/>
      <c r="NLF62" s="365"/>
      <c r="NLG62" s="365"/>
      <c r="NLH62" s="365"/>
      <c r="NLI62" s="365"/>
      <c r="NLJ62" s="365"/>
      <c r="NLK62" s="365"/>
      <c r="NLL62" s="365"/>
      <c r="NLM62" s="365"/>
      <c r="NLN62" s="365"/>
      <c r="NLO62" s="365"/>
      <c r="NLP62" s="365"/>
      <c r="NLQ62" s="365"/>
      <c r="NLR62" s="365"/>
      <c r="NLS62" s="365"/>
      <c r="NLT62" s="365"/>
      <c r="NLU62" s="365"/>
      <c r="NLV62" s="365"/>
      <c r="NLW62" s="365"/>
      <c r="NLX62" s="365"/>
      <c r="NLY62" s="365"/>
      <c r="NLZ62" s="365"/>
      <c r="NMA62" s="365"/>
      <c r="NMB62" s="365"/>
      <c r="NMC62" s="365"/>
      <c r="NMD62" s="365"/>
      <c r="NME62" s="365"/>
      <c r="NMF62" s="365"/>
      <c r="NMG62" s="365"/>
      <c r="NMH62" s="365"/>
      <c r="NMI62" s="365"/>
      <c r="NMJ62" s="365"/>
      <c r="NMK62" s="365"/>
      <c r="NML62" s="365"/>
      <c r="NMM62" s="365"/>
      <c r="NMN62" s="365"/>
      <c r="NMO62" s="365"/>
      <c r="NMP62" s="365"/>
      <c r="NMQ62" s="365"/>
      <c r="NMR62" s="365"/>
      <c r="NMS62" s="365"/>
      <c r="NMT62" s="365"/>
      <c r="NMU62" s="365"/>
      <c r="NMV62" s="365"/>
      <c r="NMW62" s="365"/>
      <c r="NMX62" s="365"/>
      <c r="NMY62" s="365"/>
      <c r="NMZ62" s="365"/>
      <c r="NNA62" s="365"/>
      <c r="NNB62" s="365"/>
      <c r="NNC62" s="365"/>
      <c r="NND62" s="365"/>
      <c r="NNE62" s="365"/>
      <c r="NNF62" s="365"/>
      <c r="NNG62" s="365"/>
      <c r="NNH62" s="365"/>
      <c r="NNI62" s="365"/>
      <c r="NNJ62" s="365"/>
      <c r="NNK62" s="365"/>
      <c r="NNL62" s="365"/>
      <c r="NNM62" s="365"/>
      <c r="NNN62" s="365"/>
      <c r="NNO62" s="365"/>
      <c r="NNP62" s="365"/>
      <c r="NNQ62" s="365"/>
      <c r="NNR62" s="365"/>
      <c r="NNS62" s="365"/>
      <c r="NNT62" s="365"/>
      <c r="NNU62" s="365"/>
      <c r="NNV62" s="365"/>
      <c r="NNW62" s="365"/>
      <c r="NNX62" s="365"/>
      <c r="NNY62" s="365"/>
      <c r="NNZ62" s="365"/>
      <c r="NOA62" s="365"/>
      <c r="NOB62" s="365"/>
      <c r="NOC62" s="365"/>
      <c r="NOD62" s="365"/>
      <c r="NOE62" s="365"/>
      <c r="NOF62" s="365"/>
      <c r="NOG62" s="365"/>
      <c r="NOH62" s="365"/>
      <c r="NOI62" s="365"/>
      <c r="NOJ62" s="365"/>
      <c r="NOK62" s="365"/>
      <c r="NOL62" s="365"/>
      <c r="NOM62" s="365"/>
      <c r="NON62" s="365"/>
      <c r="NOO62" s="365"/>
      <c r="NOP62" s="365"/>
      <c r="NOQ62" s="365"/>
      <c r="NOR62" s="365"/>
      <c r="NOS62" s="365"/>
      <c r="NOT62" s="365"/>
      <c r="NOU62" s="365"/>
      <c r="NOV62" s="365"/>
      <c r="NOW62" s="365"/>
      <c r="NOX62" s="365"/>
      <c r="NOY62" s="365"/>
      <c r="NOZ62" s="365"/>
      <c r="NPA62" s="365"/>
      <c r="NPB62" s="365"/>
      <c r="NPC62" s="365"/>
      <c r="NPD62" s="365"/>
      <c r="NPE62" s="365"/>
      <c r="NPF62" s="365"/>
      <c r="NPG62" s="365"/>
      <c r="NPH62" s="365"/>
      <c r="NPI62" s="365"/>
      <c r="NPJ62" s="365"/>
      <c r="NPK62" s="365"/>
      <c r="NPL62" s="365"/>
      <c r="NPM62" s="365"/>
      <c r="NPN62" s="365"/>
      <c r="NPO62" s="365"/>
      <c r="NPP62" s="365"/>
      <c r="NPQ62" s="365"/>
      <c r="NPR62" s="365"/>
      <c r="NPS62" s="365"/>
      <c r="NPT62" s="365"/>
      <c r="NPU62" s="365"/>
      <c r="NPV62" s="365"/>
      <c r="NPW62" s="365"/>
      <c r="NPX62" s="365"/>
      <c r="NPY62" s="365"/>
      <c r="NPZ62" s="365"/>
      <c r="NQA62" s="365"/>
      <c r="NQB62" s="365"/>
      <c r="NQC62" s="365"/>
      <c r="NQD62" s="365"/>
      <c r="NQE62" s="365"/>
      <c r="NQF62" s="365"/>
      <c r="NQG62" s="365"/>
      <c r="NQH62" s="365"/>
      <c r="NQI62" s="365"/>
      <c r="NQJ62" s="365"/>
      <c r="NQK62" s="365"/>
      <c r="NQL62" s="365"/>
      <c r="NQM62" s="365"/>
      <c r="NQN62" s="365"/>
      <c r="NQO62" s="365"/>
      <c r="NQP62" s="365"/>
      <c r="NQQ62" s="365"/>
      <c r="NQR62" s="365"/>
      <c r="NQS62" s="365"/>
      <c r="NQT62" s="365"/>
      <c r="NQU62" s="365"/>
      <c r="NQV62" s="365"/>
      <c r="NQW62" s="365"/>
      <c r="NQX62" s="365"/>
      <c r="NQY62" s="365"/>
      <c r="NQZ62" s="365"/>
      <c r="NRA62" s="365"/>
      <c r="NRB62" s="365"/>
      <c r="NRC62" s="365"/>
      <c r="NRD62" s="365"/>
      <c r="NRE62" s="365"/>
      <c r="NRF62" s="365"/>
      <c r="NRG62" s="365"/>
      <c r="NRH62" s="365"/>
      <c r="NRI62" s="365"/>
      <c r="NRJ62" s="365"/>
      <c r="NRK62" s="365"/>
      <c r="NRL62" s="365"/>
      <c r="NRM62" s="365"/>
      <c r="NRN62" s="365"/>
      <c r="NRO62" s="365"/>
      <c r="NRP62" s="365"/>
      <c r="NRQ62" s="365"/>
      <c r="NRR62" s="365"/>
      <c r="NRS62" s="365"/>
      <c r="NRT62" s="365"/>
      <c r="NRU62" s="365"/>
      <c r="NRV62" s="365"/>
      <c r="NRW62" s="365"/>
      <c r="NRX62" s="365"/>
      <c r="NRY62" s="365"/>
      <c r="NRZ62" s="365"/>
      <c r="NSA62" s="365"/>
      <c r="NSB62" s="365"/>
      <c r="NSC62" s="365"/>
      <c r="NSD62" s="365"/>
      <c r="NSE62" s="365"/>
      <c r="NSF62" s="365"/>
      <c r="NSG62" s="365"/>
      <c r="NSH62" s="365"/>
      <c r="NSI62" s="365"/>
      <c r="NSJ62" s="365"/>
      <c r="NSK62" s="365"/>
      <c r="NSL62" s="365"/>
      <c r="NSM62" s="365"/>
      <c r="NSN62" s="365"/>
      <c r="NSO62" s="365"/>
      <c r="NSP62" s="365"/>
      <c r="NSQ62" s="365"/>
      <c r="NSR62" s="365"/>
      <c r="NSS62" s="365"/>
      <c r="NST62" s="365"/>
      <c r="NSU62" s="365"/>
      <c r="NSV62" s="365"/>
      <c r="NSW62" s="365"/>
      <c r="NSX62" s="365"/>
      <c r="NSY62" s="365"/>
      <c r="NSZ62" s="365"/>
      <c r="NTA62" s="365"/>
      <c r="NTB62" s="365"/>
      <c r="NTC62" s="365"/>
      <c r="NTD62" s="365"/>
      <c r="NTE62" s="365"/>
      <c r="NTF62" s="365"/>
      <c r="NTG62" s="365"/>
      <c r="NTH62" s="365"/>
      <c r="NTI62" s="365"/>
      <c r="NTJ62" s="365"/>
      <c r="NTK62" s="365"/>
      <c r="NTL62" s="365"/>
      <c r="NTM62" s="365"/>
      <c r="NTN62" s="365"/>
      <c r="NTO62" s="365"/>
      <c r="NTP62" s="365"/>
      <c r="NTQ62" s="365"/>
      <c r="NTR62" s="365"/>
      <c r="NTS62" s="365"/>
      <c r="NTT62" s="365"/>
      <c r="NTU62" s="365"/>
      <c r="NTV62" s="365"/>
      <c r="NTW62" s="365"/>
      <c r="NTX62" s="365"/>
      <c r="NTY62" s="365"/>
      <c r="NTZ62" s="365"/>
      <c r="NUA62" s="365"/>
      <c r="NUB62" s="365"/>
      <c r="NUC62" s="365"/>
      <c r="NUD62" s="365"/>
      <c r="NUE62" s="365"/>
      <c r="NUF62" s="365"/>
      <c r="NUG62" s="365"/>
      <c r="NUH62" s="365"/>
      <c r="NUI62" s="365"/>
      <c r="NUJ62" s="365"/>
      <c r="NUK62" s="365"/>
      <c r="NUL62" s="365"/>
      <c r="NUM62" s="365"/>
      <c r="NUN62" s="365"/>
      <c r="NUO62" s="365"/>
      <c r="NUP62" s="365"/>
      <c r="NUQ62" s="365"/>
      <c r="NUR62" s="365"/>
      <c r="NUS62" s="365"/>
      <c r="NUT62" s="365"/>
      <c r="NUU62" s="365"/>
      <c r="NUV62" s="365"/>
      <c r="NUW62" s="365"/>
      <c r="NUX62" s="365"/>
      <c r="NUY62" s="365"/>
      <c r="NUZ62" s="365"/>
      <c r="NVA62" s="365"/>
      <c r="NVB62" s="365"/>
      <c r="NVC62" s="365"/>
      <c r="NVD62" s="365"/>
      <c r="NVE62" s="365"/>
      <c r="NVF62" s="365"/>
      <c r="NVG62" s="365"/>
      <c r="NVH62" s="365"/>
      <c r="NVI62" s="365"/>
      <c r="NVJ62" s="365"/>
      <c r="NVK62" s="365"/>
      <c r="NVL62" s="365"/>
      <c r="NVM62" s="365"/>
      <c r="NVN62" s="365"/>
      <c r="NVO62" s="365"/>
      <c r="NVP62" s="365"/>
      <c r="NVQ62" s="365"/>
      <c r="NVR62" s="365"/>
      <c r="NVS62" s="365"/>
      <c r="NVT62" s="365"/>
      <c r="NVU62" s="365"/>
      <c r="NVV62" s="365"/>
      <c r="NVW62" s="365"/>
      <c r="NVX62" s="365"/>
      <c r="NVY62" s="365"/>
      <c r="NVZ62" s="365"/>
      <c r="NWA62" s="365"/>
      <c r="NWB62" s="365"/>
      <c r="NWC62" s="365"/>
      <c r="NWD62" s="365"/>
      <c r="NWE62" s="365"/>
      <c r="NWF62" s="365"/>
      <c r="NWG62" s="365"/>
      <c r="NWH62" s="365"/>
      <c r="NWI62" s="365"/>
      <c r="NWJ62" s="365"/>
      <c r="NWK62" s="365"/>
      <c r="NWL62" s="365"/>
      <c r="NWM62" s="365"/>
      <c r="NWN62" s="365"/>
      <c r="NWO62" s="365"/>
      <c r="NWP62" s="365"/>
      <c r="NWQ62" s="365"/>
      <c r="NWR62" s="365"/>
      <c r="NWS62" s="365"/>
      <c r="NWT62" s="365"/>
      <c r="NWU62" s="365"/>
      <c r="NWV62" s="365"/>
      <c r="NWW62" s="365"/>
      <c r="NWX62" s="365"/>
      <c r="NWY62" s="365"/>
      <c r="NWZ62" s="365"/>
      <c r="NXA62" s="365"/>
      <c r="NXB62" s="365"/>
      <c r="NXC62" s="365"/>
      <c r="NXD62" s="365"/>
      <c r="NXE62" s="365"/>
      <c r="NXF62" s="365"/>
      <c r="NXG62" s="365"/>
      <c r="NXH62" s="365"/>
      <c r="NXI62" s="365"/>
      <c r="NXJ62" s="365"/>
      <c r="NXK62" s="365"/>
      <c r="NXL62" s="365"/>
      <c r="NXM62" s="365"/>
      <c r="NXN62" s="365"/>
      <c r="NXO62" s="365"/>
      <c r="NXP62" s="365"/>
      <c r="NXQ62" s="365"/>
      <c r="NXR62" s="365"/>
      <c r="NXS62" s="365"/>
      <c r="NXT62" s="365"/>
      <c r="NXU62" s="365"/>
      <c r="NXV62" s="365"/>
      <c r="NXW62" s="365"/>
      <c r="NXX62" s="365"/>
      <c r="NXY62" s="365"/>
      <c r="NXZ62" s="365"/>
      <c r="NYA62" s="365"/>
      <c r="NYB62" s="365"/>
      <c r="NYC62" s="365"/>
      <c r="NYD62" s="365"/>
      <c r="NYE62" s="365"/>
      <c r="NYF62" s="365"/>
      <c r="NYG62" s="365"/>
      <c r="NYH62" s="365"/>
      <c r="NYI62" s="365"/>
      <c r="NYJ62" s="365"/>
      <c r="NYK62" s="365"/>
      <c r="NYL62" s="365"/>
      <c r="NYM62" s="365"/>
      <c r="NYN62" s="365"/>
      <c r="NYO62" s="365"/>
      <c r="NYP62" s="365"/>
      <c r="NYQ62" s="365"/>
      <c r="NYR62" s="365"/>
      <c r="NYS62" s="365"/>
      <c r="NYT62" s="365"/>
      <c r="NYU62" s="365"/>
      <c r="NYV62" s="365"/>
      <c r="NYW62" s="365"/>
      <c r="NYX62" s="365"/>
      <c r="NYY62" s="365"/>
      <c r="NYZ62" s="365"/>
      <c r="NZA62" s="365"/>
      <c r="NZB62" s="365"/>
      <c r="NZC62" s="365"/>
      <c r="NZD62" s="365"/>
      <c r="NZE62" s="365"/>
      <c r="NZF62" s="365"/>
      <c r="NZG62" s="365"/>
      <c r="NZH62" s="365"/>
      <c r="NZI62" s="365"/>
      <c r="NZJ62" s="365"/>
      <c r="NZK62" s="365"/>
      <c r="NZL62" s="365"/>
      <c r="NZM62" s="365"/>
      <c r="NZN62" s="365"/>
      <c r="NZO62" s="365"/>
      <c r="NZP62" s="365"/>
      <c r="NZQ62" s="365"/>
      <c r="NZR62" s="365"/>
      <c r="NZS62" s="365"/>
      <c r="NZT62" s="365"/>
      <c r="NZU62" s="365"/>
      <c r="NZV62" s="365"/>
      <c r="NZW62" s="365"/>
      <c r="NZX62" s="365"/>
      <c r="NZY62" s="365"/>
      <c r="NZZ62" s="365"/>
      <c r="OAA62" s="365"/>
      <c r="OAB62" s="365"/>
      <c r="OAC62" s="365"/>
      <c r="OAD62" s="365"/>
      <c r="OAE62" s="365"/>
      <c r="OAF62" s="365"/>
      <c r="OAG62" s="365"/>
      <c r="OAH62" s="365"/>
      <c r="OAI62" s="365"/>
      <c r="OAJ62" s="365"/>
      <c r="OAK62" s="365"/>
      <c r="OAL62" s="365"/>
      <c r="OAM62" s="365"/>
      <c r="OAN62" s="365"/>
      <c r="OAO62" s="365"/>
      <c r="OAP62" s="365"/>
      <c r="OAQ62" s="365"/>
      <c r="OAR62" s="365"/>
      <c r="OAS62" s="365"/>
      <c r="OAT62" s="365"/>
      <c r="OAU62" s="365"/>
      <c r="OAV62" s="365"/>
      <c r="OAW62" s="365"/>
      <c r="OAX62" s="365"/>
      <c r="OAY62" s="365"/>
      <c r="OAZ62" s="365"/>
      <c r="OBA62" s="365"/>
      <c r="OBB62" s="365"/>
      <c r="OBC62" s="365"/>
      <c r="OBD62" s="365"/>
      <c r="OBE62" s="365"/>
      <c r="OBF62" s="365"/>
      <c r="OBG62" s="365"/>
      <c r="OBH62" s="365"/>
      <c r="OBI62" s="365"/>
      <c r="OBJ62" s="365"/>
      <c r="OBK62" s="365"/>
      <c r="OBL62" s="365"/>
      <c r="OBM62" s="365"/>
      <c r="OBN62" s="365"/>
      <c r="OBO62" s="365"/>
      <c r="OBP62" s="365"/>
      <c r="OBQ62" s="365"/>
      <c r="OBR62" s="365"/>
      <c r="OBS62" s="365"/>
      <c r="OBT62" s="365"/>
      <c r="OBU62" s="365"/>
      <c r="OBV62" s="365"/>
      <c r="OBW62" s="365"/>
      <c r="OBX62" s="365"/>
      <c r="OBY62" s="365"/>
      <c r="OBZ62" s="365"/>
      <c r="OCA62" s="365"/>
      <c r="OCB62" s="365"/>
      <c r="OCC62" s="365"/>
      <c r="OCD62" s="365"/>
      <c r="OCE62" s="365"/>
      <c r="OCF62" s="365"/>
      <c r="OCG62" s="365"/>
      <c r="OCH62" s="365"/>
      <c r="OCI62" s="365"/>
      <c r="OCJ62" s="365"/>
      <c r="OCK62" s="365"/>
      <c r="OCL62" s="365"/>
      <c r="OCM62" s="365"/>
      <c r="OCN62" s="365"/>
      <c r="OCO62" s="365"/>
      <c r="OCP62" s="365"/>
      <c r="OCQ62" s="365"/>
      <c r="OCR62" s="365"/>
      <c r="OCS62" s="365"/>
      <c r="OCT62" s="365"/>
      <c r="OCU62" s="365"/>
      <c r="OCV62" s="365"/>
      <c r="OCW62" s="365"/>
      <c r="OCX62" s="365"/>
      <c r="OCY62" s="365"/>
      <c r="OCZ62" s="365"/>
      <c r="ODA62" s="365"/>
      <c r="ODB62" s="365"/>
      <c r="ODC62" s="365"/>
      <c r="ODD62" s="365"/>
      <c r="ODE62" s="365"/>
      <c r="ODF62" s="365"/>
      <c r="ODG62" s="365"/>
      <c r="ODH62" s="365"/>
      <c r="ODI62" s="365"/>
      <c r="ODJ62" s="365"/>
      <c r="ODK62" s="365"/>
      <c r="ODL62" s="365"/>
      <c r="ODM62" s="365"/>
      <c r="ODN62" s="365"/>
      <c r="ODO62" s="365"/>
      <c r="ODP62" s="365"/>
      <c r="ODQ62" s="365"/>
      <c r="ODR62" s="365"/>
      <c r="ODS62" s="365"/>
      <c r="ODT62" s="365"/>
      <c r="ODU62" s="365"/>
      <c r="ODV62" s="365"/>
      <c r="ODW62" s="365"/>
      <c r="ODX62" s="365"/>
      <c r="ODY62" s="365"/>
      <c r="ODZ62" s="365"/>
      <c r="OEA62" s="365"/>
      <c r="OEB62" s="365"/>
      <c r="OEC62" s="365"/>
      <c r="OED62" s="365"/>
      <c r="OEE62" s="365"/>
      <c r="OEF62" s="365"/>
      <c r="OEG62" s="365"/>
      <c r="OEH62" s="365"/>
      <c r="OEI62" s="365"/>
      <c r="OEJ62" s="365"/>
      <c r="OEK62" s="365"/>
      <c r="OEL62" s="365"/>
      <c r="OEM62" s="365"/>
      <c r="OEN62" s="365"/>
      <c r="OEO62" s="365"/>
      <c r="OEP62" s="365"/>
      <c r="OEQ62" s="365"/>
      <c r="OER62" s="365"/>
      <c r="OES62" s="365"/>
      <c r="OET62" s="365"/>
      <c r="OEU62" s="365"/>
      <c r="OEV62" s="365"/>
      <c r="OEW62" s="365"/>
      <c r="OEX62" s="365"/>
      <c r="OEY62" s="365"/>
      <c r="OEZ62" s="365"/>
      <c r="OFA62" s="365"/>
      <c r="OFB62" s="365"/>
      <c r="OFC62" s="365"/>
      <c r="OFD62" s="365"/>
      <c r="OFE62" s="365"/>
      <c r="OFF62" s="365"/>
      <c r="OFG62" s="365"/>
      <c r="OFH62" s="365"/>
      <c r="OFI62" s="365"/>
      <c r="OFJ62" s="365"/>
      <c r="OFK62" s="365"/>
      <c r="OFL62" s="365"/>
      <c r="OFM62" s="365"/>
      <c r="OFN62" s="365"/>
      <c r="OFO62" s="365"/>
      <c r="OFP62" s="365"/>
      <c r="OFQ62" s="365"/>
      <c r="OFR62" s="365"/>
      <c r="OFS62" s="365"/>
      <c r="OFT62" s="365"/>
      <c r="OFU62" s="365"/>
      <c r="OFV62" s="365"/>
      <c r="OFW62" s="365"/>
      <c r="OFX62" s="365"/>
      <c r="OFY62" s="365"/>
      <c r="OFZ62" s="365"/>
      <c r="OGA62" s="365"/>
      <c r="OGB62" s="365"/>
      <c r="OGC62" s="365"/>
      <c r="OGD62" s="365"/>
      <c r="OGE62" s="365"/>
      <c r="OGF62" s="365"/>
      <c r="OGG62" s="365"/>
      <c r="OGH62" s="365"/>
      <c r="OGI62" s="365"/>
      <c r="OGJ62" s="365"/>
      <c r="OGK62" s="365"/>
      <c r="OGL62" s="365"/>
      <c r="OGM62" s="365"/>
      <c r="OGN62" s="365"/>
      <c r="OGO62" s="365"/>
      <c r="OGP62" s="365"/>
      <c r="OGQ62" s="365"/>
      <c r="OGR62" s="365"/>
      <c r="OGS62" s="365"/>
      <c r="OGT62" s="365"/>
      <c r="OGU62" s="365"/>
      <c r="OGV62" s="365"/>
      <c r="OGW62" s="365"/>
      <c r="OGX62" s="365"/>
      <c r="OGY62" s="365"/>
      <c r="OGZ62" s="365"/>
      <c r="OHA62" s="365"/>
      <c r="OHB62" s="365"/>
      <c r="OHC62" s="365"/>
      <c r="OHD62" s="365"/>
      <c r="OHE62" s="365"/>
      <c r="OHF62" s="365"/>
      <c r="OHG62" s="365"/>
      <c r="OHH62" s="365"/>
      <c r="OHI62" s="365"/>
      <c r="OHJ62" s="365"/>
      <c r="OHK62" s="365"/>
      <c r="OHL62" s="365"/>
      <c r="OHM62" s="365"/>
      <c r="OHN62" s="365"/>
      <c r="OHO62" s="365"/>
      <c r="OHP62" s="365"/>
      <c r="OHQ62" s="365"/>
      <c r="OHR62" s="365"/>
      <c r="OHS62" s="365"/>
      <c r="OHT62" s="365"/>
      <c r="OHU62" s="365"/>
      <c r="OHV62" s="365"/>
      <c r="OHW62" s="365"/>
      <c r="OHX62" s="365"/>
      <c r="OHY62" s="365"/>
      <c r="OHZ62" s="365"/>
      <c r="OIA62" s="365"/>
      <c r="OIB62" s="365"/>
      <c r="OIC62" s="365"/>
      <c r="OID62" s="365"/>
      <c r="OIE62" s="365"/>
      <c r="OIF62" s="365"/>
      <c r="OIG62" s="365"/>
      <c r="OIH62" s="365"/>
      <c r="OII62" s="365"/>
      <c r="OIJ62" s="365"/>
      <c r="OIK62" s="365"/>
      <c r="OIL62" s="365"/>
      <c r="OIM62" s="365"/>
      <c r="OIN62" s="365"/>
      <c r="OIO62" s="365"/>
      <c r="OIP62" s="365"/>
      <c r="OIQ62" s="365"/>
      <c r="OIR62" s="365"/>
      <c r="OIS62" s="365"/>
      <c r="OIT62" s="365"/>
      <c r="OIU62" s="365"/>
      <c r="OIV62" s="365"/>
      <c r="OIW62" s="365"/>
      <c r="OIX62" s="365"/>
      <c r="OIY62" s="365"/>
      <c r="OIZ62" s="365"/>
      <c r="OJA62" s="365"/>
      <c r="OJB62" s="365"/>
      <c r="OJC62" s="365"/>
      <c r="OJD62" s="365"/>
      <c r="OJE62" s="365"/>
      <c r="OJF62" s="365"/>
      <c r="OJG62" s="365"/>
      <c r="OJH62" s="365"/>
      <c r="OJI62" s="365"/>
      <c r="OJJ62" s="365"/>
      <c r="OJK62" s="365"/>
      <c r="OJL62" s="365"/>
      <c r="OJM62" s="365"/>
      <c r="OJN62" s="365"/>
      <c r="OJO62" s="365"/>
      <c r="OJP62" s="365"/>
      <c r="OJQ62" s="365"/>
      <c r="OJR62" s="365"/>
      <c r="OJS62" s="365"/>
      <c r="OJT62" s="365"/>
      <c r="OJU62" s="365"/>
      <c r="OJV62" s="365"/>
      <c r="OJW62" s="365"/>
      <c r="OJX62" s="365"/>
      <c r="OJY62" s="365"/>
      <c r="OJZ62" s="365"/>
      <c r="OKA62" s="365"/>
      <c r="OKB62" s="365"/>
      <c r="OKC62" s="365"/>
      <c r="OKD62" s="365"/>
      <c r="OKE62" s="365"/>
      <c r="OKF62" s="365"/>
      <c r="OKG62" s="365"/>
      <c r="OKH62" s="365"/>
      <c r="OKI62" s="365"/>
      <c r="OKJ62" s="365"/>
      <c r="OKK62" s="365"/>
      <c r="OKL62" s="365"/>
      <c r="OKM62" s="365"/>
      <c r="OKN62" s="365"/>
      <c r="OKO62" s="365"/>
      <c r="OKP62" s="365"/>
      <c r="OKQ62" s="365"/>
      <c r="OKR62" s="365"/>
      <c r="OKS62" s="365"/>
      <c r="OKT62" s="365"/>
      <c r="OKU62" s="365"/>
      <c r="OKV62" s="365"/>
      <c r="OKW62" s="365"/>
      <c r="OKX62" s="365"/>
      <c r="OKY62" s="365"/>
      <c r="OKZ62" s="365"/>
      <c r="OLA62" s="365"/>
      <c r="OLB62" s="365"/>
      <c r="OLC62" s="365"/>
      <c r="OLD62" s="365"/>
      <c r="OLE62" s="365"/>
      <c r="OLF62" s="365"/>
      <c r="OLG62" s="365"/>
      <c r="OLH62" s="365"/>
      <c r="OLI62" s="365"/>
      <c r="OLJ62" s="365"/>
      <c r="OLK62" s="365"/>
      <c r="OLL62" s="365"/>
      <c r="OLM62" s="365"/>
      <c r="OLN62" s="365"/>
      <c r="OLO62" s="365"/>
      <c r="OLP62" s="365"/>
      <c r="OLQ62" s="365"/>
      <c r="OLR62" s="365"/>
      <c r="OLS62" s="365"/>
      <c r="OLT62" s="365"/>
      <c r="OLU62" s="365"/>
      <c r="OLV62" s="365"/>
      <c r="OLW62" s="365"/>
      <c r="OLX62" s="365"/>
      <c r="OLY62" s="365"/>
      <c r="OLZ62" s="365"/>
      <c r="OMA62" s="365"/>
      <c r="OMB62" s="365"/>
      <c r="OMC62" s="365"/>
      <c r="OMD62" s="365"/>
      <c r="OME62" s="365"/>
      <c r="OMF62" s="365"/>
      <c r="OMG62" s="365"/>
      <c r="OMH62" s="365"/>
      <c r="OMI62" s="365"/>
      <c r="OMJ62" s="365"/>
      <c r="OMK62" s="365"/>
      <c r="OML62" s="365"/>
      <c r="OMM62" s="365"/>
      <c r="OMN62" s="365"/>
      <c r="OMO62" s="365"/>
      <c r="OMP62" s="365"/>
      <c r="OMQ62" s="365"/>
      <c r="OMR62" s="365"/>
      <c r="OMS62" s="365"/>
      <c r="OMT62" s="365"/>
      <c r="OMU62" s="365"/>
      <c r="OMV62" s="365"/>
      <c r="OMW62" s="365"/>
      <c r="OMX62" s="365"/>
      <c r="OMY62" s="365"/>
      <c r="OMZ62" s="365"/>
      <c r="ONA62" s="365"/>
      <c r="ONB62" s="365"/>
      <c r="ONC62" s="365"/>
      <c r="OND62" s="365"/>
      <c r="ONE62" s="365"/>
      <c r="ONF62" s="365"/>
      <c r="ONG62" s="365"/>
      <c r="ONH62" s="365"/>
      <c r="ONI62" s="365"/>
      <c r="ONJ62" s="365"/>
      <c r="ONK62" s="365"/>
      <c r="ONL62" s="365"/>
      <c r="ONM62" s="365"/>
      <c r="ONN62" s="365"/>
      <c r="ONO62" s="365"/>
      <c r="ONP62" s="365"/>
      <c r="ONQ62" s="365"/>
      <c r="ONR62" s="365"/>
      <c r="ONS62" s="365"/>
      <c r="ONT62" s="365"/>
      <c r="ONU62" s="365"/>
      <c r="ONV62" s="365"/>
      <c r="ONW62" s="365"/>
      <c r="ONX62" s="365"/>
      <c r="ONY62" s="365"/>
      <c r="ONZ62" s="365"/>
      <c r="OOA62" s="365"/>
      <c r="OOB62" s="365"/>
      <c r="OOC62" s="365"/>
      <c r="OOD62" s="365"/>
      <c r="OOE62" s="365"/>
      <c r="OOF62" s="365"/>
      <c r="OOG62" s="365"/>
      <c r="OOH62" s="365"/>
      <c r="OOI62" s="365"/>
      <c r="OOJ62" s="365"/>
      <c r="OOK62" s="365"/>
      <c r="OOL62" s="365"/>
      <c r="OOM62" s="365"/>
      <c r="OON62" s="365"/>
      <c r="OOO62" s="365"/>
      <c r="OOP62" s="365"/>
      <c r="OOQ62" s="365"/>
      <c r="OOR62" s="365"/>
      <c r="OOS62" s="365"/>
      <c r="OOT62" s="365"/>
      <c r="OOU62" s="365"/>
      <c r="OOV62" s="365"/>
      <c r="OOW62" s="365"/>
      <c r="OOX62" s="365"/>
      <c r="OOY62" s="365"/>
      <c r="OOZ62" s="365"/>
      <c r="OPA62" s="365"/>
      <c r="OPB62" s="365"/>
      <c r="OPC62" s="365"/>
      <c r="OPD62" s="365"/>
      <c r="OPE62" s="365"/>
      <c r="OPF62" s="365"/>
      <c r="OPG62" s="365"/>
      <c r="OPH62" s="365"/>
      <c r="OPI62" s="365"/>
      <c r="OPJ62" s="365"/>
      <c r="OPK62" s="365"/>
      <c r="OPL62" s="365"/>
      <c r="OPM62" s="365"/>
      <c r="OPN62" s="365"/>
      <c r="OPO62" s="365"/>
      <c r="OPP62" s="365"/>
      <c r="OPQ62" s="365"/>
      <c r="OPR62" s="365"/>
      <c r="OPS62" s="365"/>
      <c r="OPT62" s="365"/>
      <c r="OPU62" s="365"/>
      <c r="OPV62" s="365"/>
      <c r="OPW62" s="365"/>
      <c r="OPX62" s="365"/>
      <c r="OPY62" s="365"/>
      <c r="OPZ62" s="365"/>
      <c r="OQA62" s="365"/>
      <c r="OQB62" s="365"/>
      <c r="OQC62" s="365"/>
      <c r="OQD62" s="365"/>
      <c r="OQE62" s="365"/>
      <c r="OQF62" s="365"/>
      <c r="OQG62" s="365"/>
      <c r="OQH62" s="365"/>
      <c r="OQI62" s="365"/>
      <c r="OQJ62" s="365"/>
      <c r="OQK62" s="365"/>
      <c r="OQL62" s="365"/>
      <c r="OQM62" s="365"/>
      <c r="OQN62" s="365"/>
      <c r="OQO62" s="365"/>
      <c r="OQP62" s="365"/>
      <c r="OQQ62" s="365"/>
      <c r="OQR62" s="365"/>
      <c r="OQS62" s="365"/>
      <c r="OQT62" s="365"/>
      <c r="OQU62" s="365"/>
      <c r="OQV62" s="365"/>
      <c r="OQW62" s="365"/>
      <c r="OQX62" s="365"/>
      <c r="OQY62" s="365"/>
      <c r="OQZ62" s="365"/>
      <c r="ORA62" s="365"/>
      <c r="ORB62" s="365"/>
      <c r="ORC62" s="365"/>
      <c r="ORD62" s="365"/>
      <c r="ORE62" s="365"/>
      <c r="ORF62" s="365"/>
      <c r="ORG62" s="365"/>
      <c r="ORH62" s="365"/>
      <c r="ORI62" s="365"/>
      <c r="ORJ62" s="365"/>
      <c r="ORK62" s="365"/>
      <c r="ORL62" s="365"/>
      <c r="ORM62" s="365"/>
      <c r="ORN62" s="365"/>
      <c r="ORO62" s="365"/>
      <c r="ORP62" s="365"/>
      <c r="ORQ62" s="365"/>
      <c r="ORR62" s="365"/>
      <c r="ORS62" s="365"/>
      <c r="ORT62" s="365"/>
      <c r="ORU62" s="365"/>
      <c r="ORV62" s="365"/>
      <c r="ORW62" s="365"/>
      <c r="ORX62" s="365"/>
      <c r="ORY62" s="365"/>
      <c r="ORZ62" s="365"/>
      <c r="OSA62" s="365"/>
      <c r="OSB62" s="365"/>
      <c r="OSC62" s="365"/>
      <c r="OSD62" s="365"/>
      <c r="OSE62" s="365"/>
      <c r="OSF62" s="365"/>
      <c r="OSG62" s="365"/>
      <c r="OSH62" s="365"/>
      <c r="OSI62" s="365"/>
      <c r="OSJ62" s="365"/>
      <c r="OSK62" s="365"/>
      <c r="OSL62" s="365"/>
      <c r="OSM62" s="365"/>
      <c r="OSN62" s="365"/>
      <c r="OSO62" s="365"/>
      <c r="OSP62" s="365"/>
      <c r="OSQ62" s="365"/>
      <c r="OSR62" s="365"/>
      <c r="OSS62" s="365"/>
      <c r="OST62" s="365"/>
      <c r="OSU62" s="365"/>
      <c r="OSV62" s="365"/>
      <c r="OSW62" s="365"/>
      <c r="OSX62" s="365"/>
      <c r="OSY62" s="365"/>
      <c r="OSZ62" s="365"/>
      <c r="OTA62" s="365"/>
      <c r="OTB62" s="365"/>
      <c r="OTC62" s="365"/>
      <c r="OTD62" s="365"/>
      <c r="OTE62" s="365"/>
      <c r="OTF62" s="365"/>
      <c r="OTG62" s="365"/>
      <c r="OTH62" s="365"/>
      <c r="OTI62" s="365"/>
      <c r="OTJ62" s="365"/>
      <c r="OTK62" s="365"/>
      <c r="OTL62" s="365"/>
      <c r="OTM62" s="365"/>
      <c r="OTN62" s="365"/>
      <c r="OTO62" s="365"/>
      <c r="OTP62" s="365"/>
      <c r="OTQ62" s="365"/>
      <c r="OTR62" s="365"/>
      <c r="OTS62" s="365"/>
      <c r="OTT62" s="365"/>
      <c r="OTU62" s="365"/>
      <c r="OTV62" s="365"/>
      <c r="OTW62" s="365"/>
      <c r="OTX62" s="365"/>
      <c r="OTY62" s="365"/>
      <c r="OTZ62" s="365"/>
      <c r="OUA62" s="365"/>
      <c r="OUB62" s="365"/>
      <c r="OUC62" s="365"/>
      <c r="OUD62" s="365"/>
      <c r="OUE62" s="365"/>
      <c r="OUF62" s="365"/>
      <c r="OUG62" s="365"/>
      <c r="OUH62" s="365"/>
      <c r="OUI62" s="365"/>
      <c r="OUJ62" s="365"/>
      <c r="OUK62" s="365"/>
      <c r="OUL62" s="365"/>
      <c r="OUM62" s="365"/>
      <c r="OUN62" s="365"/>
      <c r="OUO62" s="365"/>
      <c r="OUP62" s="365"/>
      <c r="OUQ62" s="365"/>
      <c r="OUR62" s="365"/>
      <c r="OUS62" s="365"/>
      <c r="OUT62" s="365"/>
      <c r="OUU62" s="365"/>
      <c r="OUV62" s="365"/>
      <c r="OUW62" s="365"/>
      <c r="OUX62" s="365"/>
      <c r="OUY62" s="365"/>
      <c r="OUZ62" s="365"/>
      <c r="OVA62" s="365"/>
      <c r="OVB62" s="365"/>
      <c r="OVC62" s="365"/>
      <c r="OVD62" s="365"/>
      <c r="OVE62" s="365"/>
      <c r="OVF62" s="365"/>
      <c r="OVG62" s="365"/>
      <c r="OVH62" s="365"/>
      <c r="OVI62" s="365"/>
      <c r="OVJ62" s="365"/>
      <c r="OVK62" s="365"/>
      <c r="OVL62" s="365"/>
      <c r="OVM62" s="365"/>
      <c r="OVN62" s="365"/>
      <c r="OVO62" s="365"/>
      <c r="OVP62" s="365"/>
      <c r="OVQ62" s="365"/>
      <c r="OVR62" s="365"/>
      <c r="OVS62" s="365"/>
      <c r="OVT62" s="365"/>
      <c r="OVU62" s="365"/>
      <c r="OVV62" s="365"/>
      <c r="OVW62" s="365"/>
      <c r="OVX62" s="365"/>
      <c r="OVY62" s="365"/>
      <c r="OVZ62" s="365"/>
      <c r="OWA62" s="365"/>
      <c r="OWB62" s="365"/>
      <c r="OWC62" s="365"/>
      <c r="OWD62" s="365"/>
      <c r="OWE62" s="365"/>
      <c r="OWF62" s="365"/>
      <c r="OWG62" s="365"/>
      <c r="OWH62" s="365"/>
      <c r="OWI62" s="365"/>
      <c r="OWJ62" s="365"/>
      <c r="OWK62" s="365"/>
      <c r="OWL62" s="365"/>
      <c r="OWM62" s="365"/>
      <c r="OWN62" s="365"/>
      <c r="OWO62" s="365"/>
      <c r="OWP62" s="365"/>
      <c r="OWQ62" s="365"/>
      <c r="OWR62" s="365"/>
      <c r="OWS62" s="365"/>
      <c r="OWT62" s="365"/>
      <c r="OWU62" s="365"/>
      <c r="OWV62" s="365"/>
      <c r="OWW62" s="365"/>
      <c r="OWX62" s="365"/>
      <c r="OWY62" s="365"/>
      <c r="OWZ62" s="365"/>
      <c r="OXA62" s="365"/>
      <c r="OXB62" s="365"/>
      <c r="OXC62" s="365"/>
      <c r="OXD62" s="365"/>
      <c r="OXE62" s="365"/>
      <c r="OXF62" s="365"/>
      <c r="OXG62" s="365"/>
      <c r="OXH62" s="365"/>
      <c r="OXI62" s="365"/>
      <c r="OXJ62" s="365"/>
      <c r="OXK62" s="365"/>
      <c r="OXL62" s="365"/>
      <c r="OXM62" s="365"/>
      <c r="OXN62" s="365"/>
      <c r="OXO62" s="365"/>
      <c r="OXP62" s="365"/>
      <c r="OXQ62" s="365"/>
      <c r="OXR62" s="365"/>
      <c r="OXS62" s="365"/>
      <c r="OXT62" s="365"/>
      <c r="OXU62" s="365"/>
      <c r="OXV62" s="365"/>
      <c r="OXW62" s="365"/>
      <c r="OXX62" s="365"/>
      <c r="OXY62" s="365"/>
      <c r="OXZ62" s="365"/>
      <c r="OYA62" s="365"/>
      <c r="OYB62" s="365"/>
      <c r="OYC62" s="365"/>
      <c r="OYD62" s="365"/>
      <c r="OYE62" s="365"/>
      <c r="OYF62" s="365"/>
      <c r="OYG62" s="365"/>
      <c r="OYH62" s="365"/>
      <c r="OYI62" s="365"/>
      <c r="OYJ62" s="365"/>
      <c r="OYK62" s="365"/>
      <c r="OYL62" s="365"/>
      <c r="OYM62" s="365"/>
      <c r="OYN62" s="365"/>
      <c r="OYO62" s="365"/>
      <c r="OYP62" s="365"/>
      <c r="OYQ62" s="365"/>
      <c r="OYR62" s="365"/>
      <c r="OYS62" s="365"/>
      <c r="OYT62" s="365"/>
      <c r="OYU62" s="365"/>
      <c r="OYV62" s="365"/>
      <c r="OYW62" s="365"/>
      <c r="OYX62" s="365"/>
      <c r="OYY62" s="365"/>
      <c r="OYZ62" s="365"/>
      <c r="OZA62" s="365"/>
      <c r="OZB62" s="365"/>
      <c r="OZC62" s="365"/>
      <c r="OZD62" s="365"/>
      <c r="OZE62" s="365"/>
      <c r="OZF62" s="365"/>
      <c r="OZG62" s="365"/>
      <c r="OZH62" s="365"/>
      <c r="OZI62" s="365"/>
      <c r="OZJ62" s="365"/>
      <c r="OZK62" s="365"/>
      <c r="OZL62" s="365"/>
      <c r="OZM62" s="365"/>
      <c r="OZN62" s="365"/>
      <c r="OZO62" s="365"/>
      <c r="OZP62" s="365"/>
      <c r="OZQ62" s="365"/>
      <c r="OZR62" s="365"/>
      <c r="OZS62" s="365"/>
      <c r="OZT62" s="365"/>
      <c r="OZU62" s="365"/>
      <c r="OZV62" s="365"/>
      <c r="OZW62" s="365"/>
      <c r="OZX62" s="365"/>
      <c r="OZY62" s="365"/>
      <c r="OZZ62" s="365"/>
      <c r="PAA62" s="365"/>
      <c r="PAB62" s="365"/>
      <c r="PAC62" s="365"/>
      <c r="PAD62" s="365"/>
      <c r="PAE62" s="365"/>
      <c r="PAF62" s="365"/>
      <c r="PAG62" s="365"/>
      <c r="PAH62" s="365"/>
      <c r="PAI62" s="365"/>
      <c r="PAJ62" s="365"/>
      <c r="PAK62" s="365"/>
      <c r="PAL62" s="365"/>
      <c r="PAM62" s="365"/>
      <c r="PAN62" s="365"/>
      <c r="PAO62" s="365"/>
      <c r="PAP62" s="365"/>
      <c r="PAQ62" s="365"/>
      <c r="PAR62" s="365"/>
      <c r="PAS62" s="365"/>
      <c r="PAT62" s="365"/>
      <c r="PAU62" s="365"/>
      <c r="PAV62" s="365"/>
      <c r="PAW62" s="365"/>
      <c r="PAX62" s="365"/>
      <c r="PAY62" s="365"/>
      <c r="PAZ62" s="365"/>
      <c r="PBA62" s="365"/>
      <c r="PBB62" s="365"/>
      <c r="PBC62" s="365"/>
      <c r="PBD62" s="365"/>
      <c r="PBE62" s="365"/>
      <c r="PBF62" s="365"/>
      <c r="PBG62" s="365"/>
      <c r="PBH62" s="365"/>
      <c r="PBI62" s="365"/>
      <c r="PBJ62" s="365"/>
      <c r="PBK62" s="365"/>
      <c r="PBL62" s="365"/>
      <c r="PBM62" s="365"/>
      <c r="PBN62" s="365"/>
      <c r="PBO62" s="365"/>
      <c r="PBP62" s="365"/>
      <c r="PBQ62" s="365"/>
      <c r="PBR62" s="365"/>
      <c r="PBS62" s="365"/>
      <c r="PBT62" s="365"/>
      <c r="PBU62" s="365"/>
      <c r="PBV62" s="365"/>
      <c r="PBW62" s="365"/>
      <c r="PBX62" s="365"/>
      <c r="PBY62" s="365"/>
      <c r="PBZ62" s="365"/>
      <c r="PCA62" s="365"/>
      <c r="PCB62" s="365"/>
      <c r="PCC62" s="365"/>
      <c r="PCD62" s="365"/>
      <c r="PCE62" s="365"/>
      <c r="PCF62" s="365"/>
      <c r="PCG62" s="365"/>
      <c r="PCH62" s="365"/>
      <c r="PCI62" s="365"/>
      <c r="PCJ62" s="365"/>
      <c r="PCK62" s="365"/>
      <c r="PCL62" s="365"/>
      <c r="PCM62" s="365"/>
      <c r="PCN62" s="365"/>
      <c r="PCO62" s="365"/>
      <c r="PCP62" s="365"/>
      <c r="PCQ62" s="365"/>
      <c r="PCR62" s="365"/>
      <c r="PCS62" s="365"/>
      <c r="PCT62" s="365"/>
      <c r="PCU62" s="365"/>
      <c r="PCV62" s="365"/>
      <c r="PCW62" s="365"/>
      <c r="PCX62" s="365"/>
      <c r="PCY62" s="365"/>
      <c r="PCZ62" s="365"/>
      <c r="PDA62" s="365"/>
      <c r="PDB62" s="365"/>
      <c r="PDC62" s="365"/>
      <c r="PDD62" s="365"/>
      <c r="PDE62" s="365"/>
      <c r="PDF62" s="365"/>
      <c r="PDG62" s="365"/>
      <c r="PDH62" s="365"/>
      <c r="PDI62" s="365"/>
      <c r="PDJ62" s="365"/>
      <c r="PDK62" s="365"/>
      <c r="PDL62" s="365"/>
      <c r="PDM62" s="365"/>
      <c r="PDN62" s="365"/>
      <c r="PDO62" s="365"/>
      <c r="PDP62" s="365"/>
      <c r="PDQ62" s="365"/>
      <c r="PDR62" s="365"/>
      <c r="PDS62" s="365"/>
      <c r="PDT62" s="365"/>
      <c r="PDU62" s="365"/>
      <c r="PDV62" s="365"/>
      <c r="PDW62" s="365"/>
      <c r="PDX62" s="365"/>
      <c r="PDY62" s="365"/>
      <c r="PDZ62" s="365"/>
      <c r="PEA62" s="365"/>
      <c r="PEB62" s="365"/>
      <c r="PEC62" s="365"/>
      <c r="PED62" s="365"/>
      <c r="PEE62" s="365"/>
      <c r="PEF62" s="365"/>
      <c r="PEG62" s="365"/>
      <c r="PEH62" s="365"/>
      <c r="PEI62" s="365"/>
      <c r="PEJ62" s="365"/>
      <c r="PEK62" s="365"/>
      <c r="PEL62" s="365"/>
      <c r="PEM62" s="365"/>
      <c r="PEN62" s="365"/>
      <c r="PEO62" s="365"/>
      <c r="PEP62" s="365"/>
      <c r="PEQ62" s="365"/>
      <c r="PER62" s="365"/>
      <c r="PES62" s="365"/>
      <c r="PET62" s="365"/>
      <c r="PEU62" s="365"/>
      <c r="PEV62" s="365"/>
      <c r="PEW62" s="365"/>
      <c r="PEX62" s="365"/>
      <c r="PEY62" s="365"/>
      <c r="PEZ62" s="365"/>
      <c r="PFA62" s="365"/>
      <c r="PFB62" s="365"/>
      <c r="PFC62" s="365"/>
      <c r="PFD62" s="365"/>
      <c r="PFE62" s="365"/>
      <c r="PFF62" s="365"/>
      <c r="PFG62" s="365"/>
      <c r="PFH62" s="365"/>
      <c r="PFI62" s="365"/>
      <c r="PFJ62" s="365"/>
      <c r="PFK62" s="365"/>
      <c r="PFL62" s="365"/>
      <c r="PFM62" s="365"/>
      <c r="PFN62" s="365"/>
      <c r="PFO62" s="365"/>
      <c r="PFP62" s="365"/>
      <c r="PFQ62" s="365"/>
      <c r="PFR62" s="365"/>
      <c r="PFS62" s="365"/>
      <c r="PFT62" s="365"/>
      <c r="PFU62" s="365"/>
      <c r="PFV62" s="365"/>
      <c r="PFW62" s="365"/>
      <c r="PFX62" s="365"/>
      <c r="PFY62" s="365"/>
      <c r="PFZ62" s="365"/>
      <c r="PGA62" s="365"/>
      <c r="PGB62" s="365"/>
      <c r="PGC62" s="365"/>
      <c r="PGD62" s="365"/>
      <c r="PGE62" s="365"/>
      <c r="PGF62" s="365"/>
      <c r="PGG62" s="365"/>
      <c r="PGH62" s="365"/>
      <c r="PGI62" s="365"/>
      <c r="PGJ62" s="365"/>
      <c r="PGK62" s="365"/>
      <c r="PGL62" s="365"/>
      <c r="PGM62" s="365"/>
      <c r="PGN62" s="365"/>
      <c r="PGO62" s="365"/>
      <c r="PGP62" s="365"/>
      <c r="PGQ62" s="365"/>
      <c r="PGR62" s="365"/>
      <c r="PGS62" s="365"/>
      <c r="PGT62" s="365"/>
      <c r="PGU62" s="365"/>
      <c r="PGV62" s="365"/>
      <c r="PGW62" s="365"/>
      <c r="PGX62" s="365"/>
      <c r="PGY62" s="365"/>
      <c r="PGZ62" s="365"/>
      <c r="PHA62" s="365"/>
      <c r="PHB62" s="365"/>
      <c r="PHC62" s="365"/>
      <c r="PHD62" s="365"/>
      <c r="PHE62" s="365"/>
      <c r="PHF62" s="365"/>
      <c r="PHG62" s="365"/>
      <c r="PHH62" s="365"/>
      <c r="PHI62" s="365"/>
      <c r="PHJ62" s="365"/>
      <c r="PHK62" s="365"/>
      <c r="PHL62" s="365"/>
      <c r="PHM62" s="365"/>
      <c r="PHN62" s="365"/>
      <c r="PHO62" s="365"/>
      <c r="PHP62" s="365"/>
      <c r="PHQ62" s="365"/>
      <c r="PHR62" s="365"/>
      <c r="PHS62" s="365"/>
      <c r="PHT62" s="365"/>
      <c r="PHU62" s="365"/>
      <c r="PHV62" s="365"/>
      <c r="PHW62" s="365"/>
      <c r="PHX62" s="365"/>
      <c r="PHY62" s="365"/>
      <c r="PHZ62" s="365"/>
      <c r="PIA62" s="365"/>
      <c r="PIB62" s="365"/>
      <c r="PIC62" s="365"/>
      <c r="PID62" s="365"/>
      <c r="PIE62" s="365"/>
      <c r="PIF62" s="365"/>
      <c r="PIG62" s="365"/>
      <c r="PIH62" s="365"/>
      <c r="PII62" s="365"/>
      <c r="PIJ62" s="365"/>
      <c r="PIK62" s="365"/>
      <c r="PIL62" s="365"/>
      <c r="PIM62" s="365"/>
      <c r="PIN62" s="365"/>
      <c r="PIO62" s="365"/>
      <c r="PIP62" s="365"/>
      <c r="PIQ62" s="365"/>
      <c r="PIR62" s="365"/>
      <c r="PIS62" s="365"/>
      <c r="PIT62" s="365"/>
      <c r="PIU62" s="365"/>
      <c r="PIV62" s="365"/>
      <c r="PIW62" s="365"/>
      <c r="PIX62" s="365"/>
      <c r="PIY62" s="365"/>
      <c r="PIZ62" s="365"/>
      <c r="PJA62" s="365"/>
      <c r="PJB62" s="365"/>
      <c r="PJC62" s="365"/>
      <c r="PJD62" s="365"/>
      <c r="PJE62" s="365"/>
      <c r="PJF62" s="365"/>
      <c r="PJG62" s="365"/>
      <c r="PJH62" s="365"/>
      <c r="PJI62" s="365"/>
      <c r="PJJ62" s="365"/>
      <c r="PJK62" s="365"/>
      <c r="PJL62" s="365"/>
      <c r="PJM62" s="365"/>
      <c r="PJN62" s="365"/>
      <c r="PJO62" s="365"/>
      <c r="PJP62" s="365"/>
      <c r="PJQ62" s="365"/>
      <c r="PJR62" s="365"/>
      <c r="PJS62" s="365"/>
      <c r="PJT62" s="365"/>
      <c r="PJU62" s="365"/>
      <c r="PJV62" s="365"/>
      <c r="PJW62" s="365"/>
      <c r="PJX62" s="365"/>
      <c r="PJY62" s="365"/>
      <c r="PJZ62" s="365"/>
      <c r="PKA62" s="365"/>
      <c r="PKB62" s="365"/>
      <c r="PKC62" s="365"/>
      <c r="PKD62" s="365"/>
      <c r="PKE62" s="365"/>
      <c r="PKF62" s="365"/>
      <c r="PKG62" s="365"/>
      <c r="PKH62" s="365"/>
      <c r="PKI62" s="365"/>
      <c r="PKJ62" s="365"/>
      <c r="PKK62" s="365"/>
      <c r="PKL62" s="365"/>
      <c r="PKM62" s="365"/>
      <c r="PKN62" s="365"/>
      <c r="PKO62" s="365"/>
      <c r="PKP62" s="365"/>
      <c r="PKQ62" s="365"/>
      <c r="PKR62" s="365"/>
      <c r="PKS62" s="365"/>
      <c r="PKT62" s="365"/>
      <c r="PKU62" s="365"/>
      <c r="PKV62" s="365"/>
      <c r="PKW62" s="365"/>
      <c r="PKX62" s="365"/>
      <c r="PKY62" s="365"/>
      <c r="PKZ62" s="365"/>
      <c r="PLA62" s="365"/>
      <c r="PLB62" s="365"/>
      <c r="PLC62" s="365"/>
      <c r="PLD62" s="365"/>
      <c r="PLE62" s="365"/>
      <c r="PLF62" s="365"/>
      <c r="PLG62" s="365"/>
      <c r="PLH62" s="365"/>
      <c r="PLI62" s="365"/>
      <c r="PLJ62" s="365"/>
      <c r="PLK62" s="365"/>
      <c r="PLL62" s="365"/>
      <c r="PLM62" s="365"/>
      <c r="PLN62" s="365"/>
      <c r="PLO62" s="365"/>
      <c r="PLP62" s="365"/>
      <c r="PLQ62" s="365"/>
      <c r="PLR62" s="365"/>
      <c r="PLS62" s="365"/>
      <c r="PLT62" s="365"/>
      <c r="PLU62" s="365"/>
      <c r="PLV62" s="365"/>
      <c r="PLW62" s="365"/>
      <c r="PLX62" s="365"/>
      <c r="PLY62" s="365"/>
      <c r="PLZ62" s="365"/>
      <c r="PMA62" s="365"/>
      <c r="PMB62" s="365"/>
      <c r="PMC62" s="365"/>
      <c r="PMD62" s="365"/>
      <c r="PME62" s="365"/>
      <c r="PMF62" s="365"/>
      <c r="PMG62" s="365"/>
      <c r="PMH62" s="365"/>
      <c r="PMI62" s="365"/>
      <c r="PMJ62" s="365"/>
      <c r="PMK62" s="365"/>
      <c r="PML62" s="365"/>
      <c r="PMM62" s="365"/>
      <c r="PMN62" s="365"/>
      <c r="PMO62" s="365"/>
      <c r="PMP62" s="365"/>
      <c r="PMQ62" s="365"/>
      <c r="PMR62" s="365"/>
      <c r="PMS62" s="365"/>
      <c r="PMT62" s="365"/>
      <c r="PMU62" s="365"/>
      <c r="PMV62" s="365"/>
      <c r="PMW62" s="365"/>
      <c r="PMX62" s="365"/>
      <c r="PMY62" s="365"/>
      <c r="PMZ62" s="365"/>
      <c r="PNA62" s="365"/>
      <c r="PNB62" s="365"/>
      <c r="PNC62" s="365"/>
      <c r="PND62" s="365"/>
      <c r="PNE62" s="365"/>
      <c r="PNF62" s="365"/>
      <c r="PNG62" s="365"/>
      <c r="PNH62" s="365"/>
      <c r="PNI62" s="365"/>
      <c r="PNJ62" s="365"/>
      <c r="PNK62" s="365"/>
      <c r="PNL62" s="365"/>
      <c r="PNM62" s="365"/>
      <c r="PNN62" s="365"/>
      <c r="PNO62" s="365"/>
      <c r="PNP62" s="365"/>
      <c r="PNQ62" s="365"/>
      <c r="PNR62" s="365"/>
      <c r="PNS62" s="365"/>
      <c r="PNT62" s="365"/>
      <c r="PNU62" s="365"/>
      <c r="PNV62" s="365"/>
      <c r="PNW62" s="365"/>
      <c r="PNX62" s="365"/>
      <c r="PNY62" s="365"/>
      <c r="PNZ62" s="365"/>
      <c r="POA62" s="365"/>
      <c r="POB62" s="365"/>
      <c r="POC62" s="365"/>
      <c r="POD62" s="365"/>
      <c r="POE62" s="365"/>
      <c r="POF62" s="365"/>
      <c r="POG62" s="365"/>
      <c r="POH62" s="365"/>
      <c r="POI62" s="365"/>
      <c r="POJ62" s="365"/>
      <c r="POK62" s="365"/>
      <c r="POL62" s="365"/>
      <c r="POM62" s="365"/>
      <c r="PON62" s="365"/>
      <c r="POO62" s="365"/>
      <c r="POP62" s="365"/>
      <c r="POQ62" s="365"/>
      <c r="POR62" s="365"/>
      <c r="POS62" s="365"/>
      <c r="POT62" s="365"/>
      <c r="POU62" s="365"/>
      <c r="POV62" s="365"/>
      <c r="POW62" s="365"/>
      <c r="POX62" s="365"/>
      <c r="POY62" s="365"/>
      <c r="POZ62" s="365"/>
      <c r="PPA62" s="365"/>
      <c r="PPB62" s="365"/>
      <c r="PPC62" s="365"/>
      <c r="PPD62" s="365"/>
      <c r="PPE62" s="365"/>
      <c r="PPF62" s="365"/>
      <c r="PPG62" s="365"/>
      <c r="PPH62" s="365"/>
      <c r="PPI62" s="365"/>
      <c r="PPJ62" s="365"/>
      <c r="PPK62" s="365"/>
      <c r="PPL62" s="365"/>
      <c r="PPM62" s="365"/>
      <c r="PPN62" s="365"/>
      <c r="PPO62" s="365"/>
      <c r="PPP62" s="365"/>
      <c r="PPQ62" s="365"/>
      <c r="PPR62" s="365"/>
      <c r="PPS62" s="365"/>
      <c r="PPT62" s="365"/>
      <c r="PPU62" s="365"/>
      <c r="PPV62" s="365"/>
      <c r="PPW62" s="365"/>
      <c r="PPX62" s="365"/>
      <c r="PPY62" s="365"/>
      <c r="PPZ62" s="365"/>
      <c r="PQA62" s="365"/>
      <c r="PQB62" s="365"/>
      <c r="PQC62" s="365"/>
      <c r="PQD62" s="365"/>
      <c r="PQE62" s="365"/>
      <c r="PQF62" s="365"/>
      <c r="PQG62" s="365"/>
      <c r="PQH62" s="365"/>
      <c r="PQI62" s="365"/>
      <c r="PQJ62" s="365"/>
      <c r="PQK62" s="365"/>
      <c r="PQL62" s="365"/>
      <c r="PQM62" s="365"/>
      <c r="PQN62" s="365"/>
      <c r="PQO62" s="365"/>
      <c r="PQP62" s="365"/>
      <c r="PQQ62" s="365"/>
      <c r="PQR62" s="365"/>
      <c r="PQS62" s="365"/>
      <c r="PQT62" s="365"/>
      <c r="PQU62" s="365"/>
      <c r="PQV62" s="365"/>
      <c r="PQW62" s="365"/>
      <c r="PQX62" s="365"/>
      <c r="PQY62" s="365"/>
      <c r="PQZ62" s="365"/>
      <c r="PRA62" s="365"/>
      <c r="PRB62" s="365"/>
      <c r="PRC62" s="365"/>
      <c r="PRD62" s="365"/>
      <c r="PRE62" s="365"/>
      <c r="PRF62" s="365"/>
      <c r="PRG62" s="365"/>
      <c r="PRH62" s="365"/>
      <c r="PRI62" s="365"/>
      <c r="PRJ62" s="365"/>
      <c r="PRK62" s="365"/>
      <c r="PRL62" s="365"/>
      <c r="PRM62" s="365"/>
      <c r="PRN62" s="365"/>
      <c r="PRO62" s="365"/>
      <c r="PRP62" s="365"/>
      <c r="PRQ62" s="365"/>
      <c r="PRR62" s="365"/>
      <c r="PRS62" s="365"/>
      <c r="PRT62" s="365"/>
      <c r="PRU62" s="365"/>
      <c r="PRV62" s="365"/>
      <c r="PRW62" s="365"/>
      <c r="PRX62" s="365"/>
      <c r="PRY62" s="365"/>
      <c r="PRZ62" s="365"/>
      <c r="PSA62" s="365"/>
      <c r="PSB62" s="365"/>
      <c r="PSC62" s="365"/>
      <c r="PSD62" s="365"/>
      <c r="PSE62" s="365"/>
      <c r="PSF62" s="365"/>
      <c r="PSG62" s="365"/>
      <c r="PSH62" s="365"/>
      <c r="PSI62" s="365"/>
      <c r="PSJ62" s="365"/>
      <c r="PSK62" s="365"/>
      <c r="PSL62" s="365"/>
      <c r="PSM62" s="365"/>
      <c r="PSN62" s="365"/>
      <c r="PSO62" s="365"/>
      <c r="PSP62" s="365"/>
      <c r="PSQ62" s="365"/>
      <c r="PSR62" s="365"/>
      <c r="PSS62" s="365"/>
      <c r="PST62" s="365"/>
      <c r="PSU62" s="365"/>
      <c r="PSV62" s="365"/>
      <c r="PSW62" s="365"/>
      <c r="PSX62" s="365"/>
      <c r="PSY62" s="365"/>
      <c r="PSZ62" s="365"/>
      <c r="PTA62" s="365"/>
      <c r="PTB62" s="365"/>
      <c r="PTC62" s="365"/>
      <c r="PTD62" s="365"/>
      <c r="PTE62" s="365"/>
      <c r="PTF62" s="365"/>
      <c r="PTG62" s="365"/>
      <c r="PTH62" s="365"/>
      <c r="PTI62" s="365"/>
      <c r="PTJ62" s="365"/>
      <c r="PTK62" s="365"/>
      <c r="PTL62" s="365"/>
      <c r="PTM62" s="365"/>
      <c r="PTN62" s="365"/>
      <c r="PTO62" s="365"/>
      <c r="PTP62" s="365"/>
      <c r="PTQ62" s="365"/>
      <c r="PTR62" s="365"/>
      <c r="PTS62" s="365"/>
      <c r="PTT62" s="365"/>
      <c r="PTU62" s="365"/>
      <c r="PTV62" s="365"/>
      <c r="PTW62" s="365"/>
      <c r="PTX62" s="365"/>
      <c r="PTY62" s="365"/>
      <c r="PTZ62" s="365"/>
      <c r="PUA62" s="365"/>
      <c r="PUB62" s="365"/>
      <c r="PUC62" s="365"/>
      <c r="PUD62" s="365"/>
      <c r="PUE62" s="365"/>
      <c r="PUF62" s="365"/>
      <c r="PUG62" s="365"/>
      <c r="PUH62" s="365"/>
      <c r="PUI62" s="365"/>
      <c r="PUJ62" s="365"/>
      <c r="PUK62" s="365"/>
      <c r="PUL62" s="365"/>
      <c r="PUM62" s="365"/>
      <c r="PUN62" s="365"/>
      <c r="PUO62" s="365"/>
      <c r="PUP62" s="365"/>
      <c r="PUQ62" s="365"/>
      <c r="PUR62" s="365"/>
      <c r="PUS62" s="365"/>
      <c r="PUT62" s="365"/>
      <c r="PUU62" s="365"/>
      <c r="PUV62" s="365"/>
      <c r="PUW62" s="365"/>
      <c r="PUX62" s="365"/>
      <c r="PUY62" s="365"/>
      <c r="PUZ62" s="365"/>
      <c r="PVA62" s="365"/>
      <c r="PVB62" s="365"/>
      <c r="PVC62" s="365"/>
      <c r="PVD62" s="365"/>
      <c r="PVE62" s="365"/>
      <c r="PVF62" s="365"/>
      <c r="PVG62" s="365"/>
      <c r="PVH62" s="365"/>
      <c r="PVI62" s="365"/>
      <c r="PVJ62" s="365"/>
      <c r="PVK62" s="365"/>
      <c r="PVL62" s="365"/>
      <c r="PVM62" s="365"/>
      <c r="PVN62" s="365"/>
      <c r="PVO62" s="365"/>
      <c r="PVP62" s="365"/>
      <c r="PVQ62" s="365"/>
      <c r="PVR62" s="365"/>
      <c r="PVS62" s="365"/>
      <c r="PVT62" s="365"/>
      <c r="PVU62" s="365"/>
      <c r="PVV62" s="365"/>
      <c r="PVW62" s="365"/>
      <c r="PVX62" s="365"/>
      <c r="PVY62" s="365"/>
      <c r="PVZ62" s="365"/>
      <c r="PWA62" s="365"/>
      <c r="PWB62" s="365"/>
      <c r="PWC62" s="365"/>
      <c r="PWD62" s="365"/>
      <c r="PWE62" s="365"/>
      <c r="PWF62" s="365"/>
      <c r="PWG62" s="365"/>
      <c r="PWH62" s="365"/>
      <c r="PWI62" s="365"/>
      <c r="PWJ62" s="365"/>
      <c r="PWK62" s="365"/>
      <c r="PWL62" s="365"/>
      <c r="PWM62" s="365"/>
      <c r="PWN62" s="365"/>
      <c r="PWO62" s="365"/>
      <c r="PWP62" s="365"/>
      <c r="PWQ62" s="365"/>
      <c r="PWR62" s="365"/>
      <c r="PWS62" s="365"/>
      <c r="PWT62" s="365"/>
      <c r="PWU62" s="365"/>
      <c r="PWV62" s="365"/>
      <c r="PWW62" s="365"/>
      <c r="PWX62" s="365"/>
      <c r="PWY62" s="365"/>
      <c r="PWZ62" s="365"/>
      <c r="PXA62" s="365"/>
      <c r="PXB62" s="365"/>
      <c r="PXC62" s="365"/>
      <c r="PXD62" s="365"/>
      <c r="PXE62" s="365"/>
      <c r="PXF62" s="365"/>
      <c r="PXG62" s="365"/>
      <c r="PXH62" s="365"/>
      <c r="PXI62" s="365"/>
      <c r="PXJ62" s="365"/>
      <c r="PXK62" s="365"/>
      <c r="PXL62" s="365"/>
      <c r="PXM62" s="365"/>
      <c r="PXN62" s="365"/>
      <c r="PXO62" s="365"/>
      <c r="PXP62" s="365"/>
      <c r="PXQ62" s="365"/>
      <c r="PXR62" s="365"/>
      <c r="PXS62" s="365"/>
      <c r="PXT62" s="365"/>
      <c r="PXU62" s="365"/>
      <c r="PXV62" s="365"/>
      <c r="PXW62" s="365"/>
      <c r="PXX62" s="365"/>
      <c r="PXY62" s="365"/>
      <c r="PXZ62" s="365"/>
      <c r="PYA62" s="365"/>
      <c r="PYB62" s="365"/>
      <c r="PYC62" s="365"/>
      <c r="PYD62" s="365"/>
      <c r="PYE62" s="365"/>
      <c r="PYF62" s="365"/>
      <c r="PYG62" s="365"/>
      <c r="PYH62" s="365"/>
      <c r="PYI62" s="365"/>
      <c r="PYJ62" s="365"/>
      <c r="PYK62" s="365"/>
      <c r="PYL62" s="365"/>
      <c r="PYM62" s="365"/>
      <c r="PYN62" s="365"/>
      <c r="PYO62" s="365"/>
      <c r="PYP62" s="365"/>
      <c r="PYQ62" s="365"/>
      <c r="PYR62" s="365"/>
      <c r="PYS62" s="365"/>
      <c r="PYT62" s="365"/>
      <c r="PYU62" s="365"/>
      <c r="PYV62" s="365"/>
      <c r="PYW62" s="365"/>
      <c r="PYX62" s="365"/>
      <c r="PYY62" s="365"/>
      <c r="PYZ62" s="365"/>
      <c r="PZA62" s="365"/>
      <c r="PZB62" s="365"/>
      <c r="PZC62" s="365"/>
      <c r="PZD62" s="365"/>
      <c r="PZE62" s="365"/>
      <c r="PZF62" s="365"/>
      <c r="PZG62" s="365"/>
      <c r="PZH62" s="365"/>
      <c r="PZI62" s="365"/>
      <c r="PZJ62" s="365"/>
      <c r="PZK62" s="365"/>
      <c r="PZL62" s="365"/>
      <c r="PZM62" s="365"/>
      <c r="PZN62" s="365"/>
      <c r="PZO62" s="365"/>
      <c r="PZP62" s="365"/>
      <c r="PZQ62" s="365"/>
      <c r="PZR62" s="365"/>
      <c r="PZS62" s="365"/>
      <c r="PZT62" s="365"/>
      <c r="PZU62" s="365"/>
      <c r="PZV62" s="365"/>
      <c r="PZW62" s="365"/>
      <c r="PZX62" s="365"/>
      <c r="PZY62" s="365"/>
      <c r="PZZ62" s="365"/>
      <c r="QAA62" s="365"/>
      <c r="QAB62" s="365"/>
      <c r="QAC62" s="365"/>
      <c r="QAD62" s="365"/>
      <c r="QAE62" s="365"/>
      <c r="QAF62" s="365"/>
      <c r="QAG62" s="365"/>
      <c r="QAH62" s="365"/>
      <c r="QAI62" s="365"/>
      <c r="QAJ62" s="365"/>
      <c r="QAK62" s="365"/>
      <c r="QAL62" s="365"/>
      <c r="QAM62" s="365"/>
      <c r="QAN62" s="365"/>
      <c r="QAO62" s="365"/>
      <c r="QAP62" s="365"/>
      <c r="QAQ62" s="365"/>
      <c r="QAR62" s="365"/>
      <c r="QAS62" s="365"/>
      <c r="QAT62" s="365"/>
      <c r="QAU62" s="365"/>
      <c r="QAV62" s="365"/>
      <c r="QAW62" s="365"/>
      <c r="QAX62" s="365"/>
      <c r="QAY62" s="365"/>
      <c r="QAZ62" s="365"/>
      <c r="QBA62" s="365"/>
      <c r="QBB62" s="365"/>
      <c r="QBC62" s="365"/>
      <c r="QBD62" s="365"/>
      <c r="QBE62" s="365"/>
      <c r="QBF62" s="365"/>
      <c r="QBG62" s="365"/>
      <c r="QBH62" s="365"/>
      <c r="QBI62" s="365"/>
      <c r="QBJ62" s="365"/>
      <c r="QBK62" s="365"/>
      <c r="QBL62" s="365"/>
      <c r="QBM62" s="365"/>
      <c r="QBN62" s="365"/>
      <c r="QBO62" s="365"/>
      <c r="QBP62" s="365"/>
      <c r="QBQ62" s="365"/>
      <c r="QBR62" s="365"/>
      <c r="QBS62" s="365"/>
      <c r="QBT62" s="365"/>
      <c r="QBU62" s="365"/>
      <c r="QBV62" s="365"/>
      <c r="QBW62" s="365"/>
      <c r="QBX62" s="365"/>
      <c r="QBY62" s="365"/>
      <c r="QBZ62" s="365"/>
      <c r="QCA62" s="365"/>
      <c r="QCB62" s="365"/>
      <c r="QCC62" s="365"/>
      <c r="QCD62" s="365"/>
      <c r="QCE62" s="365"/>
      <c r="QCF62" s="365"/>
      <c r="QCG62" s="365"/>
      <c r="QCH62" s="365"/>
      <c r="QCI62" s="365"/>
      <c r="QCJ62" s="365"/>
      <c r="QCK62" s="365"/>
      <c r="QCL62" s="365"/>
      <c r="QCM62" s="365"/>
      <c r="QCN62" s="365"/>
      <c r="QCO62" s="365"/>
      <c r="QCP62" s="365"/>
      <c r="QCQ62" s="365"/>
      <c r="QCR62" s="365"/>
      <c r="QCS62" s="365"/>
      <c r="QCT62" s="365"/>
      <c r="QCU62" s="365"/>
      <c r="QCV62" s="365"/>
      <c r="QCW62" s="365"/>
      <c r="QCX62" s="365"/>
      <c r="QCY62" s="365"/>
      <c r="QCZ62" s="365"/>
      <c r="QDA62" s="365"/>
      <c r="QDB62" s="365"/>
      <c r="QDC62" s="365"/>
      <c r="QDD62" s="365"/>
      <c r="QDE62" s="365"/>
      <c r="QDF62" s="365"/>
      <c r="QDG62" s="365"/>
      <c r="QDH62" s="365"/>
      <c r="QDI62" s="365"/>
      <c r="QDJ62" s="365"/>
      <c r="QDK62" s="365"/>
      <c r="QDL62" s="365"/>
      <c r="QDM62" s="365"/>
      <c r="QDN62" s="365"/>
      <c r="QDO62" s="365"/>
      <c r="QDP62" s="365"/>
      <c r="QDQ62" s="365"/>
      <c r="QDR62" s="365"/>
      <c r="QDS62" s="365"/>
      <c r="QDT62" s="365"/>
      <c r="QDU62" s="365"/>
      <c r="QDV62" s="365"/>
      <c r="QDW62" s="365"/>
      <c r="QDX62" s="365"/>
      <c r="QDY62" s="365"/>
      <c r="QDZ62" s="365"/>
      <c r="QEA62" s="365"/>
      <c r="QEB62" s="365"/>
      <c r="QEC62" s="365"/>
      <c r="QED62" s="365"/>
      <c r="QEE62" s="365"/>
      <c r="QEF62" s="365"/>
      <c r="QEG62" s="365"/>
      <c r="QEH62" s="365"/>
      <c r="QEI62" s="365"/>
      <c r="QEJ62" s="365"/>
      <c r="QEK62" s="365"/>
      <c r="QEL62" s="365"/>
      <c r="QEM62" s="365"/>
      <c r="QEN62" s="365"/>
      <c r="QEO62" s="365"/>
      <c r="QEP62" s="365"/>
      <c r="QEQ62" s="365"/>
      <c r="QER62" s="365"/>
      <c r="QES62" s="365"/>
      <c r="QET62" s="365"/>
      <c r="QEU62" s="365"/>
      <c r="QEV62" s="365"/>
      <c r="QEW62" s="365"/>
      <c r="QEX62" s="365"/>
      <c r="QEY62" s="365"/>
      <c r="QEZ62" s="365"/>
      <c r="QFA62" s="365"/>
      <c r="QFB62" s="365"/>
      <c r="QFC62" s="365"/>
      <c r="QFD62" s="365"/>
      <c r="QFE62" s="365"/>
      <c r="QFF62" s="365"/>
      <c r="QFG62" s="365"/>
      <c r="QFH62" s="365"/>
      <c r="QFI62" s="365"/>
      <c r="QFJ62" s="365"/>
      <c r="QFK62" s="365"/>
      <c r="QFL62" s="365"/>
      <c r="QFM62" s="365"/>
      <c r="QFN62" s="365"/>
      <c r="QFO62" s="365"/>
      <c r="QFP62" s="365"/>
      <c r="QFQ62" s="365"/>
      <c r="QFR62" s="365"/>
      <c r="QFS62" s="365"/>
      <c r="QFT62" s="365"/>
      <c r="QFU62" s="365"/>
      <c r="QFV62" s="365"/>
      <c r="QFW62" s="365"/>
      <c r="QFX62" s="365"/>
      <c r="QFY62" s="365"/>
      <c r="QFZ62" s="365"/>
      <c r="QGA62" s="365"/>
      <c r="QGB62" s="365"/>
      <c r="QGC62" s="365"/>
      <c r="QGD62" s="365"/>
      <c r="QGE62" s="365"/>
      <c r="QGF62" s="365"/>
      <c r="QGG62" s="365"/>
      <c r="QGH62" s="365"/>
      <c r="QGI62" s="365"/>
      <c r="QGJ62" s="365"/>
      <c r="QGK62" s="365"/>
      <c r="QGL62" s="365"/>
      <c r="QGM62" s="365"/>
      <c r="QGN62" s="365"/>
      <c r="QGO62" s="365"/>
      <c r="QGP62" s="365"/>
      <c r="QGQ62" s="365"/>
      <c r="QGR62" s="365"/>
      <c r="QGS62" s="365"/>
      <c r="QGT62" s="365"/>
      <c r="QGU62" s="365"/>
      <c r="QGV62" s="365"/>
      <c r="QGW62" s="365"/>
      <c r="QGX62" s="365"/>
      <c r="QGY62" s="365"/>
      <c r="QGZ62" s="365"/>
      <c r="QHA62" s="365"/>
      <c r="QHB62" s="365"/>
      <c r="QHC62" s="365"/>
      <c r="QHD62" s="365"/>
      <c r="QHE62" s="365"/>
      <c r="QHF62" s="365"/>
      <c r="QHG62" s="365"/>
      <c r="QHH62" s="365"/>
      <c r="QHI62" s="365"/>
      <c r="QHJ62" s="365"/>
      <c r="QHK62" s="365"/>
      <c r="QHL62" s="365"/>
      <c r="QHM62" s="365"/>
      <c r="QHN62" s="365"/>
      <c r="QHO62" s="365"/>
      <c r="QHP62" s="365"/>
      <c r="QHQ62" s="365"/>
      <c r="QHR62" s="365"/>
      <c r="QHS62" s="365"/>
      <c r="QHT62" s="365"/>
      <c r="QHU62" s="365"/>
      <c r="QHV62" s="365"/>
      <c r="QHW62" s="365"/>
      <c r="QHX62" s="365"/>
      <c r="QHY62" s="365"/>
      <c r="QHZ62" s="365"/>
      <c r="QIA62" s="365"/>
      <c r="QIB62" s="365"/>
      <c r="QIC62" s="365"/>
      <c r="QID62" s="365"/>
      <c r="QIE62" s="365"/>
      <c r="QIF62" s="365"/>
      <c r="QIG62" s="365"/>
      <c r="QIH62" s="365"/>
      <c r="QII62" s="365"/>
      <c r="QIJ62" s="365"/>
      <c r="QIK62" s="365"/>
      <c r="QIL62" s="365"/>
      <c r="QIM62" s="365"/>
      <c r="QIN62" s="365"/>
      <c r="QIO62" s="365"/>
      <c r="QIP62" s="365"/>
      <c r="QIQ62" s="365"/>
      <c r="QIR62" s="365"/>
      <c r="QIS62" s="365"/>
      <c r="QIT62" s="365"/>
      <c r="QIU62" s="365"/>
      <c r="QIV62" s="365"/>
      <c r="QIW62" s="365"/>
      <c r="QIX62" s="365"/>
      <c r="QIY62" s="365"/>
      <c r="QIZ62" s="365"/>
      <c r="QJA62" s="365"/>
      <c r="QJB62" s="365"/>
      <c r="QJC62" s="365"/>
      <c r="QJD62" s="365"/>
      <c r="QJE62" s="365"/>
      <c r="QJF62" s="365"/>
      <c r="QJG62" s="365"/>
      <c r="QJH62" s="365"/>
      <c r="QJI62" s="365"/>
      <c r="QJJ62" s="365"/>
      <c r="QJK62" s="365"/>
      <c r="QJL62" s="365"/>
      <c r="QJM62" s="365"/>
      <c r="QJN62" s="365"/>
      <c r="QJO62" s="365"/>
      <c r="QJP62" s="365"/>
      <c r="QJQ62" s="365"/>
      <c r="QJR62" s="365"/>
      <c r="QJS62" s="365"/>
      <c r="QJT62" s="365"/>
      <c r="QJU62" s="365"/>
      <c r="QJV62" s="365"/>
      <c r="QJW62" s="365"/>
      <c r="QJX62" s="365"/>
      <c r="QJY62" s="365"/>
      <c r="QJZ62" s="365"/>
      <c r="QKA62" s="365"/>
      <c r="QKB62" s="365"/>
      <c r="QKC62" s="365"/>
      <c r="QKD62" s="365"/>
      <c r="QKE62" s="365"/>
      <c r="QKF62" s="365"/>
      <c r="QKG62" s="365"/>
      <c r="QKH62" s="365"/>
      <c r="QKI62" s="365"/>
      <c r="QKJ62" s="365"/>
      <c r="QKK62" s="365"/>
      <c r="QKL62" s="365"/>
      <c r="QKM62" s="365"/>
      <c r="QKN62" s="365"/>
      <c r="QKO62" s="365"/>
      <c r="QKP62" s="365"/>
      <c r="QKQ62" s="365"/>
      <c r="QKR62" s="365"/>
      <c r="QKS62" s="365"/>
      <c r="QKT62" s="365"/>
      <c r="QKU62" s="365"/>
      <c r="QKV62" s="365"/>
      <c r="QKW62" s="365"/>
      <c r="QKX62" s="365"/>
      <c r="QKY62" s="365"/>
      <c r="QKZ62" s="365"/>
      <c r="QLA62" s="365"/>
      <c r="QLB62" s="365"/>
      <c r="QLC62" s="365"/>
      <c r="QLD62" s="365"/>
      <c r="QLE62" s="365"/>
      <c r="QLF62" s="365"/>
      <c r="QLG62" s="365"/>
      <c r="QLH62" s="365"/>
      <c r="QLI62" s="365"/>
      <c r="QLJ62" s="365"/>
      <c r="QLK62" s="365"/>
      <c r="QLL62" s="365"/>
      <c r="QLM62" s="365"/>
      <c r="QLN62" s="365"/>
      <c r="QLO62" s="365"/>
      <c r="QLP62" s="365"/>
      <c r="QLQ62" s="365"/>
      <c r="QLR62" s="365"/>
      <c r="QLS62" s="365"/>
      <c r="QLT62" s="365"/>
      <c r="QLU62" s="365"/>
      <c r="QLV62" s="365"/>
      <c r="QLW62" s="365"/>
      <c r="QLX62" s="365"/>
      <c r="QLY62" s="365"/>
      <c r="QLZ62" s="365"/>
      <c r="QMA62" s="365"/>
      <c r="QMB62" s="365"/>
      <c r="QMC62" s="365"/>
      <c r="QMD62" s="365"/>
      <c r="QME62" s="365"/>
      <c r="QMF62" s="365"/>
      <c r="QMG62" s="365"/>
      <c r="QMH62" s="365"/>
      <c r="QMI62" s="365"/>
      <c r="QMJ62" s="365"/>
      <c r="QMK62" s="365"/>
      <c r="QML62" s="365"/>
      <c r="QMM62" s="365"/>
      <c r="QMN62" s="365"/>
      <c r="QMO62" s="365"/>
      <c r="QMP62" s="365"/>
      <c r="QMQ62" s="365"/>
      <c r="QMR62" s="365"/>
      <c r="QMS62" s="365"/>
      <c r="QMT62" s="365"/>
      <c r="QMU62" s="365"/>
      <c r="QMV62" s="365"/>
      <c r="QMW62" s="365"/>
      <c r="QMX62" s="365"/>
      <c r="QMY62" s="365"/>
      <c r="QMZ62" s="365"/>
      <c r="QNA62" s="365"/>
      <c r="QNB62" s="365"/>
      <c r="QNC62" s="365"/>
      <c r="QND62" s="365"/>
      <c r="QNE62" s="365"/>
      <c r="QNF62" s="365"/>
      <c r="QNG62" s="365"/>
      <c r="QNH62" s="365"/>
      <c r="QNI62" s="365"/>
      <c r="QNJ62" s="365"/>
      <c r="QNK62" s="365"/>
      <c r="QNL62" s="365"/>
      <c r="QNM62" s="365"/>
      <c r="QNN62" s="365"/>
      <c r="QNO62" s="365"/>
      <c r="QNP62" s="365"/>
      <c r="QNQ62" s="365"/>
      <c r="QNR62" s="365"/>
      <c r="QNS62" s="365"/>
      <c r="QNT62" s="365"/>
      <c r="QNU62" s="365"/>
      <c r="QNV62" s="365"/>
      <c r="QNW62" s="365"/>
      <c r="QNX62" s="365"/>
      <c r="QNY62" s="365"/>
      <c r="QNZ62" s="365"/>
      <c r="QOA62" s="365"/>
      <c r="QOB62" s="365"/>
      <c r="QOC62" s="365"/>
      <c r="QOD62" s="365"/>
      <c r="QOE62" s="365"/>
      <c r="QOF62" s="365"/>
      <c r="QOG62" s="365"/>
      <c r="QOH62" s="365"/>
      <c r="QOI62" s="365"/>
      <c r="QOJ62" s="365"/>
      <c r="QOK62" s="365"/>
      <c r="QOL62" s="365"/>
      <c r="QOM62" s="365"/>
      <c r="QON62" s="365"/>
      <c r="QOO62" s="365"/>
      <c r="QOP62" s="365"/>
      <c r="QOQ62" s="365"/>
      <c r="QOR62" s="365"/>
      <c r="QOS62" s="365"/>
      <c r="QOT62" s="365"/>
      <c r="QOU62" s="365"/>
      <c r="QOV62" s="365"/>
      <c r="QOW62" s="365"/>
      <c r="QOX62" s="365"/>
      <c r="QOY62" s="365"/>
      <c r="QOZ62" s="365"/>
      <c r="QPA62" s="365"/>
      <c r="QPB62" s="365"/>
      <c r="QPC62" s="365"/>
      <c r="QPD62" s="365"/>
      <c r="QPE62" s="365"/>
      <c r="QPF62" s="365"/>
      <c r="QPG62" s="365"/>
      <c r="QPH62" s="365"/>
      <c r="QPI62" s="365"/>
      <c r="QPJ62" s="365"/>
      <c r="QPK62" s="365"/>
      <c r="QPL62" s="365"/>
      <c r="QPM62" s="365"/>
      <c r="QPN62" s="365"/>
      <c r="QPO62" s="365"/>
      <c r="QPP62" s="365"/>
      <c r="QPQ62" s="365"/>
      <c r="QPR62" s="365"/>
      <c r="QPS62" s="365"/>
      <c r="QPT62" s="365"/>
      <c r="QPU62" s="365"/>
      <c r="QPV62" s="365"/>
      <c r="QPW62" s="365"/>
      <c r="QPX62" s="365"/>
      <c r="QPY62" s="365"/>
      <c r="QPZ62" s="365"/>
      <c r="QQA62" s="365"/>
      <c r="QQB62" s="365"/>
      <c r="QQC62" s="365"/>
      <c r="QQD62" s="365"/>
      <c r="QQE62" s="365"/>
      <c r="QQF62" s="365"/>
      <c r="QQG62" s="365"/>
      <c r="QQH62" s="365"/>
      <c r="QQI62" s="365"/>
      <c r="QQJ62" s="365"/>
      <c r="QQK62" s="365"/>
      <c r="QQL62" s="365"/>
      <c r="QQM62" s="365"/>
      <c r="QQN62" s="365"/>
      <c r="QQO62" s="365"/>
      <c r="QQP62" s="365"/>
      <c r="QQQ62" s="365"/>
      <c r="QQR62" s="365"/>
      <c r="QQS62" s="365"/>
      <c r="QQT62" s="365"/>
      <c r="QQU62" s="365"/>
      <c r="QQV62" s="365"/>
      <c r="QQW62" s="365"/>
      <c r="QQX62" s="365"/>
      <c r="QQY62" s="365"/>
      <c r="QQZ62" s="365"/>
      <c r="QRA62" s="365"/>
      <c r="QRB62" s="365"/>
      <c r="QRC62" s="365"/>
      <c r="QRD62" s="365"/>
      <c r="QRE62" s="365"/>
      <c r="QRF62" s="365"/>
      <c r="QRG62" s="365"/>
      <c r="QRH62" s="365"/>
      <c r="QRI62" s="365"/>
      <c r="QRJ62" s="365"/>
      <c r="QRK62" s="365"/>
      <c r="QRL62" s="365"/>
      <c r="QRM62" s="365"/>
      <c r="QRN62" s="365"/>
      <c r="QRO62" s="365"/>
      <c r="QRP62" s="365"/>
      <c r="QRQ62" s="365"/>
      <c r="QRR62" s="365"/>
      <c r="QRS62" s="365"/>
      <c r="QRT62" s="365"/>
      <c r="QRU62" s="365"/>
      <c r="QRV62" s="365"/>
      <c r="QRW62" s="365"/>
      <c r="QRX62" s="365"/>
      <c r="QRY62" s="365"/>
      <c r="QRZ62" s="365"/>
      <c r="QSA62" s="365"/>
      <c r="QSB62" s="365"/>
      <c r="QSC62" s="365"/>
      <c r="QSD62" s="365"/>
      <c r="QSE62" s="365"/>
      <c r="QSF62" s="365"/>
      <c r="QSG62" s="365"/>
      <c r="QSH62" s="365"/>
      <c r="QSI62" s="365"/>
      <c r="QSJ62" s="365"/>
      <c r="QSK62" s="365"/>
      <c r="QSL62" s="365"/>
      <c r="QSM62" s="365"/>
      <c r="QSN62" s="365"/>
      <c r="QSO62" s="365"/>
      <c r="QSP62" s="365"/>
      <c r="QSQ62" s="365"/>
      <c r="QSR62" s="365"/>
      <c r="QSS62" s="365"/>
      <c r="QST62" s="365"/>
      <c r="QSU62" s="365"/>
      <c r="QSV62" s="365"/>
      <c r="QSW62" s="365"/>
      <c r="QSX62" s="365"/>
      <c r="QSY62" s="365"/>
      <c r="QSZ62" s="365"/>
      <c r="QTA62" s="365"/>
      <c r="QTB62" s="365"/>
      <c r="QTC62" s="365"/>
      <c r="QTD62" s="365"/>
      <c r="QTE62" s="365"/>
      <c r="QTF62" s="365"/>
      <c r="QTG62" s="365"/>
      <c r="QTH62" s="365"/>
      <c r="QTI62" s="365"/>
      <c r="QTJ62" s="365"/>
      <c r="QTK62" s="365"/>
      <c r="QTL62" s="365"/>
      <c r="QTM62" s="365"/>
      <c r="QTN62" s="365"/>
      <c r="QTO62" s="365"/>
      <c r="QTP62" s="365"/>
      <c r="QTQ62" s="365"/>
      <c r="QTR62" s="365"/>
      <c r="QTS62" s="365"/>
      <c r="QTT62" s="365"/>
      <c r="QTU62" s="365"/>
      <c r="QTV62" s="365"/>
      <c r="QTW62" s="365"/>
      <c r="QTX62" s="365"/>
      <c r="QTY62" s="365"/>
      <c r="QTZ62" s="365"/>
      <c r="QUA62" s="365"/>
      <c r="QUB62" s="365"/>
      <c r="QUC62" s="365"/>
      <c r="QUD62" s="365"/>
      <c r="QUE62" s="365"/>
      <c r="QUF62" s="365"/>
      <c r="QUG62" s="365"/>
      <c r="QUH62" s="365"/>
      <c r="QUI62" s="365"/>
      <c r="QUJ62" s="365"/>
      <c r="QUK62" s="365"/>
      <c r="QUL62" s="365"/>
      <c r="QUM62" s="365"/>
      <c r="QUN62" s="365"/>
      <c r="QUO62" s="365"/>
      <c r="QUP62" s="365"/>
      <c r="QUQ62" s="365"/>
      <c r="QUR62" s="365"/>
      <c r="QUS62" s="365"/>
      <c r="QUT62" s="365"/>
      <c r="QUU62" s="365"/>
      <c r="QUV62" s="365"/>
      <c r="QUW62" s="365"/>
      <c r="QUX62" s="365"/>
      <c r="QUY62" s="365"/>
      <c r="QUZ62" s="365"/>
      <c r="QVA62" s="365"/>
      <c r="QVB62" s="365"/>
      <c r="QVC62" s="365"/>
      <c r="QVD62" s="365"/>
      <c r="QVE62" s="365"/>
      <c r="QVF62" s="365"/>
      <c r="QVG62" s="365"/>
      <c r="QVH62" s="365"/>
      <c r="QVI62" s="365"/>
      <c r="QVJ62" s="365"/>
      <c r="QVK62" s="365"/>
      <c r="QVL62" s="365"/>
      <c r="QVM62" s="365"/>
      <c r="QVN62" s="365"/>
      <c r="QVO62" s="365"/>
      <c r="QVP62" s="365"/>
      <c r="QVQ62" s="365"/>
      <c r="QVR62" s="365"/>
      <c r="QVS62" s="365"/>
      <c r="QVT62" s="365"/>
      <c r="QVU62" s="365"/>
      <c r="QVV62" s="365"/>
      <c r="QVW62" s="365"/>
      <c r="QVX62" s="365"/>
      <c r="QVY62" s="365"/>
      <c r="QVZ62" s="365"/>
      <c r="QWA62" s="365"/>
      <c r="QWB62" s="365"/>
      <c r="QWC62" s="365"/>
      <c r="QWD62" s="365"/>
      <c r="QWE62" s="365"/>
      <c r="QWF62" s="365"/>
      <c r="QWG62" s="365"/>
      <c r="QWH62" s="365"/>
      <c r="QWI62" s="365"/>
      <c r="QWJ62" s="365"/>
      <c r="QWK62" s="365"/>
      <c r="QWL62" s="365"/>
      <c r="QWM62" s="365"/>
      <c r="QWN62" s="365"/>
      <c r="QWO62" s="365"/>
      <c r="QWP62" s="365"/>
      <c r="QWQ62" s="365"/>
      <c r="QWR62" s="365"/>
      <c r="QWS62" s="365"/>
      <c r="QWT62" s="365"/>
      <c r="QWU62" s="365"/>
      <c r="QWV62" s="365"/>
      <c r="QWW62" s="365"/>
      <c r="QWX62" s="365"/>
      <c r="QWY62" s="365"/>
      <c r="QWZ62" s="365"/>
      <c r="QXA62" s="365"/>
      <c r="QXB62" s="365"/>
      <c r="QXC62" s="365"/>
      <c r="QXD62" s="365"/>
      <c r="QXE62" s="365"/>
      <c r="QXF62" s="365"/>
      <c r="QXG62" s="365"/>
      <c r="QXH62" s="365"/>
      <c r="QXI62" s="365"/>
      <c r="QXJ62" s="365"/>
      <c r="QXK62" s="365"/>
      <c r="QXL62" s="365"/>
      <c r="QXM62" s="365"/>
      <c r="QXN62" s="365"/>
      <c r="QXO62" s="365"/>
      <c r="QXP62" s="365"/>
      <c r="QXQ62" s="365"/>
      <c r="QXR62" s="365"/>
      <c r="QXS62" s="365"/>
      <c r="QXT62" s="365"/>
      <c r="QXU62" s="365"/>
      <c r="QXV62" s="365"/>
      <c r="QXW62" s="365"/>
      <c r="QXX62" s="365"/>
      <c r="QXY62" s="365"/>
      <c r="QXZ62" s="365"/>
      <c r="QYA62" s="365"/>
      <c r="QYB62" s="365"/>
      <c r="QYC62" s="365"/>
      <c r="QYD62" s="365"/>
      <c r="QYE62" s="365"/>
      <c r="QYF62" s="365"/>
      <c r="QYG62" s="365"/>
      <c r="QYH62" s="365"/>
      <c r="QYI62" s="365"/>
      <c r="QYJ62" s="365"/>
      <c r="QYK62" s="365"/>
      <c r="QYL62" s="365"/>
      <c r="QYM62" s="365"/>
      <c r="QYN62" s="365"/>
      <c r="QYO62" s="365"/>
      <c r="QYP62" s="365"/>
      <c r="QYQ62" s="365"/>
      <c r="QYR62" s="365"/>
      <c r="QYS62" s="365"/>
      <c r="QYT62" s="365"/>
      <c r="QYU62" s="365"/>
      <c r="QYV62" s="365"/>
      <c r="QYW62" s="365"/>
      <c r="QYX62" s="365"/>
      <c r="QYY62" s="365"/>
      <c r="QYZ62" s="365"/>
      <c r="QZA62" s="365"/>
      <c r="QZB62" s="365"/>
      <c r="QZC62" s="365"/>
      <c r="QZD62" s="365"/>
      <c r="QZE62" s="365"/>
      <c r="QZF62" s="365"/>
      <c r="QZG62" s="365"/>
      <c r="QZH62" s="365"/>
      <c r="QZI62" s="365"/>
      <c r="QZJ62" s="365"/>
      <c r="QZK62" s="365"/>
      <c r="QZL62" s="365"/>
      <c r="QZM62" s="365"/>
      <c r="QZN62" s="365"/>
      <c r="QZO62" s="365"/>
      <c r="QZP62" s="365"/>
      <c r="QZQ62" s="365"/>
      <c r="QZR62" s="365"/>
      <c r="QZS62" s="365"/>
      <c r="QZT62" s="365"/>
      <c r="QZU62" s="365"/>
      <c r="QZV62" s="365"/>
      <c r="QZW62" s="365"/>
      <c r="QZX62" s="365"/>
      <c r="QZY62" s="365"/>
      <c r="QZZ62" s="365"/>
      <c r="RAA62" s="365"/>
      <c r="RAB62" s="365"/>
      <c r="RAC62" s="365"/>
      <c r="RAD62" s="365"/>
      <c r="RAE62" s="365"/>
      <c r="RAF62" s="365"/>
      <c r="RAG62" s="365"/>
      <c r="RAH62" s="365"/>
      <c r="RAI62" s="365"/>
      <c r="RAJ62" s="365"/>
      <c r="RAK62" s="365"/>
      <c r="RAL62" s="365"/>
      <c r="RAM62" s="365"/>
      <c r="RAN62" s="365"/>
      <c r="RAO62" s="365"/>
      <c r="RAP62" s="365"/>
      <c r="RAQ62" s="365"/>
      <c r="RAR62" s="365"/>
      <c r="RAS62" s="365"/>
      <c r="RAT62" s="365"/>
      <c r="RAU62" s="365"/>
      <c r="RAV62" s="365"/>
      <c r="RAW62" s="365"/>
      <c r="RAX62" s="365"/>
      <c r="RAY62" s="365"/>
      <c r="RAZ62" s="365"/>
      <c r="RBA62" s="365"/>
      <c r="RBB62" s="365"/>
      <c r="RBC62" s="365"/>
      <c r="RBD62" s="365"/>
      <c r="RBE62" s="365"/>
      <c r="RBF62" s="365"/>
      <c r="RBG62" s="365"/>
      <c r="RBH62" s="365"/>
      <c r="RBI62" s="365"/>
      <c r="RBJ62" s="365"/>
      <c r="RBK62" s="365"/>
      <c r="RBL62" s="365"/>
      <c r="RBM62" s="365"/>
      <c r="RBN62" s="365"/>
      <c r="RBO62" s="365"/>
      <c r="RBP62" s="365"/>
      <c r="RBQ62" s="365"/>
      <c r="RBR62" s="365"/>
      <c r="RBS62" s="365"/>
      <c r="RBT62" s="365"/>
      <c r="RBU62" s="365"/>
      <c r="RBV62" s="365"/>
      <c r="RBW62" s="365"/>
      <c r="RBX62" s="365"/>
      <c r="RBY62" s="365"/>
      <c r="RBZ62" s="365"/>
      <c r="RCA62" s="365"/>
      <c r="RCB62" s="365"/>
      <c r="RCC62" s="365"/>
      <c r="RCD62" s="365"/>
      <c r="RCE62" s="365"/>
      <c r="RCF62" s="365"/>
      <c r="RCG62" s="365"/>
      <c r="RCH62" s="365"/>
      <c r="RCI62" s="365"/>
      <c r="RCJ62" s="365"/>
      <c r="RCK62" s="365"/>
      <c r="RCL62" s="365"/>
      <c r="RCM62" s="365"/>
      <c r="RCN62" s="365"/>
      <c r="RCO62" s="365"/>
      <c r="RCP62" s="365"/>
      <c r="RCQ62" s="365"/>
      <c r="RCR62" s="365"/>
      <c r="RCS62" s="365"/>
      <c r="RCT62" s="365"/>
      <c r="RCU62" s="365"/>
      <c r="RCV62" s="365"/>
      <c r="RCW62" s="365"/>
      <c r="RCX62" s="365"/>
      <c r="RCY62" s="365"/>
      <c r="RCZ62" s="365"/>
      <c r="RDA62" s="365"/>
      <c r="RDB62" s="365"/>
      <c r="RDC62" s="365"/>
      <c r="RDD62" s="365"/>
      <c r="RDE62" s="365"/>
      <c r="RDF62" s="365"/>
      <c r="RDG62" s="365"/>
      <c r="RDH62" s="365"/>
      <c r="RDI62" s="365"/>
      <c r="RDJ62" s="365"/>
      <c r="RDK62" s="365"/>
      <c r="RDL62" s="365"/>
      <c r="RDM62" s="365"/>
      <c r="RDN62" s="365"/>
      <c r="RDO62" s="365"/>
      <c r="RDP62" s="365"/>
      <c r="RDQ62" s="365"/>
      <c r="RDR62" s="365"/>
      <c r="RDS62" s="365"/>
      <c r="RDT62" s="365"/>
      <c r="RDU62" s="365"/>
      <c r="RDV62" s="365"/>
      <c r="RDW62" s="365"/>
      <c r="RDX62" s="365"/>
      <c r="RDY62" s="365"/>
      <c r="RDZ62" s="365"/>
      <c r="REA62" s="365"/>
      <c r="REB62" s="365"/>
      <c r="REC62" s="365"/>
      <c r="RED62" s="365"/>
      <c r="REE62" s="365"/>
      <c r="REF62" s="365"/>
      <c r="REG62" s="365"/>
      <c r="REH62" s="365"/>
      <c r="REI62" s="365"/>
      <c r="REJ62" s="365"/>
      <c r="REK62" s="365"/>
      <c r="REL62" s="365"/>
      <c r="REM62" s="365"/>
      <c r="REN62" s="365"/>
      <c r="REO62" s="365"/>
      <c r="REP62" s="365"/>
      <c r="REQ62" s="365"/>
      <c r="RER62" s="365"/>
      <c r="RES62" s="365"/>
      <c r="RET62" s="365"/>
      <c r="REU62" s="365"/>
      <c r="REV62" s="365"/>
      <c r="REW62" s="365"/>
      <c r="REX62" s="365"/>
      <c r="REY62" s="365"/>
      <c r="REZ62" s="365"/>
      <c r="RFA62" s="365"/>
      <c r="RFB62" s="365"/>
      <c r="RFC62" s="365"/>
      <c r="RFD62" s="365"/>
      <c r="RFE62" s="365"/>
      <c r="RFF62" s="365"/>
      <c r="RFG62" s="365"/>
      <c r="RFH62" s="365"/>
      <c r="RFI62" s="365"/>
      <c r="RFJ62" s="365"/>
      <c r="RFK62" s="365"/>
      <c r="RFL62" s="365"/>
      <c r="RFM62" s="365"/>
      <c r="RFN62" s="365"/>
      <c r="RFO62" s="365"/>
      <c r="RFP62" s="365"/>
      <c r="RFQ62" s="365"/>
      <c r="RFR62" s="365"/>
      <c r="RFS62" s="365"/>
      <c r="RFT62" s="365"/>
      <c r="RFU62" s="365"/>
      <c r="RFV62" s="365"/>
      <c r="RFW62" s="365"/>
      <c r="RFX62" s="365"/>
      <c r="RFY62" s="365"/>
      <c r="RFZ62" s="365"/>
      <c r="RGA62" s="365"/>
      <c r="RGB62" s="365"/>
      <c r="RGC62" s="365"/>
      <c r="RGD62" s="365"/>
      <c r="RGE62" s="365"/>
      <c r="RGF62" s="365"/>
      <c r="RGG62" s="365"/>
      <c r="RGH62" s="365"/>
      <c r="RGI62" s="365"/>
      <c r="RGJ62" s="365"/>
      <c r="RGK62" s="365"/>
      <c r="RGL62" s="365"/>
      <c r="RGM62" s="365"/>
      <c r="RGN62" s="365"/>
      <c r="RGO62" s="365"/>
      <c r="RGP62" s="365"/>
      <c r="RGQ62" s="365"/>
      <c r="RGR62" s="365"/>
      <c r="RGS62" s="365"/>
      <c r="RGT62" s="365"/>
      <c r="RGU62" s="365"/>
      <c r="RGV62" s="365"/>
      <c r="RGW62" s="365"/>
      <c r="RGX62" s="365"/>
      <c r="RGY62" s="365"/>
      <c r="RGZ62" s="365"/>
      <c r="RHA62" s="365"/>
      <c r="RHB62" s="365"/>
      <c r="RHC62" s="365"/>
      <c r="RHD62" s="365"/>
      <c r="RHE62" s="365"/>
      <c r="RHF62" s="365"/>
      <c r="RHG62" s="365"/>
      <c r="RHH62" s="365"/>
      <c r="RHI62" s="365"/>
      <c r="RHJ62" s="365"/>
      <c r="RHK62" s="365"/>
      <c r="RHL62" s="365"/>
      <c r="RHM62" s="365"/>
      <c r="RHN62" s="365"/>
      <c r="RHO62" s="365"/>
      <c r="RHP62" s="365"/>
      <c r="RHQ62" s="365"/>
      <c r="RHR62" s="365"/>
      <c r="RHS62" s="365"/>
      <c r="RHT62" s="365"/>
      <c r="RHU62" s="365"/>
      <c r="RHV62" s="365"/>
      <c r="RHW62" s="365"/>
      <c r="RHX62" s="365"/>
      <c r="RHY62" s="365"/>
      <c r="RHZ62" s="365"/>
      <c r="RIA62" s="365"/>
      <c r="RIB62" s="365"/>
      <c r="RIC62" s="365"/>
      <c r="RID62" s="365"/>
      <c r="RIE62" s="365"/>
      <c r="RIF62" s="365"/>
      <c r="RIG62" s="365"/>
      <c r="RIH62" s="365"/>
      <c r="RII62" s="365"/>
      <c r="RIJ62" s="365"/>
      <c r="RIK62" s="365"/>
      <c r="RIL62" s="365"/>
      <c r="RIM62" s="365"/>
      <c r="RIN62" s="365"/>
      <c r="RIO62" s="365"/>
      <c r="RIP62" s="365"/>
      <c r="RIQ62" s="365"/>
      <c r="RIR62" s="365"/>
      <c r="RIS62" s="365"/>
      <c r="RIT62" s="365"/>
      <c r="RIU62" s="365"/>
      <c r="RIV62" s="365"/>
      <c r="RIW62" s="365"/>
      <c r="RIX62" s="365"/>
      <c r="RIY62" s="365"/>
      <c r="RIZ62" s="365"/>
      <c r="RJA62" s="365"/>
      <c r="RJB62" s="365"/>
      <c r="RJC62" s="365"/>
      <c r="RJD62" s="365"/>
      <c r="RJE62" s="365"/>
      <c r="RJF62" s="365"/>
      <c r="RJG62" s="365"/>
      <c r="RJH62" s="365"/>
      <c r="RJI62" s="365"/>
      <c r="RJJ62" s="365"/>
      <c r="RJK62" s="365"/>
      <c r="RJL62" s="365"/>
      <c r="RJM62" s="365"/>
      <c r="RJN62" s="365"/>
      <c r="RJO62" s="365"/>
      <c r="RJP62" s="365"/>
      <c r="RJQ62" s="365"/>
      <c r="RJR62" s="365"/>
      <c r="RJS62" s="365"/>
      <c r="RJT62" s="365"/>
      <c r="RJU62" s="365"/>
      <c r="RJV62" s="365"/>
      <c r="RJW62" s="365"/>
      <c r="RJX62" s="365"/>
      <c r="RJY62" s="365"/>
      <c r="RJZ62" s="365"/>
      <c r="RKA62" s="365"/>
      <c r="RKB62" s="365"/>
      <c r="RKC62" s="365"/>
      <c r="RKD62" s="365"/>
      <c r="RKE62" s="365"/>
      <c r="RKF62" s="365"/>
      <c r="RKG62" s="365"/>
      <c r="RKH62" s="365"/>
      <c r="RKI62" s="365"/>
      <c r="RKJ62" s="365"/>
      <c r="RKK62" s="365"/>
      <c r="RKL62" s="365"/>
      <c r="RKM62" s="365"/>
      <c r="RKN62" s="365"/>
      <c r="RKO62" s="365"/>
      <c r="RKP62" s="365"/>
      <c r="RKQ62" s="365"/>
      <c r="RKR62" s="365"/>
      <c r="RKS62" s="365"/>
      <c r="RKT62" s="365"/>
      <c r="RKU62" s="365"/>
      <c r="RKV62" s="365"/>
      <c r="RKW62" s="365"/>
      <c r="RKX62" s="365"/>
      <c r="RKY62" s="365"/>
      <c r="RKZ62" s="365"/>
      <c r="RLA62" s="365"/>
      <c r="RLB62" s="365"/>
      <c r="RLC62" s="365"/>
      <c r="RLD62" s="365"/>
      <c r="RLE62" s="365"/>
      <c r="RLF62" s="365"/>
      <c r="RLG62" s="365"/>
      <c r="RLH62" s="365"/>
      <c r="RLI62" s="365"/>
      <c r="RLJ62" s="365"/>
      <c r="RLK62" s="365"/>
      <c r="RLL62" s="365"/>
      <c r="RLM62" s="365"/>
      <c r="RLN62" s="365"/>
      <c r="RLO62" s="365"/>
      <c r="RLP62" s="365"/>
      <c r="RLQ62" s="365"/>
      <c r="RLR62" s="365"/>
      <c r="RLS62" s="365"/>
      <c r="RLT62" s="365"/>
      <c r="RLU62" s="365"/>
      <c r="RLV62" s="365"/>
      <c r="RLW62" s="365"/>
      <c r="RLX62" s="365"/>
      <c r="RLY62" s="365"/>
      <c r="RLZ62" s="365"/>
      <c r="RMA62" s="365"/>
      <c r="RMB62" s="365"/>
      <c r="RMC62" s="365"/>
      <c r="RMD62" s="365"/>
      <c r="RME62" s="365"/>
      <c r="RMF62" s="365"/>
      <c r="RMG62" s="365"/>
      <c r="RMH62" s="365"/>
      <c r="RMI62" s="365"/>
      <c r="RMJ62" s="365"/>
      <c r="RMK62" s="365"/>
      <c r="RML62" s="365"/>
      <c r="RMM62" s="365"/>
      <c r="RMN62" s="365"/>
      <c r="RMO62" s="365"/>
      <c r="RMP62" s="365"/>
      <c r="RMQ62" s="365"/>
      <c r="RMR62" s="365"/>
      <c r="RMS62" s="365"/>
      <c r="RMT62" s="365"/>
      <c r="RMU62" s="365"/>
      <c r="RMV62" s="365"/>
      <c r="RMW62" s="365"/>
      <c r="RMX62" s="365"/>
      <c r="RMY62" s="365"/>
      <c r="RMZ62" s="365"/>
      <c r="RNA62" s="365"/>
      <c r="RNB62" s="365"/>
      <c r="RNC62" s="365"/>
      <c r="RND62" s="365"/>
      <c r="RNE62" s="365"/>
      <c r="RNF62" s="365"/>
      <c r="RNG62" s="365"/>
      <c r="RNH62" s="365"/>
      <c r="RNI62" s="365"/>
      <c r="RNJ62" s="365"/>
      <c r="RNK62" s="365"/>
      <c r="RNL62" s="365"/>
      <c r="RNM62" s="365"/>
      <c r="RNN62" s="365"/>
      <c r="RNO62" s="365"/>
      <c r="RNP62" s="365"/>
      <c r="RNQ62" s="365"/>
      <c r="RNR62" s="365"/>
      <c r="RNS62" s="365"/>
      <c r="RNT62" s="365"/>
      <c r="RNU62" s="365"/>
      <c r="RNV62" s="365"/>
      <c r="RNW62" s="365"/>
      <c r="RNX62" s="365"/>
      <c r="RNY62" s="365"/>
      <c r="RNZ62" s="365"/>
      <c r="ROA62" s="365"/>
      <c r="ROB62" s="365"/>
      <c r="ROC62" s="365"/>
      <c r="ROD62" s="365"/>
      <c r="ROE62" s="365"/>
      <c r="ROF62" s="365"/>
      <c r="ROG62" s="365"/>
      <c r="ROH62" s="365"/>
      <c r="ROI62" s="365"/>
      <c r="ROJ62" s="365"/>
      <c r="ROK62" s="365"/>
      <c r="ROL62" s="365"/>
      <c r="ROM62" s="365"/>
      <c r="RON62" s="365"/>
      <c r="ROO62" s="365"/>
      <c r="ROP62" s="365"/>
      <c r="ROQ62" s="365"/>
      <c r="ROR62" s="365"/>
      <c r="ROS62" s="365"/>
      <c r="ROT62" s="365"/>
      <c r="ROU62" s="365"/>
      <c r="ROV62" s="365"/>
      <c r="ROW62" s="365"/>
      <c r="ROX62" s="365"/>
      <c r="ROY62" s="365"/>
      <c r="ROZ62" s="365"/>
      <c r="RPA62" s="365"/>
      <c r="RPB62" s="365"/>
      <c r="RPC62" s="365"/>
      <c r="RPD62" s="365"/>
      <c r="RPE62" s="365"/>
      <c r="RPF62" s="365"/>
      <c r="RPG62" s="365"/>
      <c r="RPH62" s="365"/>
      <c r="RPI62" s="365"/>
      <c r="RPJ62" s="365"/>
      <c r="RPK62" s="365"/>
      <c r="RPL62" s="365"/>
      <c r="RPM62" s="365"/>
      <c r="RPN62" s="365"/>
      <c r="RPO62" s="365"/>
      <c r="RPP62" s="365"/>
      <c r="RPQ62" s="365"/>
      <c r="RPR62" s="365"/>
      <c r="RPS62" s="365"/>
      <c r="RPT62" s="365"/>
      <c r="RPU62" s="365"/>
      <c r="RPV62" s="365"/>
      <c r="RPW62" s="365"/>
      <c r="RPX62" s="365"/>
      <c r="RPY62" s="365"/>
      <c r="RPZ62" s="365"/>
      <c r="RQA62" s="365"/>
      <c r="RQB62" s="365"/>
      <c r="RQC62" s="365"/>
      <c r="RQD62" s="365"/>
      <c r="RQE62" s="365"/>
      <c r="RQF62" s="365"/>
      <c r="RQG62" s="365"/>
      <c r="RQH62" s="365"/>
      <c r="RQI62" s="365"/>
      <c r="RQJ62" s="365"/>
      <c r="RQK62" s="365"/>
      <c r="RQL62" s="365"/>
      <c r="RQM62" s="365"/>
      <c r="RQN62" s="365"/>
      <c r="RQO62" s="365"/>
      <c r="RQP62" s="365"/>
      <c r="RQQ62" s="365"/>
      <c r="RQR62" s="365"/>
      <c r="RQS62" s="365"/>
      <c r="RQT62" s="365"/>
      <c r="RQU62" s="365"/>
      <c r="RQV62" s="365"/>
      <c r="RQW62" s="365"/>
      <c r="RQX62" s="365"/>
      <c r="RQY62" s="365"/>
      <c r="RQZ62" s="365"/>
      <c r="RRA62" s="365"/>
      <c r="RRB62" s="365"/>
      <c r="RRC62" s="365"/>
      <c r="RRD62" s="365"/>
      <c r="RRE62" s="365"/>
      <c r="RRF62" s="365"/>
      <c r="RRG62" s="365"/>
      <c r="RRH62" s="365"/>
      <c r="RRI62" s="365"/>
      <c r="RRJ62" s="365"/>
      <c r="RRK62" s="365"/>
      <c r="RRL62" s="365"/>
      <c r="RRM62" s="365"/>
      <c r="RRN62" s="365"/>
      <c r="RRO62" s="365"/>
      <c r="RRP62" s="365"/>
      <c r="RRQ62" s="365"/>
      <c r="RRR62" s="365"/>
      <c r="RRS62" s="365"/>
      <c r="RRT62" s="365"/>
      <c r="RRU62" s="365"/>
      <c r="RRV62" s="365"/>
      <c r="RRW62" s="365"/>
      <c r="RRX62" s="365"/>
      <c r="RRY62" s="365"/>
      <c r="RRZ62" s="365"/>
      <c r="RSA62" s="365"/>
      <c r="RSB62" s="365"/>
      <c r="RSC62" s="365"/>
      <c r="RSD62" s="365"/>
      <c r="RSE62" s="365"/>
      <c r="RSF62" s="365"/>
      <c r="RSG62" s="365"/>
      <c r="RSH62" s="365"/>
      <c r="RSI62" s="365"/>
      <c r="RSJ62" s="365"/>
      <c r="RSK62" s="365"/>
      <c r="RSL62" s="365"/>
      <c r="RSM62" s="365"/>
      <c r="RSN62" s="365"/>
      <c r="RSO62" s="365"/>
      <c r="RSP62" s="365"/>
      <c r="RSQ62" s="365"/>
      <c r="RSR62" s="365"/>
      <c r="RSS62" s="365"/>
      <c r="RST62" s="365"/>
      <c r="RSU62" s="365"/>
      <c r="RSV62" s="365"/>
      <c r="RSW62" s="365"/>
      <c r="RSX62" s="365"/>
      <c r="RSY62" s="365"/>
      <c r="RSZ62" s="365"/>
      <c r="RTA62" s="365"/>
      <c r="RTB62" s="365"/>
      <c r="RTC62" s="365"/>
      <c r="RTD62" s="365"/>
      <c r="RTE62" s="365"/>
      <c r="RTF62" s="365"/>
      <c r="RTG62" s="365"/>
      <c r="RTH62" s="365"/>
      <c r="RTI62" s="365"/>
      <c r="RTJ62" s="365"/>
      <c r="RTK62" s="365"/>
      <c r="RTL62" s="365"/>
      <c r="RTM62" s="365"/>
      <c r="RTN62" s="365"/>
      <c r="RTO62" s="365"/>
      <c r="RTP62" s="365"/>
      <c r="RTQ62" s="365"/>
      <c r="RTR62" s="365"/>
      <c r="RTS62" s="365"/>
      <c r="RTT62" s="365"/>
      <c r="RTU62" s="365"/>
      <c r="RTV62" s="365"/>
      <c r="RTW62" s="365"/>
      <c r="RTX62" s="365"/>
      <c r="RTY62" s="365"/>
      <c r="RTZ62" s="365"/>
      <c r="RUA62" s="365"/>
      <c r="RUB62" s="365"/>
      <c r="RUC62" s="365"/>
      <c r="RUD62" s="365"/>
      <c r="RUE62" s="365"/>
      <c r="RUF62" s="365"/>
      <c r="RUG62" s="365"/>
      <c r="RUH62" s="365"/>
      <c r="RUI62" s="365"/>
      <c r="RUJ62" s="365"/>
      <c r="RUK62" s="365"/>
      <c r="RUL62" s="365"/>
      <c r="RUM62" s="365"/>
      <c r="RUN62" s="365"/>
      <c r="RUO62" s="365"/>
      <c r="RUP62" s="365"/>
      <c r="RUQ62" s="365"/>
      <c r="RUR62" s="365"/>
      <c r="RUS62" s="365"/>
      <c r="RUT62" s="365"/>
      <c r="RUU62" s="365"/>
      <c r="RUV62" s="365"/>
      <c r="RUW62" s="365"/>
      <c r="RUX62" s="365"/>
      <c r="RUY62" s="365"/>
      <c r="RUZ62" s="365"/>
      <c r="RVA62" s="365"/>
      <c r="RVB62" s="365"/>
      <c r="RVC62" s="365"/>
      <c r="RVD62" s="365"/>
      <c r="RVE62" s="365"/>
      <c r="RVF62" s="365"/>
      <c r="RVG62" s="365"/>
      <c r="RVH62" s="365"/>
      <c r="RVI62" s="365"/>
      <c r="RVJ62" s="365"/>
      <c r="RVK62" s="365"/>
      <c r="RVL62" s="365"/>
      <c r="RVM62" s="365"/>
      <c r="RVN62" s="365"/>
      <c r="RVO62" s="365"/>
      <c r="RVP62" s="365"/>
      <c r="RVQ62" s="365"/>
      <c r="RVR62" s="365"/>
      <c r="RVS62" s="365"/>
      <c r="RVT62" s="365"/>
      <c r="RVU62" s="365"/>
      <c r="RVV62" s="365"/>
      <c r="RVW62" s="365"/>
      <c r="RVX62" s="365"/>
      <c r="RVY62" s="365"/>
      <c r="RVZ62" s="365"/>
      <c r="RWA62" s="365"/>
      <c r="RWB62" s="365"/>
      <c r="RWC62" s="365"/>
      <c r="RWD62" s="365"/>
      <c r="RWE62" s="365"/>
      <c r="RWF62" s="365"/>
      <c r="RWG62" s="365"/>
      <c r="RWH62" s="365"/>
      <c r="RWI62" s="365"/>
      <c r="RWJ62" s="365"/>
      <c r="RWK62" s="365"/>
      <c r="RWL62" s="365"/>
      <c r="RWM62" s="365"/>
      <c r="RWN62" s="365"/>
      <c r="RWO62" s="365"/>
      <c r="RWP62" s="365"/>
      <c r="RWQ62" s="365"/>
      <c r="RWR62" s="365"/>
      <c r="RWS62" s="365"/>
      <c r="RWT62" s="365"/>
      <c r="RWU62" s="365"/>
      <c r="RWV62" s="365"/>
      <c r="RWW62" s="365"/>
      <c r="RWX62" s="365"/>
      <c r="RWY62" s="365"/>
      <c r="RWZ62" s="365"/>
      <c r="RXA62" s="365"/>
      <c r="RXB62" s="365"/>
      <c r="RXC62" s="365"/>
      <c r="RXD62" s="365"/>
      <c r="RXE62" s="365"/>
      <c r="RXF62" s="365"/>
      <c r="RXG62" s="365"/>
      <c r="RXH62" s="365"/>
      <c r="RXI62" s="365"/>
      <c r="RXJ62" s="365"/>
      <c r="RXK62" s="365"/>
      <c r="RXL62" s="365"/>
      <c r="RXM62" s="365"/>
      <c r="RXN62" s="365"/>
      <c r="RXO62" s="365"/>
      <c r="RXP62" s="365"/>
      <c r="RXQ62" s="365"/>
      <c r="RXR62" s="365"/>
      <c r="RXS62" s="365"/>
      <c r="RXT62" s="365"/>
      <c r="RXU62" s="365"/>
      <c r="RXV62" s="365"/>
      <c r="RXW62" s="365"/>
      <c r="RXX62" s="365"/>
      <c r="RXY62" s="365"/>
      <c r="RXZ62" s="365"/>
      <c r="RYA62" s="365"/>
      <c r="RYB62" s="365"/>
      <c r="RYC62" s="365"/>
      <c r="RYD62" s="365"/>
      <c r="RYE62" s="365"/>
      <c r="RYF62" s="365"/>
      <c r="RYG62" s="365"/>
      <c r="RYH62" s="365"/>
      <c r="RYI62" s="365"/>
      <c r="RYJ62" s="365"/>
      <c r="RYK62" s="365"/>
      <c r="RYL62" s="365"/>
      <c r="RYM62" s="365"/>
      <c r="RYN62" s="365"/>
      <c r="RYO62" s="365"/>
      <c r="RYP62" s="365"/>
      <c r="RYQ62" s="365"/>
      <c r="RYR62" s="365"/>
      <c r="RYS62" s="365"/>
      <c r="RYT62" s="365"/>
      <c r="RYU62" s="365"/>
      <c r="RYV62" s="365"/>
      <c r="RYW62" s="365"/>
      <c r="RYX62" s="365"/>
      <c r="RYY62" s="365"/>
      <c r="RYZ62" s="365"/>
      <c r="RZA62" s="365"/>
      <c r="RZB62" s="365"/>
      <c r="RZC62" s="365"/>
      <c r="RZD62" s="365"/>
      <c r="RZE62" s="365"/>
      <c r="RZF62" s="365"/>
      <c r="RZG62" s="365"/>
      <c r="RZH62" s="365"/>
      <c r="RZI62" s="365"/>
      <c r="RZJ62" s="365"/>
      <c r="RZK62" s="365"/>
      <c r="RZL62" s="365"/>
      <c r="RZM62" s="365"/>
      <c r="RZN62" s="365"/>
      <c r="RZO62" s="365"/>
      <c r="RZP62" s="365"/>
      <c r="RZQ62" s="365"/>
      <c r="RZR62" s="365"/>
      <c r="RZS62" s="365"/>
      <c r="RZT62" s="365"/>
      <c r="RZU62" s="365"/>
      <c r="RZV62" s="365"/>
      <c r="RZW62" s="365"/>
      <c r="RZX62" s="365"/>
      <c r="RZY62" s="365"/>
      <c r="RZZ62" s="365"/>
      <c r="SAA62" s="365"/>
      <c r="SAB62" s="365"/>
      <c r="SAC62" s="365"/>
      <c r="SAD62" s="365"/>
      <c r="SAE62" s="365"/>
      <c r="SAF62" s="365"/>
      <c r="SAG62" s="365"/>
      <c r="SAH62" s="365"/>
      <c r="SAI62" s="365"/>
      <c r="SAJ62" s="365"/>
      <c r="SAK62" s="365"/>
      <c r="SAL62" s="365"/>
      <c r="SAM62" s="365"/>
      <c r="SAN62" s="365"/>
      <c r="SAO62" s="365"/>
      <c r="SAP62" s="365"/>
      <c r="SAQ62" s="365"/>
      <c r="SAR62" s="365"/>
      <c r="SAS62" s="365"/>
      <c r="SAT62" s="365"/>
      <c r="SAU62" s="365"/>
      <c r="SAV62" s="365"/>
      <c r="SAW62" s="365"/>
      <c r="SAX62" s="365"/>
      <c r="SAY62" s="365"/>
      <c r="SAZ62" s="365"/>
      <c r="SBA62" s="365"/>
      <c r="SBB62" s="365"/>
      <c r="SBC62" s="365"/>
      <c r="SBD62" s="365"/>
      <c r="SBE62" s="365"/>
      <c r="SBF62" s="365"/>
      <c r="SBG62" s="365"/>
      <c r="SBH62" s="365"/>
      <c r="SBI62" s="365"/>
      <c r="SBJ62" s="365"/>
      <c r="SBK62" s="365"/>
      <c r="SBL62" s="365"/>
      <c r="SBM62" s="365"/>
      <c r="SBN62" s="365"/>
      <c r="SBO62" s="365"/>
      <c r="SBP62" s="365"/>
      <c r="SBQ62" s="365"/>
      <c r="SBR62" s="365"/>
      <c r="SBS62" s="365"/>
      <c r="SBT62" s="365"/>
      <c r="SBU62" s="365"/>
      <c r="SBV62" s="365"/>
      <c r="SBW62" s="365"/>
      <c r="SBX62" s="365"/>
      <c r="SBY62" s="365"/>
      <c r="SBZ62" s="365"/>
      <c r="SCA62" s="365"/>
      <c r="SCB62" s="365"/>
      <c r="SCC62" s="365"/>
      <c r="SCD62" s="365"/>
      <c r="SCE62" s="365"/>
      <c r="SCF62" s="365"/>
      <c r="SCG62" s="365"/>
      <c r="SCH62" s="365"/>
      <c r="SCI62" s="365"/>
      <c r="SCJ62" s="365"/>
      <c r="SCK62" s="365"/>
      <c r="SCL62" s="365"/>
      <c r="SCM62" s="365"/>
      <c r="SCN62" s="365"/>
      <c r="SCO62" s="365"/>
      <c r="SCP62" s="365"/>
      <c r="SCQ62" s="365"/>
      <c r="SCR62" s="365"/>
      <c r="SCS62" s="365"/>
      <c r="SCT62" s="365"/>
      <c r="SCU62" s="365"/>
      <c r="SCV62" s="365"/>
      <c r="SCW62" s="365"/>
      <c r="SCX62" s="365"/>
      <c r="SCY62" s="365"/>
      <c r="SCZ62" s="365"/>
      <c r="SDA62" s="365"/>
      <c r="SDB62" s="365"/>
      <c r="SDC62" s="365"/>
      <c r="SDD62" s="365"/>
      <c r="SDE62" s="365"/>
      <c r="SDF62" s="365"/>
      <c r="SDG62" s="365"/>
      <c r="SDH62" s="365"/>
      <c r="SDI62" s="365"/>
      <c r="SDJ62" s="365"/>
      <c r="SDK62" s="365"/>
      <c r="SDL62" s="365"/>
      <c r="SDM62" s="365"/>
      <c r="SDN62" s="365"/>
      <c r="SDO62" s="365"/>
      <c r="SDP62" s="365"/>
      <c r="SDQ62" s="365"/>
      <c r="SDR62" s="365"/>
      <c r="SDS62" s="365"/>
      <c r="SDT62" s="365"/>
      <c r="SDU62" s="365"/>
      <c r="SDV62" s="365"/>
      <c r="SDW62" s="365"/>
      <c r="SDX62" s="365"/>
      <c r="SDY62" s="365"/>
      <c r="SDZ62" s="365"/>
      <c r="SEA62" s="365"/>
      <c r="SEB62" s="365"/>
      <c r="SEC62" s="365"/>
      <c r="SED62" s="365"/>
      <c r="SEE62" s="365"/>
      <c r="SEF62" s="365"/>
      <c r="SEG62" s="365"/>
      <c r="SEH62" s="365"/>
      <c r="SEI62" s="365"/>
      <c r="SEJ62" s="365"/>
      <c r="SEK62" s="365"/>
      <c r="SEL62" s="365"/>
      <c r="SEM62" s="365"/>
      <c r="SEN62" s="365"/>
      <c r="SEO62" s="365"/>
      <c r="SEP62" s="365"/>
      <c r="SEQ62" s="365"/>
      <c r="SER62" s="365"/>
      <c r="SES62" s="365"/>
      <c r="SET62" s="365"/>
      <c r="SEU62" s="365"/>
      <c r="SEV62" s="365"/>
      <c r="SEW62" s="365"/>
      <c r="SEX62" s="365"/>
      <c r="SEY62" s="365"/>
      <c r="SEZ62" s="365"/>
      <c r="SFA62" s="365"/>
      <c r="SFB62" s="365"/>
      <c r="SFC62" s="365"/>
      <c r="SFD62" s="365"/>
      <c r="SFE62" s="365"/>
      <c r="SFF62" s="365"/>
      <c r="SFG62" s="365"/>
      <c r="SFH62" s="365"/>
      <c r="SFI62" s="365"/>
      <c r="SFJ62" s="365"/>
      <c r="SFK62" s="365"/>
      <c r="SFL62" s="365"/>
      <c r="SFM62" s="365"/>
      <c r="SFN62" s="365"/>
      <c r="SFO62" s="365"/>
      <c r="SFP62" s="365"/>
      <c r="SFQ62" s="365"/>
      <c r="SFR62" s="365"/>
      <c r="SFS62" s="365"/>
      <c r="SFT62" s="365"/>
      <c r="SFU62" s="365"/>
      <c r="SFV62" s="365"/>
      <c r="SFW62" s="365"/>
      <c r="SFX62" s="365"/>
      <c r="SFY62" s="365"/>
      <c r="SFZ62" s="365"/>
      <c r="SGA62" s="365"/>
      <c r="SGB62" s="365"/>
      <c r="SGC62" s="365"/>
      <c r="SGD62" s="365"/>
      <c r="SGE62" s="365"/>
      <c r="SGF62" s="365"/>
      <c r="SGG62" s="365"/>
      <c r="SGH62" s="365"/>
      <c r="SGI62" s="365"/>
      <c r="SGJ62" s="365"/>
      <c r="SGK62" s="365"/>
      <c r="SGL62" s="365"/>
      <c r="SGM62" s="365"/>
      <c r="SGN62" s="365"/>
      <c r="SGO62" s="365"/>
      <c r="SGP62" s="365"/>
      <c r="SGQ62" s="365"/>
      <c r="SGR62" s="365"/>
      <c r="SGS62" s="365"/>
      <c r="SGT62" s="365"/>
      <c r="SGU62" s="365"/>
      <c r="SGV62" s="365"/>
      <c r="SGW62" s="365"/>
      <c r="SGX62" s="365"/>
      <c r="SGY62" s="365"/>
      <c r="SGZ62" s="365"/>
      <c r="SHA62" s="365"/>
      <c r="SHB62" s="365"/>
      <c r="SHC62" s="365"/>
      <c r="SHD62" s="365"/>
      <c r="SHE62" s="365"/>
      <c r="SHF62" s="365"/>
      <c r="SHG62" s="365"/>
      <c r="SHH62" s="365"/>
      <c r="SHI62" s="365"/>
      <c r="SHJ62" s="365"/>
      <c r="SHK62" s="365"/>
      <c r="SHL62" s="365"/>
      <c r="SHM62" s="365"/>
      <c r="SHN62" s="365"/>
      <c r="SHO62" s="365"/>
      <c r="SHP62" s="365"/>
      <c r="SHQ62" s="365"/>
      <c r="SHR62" s="365"/>
      <c r="SHS62" s="365"/>
      <c r="SHT62" s="365"/>
      <c r="SHU62" s="365"/>
      <c r="SHV62" s="365"/>
      <c r="SHW62" s="365"/>
      <c r="SHX62" s="365"/>
      <c r="SHY62" s="365"/>
      <c r="SHZ62" s="365"/>
      <c r="SIA62" s="365"/>
      <c r="SIB62" s="365"/>
      <c r="SIC62" s="365"/>
      <c r="SID62" s="365"/>
      <c r="SIE62" s="365"/>
      <c r="SIF62" s="365"/>
      <c r="SIG62" s="365"/>
      <c r="SIH62" s="365"/>
      <c r="SII62" s="365"/>
      <c r="SIJ62" s="365"/>
      <c r="SIK62" s="365"/>
      <c r="SIL62" s="365"/>
      <c r="SIM62" s="365"/>
      <c r="SIN62" s="365"/>
      <c r="SIO62" s="365"/>
      <c r="SIP62" s="365"/>
      <c r="SIQ62" s="365"/>
      <c r="SIR62" s="365"/>
      <c r="SIS62" s="365"/>
      <c r="SIT62" s="365"/>
      <c r="SIU62" s="365"/>
      <c r="SIV62" s="365"/>
      <c r="SIW62" s="365"/>
      <c r="SIX62" s="365"/>
      <c r="SIY62" s="365"/>
      <c r="SIZ62" s="365"/>
      <c r="SJA62" s="365"/>
      <c r="SJB62" s="365"/>
      <c r="SJC62" s="365"/>
      <c r="SJD62" s="365"/>
      <c r="SJE62" s="365"/>
      <c r="SJF62" s="365"/>
      <c r="SJG62" s="365"/>
      <c r="SJH62" s="365"/>
      <c r="SJI62" s="365"/>
      <c r="SJJ62" s="365"/>
      <c r="SJK62" s="365"/>
      <c r="SJL62" s="365"/>
      <c r="SJM62" s="365"/>
      <c r="SJN62" s="365"/>
      <c r="SJO62" s="365"/>
      <c r="SJP62" s="365"/>
      <c r="SJQ62" s="365"/>
      <c r="SJR62" s="365"/>
      <c r="SJS62" s="365"/>
      <c r="SJT62" s="365"/>
      <c r="SJU62" s="365"/>
      <c r="SJV62" s="365"/>
      <c r="SJW62" s="365"/>
      <c r="SJX62" s="365"/>
      <c r="SJY62" s="365"/>
      <c r="SJZ62" s="365"/>
      <c r="SKA62" s="365"/>
      <c r="SKB62" s="365"/>
      <c r="SKC62" s="365"/>
      <c r="SKD62" s="365"/>
      <c r="SKE62" s="365"/>
      <c r="SKF62" s="365"/>
      <c r="SKG62" s="365"/>
      <c r="SKH62" s="365"/>
      <c r="SKI62" s="365"/>
      <c r="SKJ62" s="365"/>
      <c r="SKK62" s="365"/>
      <c r="SKL62" s="365"/>
      <c r="SKM62" s="365"/>
      <c r="SKN62" s="365"/>
      <c r="SKO62" s="365"/>
      <c r="SKP62" s="365"/>
      <c r="SKQ62" s="365"/>
      <c r="SKR62" s="365"/>
      <c r="SKS62" s="365"/>
      <c r="SKT62" s="365"/>
      <c r="SKU62" s="365"/>
      <c r="SKV62" s="365"/>
      <c r="SKW62" s="365"/>
      <c r="SKX62" s="365"/>
      <c r="SKY62" s="365"/>
      <c r="SKZ62" s="365"/>
      <c r="SLA62" s="365"/>
      <c r="SLB62" s="365"/>
      <c r="SLC62" s="365"/>
      <c r="SLD62" s="365"/>
      <c r="SLE62" s="365"/>
      <c r="SLF62" s="365"/>
      <c r="SLG62" s="365"/>
      <c r="SLH62" s="365"/>
      <c r="SLI62" s="365"/>
      <c r="SLJ62" s="365"/>
      <c r="SLK62" s="365"/>
      <c r="SLL62" s="365"/>
      <c r="SLM62" s="365"/>
      <c r="SLN62" s="365"/>
      <c r="SLO62" s="365"/>
      <c r="SLP62" s="365"/>
      <c r="SLQ62" s="365"/>
      <c r="SLR62" s="365"/>
      <c r="SLS62" s="365"/>
      <c r="SLT62" s="365"/>
      <c r="SLU62" s="365"/>
      <c r="SLV62" s="365"/>
      <c r="SLW62" s="365"/>
      <c r="SLX62" s="365"/>
      <c r="SLY62" s="365"/>
      <c r="SLZ62" s="365"/>
      <c r="SMA62" s="365"/>
      <c r="SMB62" s="365"/>
      <c r="SMC62" s="365"/>
      <c r="SMD62" s="365"/>
      <c r="SME62" s="365"/>
      <c r="SMF62" s="365"/>
      <c r="SMG62" s="365"/>
      <c r="SMH62" s="365"/>
      <c r="SMI62" s="365"/>
      <c r="SMJ62" s="365"/>
      <c r="SMK62" s="365"/>
      <c r="SML62" s="365"/>
      <c r="SMM62" s="365"/>
      <c r="SMN62" s="365"/>
      <c r="SMO62" s="365"/>
      <c r="SMP62" s="365"/>
      <c r="SMQ62" s="365"/>
      <c r="SMR62" s="365"/>
      <c r="SMS62" s="365"/>
      <c r="SMT62" s="365"/>
      <c r="SMU62" s="365"/>
      <c r="SMV62" s="365"/>
      <c r="SMW62" s="365"/>
      <c r="SMX62" s="365"/>
      <c r="SMY62" s="365"/>
      <c r="SMZ62" s="365"/>
      <c r="SNA62" s="365"/>
      <c r="SNB62" s="365"/>
      <c r="SNC62" s="365"/>
      <c r="SND62" s="365"/>
      <c r="SNE62" s="365"/>
      <c r="SNF62" s="365"/>
      <c r="SNG62" s="365"/>
      <c r="SNH62" s="365"/>
      <c r="SNI62" s="365"/>
      <c r="SNJ62" s="365"/>
      <c r="SNK62" s="365"/>
      <c r="SNL62" s="365"/>
      <c r="SNM62" s="365"/>
      <c r="SNN62" s="365"/>
      <c r="SNO62" s="365"/>
      <c r="SNP62" s="365"/>
      <c r="SNQ62" s="365"/>
      <c r="SNR62" s="365"/>
      <c r="SNS62" s="365"/>
      <c r="SNT62" s="365"/>
      <c r="SNU62" s="365"/>
      <c r="SNV62" s="365"/>
      <c r="SNW62" s="365"/>
      <c r="SNX62" s="365"/>
      <c r="SNY62" s="365"/>
      <c r="SNZ62" s="365"/>
      <c r="SOA62" s="365"/>
      <c r="SOB62" s="365"/>
      <c r="SOC62" s="365"/>
      <c r="SOD62" s="365"/>
      <c r="SOE62" s="365"/>
      <c r="SOF62" s="365"/>
      <c r="SOG62" s="365"/>
      <c r="SOH62" s="365"/>
      <c r="SOI62" s="365"/>
      <c r="SOJ62" s="365"/>
      <c r="SOK62" s="365"/>
      <c r="SOL62" s="365"/>
      <c r="SOM62" s="365"/>
      <c r="SON62" s="365"/>
      <c r="SOO62" s="365"/>
      <c r="SOP62" s="365"/>
      <c r="SOQ62" s="365"/>
      <c r="SOR62" s="365"/>
      <c r="SOS62" s="365"/>
      <c r="SOT62" s="365"/>
      <c r="SOU62" s="365"/>
      <c r="SOV62" s="365"/>
      <c r="SOW62" s="365"/>
      <c r="SOX62" s="365"/>
      <c r="SOY62" s="365"/>
      <c r="SOZ62" s="365"/>
      <c r="SPA62" s="365"/>
      <c r="SPB62" s="365"/>
      <c r="SPC62" s="365"/>
      <c r="SPD62" s="365"/>
      <c r="SPE62" s="365"/>
      <c r="SPF62" s="365"/>
      <c r="SPG62" s="365"/>
      <c r="SPH62" s="365"/>
      <c r="SPI62" s="365"/>
      <c r="SPJ62" s="365"/>
      <c r="SPK62" s="365"/>
      <c r="SPL62" s="365"/>
      <c r="SPM62" s="365"/>
      <c r="SPN62" s="365"/>
      <c r="SPO62" s="365"/>
      <c r="SPP62" s="365"/>
      <c r="SPQ62" s="365"/>
      <c r="SPR62" s="365"/>
      <c r="SPS62" s="365"/>
      <c r="SPT62" s="365"/>
      <c r="SPU62" s="365"/>
      <c r="SPV62" s="365"/>
      <c r="SPW62" s="365"/>
      <c r="SPX62" s="365"/>
      <c r="SPY62" s="365"/>
      <c r="SPZ62" s="365"/>
      <c r="SQA62" s="365"/>
      <c r="SQB62" s="365"/>
      <c r="SQC62" s="365"/>
      <c r="SQD62" s="365"/>
      <c r="SQE62" s="365"/>
      <c r="SQF62" s="365"/>
      <c r="SQG62" s="365"/>
      <c r="SQH62" s="365"/>
      <c r="SQI62" s="365"/>
      <c r="SQJ62" s="365"/>
      <c r="SQK62" s="365"/>
      <c r="SQL62" s="365"/>
      <c r="SQM62" s="365"/>
      <c r="SQN62" s="365"/>
      <c r="SQO62" s="365"/>
      <c r="SQP62" s="365"/>
      <c r="SQQ62" s="365"/>
      <c r="SQR62" s="365"/>
      <c r="SQS62" s="365"/>
      <c r="SQT62" s="365"/>
      <c r="SQU62" s="365"/>
      <c r="SQV62" s="365"/>
      <c r="SQW62" s="365"/>
      <c r="SQX62" s="365"/>
      <c r="SQY62" s="365"/>
      <c r="SQZ62" s="365"/>
      <c r="SRA62" s="365"/>
      <c r="SRB62" s="365"/>
      <c r="SRC62" s="365"/>
      <c r="SRD62" s="365"/>
      <c r="SRE62" s="365"/>
      <c r="SRF62" s="365"/>
      <c r="SRG62" s="365"/>
      <c r="SRH62" s="365"/>
      <c r="SRI62" s="365"/>
      <c r="SRJ62" s="365"/>
      <c r="SRK62" s="365"/>
      <c r="SRL62" s="365"/>
      <c r="SRM62" s="365"/>
      <c r="SRN62" s="365"/>
      <c r="SRO62" s="365"/>
      <c r="SRP62" s="365"/>
      <c r="SRQ62" s="365"/>
      <c r="SRR62" s="365"/>
      <c r="SRS62" s="365"/>
      <c r="SRT62" s="365"/>
      <c r="SRU62" s="365"/>
      <c r="SRV62" s="365"/>
      <c r="SRW62" s="365"/>
      <c r="SRX62" s="365"/>
      <c r="SRY62" s="365"/>
      <c r="SRZ62" s="365"/>
      <c r="SSA62" s="365"/>
      <c r="SSB62" s="365"/>
      <c r="SSC62" s="365"/>
      <c r="SSD62" s="365"/>
      <c r="SSE62" s="365"/>
      <c r="SSF62" s="365"/>
      <c r="SSG62" s="365"/>
      <c r="SSH62" s="365"/>
      <c r="SSI62" s="365"/>
      <c r="SSJ62" s="365"/>
      <c r="SSK62" s="365"/>
      <c r="SSL62" s="365"/>
      <c r="SSM62" s="365"/>
      <c r="SSN62" s="365"/>
      <c r="SSO62" s="365"/>
      <c r="SSP62" s="365"/>
      <c r="SSQ62" s="365"/>
      <c r="SSR62" s="365"/>
      <c r="SSS62" s="365"/>
      <c r="SST62" s="365"/>
      <c r="SSU62" s="365"/>
      <c r="SSV62" s="365"/>
      <c r="SSW62" s="365"/>
      <c r="SSX62" s="365"/>
      <c r="SSY62" s="365"/>
      <c r="SSZ62" s="365"/>
      <c r="STA62" s="365"/>
      <c r="STB62" s="365"/>
      <c r="STC62" s="365"/>
      <c r="STD62" s="365"/>
      <c r="STE62" s="365"/>
      <c r="STF62" s="365"/>
      <c r="STG62" s="365"/>
      <c r="STH62" s="365"/>
      <c r="STI62" s="365"/>
      <c r="STJ62" s="365"/>
      <c r="STK62" s="365"/>
      <c r="STL62" s="365"/>
      <c r="STM62" s="365"/>
      <c r="STN62" s="365"/>
      <c r="STO62" s="365"/>
      <c r="STP62" s="365"/>
      <c r="STQ62" s="365"/>
      <c r="STR62" s="365"/>
      <c r="STS62" s="365"/>
      <c r="STT62" s="365"/>
      <c r="STU62" s="365"/>
      <c r="STV62" s="365"/>
      <c r="STW62" s="365"/>
      <c r="STX62" s="365"/>
      <c r="STY62" s="365"/>
      <c r="STZ62" s="365"/>
      <c r="SUA62" s="365"/>
      <c r="SUB62" s="365"/>
      <c r="SUC62" s="365"/>
      <c r="SUD62" s="365"/>
      <c r="SUE62" s="365"/>
      <c r="SUF62" s="365"/>
      <c r="SUG62" s="365"/>
      <c r="SUH62" s="365"/>
      <c r="SUI62" s="365"/>
      <c r="SUJ62" s="365"/>
      <c r="SUK62" s="365"/>
      <c r="SUL62" s="365"/>
      <c r="SUM62" s="365"/>
      <c r="SUN62" s="365"/>
      <c r="SUO62" s="365"/>
      <c r="SUP62" s="365"/>
      <c r="SUQ62" s="365"/>
      <c r="SUR62" s="365"/>
      <c r="SUS62" s="365"/>
      <c r="SUT62" s="365"/>
      <c r="SUU62" s="365"/>
      <c r="SUV62" s="365"/>
      <c r="SUW62" s="365"/>
      <c r="SUX62" s="365"/>
      <c r="SUY62" s="365"/>
      <c r="SUZ62" s="365"/>
      <c r="SVA62" s="365"/>
      <c r="SVB62" s="365"/>
      <c r="SVC62" s="365"/>
      <c r="SVD62" s="365"/>
      <c r="SVE62" s="365"/>
      <c r="SVF62" s="365"/>
      <c r="SVG62" s="365"/>
      <c r="SVH62" s="365"/>
      <c r="SVI62" s="365"/>
      <c r="SVJ62" s="365"/>
      <c r="SVK62" s="365"/>
      <c r="SVL62" s="365"/>
      <c r="SVM62" s="365"/>
      <c r="SVN62" s="365"/>
      <c r="SVO62" s="365"/>
      <c r="SVP62" s="365"/>
      <c r="SVQ62" s="365"/>
      <c r="SVR62" s="365"/>
      <c r="SVS62" s="365"/>
      <c r="SVT62" s="365"/>
      <c r="SVU62" s="365"/>
      <c r="SVV62" s="365"/>
      <c r="SVW62" s="365"/>
      <c r="SVX62" s="365"/>
      <c r="SVY62" s="365"/>
      <c r="SVZ62" s="365"/>
      <c r="SWA62" s="365"/>
      <c r="SWB62" s="365"/>
      <c r="SWC62" s="365"/>
      <c r="SWD62" s="365"/>
      <c r="SWE62" s="365"/>
      <c r="SWF62" s="365"/>
      <c r="SWG62" s="365"/>
      <c r="SWH62" s="365"/>
      <c r="SWI62" s="365"/>
      <c r="SWJ62" s="365"/>
      <c r="SWK62" s="365"/>
      <c r="SWL62" s="365"/>
      <c r="SWM62" s="365"/>
      <c r="SWN62" s="365"/>
      <c r="SWO62" s="365"/>
      <c r="SWP62" s="365"/>
      <c r="SWQ62" s="365"/>
      <c r="SWR62" s="365"/>
      <c r="SWS62" s="365"/>
      <c r="SWT62" s="365"/>
      <c r="SWU62" s="365"/>
      <c r="SWV62" s="365"/>
      <c r="SWW62" s="365"/>
      <c r="SWX62" s="365"/>
      <c r="SWY62" s="365"/>
      <c r="SWZ62" s="365"/>
      <c r="SXA62" s="365"/>
      <c r="SXB62" s="365"/>
      <c r="SXC62" s="365"/>
      <c r="SXD62" s="365"/>
      <c r="SXE62" s="365"/>
      <c r="SXF62" s="365"/>
      <c r="SXG62" s="365"/>
      <c r="SXH62" s="365"/>
      <c r="SXI62" s="365"/>
      <c r="SXJ62" s="365"/>
      <c r="SXK62" s="365"/>
      <c r="SXL62" s="365"/>
      <c r="SXM62" s="365"/>
      <c r="SXN62" s="365"/>
      <c r="SXO62" s="365"/>
      <c r="SXP62" s="365"/>
      <c r="SXQ62" s="365"/>
      <c r="SXR62" s="365"/>
      <c r="SXS62" s="365"/>
      <c r="SXT62" s="365"/>
      <c r="SXU62" s="365"/>
      <c r="SXV62" s="365"/>
      <c r="SXW62" s="365"/>
      <c r="SXX62" s="365"/>
      <c r="SXY62" s="365"/>
      <c r="SXZ62" s="365"/>
      <c r="SYA62" s="365"/>
      <c r="SYB62" s="365"/>
      <c r="SYC62" s="365"/>
      <c r="SYD62" s="365"/>
      <c r="SYE62" s="365"/>
      <c r="SYF62" s="365"/>
      <c r="SYG62" s="365"/>
      <c r="SYH62" s="365"/>
      <c r="SYI62" s="365"/>
      <c r="SYJ62" s="365"/>
      <c r="SYK62" s="365"/>
      <c r="SYL62" s="365"/>
      <c r="SYM62" s="365"/>
      <c r="SYN62" s="365"/>
      <c r="SYO62" s="365"/>
      <c r="SYP62" s="365"/>
      <c r="SYQ62" s="365"/>
      <c r="SYR62" s="365"/>
      <c r="SYS62" s="365"/>
      <c r="SYT62" s="365"/>
      <c r="SYU62" s="365"/>
      <c r="SYV62" s="365"/>
      <c r="SYW62" s="365"/>
      <c r="SYX62" s="365"/>
      <c r="SYY62" s="365"/>
      <c r="SYZ62" s="365"/>
      <c r="SZA62" s="365"/>
      <c r="SZB62" s="365"/>
      <c r="SZC62" s="365"/>
      <c r="SZD62" s="365"/>
      <c r="SZE62" s="365"/>
      <c r="SZF62" s="365"/>
      <c r="SZG62" s="365"/>
      <c r="SZH62" s="365"/>
      <c r="SZI62" s="365"/>
      <c r="SZJ62" s="365"/>
      <c r="SZK62" s="365"/>
      <c r="SZL62" s="365"/>
      <c r="SZM62" s="365"/>
      <c r="SZN62" s="365"/>
      <c r="SZO62" s="365"/>
      <c r="SZP62" s="365"/>
      <c r="SZQ62" s="365"/>
      <c r="SZR62" s="365"/>
      <c r="SZS62" s="365"/>
      <c r="SZT62" s="365"/>
      <c r="SZU62" s="365"/>
      <c r="SZV62" s="365"/>
      <c r="SZW62" s="365"/>
      <c r="SZX62" s="365"/>
      <c r="SZY62" s="365"/>
      <c r="SZZ62" s="365"/>
      <c r="TAA62" s="365"/>
      <c r="TAB62" s="365"/>
      <c r="TAC62" s="365"/>
      <c r="TAD62" s="365"/>
      <c r="TAE62" s="365"/>
      <c r="TAF62" s="365"/>
      <c r="TAG62" s="365"/>
      <c r="TAH62" s="365"/>
      <c r="TAI62" s="365"/>
      <c r="TAJ62" s="365"/>
      <c r="TAK62" s="365"/>
      <c r="TAL62" s="365"/>
      <c r="TAM62" s="365"/>
      <c r="TAN62" s="365"/>
      <c r="TAO62" s="365"/>
      <c r="TAP62" s="365"/>
      <c r="TAQ62" s="365"/>
      <c r="TAR62" s="365"/>
      <c r="TAS62" s="365"/>
      <c r="TAT62" s="365"/>
      <c r="TAU62" s="365"/>
      <c r="TAV62" s="365"/>
      <c r="TAW62" s="365"/>
      <c r="TAX62" s="365"/>
      <c r="TAY62" s="365"/>
      <c r="TAZ62" s="365"/>
      <c r="TBA62" s="365"/>
      <c r="TBB62" s="365"/>
      <c r="TBC62" s="365"/>
      <c r="TBD62" s="365"/>
      <c r="TBE62" s="365"/>
      <c r="TBF62" s="365"/>
      <c r="TBG62" s="365"/>
      <c r="TBH62" s="365"/>
      <c r="TBI62" s="365"/>
      <c r="TBJ62" s="365"/>
      <c r="TBK62" s="365"/>
      <c r="TBL62" s="365"/>
      <c r="TBM62" s="365"/>
      <c r="TBN62" s="365"/>
      <c r="TBO62" s="365"/>
      <c r="TBP62" s="365"/>
      <c r="TBQ62" s="365"/>
      <c r="TBR62" s="365"/>
      <c r="TBS62" s="365"/>
      <c r="TBT62" s="365"/>
      <c r="TBU62" s="365"/>
      <c r="TBV62" s="365"/>
      <c r="TBW62" s="365"/>
      <c r="TBX62" s="365"/>
      <c r="TBY62" s="365"/>
      <c r="TBZ62" s="365"/>
      <c r="TCA62" s="365"/>
      <c r="TCB62" s="365"/>
      <c r="TCC62" s="365"/>
      <c r="TCD62" s="365"/>
      <c r="TCE62" s="365"/>
      <c r="TCF62" s="365"/>
      <c r="TCG62" s="365"/>
      <c r="TCH62" s="365"/>
      <c r="TCI62" s="365"/>
      <c r="TCJ62" s="365"/>
      <c r="TCK62" s="365"/>
      <c r="TCL62" s="365"/>
      <c r="TCM62" s="365"/>
      <c r="TCN62" s="365"/>
      <c r="TCO62" s="365"/>
      <c r="TCP62" s="365"/>
      <c r="TCQ62" s="365"/>
      <c r="TCR62" s="365"/>
      <c r="TCS62" s="365"/>
      <c r="TCT62" s="365"/>
      <c r="TCU62" s="365"/>
      <c r="TCV62" s="365"/>
      <c r="TCW62" s="365"/>
      <c r="TCX62" s="365"/>
      <c r="TCY62" s="365"/>
      <c r="TCZ62" s="365"/>
      <c r="TDA62" s="365"/>
      <c r="TDB62" s="365"/>
      <c r="TDC62" s="365"/>
      <c r="TDD62" s="365"/>
      <c r="TDE62" s="365"/>
      <c r="TDF62" s="365"/>
      <c r="TDG62" s="365"/>
      <c r="TDH62" s="365"/>
      <c r="TDI62" s="365"/>
      <c r="TDJ62" s="365"/>
      <c r="TDK62" s="365"/>
      <c r="TDL62" s="365"/>
      <c r="TDM62" s="365"/>
      <c r="TDN62" s="365"/>
      <c r="TDO62" s="365"/>
      <c r="TDP62" s="365"/>
      <c r="TDQ62" s="365"/>
      <c r="TDR62" s="365"/>
      <c r="TDS62" s="365"/>
      <c r="TDT62" s="365"/>
      <c r="TDU62" s="365"/>
      <c r="TDV62" s="365"/>
      <c r="TDW62" s="365"/>
      <c r="TDX62" s="365"/>
      <c r="TDY62" s="365"/>
      <c r="TDZ62" s="365"/>
      <c r="TEA62" s="365"/>
      <c r="TEB62" s="365"/>
      <c r="TEC62" s="365"/>
      <c r="TED62" s="365"/>
      <c r="TEE62" s="365"/>
      <c r="TEF62" s="365"/>
      <c r="TEG62" s="365"/>
      <c r="TEH62" s="365"/>
      <c r="TEI62" s="365"/>
      <c r="TEJ62" s="365"/>
      <c r="TEK62" s="365"/>
      <c r="TEL62" s="365"/>
      <c r="TEM62" s="365"/>
      <c r="TEN62" s="365"/>
      <c r="TEO62" s="365"/>
      <c r="TEP62" s="365"/>
      <c r="TEQ62" s="365"/>
      <c r="TER62" s="365"/>
      <c r="TES62" s="365"/>
      <c r="TET62" s="365"/>
      <c r="TEU62" s="365"/>
      <c r="TEV62" s="365"/>
      <c r="TEW62" s="365"/>
      <c r="TEX62" s="365"/>
      <c r="TEY62" s="365"/>
      <c r="TEZ62" s="365"/>
      <c r="TFA62" s="365"/>
      <c r="TFB62" s="365"/>
      <c r="TFC62" s="365"/>
      <c r="TFD62" s="365"/>
      <c r="TFE62" s="365"/>
      <c r="TFF62" s="365"/>
      <c r="TFG62" s="365"/>
      <c r="TFH62" s="365"/>
      <c r="TFI62" s="365"/>
      <c r="TFJ62" s="365"/>
      <c r="TFK62" s="365"/>
      <c r="TFL62" s="365"/>
      <c r="TFM62" s="365"/>
      <c r="TFN62" s="365"/>
      <c r="TFO62" s="365"/>
      <c r="TFP62" s="365"/>
      <c r="TFQ62" s="365"/>
      <c r="TFR62" s="365"/>
      <c r="TFS62" s="365"/>
      <c r="TFT62" s="365"/>
      <c r="TFU62" s="365"/>
      <c r="TFV62" s="365"/>
      <c r="TFW62" s="365"/>
      <c r="TFX62" s="365"/>
      <c r="TFY62" s="365"/>
      <c r="TFZ62" s="365"/>
      <c r="TGA62" s="365"/>
      <c r="TGB62" s="365"/>
      <c r="TGC62" s="365"/>
      <c r="TGD62" s="365"/>
      <c r="TGE62" s="365"/>
      <c r="TGF62" s="365"/>
      <c r="TGG62" s="365"/>
      <c r="TGH62" s="365"/>
      <c r="TGI62" s="365"/>
      <c r="TGJ62" s="365"/>
      <c r="TGK62" s="365"/>
      <c r="TGL62" s="365"/>
      <c r="TGM62" s="365"/>
      <c r="TGN62" s="365"/>
      <c r="TGO62" s="365"/>
      <c r="TGP62" s="365"/>
      <c r="TGQ62" s="365"/>
      <c r="TGR62" s="365"/>
      <c r="TGS62" s="365"/>
      <c r="TGT62" s="365"/>
      <c r="TGU62" s="365"/>
      <c r="TGV62" s="365"/>
      <c r="TGW62" s="365"/>
      <c r="TGX62" s="365"/>
      <c r="TGY62" s="365"/>
      <c r="TGZ62" s="365"/>
      <c r="THA62" s="365"/>
      <c r="THB62" s="365"/>
      <c r="THC62" s="365"/>
      <c r="THD62" s="365"/>
      <c r="THE62" s="365"/>
      <c r="THF62" s="365"/>
      <c r="THG62" s="365"/>
      <c r="THH62" s="365"/>
      <c r="THI62" s="365"/>
      <c r="THJ62" s="365"/>
      <c r="THK62" s="365"/>
      <c r="THL62" s="365"/>
      <c r="THM62" s="365"/>
      <c r="THN62" s="365"/>
      <c r="THO62" s="365"/>
      <c r="THP62" s="365"/>
      <c r="THQ62" s="365"/>
      <c r="THR62" s="365"/>
      <c r="THS62" s="365"/>
      <c r="THT62" s="365"/>
      <c r="THU62" s="365"/>
      <c r="THV62" s="365"/>
      <c r="THW62" s="365"/>
      <c r="THX62" s="365"/>
      <c r="THY62" s="365"/>
      <c r="THZ62" s="365"/>
      <c r="TIA62" s="365"/>
      <c r="TIB62" s="365"/>
      <c r="TIC62" s="365"/>
      <c r="TID62" s="365"/>
      <c r="TIE62" s="365"/>
      <c r="TIF62" s="365"/>
      <c r="TIG62" s="365"/>
      <c r="TIH62" s="365"/>
      <c r="TII62" s="365"/>
      <c r="TIJ62" s="365"/>
      <c r="TIK62" s="365"/>
      <c r="TIL62" s="365"/>
      <c r="TIM62" s="365"/>
      <c r="TIN62" s="365"/>
      <c r="TIO62" s="365"/>
      <c r="TIP62" s="365"/>
      <c r="TIQ62" s="365"/>
      <c r="TIR62" s="365"/>
      <c r="TIS62" s="365"/>
      <c r="TIT62" s="365"/>
      <c r="TIU62" s="365"/>
      <c r="TIV62" s="365"/>
      <c r="TIW62" s="365"/>
      <c r="TIX62" s="365"/>
      <c r="TIY62" s="365"/>
      <c r="TIZ62" s="365"/>
      <c r="TJA62" s="365"/>
      <c r="TJB62" s="365"/>
      <c r="TJC62" s="365"/>
      <c r="TJD62" s="365"/>
      <c r="TJE62" s="365"/>
      <c r="TJF62" s="365"/>
      <c r="TJG62" s="365"/>
      <c r="TJH62" s="365"/>
      <c r="TJI62" s="365"/>
      <c r="TJJ62" s="365"/>
      <c r="TJK62" s="365"/>
      <c r="TJL62" s="365"/>
      <c r="TJM62" s="365"/>
      <c r="TJN62" s="365"/>
      <c r="TJO62" s="365"/>
      <c r="TJP62" s="365"/>
      <c r="TJQ62" s="365"/>
      <c r="TJR62" s="365"/>
      <c r="TJS62" s="365"/>
      <c r="TJT62" s="365"/>
      <c r="TJU62" s="365"/>
      <c r="TJV62" s="365"/>
      <c r="TJW62" s="365"/>
      <c r="TJX62" s="365"/>
      <c r="TJY62" s="365"/>
      <c r="TJZ62" s="365"/>
      <c r="TKA62" s="365"/>
      <c r="TKB62" s="365"/>
      <c r="TKC62" s="365"/>
      <c r="TKD62" s="365"/>
      <c r="TKE62" s="365"/>
      <c r="TKF62" s="365"/>
      <c r="TKG62" s="365"/>
      <c r="TKH62" s="365"/>
      <c r="TKI62" s="365"/>
      <c r="TKJ62" s="365"/>
      <c r="TKK62" s="365"/>
      <c r="TKL62" s="365"/>
      <c r="TKM62" s="365"/>
      <c r="TKN62" s="365"/>
      <c r="TKO62" s="365"/>
      <c r="TKP62" s="365"/>
      <c r="TKQ62" s="365"/>
      <c r="TKR62" s="365"/>
      <c r="TKS62" s="365"/>
      <c r="TKT62" s="365"/>
      <c r="TKU62" s="365"/>
      <c r="TKV62" s="365"/>
      <c r="TKW62" s="365"/>
      <c r="TKX62" s="365"/>
      <c r="TKY62" s="365"/>
      <c r="TKZ62" s="365"/>
      <c r="TLA62" s="365"/>
      <c r="TLB62" s="365"/>
      <c r="TLC62" s="365"/>
      <c r="TLD62" s="365"/>
      <c r="TLE62" s="365"/>
      <c r="TLF62" s="365"/>
      <c r="TLG62" s="365"/>
      <c r="TLH62" s="365"/>
      <c r="TLI62" s="365"/>
      <c r="TLJ62" s="365"/>
      <c r="TLK62" s="365"/>
      <c r="TLL62" s="365"/>
      <c r="TLM62" s="365"/>
      <c r="TLN62" s="365"/>
      <c r="TLO62" s="365"/>
      <c r="TLP62" s="365"/>
      <c r="TLQ62" s="365"/>
      <c r="TLR62" s="365"/>
      <c r="TLS62" s="365"/>
      <c r="TLT62" s="365"/>
      <c r="TLU62" s="365"/>
      <c r="TLV62" s="365"/>
      <c r="TLW62" s="365"/>
      <c r="TLX62" s="365"/>
      <c r="TLY62" s="365"/>
      <c r="TLZ62" s="365"/>
      <c r="TMA62" s="365"/>
      <c r="TMB62" s="365"/>
      <c r="TMC62" s="365"/>
      <c r="TMD62" s="365"/>
      <c r="TME62" s="365"/>
      <c r="TMF62" s="365"/>
      <c r="TMG62" s="365"/>
      <c r="TMH62" s="365"/>
      <c r="TMI62" s="365"/>
      <c r="TMJ62" s="365"/>
      <c r="TMK62" s="365"/>
      <c r="TML62" s="365"/>
      <c r="TMM62" s="365"/>
      <c r="TMN62" s="365"/>
      <c r="TMO62" s="365"/>
      <c r="TMP62" s="365"/>
      <c r="TMQ62" s="365"/>
      <c r="TMR62" s="365"/>
      <c r="TMS62" s="365"/>
      <c r="TMT62" s="365"/>
      <c r="TMU62" s="365"/>
      <c r="TMV62" s="365"/>
      <c r="TMW62" s="365"/>
      <c r="TMX62" s="365"/>
      <c r="TMY62" s="365"/>
      <c r="TMZ62" s="365"/>
      <c r="TNA62" s="365"/>
      <c r="TNB62" s="365"/>
      <c r="TNC62" s="365"/>
      <c r="TND62" s="365"/>
      <c r="TNE62" s="365"/>
      <c r="TNF62" s="365"/>
      <c r="TNG62" s="365"/>
      <c r="TNH62" s="365"/>
      <c r="TNI62" s="365"/>
      <c r="TNJ62" s="365"/>
      <c r="TNK62" s="365"/>
      <c r="TNL62" s="365"/>
      <c r="TNM62" s="365"/>
      <c r="TNN62" s="365"/>
      <c r="TNO62" s="365"/>
      <c r="TNP62" s="365"/>
      <c r="TNQ62" s="365"/>
      <c r="TNR62" s="365"/>
      <c r="TNS62" s="365"/>
      <c r="TNT62" s="365"/>
      <c r="TNU62" s="365"/>
      <c r="TNV62" s="365"/>
      <c r="TNW62" s="365"/>
      <c r="TNX62" s="365"/>
      <c r="TNY62" s="365"/>
      <c r="TNZ62" s="365"/>
      <c r="TOA62" s="365"/>
      <c r="TOB62" s="365"/>
      <c r="TOC62" s="365"/>
      <c r="TOD62" s="365"/>
      <c r="TOE62" s="365"/>
      <c r="TOF62" s="365"/>
      <c r="TOG62" s="365"/>
      <c r="TOH62" s="365"/>
      <c r="TOI62" s="365"/>
      <c r="TOJ62" s="365"/>
      <c r="TOK62" s="365"/>
      <c r="TOL62" s="365"/>
      <c r="TOM62" s="365"/>
      <c r="TON62" s="365"/>
      <c r="TOO62" s="365"/>
      <c r="TOP62" s="365"/>
      <c r="TOQ62" s="365"/>
      <c r="TOR62" s="365"/>
      <c r="TOS62" s="365"/>
      <c r="TOT62" s="365"/>
      <c r="TOU62" s="365"/>
      <c r="TOV62" s="365"/>
      <c r="TOW62" s="365"/>
      <c r="TOX62" s="365"/>
      <c r="TOY62" s="365"/>
      <c r="TOZ62" s="365"/>
      <c r="TPA62" s="365"/>
      <c r="TPB62" s="365"/>
      <c r="TPC62" s="365"/>
      <c r="TPD62" s="365"/>
      <c r="TPE62" s="365"/>
      <c r="TPF62" s="365"/>
      <c r="TPG62" s="365"/>
      <c r="TPH62" s="365"/>
      <c r="TPI62" s="365"/>
      <c r="TPJ62" s="365"/>
      <c r="TPK62" s="365"/>
      <c r="TPL62" s="365"/>
      <c r="TPM62" s="365"/>
      <c r="TPN62" s="365"/>
      <c r="TPO62" s="365"/>
      <c r="TPP62" s="365"/>
      <c r="TPQ62" s="365"/>
      <c r="TPR62" s="365"/>
      <c r="TPS62" s="365"/>
      <c r="TPT62" s="365"/>
      <c r="TPU62" s="365"/>
      <c r="TPV62" s="365"/>
      <c r="TPW62" s="365"/>
      <c r="TPX62" s="365"/>
      <c r="TPY62" s="365"/>
      <c r="TPZ62" s="365"/>
      <c r="TQA62" s="365"/>
      <c r="TQB62" s="365"/>
      <c r="TQC62" s="365"/>
      <c r="TQD62" s="365"/>
      <c r="TQE62" s="365"/>
      <c r="TQF62" s="365"/>
      <c r="TQG62" s="365"/>
      <c r="TQH62" s="365"/>
      <c r="TQI62" s="365"/>
      <c r="TQJ62" s="365"/>
      <c r="TQK62" s="365"/>
      <c r="TQL62" s="365"/>
      <c r="TQM62" s="365"/>
      <c r="TQN62" s="365"/>
      <c r="TQO62" s="365"/>
      <c r="TQP62" s="365"/>
      <c r="TQQ62" s="365"/>
      <c r="TQR62" s="365"/>
      <c r="TQS62" s="365"/>
      <c r="TQT62" s="365"/>
      <c r="TQU62" s="365"/>
      <c r="TQV62" s="365"/>
      <c r="TQW62" s="365"/>
      <c r="TQX62" s="365"/>
      <c r="TQY62" s="365"/>
      <c r="TQZ62" s="365"/>
      <c r="TRA62" s="365"/>
      <c r="TRB62" s="365"/>
      <c r="TRC62" s="365"/>
      <c r="TRD62" s="365"/>
      <c r="TRE62" s="365"/>
      <c r="TRF62" s="365"/>
      <c r="TRG62" s="365"/>
      <c r="TRH62" s="365"/>
      <c r="TRI62" s="365"/>
      <c r="TRJ62" s="365"/>
      <c r="TRK62" s="365"/>
      <c r="TRL62" s="365"/>
      <c r="TRM62" s="365"/>
      <c r="TRN62" s="365"/>
      <c r="TRO62" s="365"/>
      <c r="TRP62" s="365"/>
      <c r="TRQ62" s="365"/>
      <c r="TRR62" s="365"/>
      <c r="TRS62" s="365"/>
      <c r="TRT62" s="365"/>
      <c r="TRU62" s="365"/>
      <c r="TRV62" s="365"/>
      <c r="TRW62" s="365"/>
      <c r="TRX62" s="365"/>
      <c r="TRY62" s="365"/>
      <c r="TRZ62" s="365"/>
      <c r="TSA62" s="365"/>
      <c r="TSB62" s="365"/>
      <c r="TSC62" s="365"/>
      <c r="TSD62" s="365"/>
      <c r="TSE62" s="365"/>
      <c r="TSF62" s="365"/>
      <c r="TSG62" s="365"/>
      <c r="TSH62" s="365"/>
      <c r="TSI62" s="365"/>
      <c r="TSJ62" s="365"/>
      <c r="TSK62" s="365"/>
      <c r="TSL62" s="365"/>
      <c r="TSM62" s="365"/>
      <c r="TSN62" s="365"/>
      <c r="TSO62" s="365"/>
      <c r="TSP62" s="365"/>
      <c r="TSQ62" s="365"/>
      <c r="TSR62" s="365"/>
      <c r="TSS62" s="365"/>
      <c r="TST62" s="365"/>
      <c r="TSU62" s="365"/>
      <c r="TSV62" s="365"/>
      <c r="TSW62" s="365"/>
      <c r="TSX62" s="365"/>
      <c r="TSY62" s="365"/>
      <c r="TSZ62" s="365"/>
      <c r="TTA62" s="365"/>
      <c r="TTB62" s="365"/>
      <c r="TTC62" s="365"/>
      <c r="TTD62" s="365"/>
      <c r="TTE62" s="365"/>
      <c r="TTF62" s="365"/>
      <c r="TTG62" s="365"/>
      <c r="TTH62" s="365"/>
      <c r="TTI62" s="365"/>
      <c r="TTJ62" s="365"/>
      <c r="TTK62" s="365"/>
      <c r="TTL62" s="365"/>
      <c r="TTM62" s="365"/>
      <c r="TTN62" s="365"/>
      <c r="TTO62" s="365"/>
      <c r="TTP62" s="365"/>
      <c r="TTQ62" s="365"/>
      <c r="TTR62" s="365"/>
      <c r="TTS62" s="365"/>
      <c r="TTT62" s="365"/>
      <c r="TTU62" s="365"/>
      <c r="TTV62" s="365"/>
      <c r="TTW62" s="365"/>
      <c r="TTX62" s="365"/>
      <c r="TTY62" s="365"/>
      <c r="TTZ62" s="365"/>
      <c r="TUA62" s="365"/>
      <c r="TUB62" s="365"/>
      <c r="TUC62" s="365"/>
      <c r="TUD62" s="365"/>
      <c r="TUE62" s="365"/>
      <c r="TUF62" s="365"/>
      <c r="TUG62" s="365"/>
      <c r="TUH62" s="365"/>
      <c r="TUI62" s="365"/>
      <c r="TUJ62" s="365"/>
      <c r="TUK62" s="365"/>
      <c r="TUL62" s="365"/>
      <c r="TUM62" s="365"/>
      <c r="TUN62" s="365"/>
      <c r="TUO62" s="365"/>
      <c r="TUP62" s="365"/>
      <c r="TUQ62" s="365"/>
      <c r="TUR62" s="365"/>
      <c r="TUS62" s="365"/>
      <c r="TUT62" s="365"/>
      <c r="TUU62" s="365"/>
      <c r="TUV62" s="365"/>
      <c r="TUW62" s="365"/>
      <c r="TUX62" s="365"/>
      <c r="TUY62" s="365"/>
      <c r="TUZ62" s="365"/>
      <c r="TVA62" s="365"/>
      <c r="TVB62" s="365"/>
      <c r="TVC62" s="365"/>
      <c r="TVD62" s="365"/>
      <c r="TVE62" s="365"/>
      <c r="TVF62" s="365"/>
      <c r="TVG62" s="365"/>
      <c r="TVH62" s="365"/>
      <c r="TVI62" s="365"/>
      <c r="TVJ62" s="365"/>
      <c r="TVK62" s="365"/>
      <c r="TVL62" s="365"/>
      <c r="TVM62" s="365"/>
      <c r="TVN62" s="365"/>
      <c r="TVO62" s="365"/>
      <c r="TVP62" s="365"/>
      <c r="TVQ62" s="365"/>
      <c r="TVR62" s="365"/>
      <c r="TVS62" s="365"/>
      <c r="TVT62" s="365"/>
      <c r="TVU62" s="365"/>
      <c r="TVV62" s="365"/>
      <c r="TVW62" s="365"/>
      <c r="TVX62" s="365"/>
      <c r="TVY62" s="365"/>
      <c r="TVZ62" s="365"/>
      <c r="TWA62" s="365"/>
      <c r="TWB62" s="365"/>
      <c r="TWC62" s="365"/>
      <c r="TWD62" s="365"/>
      <c r="TWE62" s="365"/>
      <c r="TWF62" s="365"/>
      <c r="TWG62" s="365"/>
      <c r="TWH62" s="365"/>
      <c r="TWI62" s="365"/>
      <c r="TWJ62" s="365"/>
      <c r="TWK62" s="365"/>
      <c r="TWL62" s="365"/>
      <c r="TWM62" s="365"/>
      <c r="TWN62" s="365"/>
      <c r="TWO62" s="365"/>
      <c r="TWP62" s="365"/>
      <c r="TWQ62" s="365"/>
      <c r="TWR62" s="365"/>
      <c r="TWS62" s="365"/>
      <c r="TWT62" s="365"/>
      <c r="TWU62" s="365"/>
      <c r="TWV62" s="365"/>
      <c r="TWW62" s="365"/>
      <c r="TWX62" s="365"/>
      <c r="TWY62" s="365"/>
      <c r="TWZ62" s="365"/>
      <c r="TXA62" s="365"/>
      <c r="TXB62" s="365"/>
      <c r="TXC62" s="365"/>
      <c r="TXD62" s="365"/>
      <c r="TXE62" s="365"/>
      <c r="TXF62" s="365"/>
      <c r="TXG62" s="365"/>
      <c r="TXH62" s="365"/>
      <c r="TXI62" s="365"/>
      <c r="TXJ62" s="365"/>
      <c r="TXK62" s="365"/>
      <c r="TXL62" s="365"/>
      <c r="TXM62" s="365"/>
      <c r="TXN62" s="365"/>
      <c r="TXO62" s="365"/>
      <c r="TXP62" s="365"/>
      <c r="TXQ62" s="365"/>
      <c r="TXR62" s="365"/>
      <c r="TXS62" s="365"/>
      <c r="TXT62" s="365"/>
      <c r="TXU62" s="365"/>
      <c r="TXV62" s="365"/>
      <c r="TXW62" s="365"/>
      <c r="TXX62" s="365"/>
      <c r="TXY62" s="365"/>
      <c r="TXZ62" s="365"/>
      <c r="TYA62" s="365"/>
      <c r="TYB62" s="365"/>
      <c r="TYC62" s="365"/>
      <c r="TYD62" s="365"/>
      <c r="TYE62" s="365"/>
      <c r="TYF62" s="365"/>
      <c r="TYG62" s="365"/>
      <c r="TYH62" s="365"/>
      <c r="TYI62" s="365"/>
      <c r="TYJ62" s="365"/>
      <c r="TYK62" s="365"/>
      <c r="TYL62" s="365"/>
      <c r="TYM62" s="365"/>
      <c r="TYN62" s="365"/>
      <c r="TYO62" s="365"/>
      <c r="TYP62" s="365"/>
      <c r="TYQ62" s="365"/>
      <c r="TYR62" s="365"/>
      <c r="TYS62" s="365"/>
      <c r="TYT62" s="365"/>
      <c r="TYU62" s="365"/>
      <c r="TYV62" s="365"/>
      <c r="TYW62" s="365"/>
      <c r="TYX62" s="365"/>
      <c r="TYY62" s="365"/>
      <c r="TYZ62" s="365"/>
      <c r="TZA62" s="365"/>
      <c r="TZB62" s="365"/>
      <c r="TZC62" s="365"/>
      <c r="TZD62" s="365"/>
      <c r="TZE62" s="365"/>
      <c r="TZF62" s="365"/>
      <c r="TZG62" s="365"/>
      <c r="TZH62" s="365"/>
      <c r="TZI62" s="365"/>
      <c r="TZJ62" s="365"/>
      <c r="TZK62" s="365"/>
      <c r="TZL62" s="365"/>
      <c r="TZM62" s="365"/>
      <c r="TZN62" s="365"/>
      <c r="TZO62" s="365"/>
      <c r="TZP62" s="365"/>
      <c r="TZQ62" s="365"/>
      <c r="TZR62" s="365"/>
      <c r="TZS62" s="365"/>
      <c r="TZT62" s="365"/>
      <c r="TZU62" s="365"/>
      <c r="TZV62" s="365"/>
      <c r="TZW62" s="365"/>
      <c r="TZX62" s="365"/>
      <c r="TZY62" s="365"/>
      <c r="TZZ62" s="365"/>
      <c r="UAA62" s="365"/>
      <c r="UAB62" s="365"/>
      <c r="UAC62" s="365"/>
      <c r="UAD62" s="365"/>
      <c r="UAE62" s="365"/>
      <c r="UAF62" s="365"/>
      <c r="UAG62" s="365"/>
      <c r="UAH62" s="365"/>
      <c r="UAI62" s="365"/>
      <c r="UAJ62" s="365"/>
      <c r="UAK62" s="365"/>
      <c r="UAL62" s="365"/>
      <c r="UAM62" s="365"/>
      <c r="UAN62" s="365"/>
      <c r="UAO62" s="365"/>
      <c r="UAP62" s="365"/>
      <c r="UAQ62" s="365"/>
      <c r="UAR62" s="365"/>
      <c r="UAS62" s="365"/>
      <c r="UAT62" s="365"/>
      <c r="UAU62" s="365"/>
      <c r="UAV62" s="365"/>
      <c r="UAW62" s="365"/>
      <c r="UAX62" s="365"/>
      <c r="UAY62" s="365"/>
      <c r="UAZ62" s="365"/>
      <c r="UBA62" s="365"/>
      <c r="UBB62" s="365"/>
      <c r="UBC62" s="365"/>
      <c r="UBD62" s="365"/>
      <c r="UBE62" s="365"/>
      <c r="UBF62" s="365"/>
      <c r="UBG62" s="365"/>
      <c r="UBH62" s="365"/>
      <c r="UBI62" s="365"/>
      <c r="UBJ62" s="365"/>
      <c r="UBK62" s="365"/>
      <c r="UBL62" s="365"/>
      <c r="UBM62" s="365"/>
      <c r="UBN62" s="365"/>
      <c r="UBO62" s="365"/>
      <c r="UBP62" s="365"/>
      <c r="UBQ62" s="365"/>
      <c r="UBR62" s="365"/>
      <c r="UBS62" s="365"/>
      <c r="UBT62" s="365"/>
      <c r="UBU62" s="365"/>
      <c r="UBV62" s="365"/>
      <c r="UBW62" s="365"/>
      <c r="UBX62" s="365"/>
      <c r="UBY62" s="365"/>
      <c r="UBZ62" s="365"/>
      <c r="UCA62" s="365"/>
      <c r="UCB62" s="365"/>
      <c r="UCC62" s="365"/>
      <c r="UCD62" s="365"/>
      <c r="UCE62" s="365"/>
      <c r="UCF62" s="365"/>
      <c r="UCG62" s="365"/>
      <c r="UCH62" s="365"/>
      <c r="UCI62" s="365"/>
      <c r="UCJ62" s="365"/>
      <c r="UCK62" s="365"/>
      <c r="UCL62" s="365"/>
      <c r="UCM62" s="365"/>
      <c r="UCN62" s="365"/>
      <c r="UCO62" s="365"/>
      <c r="UCP62" s="365"/>
      <c r="UCQ62" s="365"/>
      <c r="UCR62" s="365"/>
      <c r="UCS62" s="365"/>
      <c r="UCT62" s="365"/>
      <c r="UCU62" s="365"/>
      <c r="UCV62" s="365"/>
      <c r="UCW62" s="365"/>
      <c r="UCX62" s="365"/>
      <c r="UCY62" s="365"/>
      <c r="UCZ62" s="365"/>
      <c r="UDA62" s="365"/>
      <c r="UDB62" s="365"/>
      <c r="UDC62" s="365"/>
      <c r="UDD62" s="365"/>
      <c r="UDE62" s="365"/>
      <c r="UDF62" s="365"/>
      <c r="UDG62" s="365"/>
      <c r="UDH62" s="365"/>
      <c r="UDI62" s="365"/>
      <c r="UDJ62" s="365"/>
      <c r="UDK62" s="365"/>
      <c r="UDL62" s="365"/>
      <c r="UDM62" s="365"/>
      <c r="UDN62" s="365"/>
      <c r="UDO62" s="365"/>
      <c r="UDP62" s="365"/>
      <c r="UDQ62" s="365"/>
      <c r="UDR62" s="365"/>
      <c r="UDS62" s="365"/>
      <c r="UDT62" s="365"/>
      <c r="UDU62" s="365"/>
      <c r="UDV62" s="365"/>
      <c r="UDW62" s="365"/>
      <c r="UDX62" s="365"/>
      <c r="UDY62" s="365"/>
      <c r="UDZ62" s="365"/>
      <c r="UEA62" s="365"/>
      <c r="UEB62" s="365"/>
      <c r="UEC62" s="365"/>
      <c r="UED62" s="365"/>
      <c r="UEE62" s="365"/>
      <c r="UEF62" s="365"/>
      <c r="UEG62" s="365"/>
      <c r="UEH62" s="365"/>
      <c r="UEI62" s="365"/>
      <c r="UEJ62" s="365"/>
      <c r="UEK62" s="365"/>
      <c r="UEL62" s="365"/>
      <c r="UEM62" s="365"/>
      <c r="UEN62" s="365"/>
      <c r="UEO62" s="365"/>
      <c r="UEP62" s="365"/>
      <c r="UEQ62" s="365"/>
      <c r="UER62" s="365"/>
      <c r="UES62" s="365"/>
      <c r="UET62" s="365"/>
      <c r="UEU62" s="365"/>
      <c r="UEV62" s="365"/>
      <c r="UEW62" s="365"/>
      <c r="UEX62" s="365"/>
      <c r="UEY62" s="365"/>
      <c r="UEZ62" s="365"/>
      <c r="UFA62" s="365"/>
      <c r="UFB62" s="365"/>
      <c r="UFC62" s="365"/>
      <c r="UFD62" s="365"/>
      <c r="UFE62" s="365"/>
      <c r="UFF62" s="365"/>
      <c r="UFG62" s="365"/>
      <c r="UFH62" s="365"/>
      <c r="UFI62" s="365"/>
      <c r="UFJ62" s="365"/>
      <c r="UFK62" s="365"/>
      <c r="UFL62" s="365"/>
      <c r="UFM62" s="365"/>
      <c r="UFN62" s="365"/>
      <c r="UFO62" s="365"/>
      <c r="UFP62" s="365"/>
      <c r="UFQ62" s="365"/>
      <c r="UFR62" s="365"/>
      <c r="UFS62" s="365"/>
      <c r="UFT62" s="365"/>
      <c r="UFU62" s="365"/>
      <c r="UFV62" s="365"/>
      <c r="UFW62" s="365"/>
      <c r="UFX62" s="365"/>
      <c r="UFY62" s="365"/>
      <c r="UFZ62" s="365"/>
      <c r="UGA62" s="365"/>
      <c r="UGB62" s="365"/>
      <c r="UGC62" s="365"/>
      <c r="UGD62" s="365"/>
      <c r="UGE62" s="365"/>
      <c r="UGF62" s="365"/>
      <c r="UGG62" s="365"/>
      <c r="UGH62" s="365"/>
      <c r="UGI62" s="365"/>
      <c r="UGJ62" s="365"/>
      <c r="UGK62" s="365"/>
      <c r="UGL62" s="365"/>
      <c r="UGM62" s="365"/>
      <c r="UGN62" s="365"/>
      <c r="UGO62" s="365"/>
      <c r="UGP62" s="365"/>
      <c r="UGQ62" s="365"/>
      <c r="UGR62" s="365"/>
      <c r="UGS62" s="365"/>
      <c r="UGT62" s="365"/>
      <c r="UGU62" s="365"/>
      <c r="UGV62" s="365"/>
      <c r="UGW62" s="365"/>
      <c r="UGX62" s="365"/>
      <c r="UGY62" s="365"/>
      <c r="UGZ62" s="365"/>
      <c r="UHA62" s="365"/>
      <c r="UHB62" s="365"/>
      <c r="UHC62" s="365"/>
      <c r="UHD62" s="365"/>
      <c r="UHE62" s="365"/>
      <c r="UHF62" s="365"/>
      <c r="UHG62" s="365"/>
      <c r="UHH62" s="365"/>
      <c r="UHI62" s="365"/>
      <c r="UHJ62" s="365"/>
      <c r="UHK62" s="365"/>
      <c r="UHL62" s="365"/>
      <c r="UHM62" s="365"/>
      <c r="UHN62" s="365"/>
      <c r="UHO62" s="365"/>
      <c r="UHP62" s="365"/>
      <c r="UHQ62" s="365"/>
      <c r="UHR62" s="365"/>
      <c r="UHS62" s="365"/>
      <c r="UHT62" s="365"/>
      <c r="UHU62" s="365"/>
      <c r="UHV62" s="365"/>
      <c r="UHW62" s="365"/>
      <c r="UHX62" s="365"/>
      <c r="UHY62" s="365"/>
      <c r="UHZ62" s="365"/>
      <c r="UIA62" s="365"/>
      <c r="UIB62" s="365"/>
      <c r="UIC62" s="365"/>
      <c r="UID62" s="365"/>
      <c r="UIE62" s="365"/>
      <c r="UIF62" s="365"/>
      <c r="UIG62" s="365"/>
      <c r="UIH62" s="365"/>
      <c r="UII62" s="365"/>
      <c r="UIJ62" s="365"/>
      <c r="UIK62" s="365"/>
      <c r="UIL62" s="365"/>
      <c r="UIM62" s="365"/>
      <c r="UIN62" s="365"/>
      <c r="UIO62" s="365"/>
      <c r="UIP62" s="365"/>
      <c r="UIQ62" s="365"/>
      <c r="UIR62" s="365"/>
      <c r="UIS62" s="365"/>
      <c r="UIT62" s="365"/>
      <c r="UIU62" s="365"/>
      <c r="UIV62" s="365"/>
      <c r="UIW62" s="365"/>
      <c r="UIX62" s="365"/>
      <c r="UIY62" s="365"/>
      <c r="UIZ62" s="365"/>
      <c r="UJA62" s="365"/>
      <c r="UJB62" s="365"/>
      <c r="UJC62" s="365"/>
      <c r="UJD62" s="365"/>
      <c r="UJE62" s="365"/>
      <c r="UJF62" s="365"/>
      <c r="UJG62" s="365"/>
      <c r="UJH62" s="365"/>
      <c r="UJI62" s="365"/>
      <c r="UJJ62" s="365"/>
      <c r="UJK62" s="365"/>
      <c r="UJL62" s="365"/>
      <c r="UJM62" s="365"/>
      <c r="UJN62" s="365"/>
      <c r="UJO62" s="365"/>
      <c r="UJP62" s="365"/>
      <c r="UJQ62" s="365"/>
      <c r="UJR62" s="365"/>
      <c r="UJS62" s="365"/>
      <c r="UJT62" s="365"/>
      <c r="UJU62" s="365"/>
      <c r="UJV62" s="365"/>
      <c r="UJW62" s="365"/>
      <c r="UJX62" s="365"/>
      <c r="UJY62" s="365"/>
      <c r="UJZ62" s="365"/>
      <c r="UKA62" s="365"/>
      <c r="UKB62" s="365"/>
      <c r="UKC62" s="365"/>
      <c r="UKD62" s="365"/>
      <c r="UKE62" s="365"/>
      <c r="UKF62" s="365"/>
      <c r="UKG62" s="365"/>
      <c r="UKH62" s="365"/>
      <c r="UKI62" s="365"/>
      <c r="UKJ62" s="365"/>
      <c r="UKK62" s="365"/>
      <c r="UKL62" s="365"/>
      <c r="UKM62" s="365"/>
      <c r="UKN62" s="365"/>
      <c r="UKO62" s="365"/>
      <c r="UKP62" s="365"/>
      <c r="UKQ62" s="365"/>
      <c r="UKR62" s="365"/>
      <c r="UKS62" s="365"/>
      <c r="UKT62" s="365"/>
      <c r="UKU62" s="365"/>
      <c r="UKV62" s="365"/>
      <c r="UKW62" s="365"/>
      <c r="UKX62" s="365"/>
      <c r="UKY62" s="365"/>
      <c r="UKZ62" s="365"/>
      <c r="ULA62" s="365"/>
      <c r="ULB62" s="365"/>
      <c r="ULC62" s="365"/>
      <c r="ULD62" s="365"/>
      <c r="ULE62" s="365"/>
      <c r="ULF62" s="365"/>
      <c r="ULG62" s="365"/>
      <c r="ULH62" s="365"/>
      <c r="ULI62" s="365"/>
      <c r="ULJ62" s="365"/>
      <c r="ULK62" s="365"/>
      <c r="ULL62" s="365"/>
      <c r="ULM62" s="365"/>
      <c r="ULN62" s="365"/>
      <c r="ULO62" s="365"/>
      <c r="ULP62" s="365"/>
      <c r="ULQ62" s="365"/>
      <c r="ULR62" s="365"/>
      <c r="ULS62" s="365"/>
      <c r="ULT62" s="365"/>
      <c r="ULU62" s="365"/>
      <c r="ULV62" s="365"/>
      <c r="ULW62" s="365"/>
      <c r="ULX62" s="365"/>
      <c r="ULY62" s="365"/>
      <c r="ULZ62" s="365"/>
      <c r="UMA62" s="365"/>
      <c r="UMB62" s="365"/>
      <c r="UMC62" s="365"/>
      <c r="UMD62" s="365"/>
      <c r="UME62" s="365"/>
      <c r="UMF62" s="365"/>
      <c r="UMG62" s="365"/>
      <c r="UMH62" s="365"/>
      <c r="UMI62" s="365"/>
      <c r="UMJ62" s="365"/>
      <c r="UMK62" s="365"/>
      <c r="UML62" s="365"/>
      <c r="UMM62" s="365"/>
      <c r="UMN62" s="365"/>
      <c r="UMO62" s="365"/>
      <c r="UMP62" s="365"/>
      <c r="UMQ62" s="365"/>
      <c r="UMR62" s="365"/>
      <c r="UMS62" s="365"/>
      <c r="UMT62" s="365"/>
      <c r="UMU62" s="365"/>
      <c r="UMV62" s="365"/>
      <c r="UMW62" s="365"/>
      <c r="UMX62" s="365"/>
      <c r="UMY62" s="365"/>
      <c r="UMZ62" s="365"/>
      <c r="UNA62" s="365"/>
      <c r="UNB62" s="365"/>
      <c r="UNC62" s="365"/>
      <c r="UND62" s="365"/>
      <c r="UNE62" s="365"/>
      <c r="UNF62" s="365"/>
      <c r="UNG62" s="365"/>
      <c r="UNH62" s="365"/>
      <c r="UNI62" s="365"/>
      <c r="UNJ62" s="365"/>
      <c r="UNK62" s="365"/>
      <c r="UNL62" s="365"/>
      <c r="UNM62" s="365"/>
      <c r="UNN62" s="365"/>
      <c r="UNO62" s="365"/>
      <c r="UNP62" s="365"/>
      <c r="UNQ62" s="365"/>
      <c r="UNR62" s="365"/>
      <c r="UNS62" s="365"/>
      <c r="UNT62" s="365"/>
      <c r="UNU62" s="365"/>
      <c r="UNV62" s="365"/>
      <c r="UNW62" s="365"/>
      <c r="UNX62" s="365"/>
      <c r="UNY62" s="365"/>
      <c r="UNZ62" s="365"/>
      <c r="UOA62" s="365"/>
      <c r="UOB62" s="365"/>
      <c r="UOC62" s="365"/>
      <c r="UOD62" s="365"/>
      <c r="UOE62" s="365"/>
      <c r="UOF62" s="365"/>
      <c r="UOG62" s="365"/>
      <c r="UOH62" s="365"/>
      <c r="UOI62" s="365"/>
      <c r="UOJ62" s="365"/>
      <c r="UOK62" s="365"/>
      <c r="UOL62" s="365"/>
      <c r="UOM62" s="365"/>
      <c r="UON62" s="365"/>
      <c r="UOO62" s="365"/>
      <c r="UOP62" s="365"/>
      <c r="UOQ62" s="365"/>
      <c r="UOR62" s="365"/>
      <c r="UOS62" s="365"/>
      <c r="UOT62" s="365"/>
      <c r="UOU62" s="365"/>
      <c r="UOV62" s="365"/>
      <c r="UOW62" s="365"/>
      <c r="UOX62" s="365"/>
      <c r="UOY62" s="365"/>
      <c r="UOZ62" s="365"/>
      <c r="UPA62" s="365"/>
      <c r="UPB62" s="365"/>
      <c r="UPC62" s="365"/>
      <c r="UPD62" s="365"/>
      <c r="UPE62" s="365"/>
      <c r="UPF62" s="365"/>
      <c r="UPG62" s="365"/>
      <c r="UPH62" s="365"/>
      <c r="UPI62" s="365"/>
      <c r="UPJ62" s="365"/>
      <c r="UPK62" s="365"/>
      <c r="UPL62" s="365"/>
      <c r="UPM62" s="365"/>
      <c r="UPN62" s="365"/>
      <c r="UPO62" s="365"/>
      <c r="UPP62" s="365"/>
      <c r="UPQ62" s="365"/>
      <c r="UPR62" s="365"/>
      <c r="UPS62" s="365"/>
      <c r="UPT62" s="365"/>
      <c r="UPU62" s="365"/>
      <c r="UPV62" s="365"/>
      <c r="UPW62" s="365"/>
      <c r="UPX62" s="365"/>
      <c r="UPY62" s="365"/>
      <c r="UPZ62" s="365"/>
      <c r="UQA62" s="365"/>
      <c r="UQB62" s="365"/>
      <c r="UQC62" s="365"/>
      <c r="UQD62" s="365"/>
      <c r="UQE62" s="365"/>
      <c r="UQF62" s="365"/>
      <c r="UQG62" s="365"/>
      <c r="UQH62" s="365"/>
      <c r="UQI62" s="365"/>
      <c r="UQJ62" s="365"/>
      <c r="UQK62" s="365"/>
      <c r="UQL62" s="365"/>
      <c r="UQM62" s="365"/>
      <c r="UQN62" s="365"/>
      <c r="UQO62" s="365"/>
      <c r="UQP62" s="365"/>
      <c r="UQQ62" s="365"/>
      <c r="UQR62" s="365"/>
      <c r="UQS62" s="365"/>
      <c r="UQT62" s="365"/>
      <c r="UQU62" s="365"/>
      <c r="UQV62" s="365"/>
      <c r="UQW62" s="365"/>
      <c r="UQX62" s="365"/>
      <c r="UQY62" s="365"/>
      <c r="UQZ62" s="365"/>
      <c r="URA62" s="365"/>
      <c r="URB62" s="365"/>
      <c r="URC62" s="365"/>
      <c r="URD62" s="365"/>
      <c r="URE62" s="365"/>
      <c r="URF62" s="365"/>
      <c r="URG62" s="365"/>
      <c r="URH62" s="365"/>
      <c r="URI62" s="365"/>
      <c r="URJ62" s="365"/>
      <c r="URK62" s="365"/>
      <c r="URL62" s="365"/>
      <c r="URM62" s="365"/>
      <c r="URN62" s="365"/>
      <c r="URO62" s="365"/>
      <c r="URP62" s="365"/>
      <c r="URQ62" s="365"/>
      <c r="URR62" s="365"/>
      <c r="URS62" s="365"/>
      <c r="URT62" s="365"/>
      <c r="URU62" s="365"/>
      <c r="URV62" s="365"/>
      <c r="URW62" s="365"/>
      <c r="URX62" s="365"/>
      <c r="URY62" s="365"/>
      <c r="URZ62" s="365"/>
      <c r="USA62" s="365"/>
      <c r="USB62" s="365"/>
      <c r="USC62" s="365"/>
      <c r="USD62" s="365"/>
      <c r="USE62" s="365"/>
      <c r="USF62" s="365"/>
      <c r="USG62" s="365"/>
      <c r="USH62" s="365"/>
      <c r="USI62" s="365"/>
      <c r="USJ62" s="365"/>
      <c r="USK62" s="365"/>
      <c r="USL62" s="365"/>
      <c r="USM62" s="365"/>
      <c r="USN62" s="365"/>
      <c r="USO62" s="365"/>
      <c r="USP62" s="365"/>
      <c r="USQ62" s="365"/>
      <c r="USR62" s="365"/>
      <c r="USS62" s="365"/>
      <c r="UST62" s="365"/>
      <c r="USU62" s="365"/>
      <c r="USV62" s="365"/>
      <c r="USW62" s="365"/>
      <c r="USX62" s="365"/>
      <c r="USY62" s="365"/>
      <c r="USZ62" s="365"/>
      <c r="UTA62" s="365"/>
      <c r="UTB62" s="365"/>
      <c r="UTC62" s="365"/>
      <c r="UTD62" s="365"/>
      <c r="UTE62" s="365"/>
      <c r="UTF62" s="365"/>
      <c r="UTG62" s="365"/>
      <c r="UTH62" s="365"/>
      <c r="UTI62" s="365"/>
      <c r="UTJ62" s="365"/>
      <c r="UTK62" s="365"/>
      <c r="UTL62" s="365"/>
      <c r="UTM62" s="365"/>
      <c r="UTN62" s="365"/>
      <c r="UTO62" s="365"/>
      <c r="UTP62" s="365"/>
      <c r="UTQ62" s="365"/>
      <c r="UTR62" s="365"/>
      <c r="UTS62" s="365"/>
      <c r="UTT62" s="365"/>
      <c r="UTU62" s="365"/>
      <c r="UTV62" s="365"/>
      <c r="UTW62" s="365"/>
      <c r="UTX62" s="365"/>
      <c r="UTY62" s="365"/>
      <c r="UTZ62" s="365"/>
      <c r="UUA62" s="365"/>
      <c r="UUB62" s="365"/>
      <c r="UUC62" s="365"/>
      <c r="UUD62" s="365"/>
      <c r="UUE62" s="365"/>
      <c r="UUF62" s="365"/>
      <c r="UUG62" s="365"/>
      <c r="UUH62" s="365"/>
      <c r="UUI62" s="365"/>
      <c r="UUJ62" s="365"/>
      <c r="UUK62" s="365"/>
      <c r="UUL62" s="365"/>
      <c r="UUM62" s="365"/>
      <c r="UUN62" s="365"/>
      <c r="UUO62" s="365"/>
      <c r="UUP62" s="365"/>
      <c r="UUQ62" s="365"/>
      <c r="UUR62" s="365"/>
      <c r="UUS62" s="365"/>
      <c r="UUT62" s="365"/>
      <c r="UUU62" s="365"/>
      <c r="UUV62" s="365"/>
      <c r="UUW62" s="365"/>
      <c r="UUX62" s="365"/>
      <c r="UUY62" s="365"/>
      <c r="UUZ62" s="365"/>
      <c r="UVA62" s="365"/>
      <c r="UVB62" s="365"/>
      <c r="UVC62" s="365"/>
      <c r="UVD62" s="365"/>
      <c r="UVE62" s="365"/>
      <c r="UVF62" s="365"/>
      <c r="UVG62" s="365"/>
      <c r="UVH62" s="365"/>
      <c r="UVI62" s="365"/>
      <c r="UVJ62" s="365"/>
      <c r="UVK62" s="365"/>
      <c r="UVL62" s="365"/>
      <c r="UVM62" s="365"/>
      <c r="UVN62" s="365"/>
      <c r="UVO62" s="365"/>
      <c r="UVP62" s="365"/>
      <c r="UVQ62" s="365"/>
      <c r="UVR62" s="365"/>
      <c r="UVS62" s="365"/>
      <c r="UVT62" s="365"/>
      <c r="UVU62" s="365"/>
      <c r="UVV62" s="365"/>
      <c r="UVW62" s="365"/>
      <c r="UVX62" s="365"/>
      <c r="UVY62" s="365"/>
      <c r="UVZ62" s="365"/>
      <c r="UWA62" s="365"/>
      <c r="UWB62" s="365"/>
      <c r="UWC62" s="365"/>
      <c r="UWD62" s="365"/>
      <c r="UWE62" s="365"/>
      <c r="UWF62" s="365"/>
      <c r="UWG62" s="365"/>
      <c r="UWH62" s="365"/>
      <c r="UWI62" s="365"/>
      <c r="UWJ62" s="365"/>
      <c r="UWK62" s="365"/>
      <c r="UWL62" s="365"/>
      <c r="UWM62" s="365"/>
      <c r="UWN62" s="365"/>
      <c r="UWO62" s="365"/>
      <c r="UWP62" s="365"/>
      <c r="UWQ62" s="365"/>
      <c r="UWR62" s="365"/>
      <c r="UWS62" s="365"/>
      <c r="UWT62" s="365"/>
      <c r="UWU62" s="365"/>
      <c r="UWV62" s="365"/>
      <c r="UWW62" s="365"/>
      <c r="UWX62" s="365"/>
      <c r="UWY62" s="365"/>
      <c r="UWZ62" s="365"/>
      <c r="UXA62" s="365"/>
      <c r="UXB62" s="365"/>
      <c r="UXC62" s="365"/>
      <c r="UXD62" s="365"/>
      <c r="UXE62" s="365"/>
      <c r="UXF62" s="365"/>
      <c r="UXG62" s="365"/>
      <c r="UXH62" s="365"/>
      <c r="UXI62" s="365"/>
      <c r="UXJ62" s="365"/>
      <c r="UXK62" s="365"/>
      <c r="UXL62" s="365"/>
      <c r="UXM62" s="365"/>
      <c r="UXN62" s="365"/>
      <c r="UXO62" s="365"/>
      <c r="UXP62" s="365"/>
      <c r="UXQ62" s="365"/>
      <c r="UXR62" s="365"/>
      <c r="UXS62" s="365"/>
      <c r="UXT62" s="365"/>
      <c r="UXU62" s="365"/>
      <c r="UXV62" s="365"/>
      <c r="UXW62" s="365"/>
      <c r="UXX62" s="365"/>
      <c r="UXY62" s="365"/>
      <c r="UXZ62" s="365"/>
      <c r="UYA62" s="365"/>
      <c r="UYB62" s="365"/>
      <c r="UYC62" s="365"/>
      <c r="UYD62" s="365"/>
      <c r="UYE62" s="365"/>
      <c r="UYF62" s="365"/>
      <c r="UYG62" s="365"/>
      <c r="UYH62" s="365"/>
      <c r="UYI62" s="365"/>
      <c r="UYJ62" s="365"/>
      <c r="UYK62" s="365"/>
      <c r="UYL62" s="365"/>
      <c r="UYM62" s="365"/>
      <c r="UYN62" s="365"/>
      <c r="UYO62" s="365"/>
      <c r="UYP62" s="365"/>
      <c r="UYQ62" s="365"/>
      <c r="UYR62" s="365"/>
      <c r="UYS62" s="365"/>
      <c r="UYT62" s="365"/>
      <c r="UYU62" s="365"/>
      <c r="UYV62" s="365"/>
      <c r="UYW62" s="365"/>
      <c r="UYX62" s="365"/>
      <c r="UYY62" s="365"/>
      <c r="UYZ62" s="365"/>
      <c r="UZA62" s="365"/>
      <c r="UZB62" s="365"/>
      <c r="UZC62" s="365"/>
      <c r="UZD62" s="365"/>
      <c r="UZE62" s="365"/>
      <c r="UZF62" s="365"/>
      <c r="UZG62" s="365"/>
      <c r="UZH62" s="365"/>
      <c r="UZI62" s="365"/>
      <c r="UZJ62" s="365"/>
      <c r="UZK62" s="365"/>
      <c r="UZL62" s="365"/>
      <c r="UZM62" s="365"/>
      <c r="UZN62" s="365"/>
      <c r="UZO62" s="365"/>
      <c r="UZP62" s="365"/>
      <c r="UZQ62" s="365"/>
      <c r="UZR62" s="365"/>
      <c r="UZS62" s="365"/>
      <c r="UZT62" s="365"/>
      <c r="UZU62" s="365"/>
      <c r="UZV62" s="365"/>
      <c r="UZW62" s="365"/>
      <c r="UZX62" s="365"/>
      <c r="UZY62" s="365"/>
      <c r="UZZ62" s="365"/>
      <c r="VAA62" s="365"/>
      <c r="VAB62" s="365"/>
      <c r="VAC62" s="365"/>
      <c r="VAD62" s="365"/>
      <c r="VAE62" s="365"/>
      <c r="VAF62" s="365"/>
      <c r="VAG62" s="365"/>
      <c r="VAH62" s="365"/>
      <c r="VAI62" s="365"/>
      <c r="VAJ62" s="365"/>
      <c r="VAK62" s="365"/>
      <c r="VAL62" s="365"/>
      <c r="VAM62" s="365"/>
      <c r="VAN62" s="365"/>
      <c r="VAO62" s="365"/>
      <c r="VAP62" s="365"/>
      <c r="VAQ62" s="365"/>
      <c r="VAR62" s="365"/>
      <c r="VAS62" s="365"/>
      <c r="VAT62" s="365"/>
      <c r="VAU62" s="365"/>
      <c r="VAV62" s="365"/>
      <c r="VAW62" s="365"/>
      <c r="VAX62" s="365"/>
      <c r="VAY62" s="365"/>
      <c r="VAZ62" s="365"/>
      <c r="VBA62" s="365"/>
      <c r="VBB62" s="365"/>
      <c r="VBC62" s="365"/>
      <c r="VBD62" s="365"/>
      <c r="VBE62" s="365"/>
      <c r="VBF62" s="365"/>
      <c r="VBG62" s="365"/>
      <c r="VBH62" s="365"/>
      <c r="VBI62" s="365"/>
      <c r="VBJ62" s="365"/>
      <c r="VBK62" s="365"/>
      <c r="VBL62" s="365"/>
      <c r="VBM62" s="365"/>
      <c r="VBN62" s="365"/>
      <c r="VBO62" s="365"/>
      <c r="VBP62" s="365"/>
      <c r="VBQ62" s="365"/>
      <c r="VBR62" s="365"/>
      <c r="VBS62" s="365"/>
      <c r="VBT62" s="365"/>
      <c r="VBU62" s="365"/>
      <c r="VBV62" s="365"/>
      <c r="VBW62" s="365"/>
      <c r="VBX62" s="365"/>
      <c r="VBY62" s="365"/>
      <c r="VBZ62" s="365"/>
      <c r="VCA62" s="365"/>
      <c r="VCB62" s="365"/>
      <c r="VCC62" s="365"/>
      <c r="VCD62" s="365"/>
      <c r="VCE62" s="365"/>
      <c r="VCF62" s="365"/>
      <c r="VCG62" s="365"/>
      <c r="VCH62" s="365"/>
      <c r="VCI62" s="365"/>
      <c r="VCJ62" s="365"/>
      <c r="VCK62" s="365"/>
      <c r="VCL62" s="365"/>
      <c r="VCM62" s="365"/>
      <c r="VCN62" s="365"/>
      <c r="VCO62" s="365"/>
      <c r="VCP62" s="365"/>
      <c r="VCQ62" s="365"/>
      <c r="VCR62" s="365"/>
      <c r="VCS62" s="365"/>
      <c r="VCT62" s="365"/>
      <c r="VCU62" s="365"/>
      <c r="VCV62" s="365"/>
      <c r="VCW62" s="365"/>
      <c r="VCX62" s="365"/>
      <c r="VCY62" s="365"/>
      <c r="VCZ62" s="365"/>
      <c r="VDA62" s="365"/>
      <c r="VDB62" s="365"/>
      <c r="VDC62" s="365"/>
      <c r="VDD62" s="365"/>
      <c r="VDE62" s="365"/>
      <c r="VDF62" s="365"/>
      <c r="VDG62" s="365"/>
      <c r="VDH62" s="365"/>
      <c r="VDI62" s="365"/>
      <c r="VDJ62" s="365"/>
      <c r="VDK62" s="365"/>
      <c r="VDL62" s="365"/>
      <c r="VDM62" s="365"/>
      <c r="VDN62" s="365"/>
      <c r="VDO62" s="365"/>
      <c r="VDP62" s="365"/>
      <c r="VDQ62" s="365"/>
      <c r="VDR62" s="365"/>
      <c r="VDS62" s="365"/>
      <c r="VDT62" s="365"/>
      <c r="VDU62" s="365"/>
      <c r="VDV62" s="365"/>
      <c r="VDW62" s="365"/>
      <c r="VDX62" s="365"/>
      <c r="VDY62" s="365"/>
      <c r="VDZ62" s="365"/>
      <c r="VEA62" s="365"/>
      <c r="VEB62" s="365"/>
      <c r="VEC62" s="365"/>
      <c r="VED62" s="365"/>
      <c r="VEE62" s="365"/>
      <c r="VEF62" s="365"/>
      <c r="VEG62" s="365"/>
      <c r="VEH62" s="365"/>
      <c r="VEI62" s="365"/>
      <c r="VEJ62" s="365"/>
      <c r="VEK62" s="365"/>
      <c r="VEL62" s="365"/>
      <c r="VEM62" s="365"/>
      <c r="VEN62" s="365"/>
      <c r="VEO62" s="365"/>
      <c r="VEP62" s="365"/>
      <c r="VEQ62" s="365"/>
      <c r="VER62" s="365"/>
      <c r="VES62" s="365"/>
      <c r="VET62" s="365"/>
      <c r="VEU62" s="365"/>
      <c r="VEV62" s="365"/>
      <c r="VEW62" s="365"/>
      <c r="VEX62" s="365"/>
      <c r="VEY62" s="365"/>
      <c r="VEZ62" s="365"/>
      <c r="VFA62" s="365"/>
      <c r="VFB62" s="365"/>
      <c r="VFC62" s="365"/>
      <c r="VFD62" s="365"/>
      <c r="VFE62" s="365"/>
      <c r="VFF62" s="365"/>
      <c r="VFG62" s="365"/>
      <c r="VFH62" s="365"/>
      <c r="VFI62" s="365"/>
      <c r="VFJ62" s="365"/>
      <c r="VFK62" s="365"/>
      <c r="VFL62" s="365"/>
      <c r="VFM62" s="365"/>
      <c r="VFN62" s="365"/>
      <c r="VFO62" s="365"/>
      <c r="VFP62" s="365"/>
      <c r="VFQ62" s="365"/>
      <c r="VFR62" s="365"/>
      <c r="VFS62" s="365"/>
      <c r="VFT62" s="365"/>
      <c r="VFU62" s="365"/>
      <c r="VFV62" s="365"/>
      <c r="VFW62" s="365"/>
      <c r="VFX62" s="365"/>
      <c r="VFY62" s="365"/>
      <c r="VFZ62" s="365"/>
      <c r="VGA62" s="365"/>
      <c r="VGB62" s="365"/>
      <c r="VGC62" s="365"/>
      <c r="VGD62" s="365"/>
      <c r="VGE62" s="365"/>
      <c r="VGF62" s="365"/>
      <c r="VGG62" s="365"/>
      <c r="VGH62" s="365"/>
      <c r="VGI62" s="365"/>
      <c r="VGJ62" s="365"/>
      <c r="VGK62" s="365"/>
      <c r="VGL62" s="365"/>
      <c r="VGM62" s="365"/>
      <c r="VGN62" s="365"/>
      <c r="VGO62" s="365"/>
      <c r="VGP62" s="365"/>
      <c r="VGQ62" s="365"/>
      <c r="VGR62" s="365"/>
      <c r="VGS62" s="365"/>
      <c r="VGT62" s="365"/>
      <c r="VGU62" s="365"/>
      <c r="VGV62" s="365"/>
      <c r="VGW62" s="365"/>
      <c r="VGX62" s="365"/>
      <c r="VGY62" s="365"/>
      <c r="VGZ62" s="365"/>
      <c r="VHA62" s="365"/>
      <c r="VHB62" s="365"/>
      <c r="VHC62" s="365"/>
      <c r="VHD62" s="365"/>
      <c r="VHE62" s="365"/>
      <c r="VHF62" s="365"/>
      <c r="VHG62" s="365"/>
      <c r="VHH62" s="365"/>
      <c r="VHI62" s="365"/>
      <c r="VHJ62" s="365"/>
      <c r="VHK62" s="365"/>
      <c r="VHL62" s="365"/>
      <c r="VHM62" s="365"/>
      <c r="VHN62" s="365"/>
      <c r="VHO62" s="365"/>
      <c r="VHP62" s="365"/>
      <c r="VHQ62" s="365"/>
      <c r="VHR62" s="365"/>
      <c r="VHS62" s="365"/>
      <c r="VHT62" s="365"/>
      <c r="VHU62" s="365"/>
      <c r="VHV62" s="365"/>
      <c r="VHW62" s="365"/>
      <c r="VHX62" s="365"/>
      <c r="VHY62" s="365"/>
      <c r="VHZ62" s="365"/>
      <c r="VIA62" s="365"/>
      <c r="VIB62" s="365"/>
      <c r="VIC62" s="365"/>
      <c r="VID62" s="365"/>
      <c r="VIE62" s="365"/>
      <c r="VIF62" s="365"/>
      <c r="VIG62" s="365"/>
      <c r="VIH62" s="365"/>
      <c r="VII62" s="365"/>
      <c r="VIJ62" s="365"/>
      <c r="VIK62" s="365"/>
      <c r="VIL62" s="365"/>
      <c r="VIM62" s="365"/>
      <c r="VIN62" s="365"/>
      <c r="VIO62" s="365"/>
      <c r="VIP62" s="365"/>
      <c r="VIQ62" s="365"/>
      <c r="VIR62" s="365"/>
      <c r="VIS62" s="365"/>
      <c r="VIT62" s="365"/>
      <c r="VIU62" s="365"/>
      <c r="VIV62" s="365"/>
      <c r="VIW62" s="365"/>
      <c r="VIX62" s="365"/>
      <c r="VIY62" s="365"/>
      <c r="VIZ62" s="365"/>
      <c r="VJA62" s="365"/>
      <c r="VJB62" s="365"/>
      <c r="VJC62" s="365"/>
      <c r="VJD62" s="365"/>
      <c r="VJE62" s="365"/>
      <c r="VJF62" s="365"/>
      <c r="VJG62" s="365"/>
      <c r="VJH62" s="365"/>
      <c r="VJI62" s="365"/>
      <c r="VJJ62" s="365"/>
      <c r="VJK62" s="365"/>
      <c r="VJL62" s="365"/>
      <c r="VJM62" s="365"/>
      <c r="VJN62" s="365"/>
      <c r="VJO62" s="365"/>
      <c r="VJP62" s="365"/>
      <c r="VJQ62" s="365"/>
      <c r="VJR62" s="365"/>
      <c r="VJS62" s="365"/>
      <c r="VJT62" s="365"/>
      <c r="VJU62" s="365"/>
      <c r="VJV62" s="365"/>
      <c r="VJW62" s="365"/>
      <c r="VJX62" s="365"/>
      <c r="VJY62" s="365"/>
      <c r="VJZ62" s="365"/>
      <c r="VKA62" s="365"/>
      <c r="VKB62" s="365"/>
      <c r="VKC62" s="365"/>
      <c r="VKD62" s="365"/>
      <c r="VKE62" s="365"/>
      <c r="VKF62" s="365"/>
      <c r="VKG62" s="365"/>
      <c r="VKH62" s="365"/>
      <c r="VKI62" s="365"/>
      <c r="VKJ62" s="365"/>
      <c r="VKK62" s="365"/>
      <c r="VKL62" s="365"/>
      <c r="VKM62" s="365"/>
      <c r="VKN62" s="365"/>
      <c r="VKO62" s="365"/>
      <c r="VKP62" s="365"/>
      <c r="VKQ62" s="365"/>
      <c r="VKR62" s="365"/>
      <c r="VKS62" s="365"/>
      <c r="VKT62" s="365"/>
      <c r="VKU62" s="365"/>
      <c r="VKV62" s="365"/>
      <c r="VKW62" s="365"/>
      <c r="VKX62" s="365"/>
      <c r="VKY62" s="365"/>
      <c r="VKZ62" s="365"/>
      <c r="VLA62" s="365"/>
      <c r="VLB62" s="365"/>
      <c r="VLC62" s="365"/>
      <c r="VLD62" s="365"/>
      <c r="VLE62" s="365"/>
      <c r="VLF62" s="365"/>
      <c r="VLG62" s="365"/>
      <c r="VLH62" s="365"/>
      <c r="VLI62" s="365"/>
      <c r="VLJ62" s="365"/>
      <c r="VLK62" s="365"/>
      <c r="VLL62" s="365"/>
      <c r="VLM62" s="365"/>
      <c r="VLN62" s="365"/>
      <c r="VLO62" s="365"/>
      <c r="VLP62" s="365"/>
      <c r="VLQ62" s="365"/>
      <c r="VLR62" s="365"/>
      <c r="VLS62" s="365"/>
      <c r="VLT62" s="365"/>
      <c r="VLU62" s="365"/>
      <c r="VLV62" s="365"/>
      <c r="VLW62" s="365"/>
      <c r="VLX62" s="365"/>
      <c r="VLY62" s="365"/>
      <c r="VLZ62" s="365"/>
      <c r="VMA62" s="365"/>
      <c r="VMB62" s="365"/>
      <c r="VMC62" s="365"/>
      <c r="VMD62" s="365"/>
      <c r="VME62" s="365"/>
      <c r="VMF62" s="365"/>
      <c r="VMG62" s="365"/>
      <c r="VMH62" s="365"/>
      <c r="VMI62" s="365"/>
      <c r="VMJ62" s="365"/>
      <c r="VMK62" s="365"/>
      <c r="VML62" s="365"/>
      <c r="VMM62" s="365"/>
      <c r="VMN62" s="365"/>
      <c r="VMO62" s="365"/>
      <c r="VMP62" s="365"/>
      <c r="VMQ62" s="365"/>
      <c r="VMR62" s="365"/>
      <c r="VMS62" s="365"/>
      <c r="VMT62" s="365"/>
      <c r="VMU62" s="365"/>
      <c r="VMV62" s="365"/>
      <c r="VMW62" s="365"/>
      <c r="VMX62" s="365"/>
      <c r="VMY62" s="365"/>
      <c r="VMZ62" s="365"/>
      <c r="VNA62" s="365"/>
      <c r="VNB62" s="365"/>
      <c r="VNC62" s="365"/>
      <c r="VND62" s="365"/>
      <c r="VNE62" s="365"/>
      <c r="VNF62" s="365"/>
      <c r="VNG62" s="365"/>
      <c r="VNH62" s="365"/>
      <c r="VNI62" s="365"/>
      <c r="VNJ62" s="365"/>
      <c r="VNK62" s="365"/>
      <c r="VNL62" s="365"/>
      <c r="VNM62" s="365"/>
      <c r="VNN62" s="365"/>
      <c r="VNO62" s="365"/>
      <c r="VNP62" s="365"/>
      <c r="VNQ62" s="365"/>
      <c r="VNR62" s="365"/>
      <c r="VNS62" s="365"/>
      <c r="VNT62" s="365"/>
      <c r="VNU62" s="365"/>
      <c r="VNV62" s="365"/>
      <c r="VNW62" s="365"/>
      <c r="VNX62" s="365"/>
      <c r="VNY62" s="365"/>
      <c r="VNZ62" s="365"/>
      <c r="VOA62" s="365"/>
      <c r="VOB62" s="365"/>
      <c r="VOC62" s="365"/>
      <c r="VOD62" s="365"/>
      <c r="VOE62" s="365"/>
      <c r="VOF62" s="365"/>
      <c r="VOG62" s="365"/>
      <c r="VOH62" s="365"/>
      <c r="VOI62" s="365"/>
      <c r="VOJ62" s="365"/>
      <c r="VOK62" s="365"/>
      <c r="VOL62" s="365"/>
      <c r="VOM62" s="365"/>
      <c r="VON62" s="365"/>
      <c r="VOO62" s="365"/>
      <c r="VOP62" s="365"/>
      <c r="VOQ62" s="365"/>
      <c r="VOR62" s="365"/>
      <c r="VOS62" s="365"/>
      <c r="VOT62" s="365"/>
      <c r="VOU62" s="365"/>
      <c r="VOV62" s="365"/>
      <c r="VOW62" s="365"/>
      <c r="VOX62" s="365"/>
      <c r="VOY62" s="365"/>
      <c r="VOZ62" s="365"/>
      <c r="VPA62" s="365"/>
      <c r="VPB62" s="365"/>
      <c r="VPC62" s="365"/>
      <c r="VPD62" s="365"/>
      <c r="VPE62" s="365"/>
      <c r="VPF62" s="365"/>
      <c r="VPG62" s="365"/>
      <c r="VPH62" s="365"/>
      <c r="VPI62" s="365"/>
      <c r="VPJ62" s="365"/>
      <c r="VPK62" s="365"/>
      <c r="VPL62" s="365"/>
      <c r="VPM62" s="365"/>
      <c r="VPN62" s="365"/>
      <c r="VPO62" s="365"/>
      <c r="VPP62" s="365"/>
      <c r="VPQ62" s="365"/>
      <c r="VPR62" s="365"/>
      <c r="VPS62" s="365"/>
      <c r="VPT62" s="365"/>
      <c r="VPU62" s="365"/>
      <c r="VPV62" s="365"/>
      <c r="VPW62" s="365"/>
      <c r="VPX62" s="365"/>
      <c r="VPY62" s="365"/>
      <c r="VPZ62" s="365"/>
      <c r="VQA62" s="365"/>
      <c r="VQB62" s="365"/>
      <c r="VQC62" s="365"/>
      <c r="VQD62" s="365"/>
      <c r="VQE62" s="365"/>
      <c r="VQF62" s="365"/>
      <c r="VQG62" s="365"/>
      <c r="VQH62" s="365"/>
      <c r="VQI62" s="365"/>
      <c r="VQJ62" s="365"/>
      <c r="VQK62" s="365"/>
      <c r="VQL62" s="365"/>
      <c r="VQM62" s="365"/>
      <c r="VQN62" s="365"/>
      <c r="VQO62" s="365"/>
      <c r="VQP62" s="365"/>
      <c r="VQQ62" s="365"/>
      <c r="VQR62" s="365"/>
      <c r="VQS62" s="365"/>
      <c r="VQT62" s="365"/>
      <c r="VQU62" s="365"/>
      <c r="VQV62" s="365"/>
      <c r="VQW62" s="365"/>
      <c r="VQX62" s="365"/>
      <c r="VQY62" s="365"/>
      <c r="VQZ62" s="365"/>
      <c r="VRA62" s="365"/>
      <c r="VRB62" s="365"/>
      <c r="VRC62" s="365"/>
      <c r="VRD62" s="365"/>
      <c r="VRE62" s="365"/>
      <c r="VRF62" s="365"/>
      <c r="VRG62" s="365"/>
      <c r="VRH62" s="365"/>
      <c r="VRI62" s="365"/>
      <c r="VRJ62" s="365"/>
      <c r="VRK62" s="365"/>
      <c r="VRL62" s="365"/>
      <c r="VRM62" s="365"/>
      <c r="VRN62" s="365"/>
      <c r="VRO62" s="365"/>
      <c r="VRP62" s="365"/>
      <c r="VRQ62" s="365"/>
      <c r="VRR62" s="365"/>
      <c r="VRS62" s="365"/>
      <c r="VRT62" s="365"/>
      <c r="VRU62" s="365"/>
      <c r="VRV62" s="365"/>
      <c r="VRW62" s="365"/>
      <c r="VRX62" s="365"/>
      <c r="VRY62" s="365"/>
      <c r="VRZ62" s="365"/>
      <c r="VSA62" s="365"/>
      <c r="VSB62" s="365"/>
      <c r="VSC62" s="365"/>
      <c r="VSD62" s="365"/>
      <c r="VSE62" s="365"/>
      <c r="VSF62" s="365"/>
      <c r="VSG62" s="365"/>
      <c r="VSH62" s="365"/>
      <c r="VSI62" s="365"/>
      <c r="VSJ62" s="365"/>
      <c r="VSK62" s="365"/>
      <c r="VSL62" s="365"/>
      <c r="VSM62" s="365"/>
      <c r="VSN62" s="365"/>
      <c r="VSO62" s="365"/>
      <c r="VSP62" s="365"/>
      <c r="VSQ62" s="365"/>
      <c r="VSR62" s="365"/>
      <c r="VSS62" s="365"/>
      <c r="VST62" s="365"/>
      <c r="VSU62" s="365"/>
      <c r="VSV62" s="365"/>
      <c r="VSW62" s="365"/>
      <c r="VSX62" s="365"/>
      <c r="VSY62" s="365"/>
      <c r="VSZ62" s="365"/>
      <c r="VTA62" s="365"/>
      <c r="VTB62" s="365"/>
      <c r="VTC62" s="365"/>
      <c r="VTD62" s="365"/>
      <c r="VTE62" s="365"/>
      <c r="VTF62" s="365"/>
      <c r="VTG62" s="365"/>
      <c r="VTH62" s="365"/>
      <c r="VTI62" s="365"/>
      <c r="VTJ62" s="365"/>
      <c r="VTK62" s="365"/>
      <c r="VTL62" s="365"/>
      <c r="VTM62" s="365"/>
      <c r="VTN62" s="365"/>
      <c r="VTO62" s="365"/>
      <c r="VTP62" s="365"/>
      <c r="VTQ62" s="365"/>
      <c r="VTR62" s="365"/>
      <c r="VTS62" s="365"/>
      <c r="VTT62" s="365"/>
      <c r="VTU62" s="365"/>
      <c r="VTV62" s="365"/>
      <c r="VTW62" s="365"/>
      <c r="VTX62" s="365"/>
      <c r="VTY62" s="365"/>
      <c r="VTZ62" s="365"/>
      <c r="VUA62" s="365"/>
      <c r="VUB62" s="365"/>
      <c r="VUC62" s="365"/>
      <c r="VUD62" s="365"/>
      <c r="VUE62" s="365"/>
      <c r="VUF62" s="365"/>
      <c r="VUG62" s="365"/>
      <c r="VUH62" s="365"/>
      <c r="VUI62" s="365"/>
      <c r="VUJ62" s="365"/>
      <c r="VUK62" s="365"/>
      <c r="VUL62" s="365"/>
      <c r="VUM62" s="365"/>
      <c r="VUN62" s="365"/>
      <c r="VUO62" s="365"/>
      <c r="VUP62" s="365"/>
      <c r="VUQ62" s="365"/>
      <c r="VUR62" s="365"/>
      <c r="VUS62" s="365"/>
      <c r="VUT62" s="365"/>
      <c r="VUU62" s="365"/>
      <c r="VUV62" s="365"/>
      <c r="VUW62" s="365"/>
      <c r="VUX62" s="365"/>
      <c r="VUY62" s="365"/>
      <c r="VUZ62" s="365"/>
      <c r="VVA62" s="365"/>
      <c r="VVB62" s="365"/>
      <c r="VVC62" s="365"/>
      <c r="VVD62" s="365"/>
      <c r="VVE62" s="365"/>
      <c r="VVF62" s="365"/>
      <c r="VVG62" s="365"/>
      <c r="VVH62" s="365"/>
      <c r="VVI62" s="365"/>
      <c r="VVJ62" s="365"/>
      <c r="VVK62" s="365"/>
      <c r="VVL62" s="365"/>
      <c r="VVM62" s="365"/>
      <c r="VVN62" s="365"/>
      <c r="VVO62" s="365"/>
      <c r="VVP62" s="365"/>
      <c r="VVQ62" s="365"/>
      <c r="VVR62" s="365"/>
      <c r="VVS62" s="365"/>
      <c r="VVT62" s="365"/>
      <c r="VVU62" s="365"/>
      <c r="VVV62" s="365"/>
      <c r="VVW62" s="365"/>
      <c r="VVX62" s="365"/>
      <c r="VVY62" s="365"/>
      <c r="VVZ62" s="365"/>
      <c r="VWA62" s="365"/>
      <c r="VWB62" s="365"/>
      <c r="VWC62" s="365"/>
      <c r="VWD62" s="365"/>
      <c r="VWE62" s="365"/>
      <c r="VWF62" s="365"/>
      <c r="VWG62" s="365"/>
      <c r="VWH62" s="365"/>
      <c r="VWI62" s="365"/>
      <c r="VWJ62" s="365"/>
      <c r="VWK62" s="365"/>
      <c r="VWL62" s="365"/>
      <c r="VWM62" s="365"/>
      <c r="VWN62" s="365"/>
      <c r="VWO62" s="365"/>
      <c r="VWP62" s="365"/>
      <c r="VWQ62" s="365"/>
      <c r="VWR62" s="365"/>
      <c r="VWS62" s="365"/>
      <c r="VWT62" s="365"/>
      <c r="VWU62" s="365"/>
      <c r="VWV62" s="365"/>
      <c r="VWW62" s="365"/>
      <c r="VWX62" s="365"/>
      <c r="VWY62" s="365"/>
      <c r="VWZ62" s="365"/>
      <c r="VXA62" s="365"/>
      <c r="VXB62" s="365"/>
      <c r="VXC62" s="365"/>
      <c r="VXD62" s="365"/>
      <c r="VXE62" s="365"/>
      <c r="VXF62" s="365"/>
      <c r="VXG62" s="365"/>
      <c r="VXH62" s="365"/>
      <c r="VXI62" s="365"/>
      <c r="VXJ62" s="365"/>
      <c r="VXK62" s="365"/>
      <c r="VXL62" s="365"/>
      <c r="VXM62" s="365"/>
      <c r="VXN62" s="365"/>
      <c r="VXO62" s="365"/>
      <c r="VXP62" s="365"/>
      <c r="VXQ62" s="365"/>
      <c r="VXR62" s="365"/>
      <c r="VXS62" s="365"/>
      <c r="VXT62" s="365"/>
      <c r="VXU62" s="365"/>
      <c r="VXV62" s="365"/>
      <c r="VXW62" s="365"/>
      <c r="VXX62" s="365"/>
      <c r="VXY62" s="365"/>
      <c r="VXZ62" s="365"/>
      <c r="VYA62" s="365"/>
      <c r="VYB62" s="365"/>
      <c r="VYC62" s="365"/>
      <c r="VYD62" s="365"/>
      <c r="VYE62" s="365"/>
      <c r="VYF62" s="365"/>
      <c r="VYG62" s="365"/>
      <c r="VYH62" s="365"/>
      <c r="VYI62" s="365"/>
      <c r="VYJ62" s="365"/>
      <c r="VYK62" s="365"/>
      <c r="VYL62" s="365"/>
      <c r="VYM62" s="365"/>
      <c r="VYN62" s="365"/>
      <c r="VYO62" s="365"/>
      <c r="VYP62" s="365"/>
      <c r="VYQ62" s="365"/>
      <c r="VYR62" s="365"/>
      <c r="VYS62" s="365"/>
      <c r="VYT62" s="365"/>
      <c r="VYU62" s="365"/>
      <c r="VYV62" s="365"/>
      <c r="VYW62" s="365"/>
      <c r="VYX62" s="365"/>
      <c r="VYY62" s="365"/>
      <c r="VYZ62" s="365"/>
      <c r="VZA62" s="365"/>
      <c r="VZB62" s="365"/>
      <c r="VZC62" s="365"/>
      <c r="VZD62" s="365"/>
      <c r="VZE62" s="365"/>
      <c r="VZF62" s="365"/>
      <c r="VZG62" s="365"/>
      <c r="VZH62" s="365"/>
      <c r="VZI62" s="365"/>
      <c r="VZJ62" s="365"/>
      <c r="VZK62" s="365"/>
      <c r="VZL62" s="365"/>
      <c r="VZM62" s="365"/>
      <c r="VZN62" s="365"/>
      <c r="VZO62" s="365"/>
      <c r="VZP62" s="365"/>
      <c r="VZQ62" s="365"/>
      <c r="VZR62" s="365"/>
      <c r="VZS62" s="365"/>
      <c r="VZT62" s="365"/>
      <c r="VZU62" s="365"/>
      <c r="VZV62" s="365"/>
      <c r="VZW62" s="365"/>
      <c r="VZX62" s="365"/>
      <c r="VZY62" s="365"/>
      <c r="VZZ62" s="365"/>
      <c r="WAA62" s="365"/>
      <c r="WAB62" s="365"/>
      <c r="WAC62" s="365"/>
      <c r="WAD62" s="365"/>
      <c r="WAE62" s="365"/>
      <c r="WAF62" s="365"/>
      <c r="WAG62" s="365"/>
      <c r="WAH62" s="365"/>
      <c r="WAI62" s="365"/>
      <c r="WAJ62" s="365"/>
      <c r="WAK62" s="365"/>
      <c r="WAL62" s="365"/>
      <c r="WAM62" s="365"/>
      <c r="WAN62" s="365"/>
      <c r="WAO62" s="365"/>
      <c r="WAP62" s="365"/>
      <c r="WAQ62" s="365"/>
      <c r="WAR62" s="365"/>
      <c r="WAS62" s="365"/>
      <c r="WAT62" s="365"/>
      <c r="WAU62" s="365"/>
      <c r="WAV62" s="365"/>
      <c r="WAW62" s="365"/>
      <c r="WAX62" s="365"/>
      <c r="WAY62" s="365"/>
      <c r="WAZ62" s="365"/>
      <c r="WBA62" s="365"/>
      <c r="WBB62" s="365"/>
      <c r="WBC62" s="365"/>
      <c r="WBD62" s="365"/>
      <c r="WBE62" s="365"/>
      <c r="WBF62" s="365"/>
      <c r="WBG62" s="365"/>
      <c r="WBH62" s="365"/>
      <c r="WBI62" s="365"/>
      <c r="WBJ62" s="365"/>
      <c r="WBK62" s="365"/>
      <c r="WBL62" s="365"/>
      <c r="WBM62" s="365"/>
      <c r="WBN62" s="365"/>
      <c r="WBO62" s="365"/>
      <c r="WBP62" s="365"/>
      <c r="WBQ62" s="365"/>
      <c r="WBR62" s="365"/>
      <c r="WBS62" s="365"/>
      <c r="WBT62" s="365"/>
      <c r="WBU62" s="365"/>
      <c r="WBV62" s="365"/>
      <c r="WBW62" s="365"/>
      <c r="WBX62" s="365"/>
      <c r="WBY62" s="365"/>
      <c r="WBZ62" s="365"/>
      <c r="WCA62" s="365"/>
      <c r="WCB62" s="365"/>
      <c r="WCC62" s="365"/>
      <c r="WCD62" s="365"/>
      <c r="WCE62" s="365"/>
      <c r="WCF62" s="365"/>
      <c r="WCG62" s="365"/>
      <c r="WCH62" s="365"/>
      <c r="WCI62" s="365"/>
      <c r="WCJ62" s="365"/>
      <c r="WCK62" s="365"/>
      <c r="WCL62" s="365"/>
      <c r="WCM62" s="365"/>
      <c r="WCN62" s="365"/>
      <c r="WCO62" s="365"/>
      <c r="WCP62" s="365"/>
      <c r="WCQ62" s="365"/>
      <c r="WCR62" s="365"/>
      <c r="WCS62" s="365"/>
      <c r="WCT62" s="365"/>
      <c r="WCU62" s="365"/>
      <c r="WCV62" s="365"/>
      <c r="WCW62" s="365"/>
      <c r="WCX62" s="365"/>
      <c r="WCY62" s="365"/>
      <c r="WCZ62" s="365"/>
      <c r="WDA62" s="365"/>
      <c r="WDB62" s="365"/>
      <c r="WDC62" s="365"/>
      <c r="WDD62" s="365"/>
      <c r="WDE62" s="365"/>
      <c r="WDF62" s="365"/>
      <c r="WDG62" s="365"/>
      <c r="WDH62" s="365"/>
      <c r="WDI62" s="365"/>
      <c r="WDJ62" s="365"/>
      <c r="WDK62" s="365"/>
      <c r="WDL62" s="365"/>
      <c r="WDM62" s="365"/>
      <c r="WDN62" s="365"/>
      <c r="WDO62" s="365"/>
      <c r="WDP62" s="365"/>
      <c r="WDQ62" s="365"/>
      <c r="WDR62" s="365"/>
      <c r="WDS62" s="365"/>
      <c r="WDT62" s="365"/>
      <c r="WDU62" s="365"/>
      <c r="WDV62" s="365"/>
      <c r="WDW62" s="365"/>
      <c r="WDX62" s="365"/>
      <c r="WDY62" s="365"/>
      <c r="WDZ62" s="365"/>
      <c r="WEA62" s="365"/>
      <c r="WEB62" s="365"/>
      <c r="WEC62" s="365"/>
      <c r="WED62" s="365"/>
      <c r="WEE62" s="365"/>
      <c r="WEF62" s="365"/>
      <c r="WEG62" s="365"/>
      <c r="WEH62" s="365"/>
      <c r="WEI62" s="365"/>
      <c r="WEJ62" s="365"/>
      <c r="WEK62" s="365"/>
      <c r="WEL62" s="365"/>
      <c r="WEM62" s="365"/>
      <c r="WEN62" s="365"/>
      <c r="WEO62" s="365"/>
      <c r="WEP62" s="365"/>
      <c r="WEQ62" s="365"/>
      <c r="WER62" s="365"/>
      <c r="WES62" s="365"/>
      <c r="WET62" s="365"/>
      <c r="WEU62" s="365"/>
      <c r="WEV62" s="365"/>
      <c r="WEW62" s="365"/>
      <c r="WEX62" s="365"/>
      <c r="WEY62" s="365"/>
      <c r="WEZ62" s="365"/>
      <c r="WFA62" s="365"/>
      <c r="WFB62" s="365"/>
      <c r="WFC62" s="365"/>
      <c r="WFD62" s="365"/>
      <c r="WFE62" s="365"/>
      <c r="WFF62" s="365"/>
      <c r="WFG62" s="365"/>
      <c r="WFH62" s="365"/>
      <c r="WFI62" s="365"/>
      <c r="WFJ62" s="365"/>
      <c r="WFK62" s="365"/>
      <c r="WFL62" s="365"/>
      <c r="WFM62" s="365"/>
      <c r="WFN62" s="365"/>
      <c r="WFO62" s="365"/>
      <c r="WFP62" s="365"/>
      <c r="WFQ62" s="365"/>
      <c r="WFR62" s="365"/>
      <c r="WFS62" s="365"/>
      <c r="WFT62" s="365"/>
      <c r="WFU62" s="365"/>
      <c r="WFV62" s="365"/>
      <c r="WFW62" s="365"/>
      <c r="WFX62" s="365"/>
      <c r="WFY62" s="365"/>
      <c r="WFZ62" s="365"/>
      <c r="WGA62" s="365"/>
      <c r="WGB62" s="365"/>
      <c r="WGC62" s="365"/>
      <c r="WGD62" s="365"/>
      <c r="WGE62" s="365"/>
      <c r="WGF62" s="365"/>
      <c r="WGG62" s="365"/>
      <c r="WGH62" s="365"/>
      <c r="WGI62" s="365"/>
      <c r="WGJ62" s="365"/>
      <c r="WGK62" s="365"/>
      <c r="WGL62" s="365"/>
      <c r="WGM62" s="365"/>
      <c r="WGN62" s="365"/>
      <c r="WGO62" s="365"/>
      <c r="WGP62" s="365"/>
      <c r="WGQ62" s="365"/>
      <c r="WGR62" s="365"/>
      <c r="WGS62" s="365"/>
      <c r="WGT62" s="365"/>
      <c r="WGU62" s="365"/>
      <c r="WGV62" s="365"/>
      <c r="WGW62" s="365"/>
      <c r="WGX62" s="365"/>
      <c r="WGY62" s="365"/>
      <c r="WGZ62" s="365"/>
      <c r="WHA62" s="365"/>
      <c r="WHB62" s="365"/>
      <c r="WHC62" s="365"/>
      <c r="WHD62" s="365"/>
      <c r="WHE62" s="365"/>
      <c r="WHF62" s="365"/>
      <c r="WHG62" s="365"/>
      <c r="WHH62" s="365"/>
      <c r="WHI62" s="365"/>
      <c r="WHJ62" s="365"/>
      <c r="WHK62" s="365"/>
      <c r="WHL62" s="365"/>
      <c r="WHM62" s="365"/>
      <c r="WHN62" s="365"/>
      <c r="WHO62" s="365"/>
      <c r="WHP62" s="365"/>
      <c r="WHQ62" s="365"/>
      <c r="WHR62" s="365"/>
      <c r="WHS62" s="365"/>
      <c r="WHT62" s="365"/>
      <c r="WHU62" s="365"/>
      <c r="WHV62" s="365"/>
      <c r="WHW62" s="365"/>
      <c r="WHX62" s="365"/>
      <c r="WHY62" s="365"/>
      <c r="WHZ62" s="365"/>
      <c r="WIA62" s="365"/>
      <c r="WIB62" s="365"/>
      <c r="WIC62" s="365"/>
      <c r="WID62" s="365"/>
      <c r="WIE62" s="365"/>
      <c r="WIF62" s="365"/>
      <c r="WIG62" s="365"/>
      <c r="WIH62" s="365"/>
      <c r="WII62" s="365"/>
      <c r="WIJ62" s="365"/>
      <c r="WIK62" s="365"/>
      <c r="WIL62" s="365"/>
      <c r="WIM62" s="365"/>
      <c r="WIN62" s="365"/>
      <c r="WIO62" s="365"/>
      <c r="WIP62" s="365"/>
      <c r="WIQ62" s="365"/>
      <c r="WIR62" s="365"/>
      <c r="WIS62" s="365"/>
      <c r="WIT62" s="365"/>
      <c r="WIU62" s="365"/>
      <c r="WIV62" s="365"/>
      <c r="WIW62" s="365"/>
      <c r="WIX62" s="365"/>
      <c r="WIY62" s="365"/>
      <c r="WIZ62" s="365"/>
      <c r="WJA62" s="365"/>
      <c r="WJB62" s="365"/>
      <c r="WJC62" s="365"/>
      <c r="WJD62" s="365"/>
      <c r="WJE62" s="365"/>
      <c r="WJF62" s="365"/>
      <c r="WJG62" s="365"/>
      <c r="WJH62" s="365"/>
      <c r="WJI62" s="365"/>
      <c r="WJJ62" s="365"/>
      <c r="WJK62" s="365"/>
      <c r="WJL62" s="365"/>
      <c r="WJM62" s="365"/>
      <c r="WJN62" s="365"/>
      <c r="WJO62" s="365"/>
      <c r="WJP62" s="365"/>
      <c r="WJQ62" s="365"/>
      <c r="WJR62" s="365"/>
      <c r="WJS62" s="365"/>
      <c r="WJT62" s="365"/>
      <c r="WJU62" s="365"/>
      <c r="WJV62" s="365"/>
      <c r="WJW62" s="365"/>
      <c r="WJX62" s="365"/>
      <c r="WJY62" s="365"/>
      <c r="WJZ62" s="365"/>
      <c r="WKA62" s="365"/>
      <c r="WKB62" s="365"/>
      <c r="WKC62" s="365"/>
      <c r="WKD62" s="365"/>
      <c r="WKE62" s="365"/>
      <c r="WKF62" s="365"/>
      <c r="WKG62" s="365"/>
      <c r="WKH62" s="365"/>
      <c r="WKI62" s="365"/>
      <c r="WKJ62" s="365"/>
      <c r="WKK62" s="365"/>
      <c r="WKL62" s="365"/>
      <c r="WKM62" s="365"/>
      <c r="WKN62" s="365"/>
      <c r="WKO62" s="365"/>
      <c r="WKP62" s="365"/>
      <c r="WKQ62" s="365"/>
      <c r="WKR62" s="365"/>
      <c r="WKS62" s="365"/>
      <c r="WKT62" s="365"/>
      <c r="WKU62" s="365"/>
      <c r="WKV62" s="365"/>
      <c r="WKW62" s="365"/>
      <c r="WKX62" s="365"/>
      <c r="WKY62" s="365"/>
      <c r="WKZ62" s="365"/>
      <c r="WLA62" s="365"/>
      <c r="WLB62" s="365"/>
      <c r="WLC62" s="365"/>
      <c r="WLD62" s="365"/>
      <c r="WLE62" s="365"/>
      <c r="WLF62" s="365"/>
      <c r="WLG62" s="365"/>
      <c r="WLH62" s="365"/>
      <c r="WLI62" s="365"/>
      <c r="WLJ62" s="365"/>
      <c r="WLK62" s="365"/>
      <c r="WLL62" s="365"/>
      <c r="WLM62" s="365"/>
      <c r="WLN62" s="365"/>
      <c r="WLO62" s="365"/>
      <c r="WLP62" s="365"/>
      <c r="WLQ62" s="365"/>
      <c r="WLR62" s="365"/>
      <c r="WLS62" s="365"/>
      <c r="WLT62" s="365"/>
      <c r="WLU62" s="365"/>
      <c r="WLV62" s="365"/>
      <c r="WLW62" s="365"/>
      <c r="WLX62" s="365"/>
      <c r="WLY62" s="365"/>
      <c r="WLZ62" s="365"/>
      <c r="WMA62" s="365"/>
      <c r="WMB62" s="365"/>
      <c r="WMC62" s="365"/>
      <c r="WMD62" s="365"/>
      <c r="WME62" s="365"/>
      <c r="WMF62" s="365"/>
      <c r="WMG62" s="365"/>
      <c r="WMH62" s="365"/>
      <c r="WMI62" s="365"/>
      <c r="WMJ62" s="365"/>
      <c r="WMK62" s="365"/>
      <c r="WML62" s="365"/>
      <c r="WMM62" s="365"/>
      <c r="WMN62" s="365"/>
      <c r="WMO62" s="365"/>
      <c r="WMP62" s="365"/>
      <c r="WMQ62" s="365"/>
      <c r="WMR62" s="365"/>
      <c r="WMS62" s="365"/>
      <c r="WMT62" s="365"/>
      <c r="WMU62" s="365"/>
      <c r="WMV62" s="365"/>
      <c r="WMW62" s="365"/>
      <c r="WMX62" s="365"/>
      <c r="WMY62" s="365"/>
      <c r="WMZ62" s="365"/>
      <c r="WNA62" s="365"/>
      <c r="WNB62" s="365"/>
      <c r="WNC62" s="365"/>
      <c r="WND62" s="365"/>
      <c r="WNE62" s="365"/>
      <c r="WNF62" s="365"/>
      <c r="WNG62" s="365"/>
      <c r="WNH62" s="365"/>
      <c r="WNI62" s="365"/>
      <c r="WNJ62" s="365"/>
      <c r="WNK62" s="365"/>
      <c r="WNL62" s="365"/>
      <c r="WNM62" s="365"/>
      <c r="WNN62" s="365"/>
      <c r="WNO62" s="365"/>
      <c r="WNP62" s="365"/>
      <c r="WNQ62" s="365"/>
      <c r="WNR62" s="365"/>
      <c r="WNS62" s="365"/>
      <c r="WNT62" s="365"/>
      <c r="WNU62" s="365"/>
      <c r="WNV62" s="365"/>
      <c r="WNW62" s="365"/>
      <c r="WNX62" s="365"/>
      <c r="WNY62" s="365"/>
      <c r="WNZ62" s="365"/>
      <c r="WOA62" s="365"/>
      <c r="WOB62" s="365"/>
      <c r="WOC62" s="365"/>
      <c r="WOD62" s="365"/>
      <c r="WOE62" s="365"/>
      <c r="WOF62" s="365"/>
      <c r="WOG62" s="365"/>
      <c r="WOH62" s="365"/>
      <c r="WOI62" s="365"/>
      <c r="WOJ62" s="365"/>
      <c r="WOK62" s="365"/>
      <c r="WOL62" s="365"/>
      <c r="WOM62" s="365"/>
      <c r="WON62" s="365"/>
      <c r="WOO62" s="365"/>
      <c r="WOP62" s="365"/>
      <c r="WOQ62" s="365"/>
      <c r="WOR62" s="365"/>
      <c r="WOS62" s="365"/>
      <c r="WOT62" s="365"/>
      <c r="WOU62" s="365"/>
      <c r="WOV62" s="365"/>
      <c r="WOW62" s="365"/>
      <c r="WOX62" s="365"/>
      <c r="WOY62" s="365"/>
      <c r="WOZ62" s="365"/>
      <c r="WPA62" s="365"/>
      <c r="WPB62" s="365"/>
      <c r="WPC62" s="365"/>
      <c r="WPD62" s="365"/>
      <c r="WPE62" s="365"/>
      <c r="WPF62" s="365"/>
      <c r="WPG62" s="365"/>
      <c r="WPH62" s="365"/>
      <c r="WPI62" s="365"/>
      <c r="WPJ62" s="365"/>
      <c r="WPK62" s="365"/>
      <c r="WPL62" s="365"/>
      <c r="WPM62" s="365"/>
      <c r="WPN62" s="365"/>
      <c r="WPO62" s="365"/>
      <c r="WPP62" s="365"/>
      <c r="WPQ62" s="365"/>
      <c r="WPR62" s="365"/>
      <c r="WPS62" s="365"/>
      <c r="WPT62" s="365"/>
      <c r="WPU62" s="365"/>
      <c r="WPV62" s="365"/>
      <c r="WPW62" s="365"/>
      <c r="WPX62" s="365"/>
      <c r="WPY62" s="365"/>
      <c r="WPZ62" s="365"/>
      <c r="WQA62" s="365"/>
      <c r="WQB62" s="365"/>
      <c r="WQC62" s="365"/>
      <c r="WQD62" s="365"/>
      <c r="WQE62" s="365"/>
      <c r="WQF62" s="365"/>
      <c r="WQG62" s="365"/>
      <c r="WQH62" s="365"/>
      <c r="WQI62" s="365"/>
      <c r="WQJ62" s="365"/>
      <c r="WQK62" s="365"/>
      <c r="WQL62" s="365"/>
      <c r="WQM62" s="365"/>
      <c r="WQN62" s="365"/>
      <c r="WQO62" s="365"/>
      <c r="WQP62" s="365"/>
      <c r="WQQ62" s="365"/>
      <c r="WQR62" s="365"/>
      <c r="WQS62" s="365"/>
      <c r="WQT62" s="365"/>
      <c r="WQU62" s="365"/>
      <c r="WQV62" s="365"/>
      <c r="WQW62" s="365"/>
      <c r="WQX62" s="365"/>
      <c r="WQY62" s="365"/>
      <c r="WQZ62" s="365"/>
      <c r="WRA62" s="365"/>
      <c r="WRB62" s="365"/>
      <c r="WRC62" s="365"/>
      <c r="WRD62" s="365"/>
      <c r="WRE62" s="365"/>
      <c r="WRF62" s="365"/>
      <c r="WRG62" s="365"/>
      <c r="WRH62" s="365"/>
      <c r="WRI62" s="365"/>
      <c r="WRJ62" s="365"/>
      <c r="WRK62" s="365"/>
      <c r="WRL62" s="365"/>
      <c r="WRM62" s="365"/>
      <c r="WRN62" s="365"/>
      <c r="WRO62" s="365"/>
      <c r="WRP62" s="365"/>
      <c r="WRQ62" s="365"/>
      <c r="WRR62" s="365"/>
      <c r="WRS62" s="365"/>
      <c r="WRT62" s="365"/>
      <c r="WRU62" s="365"/>
      <c r="WRV62" s="365"/>
      <c r="WRW62" s="365"/>
      <c r="WRX62" s="365"/>
      <c r="WRY62" s="365"/>
      <c r="WRZ62" s="365"/>
      <c r="WSA62" s="365"/>
      <c r="WSB62" s="365"/>
      <c r="WSC62" s="365"/>
      <c r="WSD62" s="365"/>
      <c r="WSE62" s="365"/>
      <c r="WSF62" s="365"/>
      <c r="WSG62" s="365"/>
      <c r="WSH62" s="365"/>
      <c r="WSI62" s="365"/>
      <c r="WSJ62" s="365"/>
      <c r="WSK62" s="365"/>
      <c r="WSL62" s="365"/>
      <c r="WSM62" s="365"/>
      <c r="WSN62" s="365"/>
      <c r="WSO62" s="365"/>
      <c r="WSP62" s="365"/>
      <c r="WSQ62" s="365"/>
      <c r="WSR62" s="365"/>
      <c r="WSS62" s="365"/>
      <c r="WST62" s="365"/>
      <c r="WSU62" s="365"/>
      <c r="WSV62" s="365"/>
      <c r="WSW62" s="365"/>
      <c r="WSX62" s="365"/>
      <c r="WSY62" s="365"/>
      <c r="WSZ62" s="365"/>
      <c r="WTA62" s="365"/>
      <c r="WTB62" s="365"/>
      <c r="WTC62" s="365"/>
      <c r="WTD62" s="365"/>
      <c r="WTE62" s="365"/>
      <c r="WTF62" s="365"/>
      <c r="WTG62" s="365"/>
      <c r="WTH62" s="365"/>
      <c r="WTI62" s="365"/>
      <c r="WTJ62" s="365"/>
      <c r="WTK62" s="365"/>
      <c r="WTL62" s="365"/>
      <c r="WTM62" s="365"/>
      <c r="WTN62" s="365"/>
      <c r="WTO62" s="365"/>
      <c r="WTP62" s="365"/>
      <c r="WTQ62" s="365"/>
      <c r="WTR62" s="365"/>
      <c r="WTS62" s="365"/>
      <c r="WTT62" s="365"/>
      <c r="WTU62" s="365"/>
      <c r="WTV62" s="365"/>
      <c r="WTW62" s="365"/>
      <c r="WTX62" s="365"/>
      <c r="WTY62" s="365"/>
      <c r="WTZ62" s="365"/>
      <c r="WUA62" s="365"/>
      <c r="WUB62" s="365"/>
      <c r="WUC62" s="365"/>
      <c r="WUD62" s="365"/>
      <c r="WUE62" s="365"/>
      <c r="WUF62" s="365"/>
      <c r="WUG62" s="365"/>
      <c r="WUH62" s="365"/>
      <c r="WUI62" s="365"/>
      <c r="WUJ62" s="365"/>
      <c r="WUK62" s="365"/>
      <c r="WUL62" s="365"/>
      <c r="WUM62" s="365"/>
      <c r="WUN62" s="365"/>
      <c r="WUO62" s="365"/>
      <c r="WUP62" s="365"/>
      <c r="WUQ62" s="365"/>
      <c r="WUR62" s="365"/>
      <c r="WUS62" s="365"/>
      <c r="WUT62" s="365"/>
      <c r="WUU62" s="365"/>
      <c r="WUV62" s="365"/>
      <c r="WUW62" s="365"/>
      <c r="WUX62" s="365"/>
      <c r="WUY62" s="365"/>
      <c r="WUZ62" s="365"/>
      <c r="WVA62" s="365"/>
      <c r="WVB62" s="365"/>
      <c r="WVC62" s="365"/>
      <c r="WVD62" s="365"/>
      <c r="WVE62" s="365"/>
      <c r="WVF62" s="365"/>
      <c r="WVG62" s="365"/>
      <c r="WVH62" s="365"/>
      <c r="WVI62" s="365"/>
      <c r="WVJ62" s="365"/>
      <c r="WVK62" s="365"/>
      <c r="WVL62" s="365"/>
      <c r="WVM62" s="365"/>
      <c r="WVN62" s="365"/>
      <c r="WVO62" s="365"/>
      <c r="WVP62" s="365"/>
      <c r="WVQ62" s="365"/>
      <c r="WVR62" s="365"/>
      <c r="WVS62" s="365"/>
      <c r="WVT62" s="365"/>
      <c r="WVU62" s="365"/>
      <c r="WVV62" s="365"/>
      <c r="WVW62" s="365"/>
      <c r="WVX62" s="365"/>
      <c r="WVY62" s="365"/>
      <c r="WVZ62" s="365"/>
      <c r="WWA62" s="365"/>
      <c r="WWB62" s="365"/>
      <c r="WWC62" s="365"/>
      <c r="WWD62" s="365"/>
      <c r="WWE62" s="365"/>
      <c r="WWF62" s="365"/>
      <c r="WWG62" s="365"/>
      <c r="WWH62" s="365"/>
      <c r="WWI62" s="365"/>
      <c r="WWJ62" s="365"/>
      <c r="WWK62" s="365"/>
      <c r="WWL62" s="365"/>
      <c r="WWM62" s="365"/>
      <c r="WWN62" s="365"/>
      <c r="WWO62" s="365"/>
      <c r="WWP62" s="365"/>
      <c r="WWQ62" s="365"/>
      <c r="WWR62" s="365"/>
      <c r="WWS62" s="365"/>
      <c r="WWT62" s="365"/>
      <c r="WWU62" s="365"/>
      <c r="WWV62" s="365"/>
      <c r="WWW62" s="365"/>
      <c r="WWX62" s="365"/>
      <c r="WWY62" s="365"/>
      <c r="WWZ62" s="365"/>
      <c r="WXA62" s="365"/>
      <c r="WXB62" s="365"/>
      <c r="WXC62" s="365"/>
      <c r="WXD62" s="365"/>
      <c r="WXE62" s="365"/>
      <c r="WXF62" s="365"/>
      <c r="WXG62" s="365"/>
      <c r="WXH62" s="365"/>
      <c r="WXI62" s="365"/>
      <c r="WXJ62" s="365"/>
      <c r="WXK62" s="365"/>
      <c r="WXL62" s="365"/>
      <c r="WXM62" s="365"/>
      <c r="WXN62" s="365"/>
      <c r="WXO62" s="365"/>
      <c r="WXP62" s="365"/>
      <c r="WXQ62" s="365"/>
      <c r="WXR62" s="365"/>
      <c r="WXS62" s="365"/>
      <c r="WXT62" s="365"/>
      <c r="WXU62" s="365"/>
      <c r="WXV62" s="365"/>
      <c r="WXW62" s="365"/>
      <c r="WXX62" s="365"/>
      <c r="WXY62" s="365"/>
      <c r="WXZ62" s="365"/>
      <c r="WYA62" s="365"/>
      <c r="WYB62" s="365"/>
      <c r="WYC62" s="365"/>
      <c r="WYD62" s="365"/>
      <c r="WYE62" s="365"/>
      <c r="WYF62" s="365"/>
      <c r="WYG62" s="365"/>
      <c r="WYH62" s="365"/>
      <c r="WYI62" s="365"/>
      <c r="WYJ62" s="365"/>
      <c r="WYK62" s="365"/>
      <c r="WYL62" s="365"/>
      <c r="WYM62" s="365"/>
      <c r="WYN62" s="365"/>
      <c r="WYO62" s="365"/>
      <c r="WYP62" s="365"/>
      <c r="WYQ62" s="365"/>
      <c r="WYR62" s="365"/>
      <c r="WYS62" s="365"/>
      <c r="WYT62" s="365"/>
      <c r="WYU62" s="365"/>
      <c r="WYV62" s="365"/>
      <c r="WYW62" s="365"/>
      <c r="WYX62" s="365"/>
      <c r="WYY62" s="365"/>
      <c r="WYZ62" s="365"/>
      <c r="WZA62" s="365"/>
      <c r="WZB62" s="365"/>
      <c r="WZC62" s="365"/>
      <c r="WZD62" s="365"/>
      <c r="WZE62" s="365"/>
      <c r="WZF62" s="365"/>
      <c r="WZG62" s="365"/>
      <c r="WZH62" s="365"/>
      <c r="WZI62" s="365"/>
      <c r="WZJ62" s="365"/>
      <c r="WZK62" s="365"/>
      <c r="WZL62" s="365"/>
      <c r="WZM62" s="365"/>
      <c r="WZN62" s="365"/>
      <c r="WZO62" s="365"/>
      <c r="WZP62" s="365"/>
      <c r="WZQ62" s="365"/>
      <c r="WZR62" s="365"/>
      <c r="WZS62" s="365"/>
      <c r="WZT62" s="365"/>
      <c r="WZU62" s="365"/>
      <c r="WZV62" s="365"/>
      <c r="WZW62" s="365"/>
      <c r="WZX62" s="365"/>
      <c r="WZY62" s="365"/>
      <c r="WZZ62" s="365"/>
      <c r="XAA62" s="365"/>
      <c r="XAB62" s="365"/>
      <c r="XAC62" s="365"/>
      <c r="XAD62" s="365"/>
      <c r="XAE62" s="365"/>
      <c r="XAF62" s="365"/>
      <c r="XAG62" s="365"/>
      <c r="XAH62" s="365"/>
      <c r="XAI62" s="365"/>
      <c r="XAJ62" s="365"/>
      <c r="XAK62" s="365"/>
      <c r="XAL62" s="365"/>
      <c r="XAM62" s="365"/>
      <c r="XAN62" s="365"/>
      <c r="XAO62" s="365"/>
      <c r="XAP62" s="365"/>
      <c r="XAQ62" s="365"/>
      <c r="XAR62" s="365"/>
      <c r="XAS62" s="365"/>
      <c r="XAT62" s="365"/>
      <c r="XAU62" s="365"/>
      <c r="XAV62" s="365"/>
      <c r="XAW62" s="365"/>
      <c r="XAX62" s="365"/>
      <c r="XAY62" s="365"/>
      <c r="XAZ62" s="365"/>
      <c r="XBA62" s="365"/>
      <c r="XBB62" s="365"/>
      <c r="XBC62" s="365"/>
      <c r="XBD62" s="365"/>
      <c r="XBE62" s="365"/>
      <c r="XBF62" s="365"/>
      <c r="XBG62" s="365"/>
      <c r="XBH62" s="365"/>
      <c r="XBI62" s="365"/>
      <c r="XBJ62" s="365"/>
      <c r="XBK62" s="365"/>
      <c r="XBL62" s="365"/>
      <c r="XBM62" s="365"/>
      <c r="XBN62" s="365"/>
      <c r="XBO62" s="365"/>
      <c r="XBP62" s="365"/>
      <c r="XBQ62" s="365"/>
      <c r="XBR62" s="365"/>
      <c r="XBS62" s="365"/>
      <c r="XBT62" s="365"/>
      <c r="XBU62" s="365"/>
      <c r="XBV62" s="365"/>
      <c r="XBW62" s="365"/>
      <c r="XBX62" s="365"/>
      <c r="XBY62" s="365"/>
      <c r="XBZ62" s="365"/>
      <c r="XCA62" s="365"/>
      <c r="XCB62" s="365"/>
      <c r="XCC62" s="365"/>
      <c r="XCD62" s="365"/>
      <c r="XCE62" s="365"/>
      <c r="XCF62" s="365"/>
      <c r="XCG62" s="365"/>
      <c r="XCH62" s="365"/>
      <c r="XCI62" s="365"/>
      <c r="XCJ62" s="365"/>
      <c r="XCK62" s="365"/>
      <c r="XCL62" s="365"/>
      <c r="XCM62" s="365"/>
      <c r="XCN62" s="365"/>
      <c r="XCO62" s="365"/>
      <c r="XCP62" s="365"/>
      <c r="XCQ62" s="365"/>
      <c r="XCR62" s="365"/>
      <c r="XCS62" s="365"/>
      <c r="XCT62" s="365"/>
      <c r="XCU62" s="365"/>
      <c r="XCV62" s="365"/>
      <c r="XCW62" s="365"/>
      <c r="XCX62" s="365"/>
      <c r="XCY62" s="365"/>
      <c r="XCZ62" s="365"/>
      <c r="XDA62" s="365"/>
    </row>
    <row r="63" spans="1:16329" ht="15" customHeight="1" x14ac:dyDescent="0.2">
      <c r="A63" s="333" t="s">
        <v>652</v>
      </c>
      <c r="B63" s="466"/>
      <c r="C63" s="466"/>
      <c r="D63" s="466"/>
      <c r="E63" s="499"/>
      <c r="F63" s="468"/>
      <c r="G63" s="466"/>
      <c r="H63" s="467"/>
      <c r="I63" s="468"/>
      <c r="J63" s="468"/>
      <c r="K63" s="466"/>
      <c r="L63" s="466"/>
      <c r="M63" s="469"/>
      <c r="N63" s="470"/>
      <c r="O63" s="468"/>
      <c r="P63" s="466"/>
      <c r="Q63" s="467"/>
    </row>
    <row r="64" spans="1:16329" ht="15" customHeight="1" x14ac:dyDescent="0.2">
      <c r="A64" s="322" t="s">
        <v>625</v>
      </c>
      <c r="B64" s="466">
        <v>343</v>
      </c>
      <c r="C64" s="466"/>
      <c r="D64" s="466">
        <v>0</v>
      </c>
      <c r="E64" s="499">
        <v>0</v>
      </c>
      <c r="F64" s="468"/>
      <c r="G64" s="466">
        <v>343</v>
      </c>
      <c r="H64" s="467">
        <v>100</v>
      </c>
      <c r="I64" s="468"/>
      <c r="J64" s="468"/>
      <c r="K64" s="466">
        <v>1947</v>
      </c>
      <c r="L64" s="466"/>
      <c r="M64" s="469">
        <v>37</v>
      </c>
      <c r="N64" s="470">
        <v>1.9</v>
      </c>
      <c r="O64" s="468"/>
      <c r="P64" s="466">
        <v>1908</v>
      </c>
      <c r="Q64" s="467">
        <v>98</v>
      </c>
    </row>
    <row r="65" spans="1:17" ht="15" customHeight="1" x14ac:dyDescent="0.2">
      <c r="A65" s="8" t="s">
        <v>595</v>
      </c>
      <c r="B65" s="466">
        <v>0</v>
      </c>
      <c r="C65" s="466"/>
      <c r="D65" s="466">
        <v>0</v>
      </c>
      <c r="E65" s="499">
        <v>0</v>
      </c>
      <c r="F65" s="468"/>
      <c r="G65" s="466">
        <v>0</v>
      </c>
      <c r="H65" s="467">
        <v>0</v>
      </c>
      <c r="I65" s="468"/>
      <c r="J65" s="468"/>
      <c r="K65" s="466">
        <v>21037</v>
      </c>
      <c r="L65" s="466"/>
      <c r="M65" s="469">
        <v>0</v>
      </c>
      <c r="N65" s="470">
        <v>0</v>
      </c>
      <c r="O65" s="468"/>
      <c r="P65" s="466">
        <v>21037</v>
      </c>
      <c r="Q65" s="467">
        <v>100</v>
      </c>
    </row>
    <row r="66" spans="1:17" ht="15" customHeight="1" x14ac:dyDescent="0.2">
      <c r="A66" s="322" t="s">
        <v>19</v>
      </c>
      <c r="B66" s="466">
        <v>12035</v>
      </c>
      <c r="C66" s="466"/>
      <c r="D66" s="466">
        <v>1142</v>
      </c>
      <c r="E66" s="499">
        <v>9.5</v>
      </c>
      <c r="F66" s="468"/>
      <c r="G66" s="466">
        <v>10726</v>
      </c>
      <c r="H66" s="467">
        <v>89.1</v>
      </c>
      <c r="I66" s="468"/>
      <c r="J66" s="468"/>
      <c r="K66" s="466">
        <v>13370</v>
      </c>
      <c r="L66" s="466"/>
      <c r="M66" s="469">
        <v>328</v>
      </c>
      <c r="N66" s="470">
        <v>2.5</v>
      </c>
      <c r="O66" s="468"/>
      <c r="P66" s="466">
        <v>12656</v>
      </c>
      <c r="Q66" s="467">
        <v>94.7</v>
      </c>
    </row>
    <row r="67" spans="1:17" ht="15" customHeight="1" x14ac:dyDescent="0.2">
      <c r="A67" s="322" t="s">
        <v>626</v>
      </c>
      <c r="B67" s="466">
        <v>1708</v>
      </c>
      <c r="C67" s="466"/>
      <c r="D67" s="466">
        <v>64</v>
      </c>
      <c r="E67" s="499">
        <v>3.7</v>
      </c>
      <c r="F67" s="468"/>
      <c r="G67" s="466">
        <v>1578</v>
      </c>
      <c r="H67" s="467">
        <v>92.4</v>
      </c>
      <c r="I67" s="468"/>
      <c r="J67" s="468"/>
      <c r="K67" s="466">
        <v>1729</v>
      </c>
      <c r="L67" s="466"/>
      <c r="M67" s="469">
        <v>53</v>
      </c>
      <c r="N67" s="470">
        <v>3.1</v>
      </c>
      <c r="O67" s="468"/>
      <c r="P67" s="466">
        <v>1594</v>
      </c>
      <c r="Q67" s="467">
        <v>92.2</v>
      </c>
    </row>
    <row r="68" spans="1:17" ht="15" customHeight="1" x14ac:dyDescent="0.2">
      <c r="A68" s="322" t="s">
        <v>732</v>
      </c>
      <c r="B68" s="466">
        <v>231</v>
      </c>
      <c r="C68" s="466"/>
      <c r="D68" s="466">
        <v>4</v>
      </c>
      <c r="E68" s="499">
        <v>1.7</v>
      </c>
      <c r="F68" s="468"/>
      <c r="G68" s="466">
        <v>227</v>
      </c>
      <c r="H68" s="467">
        <v>98.3</v>
      </c>
      <c r="I68" s="468"/>
      <c r="J68" s="468"/>
      <c r="K68" s="466">
        <v>407</v>
      </c>
      <c r="L68" s="466"/>
      <c r="M68" s="469">
        <v>7</v>
      </c>
      <c r="N68" s="470">
        <v>1.7</v>
      </c>
      <c r="O68" s="468"/>
      <c r="P68" s="466">
        <v>399</v>
      </c>
      <c r="Q68" s="467">
        <v>98</v>
      </c>
    </row>
    <row r="69" spans="1:17" ht="15" customHeight="1" x14ac:dyDescent="0.2">
      <c r="A69" s="322" t="s">
        <v>23</v>
      </c>
      <c r="B69" s="466">
        <v>7257</v>
      </c>
      <c r="C69" s="466"/>
      <c r="D69" s="466">
        <v>1358</v>
      </c>
      <c r="E69" s="499">
        <v>18.7</v>
      </c>
      <c r="F69" s="468"/>
      <c r="G69" s="466">
        <v>5247</v>
      </c>
      <c r="H69" s="467">
        <v>72.3</v>
      </c>
      <c r="I69" s="468"/>
      <c r="J69" s="468"/>
      <c r="K69" s="466">
        <v>7156</v>
      </c>
      <c r="L69" s="466"/>
      <c r="M69" s="469">
        <v>887</v>
      </c>
      <c r="N69" s="470">
        <v>12.4</v>
      </c>
      <c r="O69" s="468"/>
      <c r="P69" s="466">
        <v>5634</v>
      </c>
      <c r="Q69" s="467">
        <v>78.7</v>
      </c>
    </row>
    <row r="70" spans="1:17" ht="15" customHeight="1" x14ac:dyDescent="0.2">
      <c r="A70" s="322" t="s">
        <v>627</v>
      </c>
      <c r="B70" s="466">
        <v>216933</v>
      </c>
      <c r="C70" s="466"/>
      <c r="D70" s="466">
        <v>10649</v>
      </c>
      <c r="E70" s="499">
        <v>4.9000000000000004</v>
      </c>
      <c r="F70" s="468"/>
      <c r="G70" s="466">
        <v>197583</v>
      </c>
      <c r="H70" s="467">
        <v>91.1</v>
      </c>
      <c r="I70" s="468"/>
      <c r="J70" s="468"/>
      <c r="K70" s="466">
        <v>202130</v>
      </c>
      <c r="L70" s="466"/>
      <c r="M70" s="469">
        <v>9143</v>
      </c>
      <c r="N70" s="470">
        <v>4.5</v>
      </c>
      <c r="O70" s="468"/>
      <c r="P70" s="466">
        <v>190099</v>
      </c>
      <c r="Q70" s="467">
        <v>94</v>
      </c>
    </row>
    <row r="71" spans="1:17" ht="15" customHeight="1" x14ac:dyDescent="0.2">
      <c r="A71" s="322" t="s">
        <v>484</v>
      </c>
      <c r="B71" s="466">
        <v>3800</v>
      </c>
      <c r="C71" s="466"/>
      <c r="D71" s="466">
        <v>258</v>
      </c>
      <c r="E71" s="499">
        <v>6.8</v>
      </c>
      <c r="F71" s="468"/>
      <c r="G71" s="466">
        <v>3542</v>
      </c>
      <c r="H71" s="467">
        <v>93.2</v>
      </c>
      <c r="I71" s="468"/>
      <c r="J71" s="468"/>
      <c r="K71" s="466">
        <v>6136</v>
      </c>
      <c r="L71" s="466"/>
      <c r="M71" s="469">
        <v>382</v>
      </c>
      <c r="N71" s="470">
        <v>6.2</v>
      </c>
      <c r="O71" s="468"/>
      <c r="P71" s="466">
        <v>5731</v>
      </c>
      <c r="Q71" s="467">
        <v>93.4</v>
      </c>
    </row>
    <row r="72" spans="1:17" ht="15" customHeight="1" x14ac:dyDescent="0.2">
      <c r="A72" s="322" t="s">
        <v>733</v>
      </c>
      <c r="B72" s="466">
        <v>76105</v>
      </c>
      <c r="C72" s="466"/>
      <c r="D72" s="466">
        <v>7962</v>
      </c>
      <c r="E72" s="499">
        <v>10.5</v>
      </c>
      <c r="F72" s="468"/>
      <c r="G72" s="466">
        <v>63032</v>
      </c>
      <c r="H72" s="467">
        <v>82.8</v>
      </c>
      <c r="I72" s="468"/>
      <c r="J72" s="468"/>
      <c r="K72" s="466">
        <v>88368</v>
      </c>
      <c r="L72" s="466"/>
      <c r="M72" s="469">
        <v>5416</v>
      </c>
      <c r="N72" s="470">
        <v>6.1</v>
      </c>
      <c r="O72" s="468"/>
      <c r="P72" s="466">
        <v>81898</v>
      </c>
      <c r="Q72" s="467">
        <v>92.7</v>
      </c>
    </row>
    <row r="73" spans="1:17" ht="15" customHeight="1" x14ac:dyDescent="0.2">
      <c r="A73" s="322" t="s">
        <v>30</v>
      </c>
      <c r="B73" s="466">
        <v>67230</v>
      </c>
      <c r="C73" s="466"/>
      <c r="D73" s="466">
        <v>1987</v>
      </c>
      <c r="E73" s="499">
        <v>3</v>
      </c>
      <c r="F73" s="468"/>
      <c r="G73" s="466">
        <v>64279</v>
      </c>
      <c r="H73" s="467">
        <v>95.6</v>
      </c>
      <c r="I73" s="468"/>
      <c r="J73" s="468"/>
      <c r="K73" s="466">
        <v>75875</v>
      </c>
      <c r="L73" s="466"/>
      <c r="M73" s="469">
        <v>2428</v>
      </c>
      <c r="N73" s="470">
        <v>3.2</v>
      </c>
      <c r="O73" s="468"/>
      <c r="P73" s="466">
        <v>73016</v>
      </c>
      <c r="Q73" s="467">
        <v>96.2</v>
      </c>
    </row>
    <row r="74" spans="1:17" ht="15" customHeight="1" x14ac:dyDescent="0.2">
      <c r="A74" s="322" t="s">
        <v>90</v>
      </c>
      <c r="B74" s="466">
        <v>8055</v>
      </c>
      <c r="C74" s="466"/>
      <c r="D74" s="466">
        <v>414</v>
      </c>
      <c r="E74" s="499">
        <v>5.0999999999999996</v>
      </c>
      <c r="F74" s="468"/>
      <c r="G74" s="466">
        <v>7488</v>
      </c>
      <c r="H74" s="467">
        <v>93</v>
      </c>
      <c r="I74" s="468"/>
      <c r="J74" s="468"/>
      <c r="K74" s="466">
        <v>11084</v>
      </c>
      <c r="L74" s="466"/>
      <c r="M74" s="469">
        <v>1086</v>
      </c>
      <c r="N74" s="470">
        <v>9.8000000000000007</v>
      </c>
      <c r="O74" s="468"/>
      <c r="P74" s="466">
        <v>9887</v>
      </c>
      <c r="Q74" s="467">
        <v>89.2</v>
      </c>
    </row>
    <row r="75" spans="1:17" ht="15" customHeight="1" x14ac:dyDescent="0.2">
      <c r="A75" s="322" t="s">
        <v>31</v>
      </c>
      <c r="B75" s="466">
        <v>27558</v>
      </c>
      <c r="C75" s="466"/>
      <c r="D75" s="466">
        <v>1426</v>
      </c>
      <c r="E75" s="499">
        <v>5.2</v>
      </c>
      <c r="F75" s="468"/>
      <c r="G75" s="466">
        <v>25676</v>
      </c>
      <c r="H75" s="467">
        <v>93.2</v>
      </c>
      <c r="I75" s="468"/>
      <c r="J75" s="468"/>
      <c r="K75" s="466">
        <v>28265</v>
      </c>
      <c r="L75" s="466"/>
      <c r="M75" s="469">
        <v>1168</v>
      </c>
      <c r="N75" s="470">
        <v>4.0999999999999996</v>
      </c>
      <c r="O75" s="468"/>
      <c r="P75" s="466">
        <v>26784</v>
      </c>
      <c r="Q75" s="467">
        <v>94.8</v>
      </c>
    </row>
    <row r="76" spans="1:17" ht="15" customHeight="1" x14ac:dyDescent="0.2">
      <c r="A76" s="322" t="s">
        <v>34</v>
      </c>
      <c r="B76" s="466">
        <v>13708</v>
      </c>
      <c r="C76" s="466"/>
      <c r="D76" s="466">
        <v>1206</v>
      </c>
      <c r="E76" s="499">
        <v>8.8000000000000007</v>
      </c>
      <c r="F76" s="468"/>
      <c r="G76" s="466">
        <v>7709</v>
      </c>
      <c r="H76" s="467">
        <v>56.2</v>
      </c>
      <c r="I76" s="468"/>
      <c r="J76" s="468"/>
      <c r="K76" s="466">
        <v>10158</v>
      </c>
      <c r="L76" s="466"/>
      <c r="M76" s="469">
        <v>882</v>
      </c>
      <c r="N76" s="470">
        <v>8.6999999999999993</v>
      </c>
      <c r="O76" s="468"/>
      <c r="P76" s="466">
        <v>7054</v>
      </c>
      <c r="Q76" s="467">
        <v>69.400000000000006</v>
      </c>
    </row>
    <row r="77" spans="1:17" ht="15" customHeight="1" x14ac:dyDescent="0.2">
      <c r="A77" s="322" t="s">
        <v>72</v>
      </c>
      <c r="B77" s="466">
        <v>6260</v>
      </c>
      <c r="C77" s="466"/>
      <c r="D77" s="466">
        <v>334</v>
      </c>
      <c r="E77" s="499">
        <v>5.3</v>
      </c>
      <c r="F77" s="468"/>
      <c r="G77" s="466">
        <v>5313</v>
      </c>
      <c r="H77" s="467">
        <v>84.9</v>
      </c>
      <c r="I77" s="468"/>
      <c r="J77" s="468"/>
      <c r="K77" s="466">
        <v>5014</v>
      </c>
      <c r="L77" s="466"/>
      <c r="M77" s="469">
        <v>130</v>
      </c>
      <c r="N77" s="470">
        <v>2.6</v>
      </c>
      <c r="O77" s="468"/>
      <c r="P77" s="466">
        <v>4881</v>
      </c>
      <c r="Q77" s="467">
        <v>97.3</v>
      </c>
    </row>
    <row r="78" spans="1:17" ht="15" customHeight="1" x14ac:dyDescent="0.2">
      <c r="A78" s="322" t="s">
        <v>35</v>
      </c>
      <c r="B78" s="466">
        <v>101257</v>
      </c>
      <c r="C78" s="466"/>
      <c r="D78" s="466">
        <v>19310</v>
      </c>
      <c r="E78" s="499">
        <v>19.100000000000001</v>
      </c>
      <c r="F78" s="468"/>
      <c r="G78" s="466">
        <v>77849</v>
      </c>
      <c r="H78" s="467">
        <v>76.900000000000006</v>
      </c>
      <c r="I78" s="468"/>
      <c r="J78" s="468"/>
      <c r="K78" s="466">
        <v>57780</v>
      </c>
      <c r="L78" s="466"/>
      <c r="M78" s="469">
        <v>3407</v>
      </c>
      <c r="N78" s="470">
        <v>5.9</v>
      </c>
      <c r="O78" s="468"/>
      <c r="P78" s="466">
        <v>53784</v>
      </c>
      <c r="Q78" s="467">
        <v>93.1</v>
      </c>
    </row>
    <row r="79" spans="1:17" ht="15" customHeight="1" x14ac:dyDescent="0.2">
      <c r="A79" s="322" t="s">
        <v>628</v>
      </c>
      <c r="B79" s="466">
        <v>1471</v>
      </c>
      <c r="C79" s="466"/>
      <c r="D79" s="466">
        <v>188</v>
      </c>
      <c r="E79" s="499">
        <v>12.8</v>
      </c>
      <c r="F79" s="468"/>
      <c r="G79" s="466">
        <v>1277</v>
      </c>
      <c r="H79" s="467">
        <v>86.8</v>
      </c>
      <c r="I79" s="468"/>
      <c r="J79" s="468"/>
      <c r="K79" s="466">
        <v>3066</v>
      </c>
      <c r="L79" s="466"/>
      <c r="M79" s="469">
        <v>183</v>
      </c>
      <c r="N79" s="470">
        <v>6</v>
      </c>
      <c r="O79" s="468"/>
      <c r="P79" s="466">
        <v>2849</v>
      </c>
      <c r="Q79" s="467">
        <v>92.9</v>
      </c>
    </row>
    <row r="80" spans="1:17" ht="15" customHeight="1" x14ac:dyDescent="0.2">
      <c r="A80" s="322" t="s">
        <v>629</v>
      </c>
      <c r="B80" s="466">
        <v>5266</v>
      </c>
      <c r="C80" s="466"/>
      <c r="D80" s="466">
        <v>414</v>
      </c>
      <c r="E80" s="499">
        <v>7.9</v>
      </c>
      <c r="F80" s="468"/>
      <c r="G80" s="466">
        <v>4233</v>
      </c>
      <c r="H80" s="467">
        <v>80.400000000000006</v>
      </c>
      <c r="I80" s="468"/>
      <c r="J80" s="468"/>
      <c r="K80" s="466">
        <v>5131</v>
      </c>
      <c r="L80" s="466"/>
      <c r="M80" s="469">
        <v>367</v>
      </c>
      <c r="N80" s="470">
        <v>7.2</v>
      </c>
      <c r="O80" s="468"/>
      <c r="P80" s="466">
        <v>4171</v>
      </c>
      <c r="Q80" s="467">
        <v>81.3</v>
      </c>
    </row>
    <row r="81" spans="1:17" ht="15" customHeight="1" x14ac:dyDescent="0.2">
      <c r="A81" s="322" t="s">
        <v>42</v>
      </c>
      <c r="B81" s="466">
        <v>171183</v>
      </c>
      <c r="C81" s="466"/>
      <c r="D81" s="466">
        <v>6807</v>
      </c>
      <c r="E81" s="499">
        <v>4</v>
      </c>
      <c r="F81" s="468"/>
      <c r="G81" s="466">
        <v>160689</v>
      </c>
      <c r="H81" s="467">
        <v>93.9</v>
      </c>
      <c r="I81" s="468"/>
      <c r="J81" s="468"/>
      <c r="K81" s="466">
        <v>176668</v>
      </c>
      <c r="L81" s="466"/>
      <c r="M81" s="469">
        <v>6997</v>
      </c>
      <c r="N81" s="470">
        <v>4</v>
      </c>
      <c r="O81" s="468"/>
      <c r="P81" s="466">
        <v>167585</v>
      </c>
      <c r="Q81" s="467">
        <v>94.9</v>
      </c>
    </row>
    <row r="82" spans="1:17" ht="15" customHeight="1" x14ac:dyDescent="0.2">
      <c r="A82" s="322" t="s">
        <v>89</v>
      </c>
      <c r="B82" s="466">
        <v>1053</v>
      </c>
      <c r="C82" s="466"/>
      <c r="D82" s="466">
        <v>123</v>
      </c>
      <c r="E82" s="499">
        <v>11.7</v>
      </c>
      <c r="F82" s="468"/>
      <c r="G82" s="466">
        <v>917</v>
      </c>
      <c r="H82" s="467">
        <v>87.1</v>
      </c>
      <c r="I82" s="468"/>
      <c r="J82" s="468"/>
      <c r="K82" s="466">
        <v>1042</v>
      </c>
      <c r="L82" s="466"/>
      <c r="M82" s="469">
        <v>95</v>
      </c>
      <c r="N82" s="470">
        <v>9.1</v>
      </c>
      <c r="O82" s="468"/>
      <c r="P82" s="466">
        <v>937</v>
      </c>
      <c r="Q82" s="467">
        <v>89.9</v>
      </c>
    </row>
    <row r="83" spans="1:17" ht="15" customHeight="1" x14ac:dyDescent="0.2">
      <c r="A83" s="322" t="s">
        <v>100</v>
      </c>
      <c r="B83" s="466">
        <v>4810</v>
      </c>
      <c r="C83" s="466"/>
      <c r="D83" s="466">
        <v>1345</v>
      </c>
      <c r="E83" s="499">
        <v>28</v>
      </c>
      <c r="F83" s="468"/>
      <c r="G83" s="466">
        <v>2888</v>
      </c>
      <c r="H83" s="467">
        <v>60</v>
      </c>
      <c r="I83" s="468"/>
      <c r="J83" s="468"/>
      <c r="K83" s="466">
        <v>6454</v>
      </c>
      <c r="L83" s="466"/>
      <c r="M83" s="469">
        <v>1499</v>
      </c>
      <c r="N83" s="470">
        <v>23.2</v>
      </c>
      <c r="O83" s="468"/>
      <c r="P83" s="466">
        <v>4037</v>
      </c>
      <c r="Q83" s="467">
        <v>62.6</v>
      </c>
    </row>
    <row r="84" spans="1:17" ht="15" customHeight="1" x14ac:dyDescent="0.2">
      <c r="A84" s="322" t="s">
        <v>46</v>
      </c>
      <c r="B84" s="466">
        <v>9372</v>
      </c>
      <c r="C84" s="466"/>
      <c r="D84" s="466">
        <v>853</v>
      </c>
      <c r="E84" s="499">
        <v>9.1</v>
      </c>
      <c r="F84" s="468"/>
      <c r="G84" s="466">
        <v>6157</v>
      </c>
      <c r="H84" s="467">
        <v>65.7</v>
      </c>
      <c r="I84" s="468"/>
      <c r="J84" s="468"/>
      <c r="K84" s="466">
        <v>10848</v>
      </c>
      <c r="L84" s="466"/>
      <c r="M84" s="469">
        <v>899</v>
      </c>
      <c r="N84" s="470">
        <v>8.3000000000000007</v>
      </c>
      <c r="O84" s="468"/>
      <c r="P84" s="466">
        <v>8195</v>
      </c>
      <c r="Q84" s="467">
        <v>75.5</v>
      </c>
    </row>
    <row r="85" spans="1:17" ht="15" customHeight="1" x14ac:dyDescent="0.2">
      <c r="A85" s="322" t="s">
        <v>94</v>
      </c>
      <c r="B85" s="466">
        <v>43</v>
      </c>
      <c r="C85" s="466"/>
      <c r="D85" s="466">
        <v>0</v>
      </c>
      <c r="E85" s="499">
        <v>0</v>
      </c>
      <c r="F85" s="468"/>
      <c r="G85" s="466">
        <v>43</v>
      </c>
      <c r="H85" s="467">
        <v>100</v>
      </c>
      <c r="I85" s="468"/>
      <c r="J85" s="468"/>
      <c r="K85" s="466">
        <v>0</v>
      </c>
      <c r="L85" s="466"/>
      <c r="M85" s="469">
        <v>0</v>
      </c>
      <c r="N85" s="470">
        <v>0</v>
      </c>
      <c r="O85" s="468"/>
      <c r="P85" s="466">
        <v>0</v>
      </c>
      <c r="Q85" s="467">
        <v>0</v>
      </c>
    </row>
    <row r="86" spans="1:17" ht="15" customHeight="1" x14ac:dyDescent="0.2">
      <c r="A86" s="322" t="s">
        <v>44</v>
      </c>
      <c r="B86" s="466">
        <v>70377</v>
      </c>
      <c r="C86" s="466"/>
      <c r="D86" s="466">
        <v>2367</v>
      </c>
      <c r="E86" s="499">
        <v>3.4</v>
      </c>
      <c r="F86" s="468"/>
      <c r="G86" s="466">
        <v>67492</v>
      </c>
      <c r="H86" s="467">
        <v>95.9</v>
      </c>
      <c r="I86" s="468"/>
      <c r="J86" s="468"/>
      <c r="K86" s="466">
        <v>71864</v>
      </c>
      <c r="L86" s="466"/>
      <c r="M86" s="469">
        <v>2427</v>
      </c>
      <c r="N86" s="470">
        <v>3.4</v>
      </c>
      <c r="O86" s="468"/>
      <c r="P86" s="466">
        <v>68876</v>
      </c>
      <c r="Q86" s="467">
        <v>95.8</v>
      </c>
    </row>
    <row r="87" spans="1:17" ht="15" customHeight="1" x14ac:dyDescent="0.2">
      <c r="A87" s="322" t="s">
        <v>477</v>
      </c>
      <c r="B87" s="466">
        <v>2142</v>
      </c>
      <c r="C87" s="466"/>
      <c r="D87" s="466">
        <v>1133</v>
      </c>
      <c r="E87" s="499">
        <v>52.9</v>
      </c>
      <c r="F87" s="468"/>
      <c r="G87" s="466">
        <v>670</v>
      </c>
      <c r="H87" s="467">
        <v>31.3</v>
      </c>
      <c r="I87" s="468"/>
      <c r="J87" s="468"/>
      <c r="K87" s="466">
        <v>787</v>
      </c>
      <c r="L87" s="466"/>
      <c r="M87" s="469">
        <v>72</v>
      </c>
      <c r="N87" s="470">
        <v>9.1</v>
      </c>
      <c r="O87" s="468"/>
      <c r="P87" s="466">
        <v>304</v>
      </c>
      <c r="Q87" s="467">
        <v>38.6</v>
      </c>
    </row>
    <row r="88" spans="1:17" ht="15" customHeight="1" x14ac:dyDescent="0.2">
      <c r="A88" s="322" t="s">
        <v>485</v>
      </c>
      <c r="B88" s="466">
        <v>5602</v>
      </c>
      <c r="C88" s="466"/>
      <c r="D88" s="466">
        <v>410</v>
      </c>
      <c r="E88" s="499">
        <v>7.3</v>
      </c>
      <c r="F88" s="468"/>
      <c r="G88" s="466">
        <v>5108</v>
      </c>
      <c r="H88" s="467">
        <v>91.2</v>
      </c>
      <c r="I88" s="468"/>
      <c r="J88" s="468"/>
      <c r="K88" s="466">
        <v>9545</v>
      </c>
      <c r="L88" s="466"/>
      <c r="M88" s="469">
        <v>604</v>
      </c>
      <c r="N88" s="470">
        <v>6.3</v>
      </c>
      <c r="O88" s="468"/>
      <c r="P88" s="466">
        <v>8871</v>
      </c>
      <c r="Q88" s="467">
        <v>92.9</v>
      </c>
    </row>
    <row r="89" spans="1:17" ht="15" customHeight="1" x14ac:dyDescent="0.2">
      <c r="A89" s="322" t="s">
        <v>91</v>
      </c>
      <c r="B89" s="466">
        <v>13256</v>
      </c>
      <c r="C89" s="466"/>
      <c r="D89" s="466">
        <v>919</v>
      </c>
      <c r="E89" s="499">
        <v>6.9</v>
      </c>
      <c r="F89" s="468"/>
      <c r="G89" s="466">
        <v>12142</v>
      </c>
      <c r="H89" s="467">
        <v>91.6</v>
      </c>
      <c r="I89" s="468"/>
      <c r="J89" s="468"/>
      <c r="K89" s="466">
        <v>18448</v>
      </c>
      <c r="L89" s="466"/>
      <c r="M89" s="469">
        <v>1960</v>
      </c>
      <c r="N89" s="470">
        <v>10.6</v>
      </c>
      <c r="O89" s="468"/>
      <c r="P89" s="466">
        <v>16338</v>
      </c>
      <c r="Q89" s="467">
        <v>88.6</v>
      </c>
    </row>
    <row r="90" spans="1:17" ht="15" customHeight="1" x14ac:dyDescent="0.2">
      <c r="A90" s="322" t="s">
        <v>95</v>
      </c>
      <c r="B90" s="466">
        <v>2886</v>
      </c>
      <c r="C90" s="466"/>
      <c r="D90" s="466">
        <v>186</v>
      </c>
      <c r="E90" s="499">
        <v>6.4</v>
      </c>
      <c r="F90" s="468"/>
      <c r="G90" s="466">
        <v>2654</v>
      </c>
      <c r="H90" s="467">
        <v>92</v>
      </c>
      <c r="I90" s="468"/>
      <c r="J90" s="468"/>
      <c r="K90" s="466">
        <v>3682</v>
      </c>
      <c r="L90" s="466"/>
      <c r="M90" s="469">
        <v>316</v>
      </c>
      <c r="N90" s="470">
        <v>8.6</v>
      </c>
      <c r="O90" s="468"/>
      <c r="P90" s="466">
        <v>3323</v>
      </c>
      <c r="Q90" s="467">
        <v>90.2</v>
      </c>
    </row>
    <row r="91" spans="1:17" ht="15" customHeight="1" x14ac:dyDescent="0.2">
      <c r="A91" s="322" t="s">
        <v>92</v>
      </c>
      <c r="B91" s="466">
        <v>3064</v>
      </c>
      <c r="C91" s="466"/>
      <c r="D91" s="466">
        <v>171</v>
      </c>
      <c r="E91" s="499">
        <v>5.6</v>
      </c>
      <c r="F91" s="468"/>
      <c r="G91" s="466">
        <v>2752</v>
      </c>
      <c r="H91" s="467">
        <v>89.8</v>
      </c>
      <c r="I91" s="468"/>
      <c r="J91" s="468"/>
      <c r="K91" s="466">
        <v>6893</v>
      </c>
      <c r="L91" s="466"/>
      <c r="M91" s="469">
        <v>273</v>
      </c>
      <c r="N91" s="470">
        <v>4</v>
      </c>
      <c r="O91" s="468"/>
      <c r="P91" s="466">
        <v>6530</v>
      </c>
      <c r="Q91" s="467">
        <v>94.7</v>
      </c>
    </row>
    <row r="92" spans="1:17" ht="15" customHeight="1" x14ac:dyDescent="0.2">
      <c r="A92" s="322" t="s">
        <v>93</v>
      </c>
      <c r="B92" s="466">
        <v>796</v>
      </c>
      <c r="C92" s="466"/>
      <c r="D92" s="466">
        <v>36</v>
      </c>
      <c r="E92" s="499">
        <v>4.5</v>
      </c>
      <c r="F92" s="468"/>
      <c r="G92" s="466">
        <v>760</v>
      </c>
      <c r="H92" s="467">
        <v>95.5</v>
      </c>
      <c r="I92" s="468"/>
      <c r="J92" s="468"/>
      <c r="K92" s="466">
        <v>369</v>
      </c>
      <c r="L92" s="466"/>
      <c r="M92" s="469">
        <v>8</v>
      </c>
      <c r="N92" s="470">
        <v>2.2000000000000002</v>
      </c>
      <c r="O92" s="468"/>
      <c r="P92" s="466">
        <v>350</v>
      </c>
      <c r="Q92" s="467">
        <v>94.9</v>
      </c>
    </row>
    <row r="93" spans="1:17" ht="15" customHeight="1" x14ac:dyDescent="0.2">
      <c r="A93" s="322" t="s">
        <v>45</v>
      </c>
      <c r="B93" s="466">
        <v>53515</v>
      </c>
      <c r="C93" s="466"/>
      <c r="D93" s="466">
        <v>4792</v>
      </c>
      <c r="E93" s="499">
        <v>9</v>
      </c>
      <c r="F93" s="468"/>
      <c r="G93" s="466">
        <v>43785</v>
      </c>
      <c r="H93" s="467">
        <v>81.8</v>
      </c>
      <c r="I93" s="468"/>
      <c r="J93" s="468"/>
      <c r="K93" s="466">
        <v>55928</v>
      </c>
      <c r="L93" s="466"/>
      <c r="M93" s="469">
        <v>5935</v>
      </c>
      <c r="N93" s="470">
        <v>10.6</v>
      </c>
      <c r="O93" s="468"/>
      <c r="P93" s="466">
        <v>46550</v>
      </c>
      <c r="Q93" s="467">
        <v>83.2</v>
      </c>
    </row>
    <row r="94" spans="1:17" ht="15" customHeight="1" x14ac:dyDescent="0.2">
      <c r="A94" s="322" t="s">
        <v>36</v>
      </c>
      <c r="B94" s="466">
        <v>42132</v>
      </c>
      <c r="C94" s="466"/>
      <c r="D94" s="466">
        <v>1715</v>
      </c>
      <c r="E94" s="499">
        <v>4.0999999999999996</v>
      </c>
      <c r="F94" s="468"/>
      <c r="G94" s="466">
        <v>39979</v>
      </c>
      <c r="H94" s="467">
        <v>94.9</v>
      </c>
      <c r="I94" s="468"/>
      <c r="J94" s="468"/>
      <c r="K94" s="466">
        <v>43076</v>
      </c>
      <c r="L94" s="466"/>
      <c r="M94" s="469">
        <v>1704</v>
      </c>
      <c r="N94" s="470">
        <v>4</v>
      </c>
      <c r="O94" s="468"/>
      <c r="P94" s="466">
        <v>41049</v>
      </c>
      <c r="Q94" s="467">
        <v>95.3</v>
      </c>
    </row>
    <row r="95" spans="1:17" ht="15" customHeight="1" x14ac:dyDescent="0.2">
      <c r="A95" s="322" t="s">
        <v>47</v>
      </c>
      <c r="B95" s="466">
        <v>130597</v>
      </c>
      <c r="C95" s="466"/>
      <c r="D95" s="466">
        <v>11205</v>
      </c>
      <c r="E95" s="499">
        <v>8.6</v>
      </c>
      <c r="F95" s="468"/>
      <c r="G95" s="466">
        <v>114470</v>
      </c>
      <c r="H95" s="467">
        <v>87.7</v>
      </c>
      <c r="I95" s="468"/>
      <c r="J95" s="468"/>
      <c r="K95" s="466">
        <v>117313</v>
      </c>
      <c r="L95" s="466"/>
      <c r="M95" s="469">
        <v>6480</v>
      </c>
      <c r="N95" s="470">
        <v>5.5</v>
      </c>
      <c r="O95" s="468"/>
      <c r="P95" s="466">
        <v>110156</v>
      </c>
      <c r="Q95" s="467">
        <v>93.9</v>
      </c>
    </row>
    <row r="96" spans="1:17" ht="15" customHeight="1" x14ac:dyDescent="0.2">
      <c r="A96" s="322" t="s">
        <v>48</v>
      </c>
      <c r="B96" s="466">
        <v>439966</v>
      </c>
      <c r="C96" s="466"/>
      <c r="D96" s="466">
        <v>92132</v>
      </c>
      <c r="E96" s="499">
        <v>20.9</v>
      </c>
      <c r="F96" s="468"/>
      <c r="G96" s="466">
        <v>338072</v>
      </c>
      <c r="H96" s="467">
        <v>76.8</v>
      </c>
      <c r="I96" s="468"/>
      <c r="J96" s="468"/>
      <c r="K96" s="466">
        <v>264193</v>
      </c>
      <c r="L96" s="466"/>
      <c r="M96" s="469">
        <v>23473</v>
      </c>
      <c r="N96" s="470">
        <v>8.9</v>
      </c>
      <c r="O96" s="468"/>
      <c r="P96" s="466">
        <v>239535</v>
      </c>
      <c r="Q96" s="467">
        <v>90.7</v>
      </c>
    </row>
    <row r="97" spans="1:17" ht="15" customHeight="1" x14ac:dyDescent="0.2">
      <c r="A97" s="322" t="s">
        <v>71</v>
      </c>
      <c r="B97" s="466">
        <v>44851</v>
      </c>
      <c r="C97" s="466"/>
      <c r="D97" s="466">
        <v>14066</v>
      </c>
      <c r="E97" s="499">
        <v>31.4</v>
      </c>
      <c r="F97" s="468"/>
      <c r="G97" s="466">
        <v>27170</v>
      </c>
      <c r="H97" s="467">
        <v>60.6</v>
      </c>
      <c r="I97" s="468"/>
      <c r="J97" s="468"/>
      <c r="K97" s="466">
        <v>49555</v>
      </c>
      <c r="L97" s="466"/>
      <c r="M97" s="469">
        <v>12406</v>
      </c>
      <c r="N97" s="470">
        <v>25</v>
      </c>
      <c r="O97" s="468"/>
      <c r="P97" s="466">
        <v>34017</v>
      </c>
      <c r="Q97" s="467">
        <v>68.599999999999994</v>
      </c>
    </row>
    <row r="98" spans="1:17" ht="15" customHeight="1" x14ac:dyDescent="0.2">
      <c r="A98" s="322" t="s">
        <v>73</v>
      </c>
      <c r="B98" s="466">
        <v>34588</v>
      </c>
      <c r="C98" s="466"/>
      <c r="D98" s="466">
        <v>2394</v>
      </c>
      <c r="E98" s="499">
        <v>6.9</v>
      </c>
      <c r="F98" s="468"/>
      <c r="G98" s="466">
        <v>30763</v>
      </c>
      <c r="H98" s="467">
        <v>88.9</v>
      </c>
      <c r="I98" s="468"/>
      <c r="J98" s="468"/>
      <c r="K98" s="466">
        <v>41189</v>
      </c>
      <c r="L98" s="466"/>
      <c r="M98" s="469">
        <v>2833</v>
      </c>
      <c r="N98" s="470">
        <v>6.9</v>
      </c>
      <c r="O98" s="468"/>
      <c r="P98" s="466">
        <v>37327</v>
      </c>
      <c r="Q98" s="467">
        <v>90.6</v>
      </c>
    </row>
    <row r="99" spans="1:17" ht="15" customHeight="1" x14ac:dyDescent="0.2">
      <c r="A99" s="322" t="s">
        <v>630</v>
      </c>
      <c r="B99" s="466">
        <v>1824210</v>
      </c>
      <c r="C99" s="466"/>
      <c r="D99" s="466">
        <v>254663</v>
      </c>
      <c r="E99" s="499">
        <v>14</v>
      </c>
      <c r="F99" s="468"/>
      <c r="G99" s="466">
        <v>1242244</v>
      </c>
      <c r="H99" s="467">
        <v>68.099999999999994</v>
      </c>
      <c r="I99" s="468"/>
      <c r="J99" s="468"/>
      <c r="K99" s="466">
        <v>528501</v>
      </c>
      <c r="L99" s="466"/>
      <c r="M99" s="469">
        <v>39663</v>
      </c>
      <c r="N99" s="470">
        <v>7.5</v>
      </c>
      <c r="O99" s="468"/>
      <c r="P99" s="466">
        <v>474176</v>
      </c>
      <c r="Q99" s="467">
        <v>89.7</v>
      </c>
    </row>
    <row r="100" spans="1:17" ht="11.25" customHeight="1" x14ac:dyDescent="0.2">
      <c r="A100" s="322"/>
      <c r="B100" s="466"/>
      <c r="C100" s="466"/>
      <c r="D100" s="466"/>
      <c r="E100" s="499"/>
      <c r="F100" s="468"/>
      <c r="G100" s="466"/>
      <c r="H100" s="467"/>
      <c r="I100" s="468"/>
      <c r="J100" s="468"/>
      <c r="K100" s="466"/>
      <c r="L100" s="466"/>
      <c r="M100" s="469"/>
      <c r="N100" s="470"/>
      <c r="O100" s="468"/>
      <c r="P100" s="466"/>
      <c r="Q100" s="467"/>
    </row>
    <row r="101" spans="1:17" x14ac:dyDescent="0.2">
      <c r="A101" s="366" t="s">
        <v>653</v>
      </c>
      <c r="B101" s="471">
        <v>3403660</v>
      </c>
      <c r="C101" s="471"/>
      <c r="D101" s="471">
        <v>442033</v>
      </c>
      <c r="E101" s="501">
        <v>13</v>
      </c>
      <c r="F101" s="473"/>
      <c r="G101" s="471">
        <v>2574857</v>
      </c>
      <c r="H101" s="478">
        <v>75.599999999999994</v>
      </c>
      <c r="I101" s="473"/>
      <c r="J101" s="473"/>
      <c r="K101" s="471">
        <v>1945008</v>
      </c>
      <c r="L101" s="471"/>
      <c r="M101" s="471">
        <v>133548</v>
      </c>
      <c r="N101" s="477">
        <v>6.9</v>
      </c>
      <c r="O101" s="473"/>
      <c r="P101" s="471">
        <v>1771538</v>
      </c>
      <c r="Q101" s="479">
        <v>91.1</v>
      </c>
    </row>
    <row r="102" spans="1:17" ht="11.25" customHeight="1" x14ac:dyDescent="0.2">
      <c r="A102" s="322"/>
      <c r="B102" s="466"/>
      <c r="C102" s="466"/>
      <c r="D102" s="466"/>
      <c r="E102" s="499"/>
      <c r="F102" s="468"/>
      <c r="G102" s="466"/>
      <c r="H102" s="467"/>
      <c r="I102" s="468"/>
      <c r="J102" s="468"/>
      <c r="K102" s="466"/>
      <c r="L102" s="466"/>
      <c r="M102" s="469"/>
      <c r="N102" s="470"/>
      <c r="O102" s="468"/>
      <c r="P102" s="466"/>
      <c r="Q102" s="467"/>
    </row>
    <row r="103" spans="1:17" x14ac:dyDescent="0.2">
      <c r="A103" s="332" t="s">
        <v>14</v>
      </c>
      <c r="B103" s="480">
        <v>7634929</v>
      </c>
      <c r="C103" s="480"/>
      <c r="D103" s="480">
        <v>917452</v>
      </c>
      <c r="E103" s="502">
        <v>12</v>
      </c>
      <c r="F103" s="482"/>
      <c r="G103" s="480">
        <v>6293760</v>
      </c>
      <c r="H103" s="481">
        <v>82.4</v>
      </c>
      <c r="I103" s="482"/>
      <c r="J103" s="482"/>
      <c r="K103" s="480">
        <v>6017245</v>
      </c>
      <c r="L103" s="480"/>
      <c r="M103" s="483">
        <v>810576</v>
      </c>
      <c r="N103" s="484">
        <v>13.5</v>
      </c>
      <c r="O103" s="482"/>
      <c r="P103" s="480">
        <v>5117917</v>
      </c>
      <c r="Q103" s="481">
        <v>85.1</v>
      </c>
    </row>
    <row r="104" spans="1:17" ht="11.25" customHeight="1" x14ac:dyDescent="0.2">
      <c r="A104" s="324"/>
      <c r="B104" s="364"/>
      <c r="C104" s="364"/>
      <c r="D104" s="325"/>
      <c r="E104" s="364"/>
      <c r="F104" s="326"/>
      <c r="G104" s="364"/>
      <c r="H104" s="364"/>
      <c r="I104" s="326"/>
      <c r="J104" s="326"/>
      <c r="K104" s="325"/>
      <c r="L104" s="364"/>
      <c r="M104" s="331"/>
      <c r="N104" s="331"/>
      <c r="O104" s="326"/>
      <c r="P104" s="325"/>
      <c r="Q104" s="325"/>
    </row>
    <row r="105" spans="1:17" ht="11.25" customHeight="1" x14ac:dyDescent="0.2">
      <c r="A105" s="382"/>
      <c r="B105" s="369"/>
      <c r="C105" s="369"/>
      <c r="D105" s="369"/>
      <c r="E105" s="369"/>
      <c r="F105" s="328"/>
      <c r="G105" s="369"/>
      <c r="H105" s="369"/>
      <c r="I105" s="328"/>
      <c r="J105" s="328"/>
      <c r="K105" s="369"/>
      <c r="L105" s="369"/>
      <c r="M105" s="383"/>
      <c r="N105" s="383"/>
      <c r="O105" s="328"/>
      <c r="P105" s="369"/>
      <c r="Q105" s="376" t="s">
        <v>671</v>
      </c>
    </row>
    <row r="106" spans="1:17" ht="11.25" customHeight="1" x14ac:dyDescent="0.2">
      <c r="A106" s="382"/>
      <c r="B106" s="369"/>
      <c r="C106" s="369"/>
      <c r="D106" s="369"/>
      <c r="E106" s="369"/>
      <c r="F106" s="328"/>
      <c r="G106" s="369"/>
      <c r="H106" s="369"/>
      <c r="I106" s="328"/>
      <c r="J106" s="328"/>
      <c r="K106" s="369"/>
      <c r="L106" s="369"/>
      <c r="M106" s="383"/>
      <c r="N106" s="383"/>
      <c r="O106" s="328"/>
      <c r="P106" s="369"/>
      <c r="Q106" s="376"/>
    </row>
    <row r="107" spans="1:17" x14ac:dyDescent="0.2">
      <c r="A107" s="429" t="s">
        <v>734</v>
      </c>
    </row>
    <row r="108" spans="1:17" x14ac:dyDescent="0.2">
      <c r="A108" s="429" t="s">
        <v>753</v>
      </c>
      <c r="B108" s="323"/>
      <c r="C108" s="323"/>
      <c r="D108" s="323"/>
      <c r="E108" s="328"/>
      <c r="F108" s="323"/>
      <c r="G108" s="323"/>
      <c r="H108" s="323"/>
      <c r="I108" s="323"/>
      <c r="J108" s="323"/>
      <c r="K108" s="323"/>
      <c r="L108" s="323"/>
      <c r="M108" s="489"/>
      <c r="O108" s="323"/>
      <c r="P108" s="323"/>
      <c r="Q108" s="323"/>
    </row>
    <row r="109" spans="1:17" x14ac:dyDescent="0.2">
      <c r="A109" s="334" t="s">
        <v>735</v>
      </c>
    </row>
    <row r="110" spans="1:17" x14ac:dyDescent="0.2">
      <c r="A110" s="321" t="s">
        <v>736</v>
      </c>
    </row>
    <row r="111" spans="1:17" x14ac:dyDescent="0.2">
      <c r="A111" s="321" t="s">
        <v>737</v>
      </c>
    </row>
    <row r="112" spans="1:17" x14ac:dyDescent="0.2">
      <c r="A112" s="319" t="s">
        <v>738</v>
      </c>
    </row>
    <row r="113" spans="1:17" x14ac:dyDescent="0.2">
      <c r="B113" s="360"/>
      <c r="C113" s="360"/>
      <c r="G113" s="360"/>
      <c r="H113" s="360"/>
      <c r="L113" s="360"/>
    </row>
    <row r="115" spans="1:17" ht="12.75" x14ac:dyDescent="0.2">
      <c r="A115" s="548" t="s">
        <v>495</v>
      </c>
      <c r="B115" s="548"/>
      <c r="C115" s="549"/>
      <c r="D115" s="549"/>
      <c r="E115" s="549"/>
      <c r="F115" s="549"/>
      <c r="G115" s="549"/>
      <c r="H115" s="549"/>
      <c r="I115" s="549"/>
      <c r="J115" s="549"/>
    </row>
    <row r="117" spans="1:17" x14ac:dyDescent="0.2">
      <c r="Q117" s="323"/>
    </row>
    <row r="123" spans="1:17" x14ac:dyDescent="0.2">
      <c r="B123" s="323"/>
      <c r="C123" s="323"/>
      <c r="D123" s="323"/>
      <c r="E123" s="328"/>
      <c r="F123" s="323"/>
      <c r="G123" s="323"/>
      <c r="H123" s="323"/>
      <c r="I123" s="323"/>
      <c r="J123" s="323"/>
      <c r="K123" s="323"/>
      <c r="L123" s="323"/>
      <c r="M123" s="323"/>
      <c r="O123" s="323"/>
      <c r="P123" s="323"/>
    </row>
  </sheetData>
  <sheetProtection sheet="1" objects="1" scenarios="1"/>
  <mergeCells count="10">
    <mergeCell ref="A115:J115"/>
    <mergeCell ref="B6:H6"/>
    <mergeCell ref="P7:Q7"/>
    <mergeCell ref="M7:N7"/>
    <mergeCell ref="K6:Q6"/>
    <mergeCell ref="B5:Q5"/>
    <mergeCell ref="K7:K8"/>
    <mergeCell ref="B7:B8"/>
    <mergeCell ref="D7:E7"/>
    <mergeCell ref="G7:H7"/>
  </mergeCells>
  <pageMargins left="0.70866141732283472" right="0.70866141732283472" top="0.74803149606299213" bottom="0.74803149606299213" header="0.31496062992125984" footer="0.31496062992125984"/>
  <pageSetup paperSize="9" scale="63"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E189"/>
  <sheetViews>
    <sheetView showGridLines="0" workbookViewId="0">
      <selection sqref="A1:E1"/>
    </sheetView>
  </sheetViews>
  <sheetFormatPr defaultRowHeight="11.25" x14ac:dyDescent="0.2"/>
  <cols>
    <col min="1" max="1" width="34.85546875" style="386" customWidth="1"/>
    <col min="2" max="2" width="8.7109375" style="386" bestFit="1" customWidth="1"/>
    <col min="3" max="4" width="15.7109375" style="408" customWidth="1"/>
    <col min="5" max="5" width="15.7109375" style="386" customWidth="1"/>
    <col min="6" max="256" width="9.140625" style="386"/>
    <col min="257" max="257" width="26.85546875" style="386" customWidth="1"/>
    <col min="258" max="258" width="8.7109375" style="386" bestFit="1" customWidth="1"/>
    <col min="259" max="261" width="15.7109375" style="386" customWidth="1"/>
    <col min="262" max="512" width="9.140625" style="386"/>
    <col min="513" max="513" width="26.85546875" style="386" customWidth="1"/>
    <col min="514" max="514" width="8.7109375" style="386" bestFit="1" customWidth="1"/>
    <col min="515" max="517" width="15.7109375" style="386" customWidth="1"/>
    <col min="518" max="768" width="9.140625" style="386"/>
    <col min="769" max="769" width="26.85546875" style="386" customWidth="1"/>
    <col min="770" max="770" width="8.7109375" style="386" bestFit="1" customWidth="1"/>
    <col min="771" max="773" width="15.7109375" style="386" customWidth="1"/>
    <col min="774" max="1024" width="9.140625" style="386"/>
    <col min="1025" max="1025" width="26.85546875" style="386" customWidth="1"/>
    <col min="1026" max="1026" width="8.7109375" style="386" bestFit="1" customWidth="1"/>
    <col min="1027" max="1029" width="15.7109375" style="386" customWidth="1"/>
    <col min="1030" max="1280" width="9.140625" style="386"/>
    <col min="1281" max="1281" width="26.85546875" style="386" customWidth="1"/>
    <col min="1282" max="1282" width="8.7109375" style="386" bestFit="1" customWidth="1"/>
    <col min="1283" max="1285" width="15.7109375" style="386" customWidth="1"/>
    <col min="1286" max="1536" width="9.140625" style="386"/>
    <col min="1537" max="1537" width="26.85546875" style="386" customWidth="1"/>
    <col min="1538" max="1538" width="8.7109375" style="386" bestFit="1" customWidth="1"/>
    <col min="1539" max="1541" width="15.7109375" style="386" customWidth="1"/>
    <col min="1542" max="1792" width="9.140625" style="386"/>
    <col min="1793" max="1793" width="26.85546875" style="386" customWidth="1"/>
    <col min="1794" max="1794" width="8.7109375" style="386" bestFit="1" customWidth="1"/>
    <col min="1795" max="1797" width="15.7109375" style="386" customWidth="1"/>
    <col min="1798" max="2048" width="9.140625" style="386"/>
    <col min="2049" max="2049" width="26.85546875" style="386" customWidth="1"/>
    <col min="2050" max="2050" width="8.7109375" style="386" bestFit="1" customWidth="1"/>
    <col min="2051" max="2053" width="15.7109375" style="386" customWidth="1"/>
    <col min="2054" max="2304" width="9.140625" style="386"/>
    <col min="2305" max="2305" width="26.85546875" style="386" customWidth="1"/>
    <col min="2306" max="2306" width="8.7109375" style="386" bestFit="1" customWidth="1"/>
    <col min="2307" max="2309" width="15.7109375" style="386" customWidth="1"/>
    <col min="2310" max="2560" width="9.140625" style="386"/>
    <col min="2561" max="2561" width="26.85546875" style="386" customWidth="1"/>
    <col min="2562" max="2562" width="8.7109375" style="386" bestFit="1" customWidth="1"/>
    <col min="2563" max="2565" width="15.7109375" style="386" customWidth="1"/>
    <col min="2566" max="2816" width="9.140625" style="386"/>
    <col min="2817" max="2817" width="26.85546875" style="386" customWidth="1"/>
    <col min="2818" max="2818" width="8.7109375" style="386" bestFit="1" customWidth="1"/>
    <col min="2819" max="2821" width="15.7109375" style="386" customWidth="1"/>
    <col min="2822" max="3072" width="9.140625" style="386"/>
    <col min="3073" max="3073" width="26.85546875" style="386" customWidth="1"/>
    <col min="3074" max="3074" width="8.7109375" style="386" bestFit="1" customWidth="1"/>
    <col min="3075" max="3077" width="15.7109375" style="386" customWidth="1"/>
    <col min="3078" max="3328" width="9.140625" style="386"/>
    <col min="3329" max="3329" width="26.85546875" style="386" customWidth="1"/>
    <col min="3330" max="3330" width="8.7109375" style="386" bestFit="1" customWidth="1"/>
    <col min="3331" max="3333" width="15.7109375" style="386" customWidth="1"/>
    <col min="3334" max="3584" width="9.140625" style="386"/>
    <col min="3585" max="3585" width="26.85546875" style="386" customWidth="1"/>
    <col min="3586" max="3586" width="8.7109375" style="386" bestFit="1" customWidth="1"/>
    <col min="3587" max="3589" width="15.7109375" style="386" customWidth="1"/>
    <col min="3590" max="3840" width="9.140625" style="386"/>
    <col min="3841" max="3841" width="26.85546875" style="386" customWidth="1"/>
    <col min="3842" max="3842" width="8.7109375" style="386" bestFit="1" customWidth="1"/>
    <col min="3843" max="3845" width="15.7109375" style="386" customWidth="1"/>
    <col min="3846" max="4096" width="9.140625" style="386"/>
    <col min="4097" max="4097" width="26.85546875" style="386" customWidth="1"/>
    <col min="4098" max="4098" width="8.7109375" style="386" bestFit="1" customWidth="1"/>
    <col min="4099" max="4101" width="15.7109375" style="386" customWidth="1"/>
    <col min="4102" max="4352" width="9.140625" style="386"/>
    <col min="4353" max="4353" width="26.85546875" style="386" customWidth="1"/>
    <col min="4354" max="4354" width="8.7109375" style="386" bestFit="1" customWidth="1"/>
    <col min="4355" max="4357" width="15.7109375" style="386" customWidth="1"/>
    <col min="4358" max="4608" width="9.140625" style="386"/>
    <col min="4609" max="4609" width="26.85546875" style="386" customWidth="1"/>
    <col min="4610" max="4610" width="8.7109375" style="386" bestFit="1" customWidth="1"/>
    <col min="4611" max="4613" width="15.7109375" style="386" customWidth="1"/>
    <col min="4614" max="4864" width="9.140625" style="386"/>
    <col min="4865" max="4865" width="26.85546875" style="386" customWidth="1"/>
    <col min="4866" max="4866" width="8.7109375" style="386" bestFit="1" customWidth="1"/>
    <col min="4867" max="4869" width="15.7109375" style="386" customWidth="1"/>
    <col min="4870" max="5120" width="9.140625" style="386"/>
    <col min="5121" max="5121" width="26.85546875" style="386" customWidth="1"/>
    <col min="5122" max="5122" width="8.7109375" style="386" bestFit="1" customWidth="1"/>
    <col min="5123" max="5125" width="15.7109375" style="386" customWidth="1"/>
    <col min="5126" max="5376" width="9.140625" style="386"/>
    <col min="5377" max="5377" width="26.85546875" style="386" customWidth="1"/>
    <col min="5378" max="5378" width="8.7109375" style="386" bestFit="1" customWidth="1"/>
    <col min="5379" max="5381" width="15.7109375" style="386" customWidth="1"/>
    <col min="5382" max="5632" width="9.140625" style="386"/>
    <col min="5633" max="5633" width="26.85546875" style="386" customWidth="1"/>
    <col min="5634" max="5634" width="8.7109375" style="386" bestFit="1" customWidth="1"/>
    <col min="5635" max="5637" width="15.7109375" style="386" customWidth="1"/>
    <col min="5638" max="5888" width="9.140625" style="386"/>
    <col min="5889" max="5889" width="26.85546875" style="386" customWidth="1"/>
    <col min="5890" max="5890" width="8.7109375" style="386" bestFit="1" customWidth="1"/>
    <col min="5891" max="5893" width="15.7109375" style="386" customWidth="1"/>
    <col min="5894" max="6144" width="9.140625" style="386"/>
    <col min="6145" max="6145" width="26.85546875" style="386" customWidth="1"/>
    <col min="6146" max="6146" width="8.7109375" style="386" bestFit="1" customWidth="1"/>
    <col min="6147" max="6149" width="15.7109375" style="386" customWidth="1"/>
    <col min="6150" max="6400" width="9.140625" style="386"/>
    <col min="6401" max="6401" width="26.85546875" style="386" customWidth="1"/>
    <col min="6402" max="6402" width="8.7109375" style="386" bestFit="1" customWidth="1"/>
    <col min="6403" max="6405" width="15.7109375" style="386" customWidth="1"/>
    <col min="6406" max="6656" width="9.140625" style="386"/>
    <col min="6657" max="6657" width="26.85546875" style="386" customWidth="1"/>
    <col min="6658" max="6658" width="8.7109375" style="386" bestFit="1" customWidth="1"/>
    <col min="6659" max="6661" width="15.7109375" style="386" customWidth="1"/>
    <col min="6662" max="6912" width="9.140625" style="386"/>
    <col min="6913" max="6913" width="26.85546875" style="386" customWidth="1"/>
    <col min="6914" max="6914" width="8.7109375" style="386" bestFit="1" customWidth="1"/>
    <col min="6915" max="6917" width="15.7109375" style="386" customWidth="1"/>
    <col min="6918" max="7168" width="9.140625" style="386"/>
    <col min="7169" max="7169" width="26.85546875" style="386" customWidth="1"/>
    <col min="7170" max="7170" width="8.7109375" style="386" bestFit="1" customWidth="1"/>
    <col min="7171" max="7173" width="15.7109375" style="386" customWidth="1"/>
    <col min="7174" max="7424" width="9.140625" style="386"/>
    <col min="7425" max="7425" width="26.85546875" style="386" customWidth="1"/>
    <col min="7426" max="7426" width="8.7109375" style="386" bestFit="1" customWidth="1"/>
    <col min="7427" max="7429" width="15.7109375" style="386" customWidth="1"/>
    <col min="7430" max="7680" width="9.140625" style="386"/>
    <col min="7681" max="7681" width="26.85546875" style="386" customWidth="1"/>
    <col min="7682" max="7682" width="8.7109375" style="386" bestFit="1" customWidth="1"/>
    <col min="7683" max="7685" width="15.7109375" style="386" customWidth="1"/>
    <col min="7686" max="7936" width="9.140625" style="386"/>
    <col min="7937" max="7937" width="26.85546875" style="386" customWidth="1"/>
    <col min="7938" max="7938" width="8.7109375" style="386" bestFit="1" customWidth="1"/>
    <col min="7939" max="7941" width="15.7109375" style="386" customWidth="1"/>
    <col min="7942" max="8192" width="9.140625" style="386"/>
    <col min="8193" max="8193" width="26.85546875" style="386" customWidth="1"/>
    <col min="8194" max="8194" width="8.7109375" style="386" bestFit="1" customWidth="1"/>
    <col min="8195" max="8197" width="15.7109375" style="386" customWidth="1"/>
    <col min="8198" max="8448" width="9.140625" style="386"/>
    <col min="8449" max="8449" width="26.85546875" style="386" customWidth="1"/>
    <col min="8450" max="8450" width="8.7109375" style="386" bestFit="1" customWidth="1"/>
    <col min="8451" max="8453" width="15.7109375" style="386" customWidth="1"/>
    <col min="8454" max="8704" width="9.140625" style="386"/>
    <col min="8705" max="8705" width="26.85546875" style="386" customWidth="1"/>
    <col min="8706" max="8706" width="8.7109375" style="386" bestFit="1" customWidth="1"/>
    <col min="8707" max="8709" width="15.7109375" style="386" customWidth="1"/>
    <col min="8710" max="8960" width="9.140625" style="386"/>
    <col min="8961" max="8961" width="26.85546875" style="386" customWidth="1"/>
    <col min="8962" max="8962" width="8.7109375" style="386" bestFit="1" customWidth="1"/>
    <col min="8963" max="8965" width="15.7109375" style="386" customWidth="1"/>
    <col min="8966" max="9216" width="9.140625" style="386"/>
    <col min="9217" max="9217" width="26.85546875" style="386" customWidth="1"/>
    <col min="9218" max="9218" width="8.7109375" style="386" bestFit="1" customWidth="1"/>
    <col min="9219" max="9221" width="15.7109375" style="386" customWidth="1"/>
    <col min="9222" max="9472" width="9.140625" style="386"/>
    <col min="9473" max="9473" width="26.85546875" style="386" customWidth="1"/>
    <col min="9474" max="9474" width="8.7109375" style="386" bestFit="1" customWidth="1"/>
    <col min="9475" max="9477" width="15.7109375" style="386" customWidth="1"/>
    <col min="9478" max="9728" width="9.140625" style="386"/>
    <col min="9729" max="9729" width="26.85546875" style="386" customWidth="1"/>
    <col min="9730" max="9730" width="8.7109375" style="386" bestFit="1" customWidth="1"/>
    <col min="9731" max="9733" width="15.7109375" style="386" customWidth="1"/>
    <col min="9734" max="9984" width="9.140625" style="386"/>
    <col min="9985" max="9985" width="26.85546875" style="386" customWidth="1"/>
    <col min="9986" max="9986" width="8.7109375" style="386" bestFit="1" customWidth="1"/>
    <col min="9987" max="9989" width="15.7109375" style="386" customWidth="1"/>
    <col min="9990" max="10240" width="9.140625" style="386"/>
    <col min="10241" max="10241" width="26.85546875" style="386" customWidth="1"/>
    <col min="10242" max="10242" width="8.7109375" style="386" bestFit="1" customWidth="1"/>
    <col min="10243" max="10245" width="15.7109375" style="386" customWidth="1"/>
    <col min="10246" max="10496" width="9.140625" style="386"/>
    <col min="10497" max="10497" width="26.85546875" style="386" customWidth="1"/>
    <col min="10498" max="10498" width="8.7109375" style="386" bestFit="1" customWidth="1"/>
    <col min="10499" max="10501" width="15.7109375" style="386" customWidth="1"/>
    <col min="10502" max="10752" width="9.140625" style="386"/>
    <col min="10753" max="10753" width="26.85546875" style="386" customWidth="1"/>
    <col min="10754" max="10754" width="8.7109375" style="386" bestFit="1" customWidth="1"/>
    <col min="10755" max="10757" width="15.7109375" style="386" customWidth="1"/>
    <col min="10758" max="11008" width="9.140625" style="386"/>
    <col min="11009" max="11009" width="26.85546875" style="386" customWidth="1"/>
    <col min="11010" max="11010" width="8.7109375" style="386" bestFit="1" customWidth="1"/>
    <col min="11011" max="11013" width="15.7109375" style="386" customWidth="1"/>
    <col min="11014" max="11264" width="9.140625" style="386"/>
    <col min="11265" max="11265" width="26.85546875" style="386" customWidth="1"/>
    <col min="11266" max="11266" width="8.7109375" style="386" bestFit="1" customWidth="1"/>
    <col min="11267" max="11269" width="15.7109375" style="386" customWidth="1"/>
    <col min="11270" max="11520" width="9.140625" style="386"/>
    <col min="11521" max="11521" width="26.85546875" style="386" customWidth="1"/>
    <col min="11522" max="11522" width="8.7109375" style="386" bestFit="1" customWidth="1"/>
    <col min="11523" max="11525" width="15.7109375" style="386" customWidth="1"/>
    <col min="11526" max="11776" width="9.140625" style="386"/>
    <col min="11777" max="11777" width="26.85546875" style="386" customWidth="1"/>
    <col min="11778" max="11778" width="8.7109375" style="386" bestFit="1" customWidth="1"/>
    <col min="11779" max="11781" width="15.7109375" style="386" customWidth="1"/>
    <col min="11782" max="12032" width="9.140625" style="386"/>
    <col min="12033" max="12033" width="26.85546875" style="386" customWidth="1"/>
    <col min="12034" max="12034" width="8.7109375" style="386" bestFit="1" customWidth="1"/>
    <col min="12035" max="12037" width="15.7109375" style="386" customWidth="1"/>
    <col min="12038" max="12288" width="9.140625" style="386"/>
    <col min="12289" max="12289" width="26.85546875" style="386" customWidth="1"/>
    <col min="12290" max="12290" width="8.7109375" style="386" bestFit="1" customWidth="1"/>
    <col min="12291" max="12293" width="15.7109375" style="386" customWidth="1"/>
    <col min="12294" max="12544" width="9.140625" style="386"/>
    <col min="12545" max="12545" width="26.85546875" style="386" customWidth="1"/>
    <col min="12546" max="12546" width="8.7109375" style="386" bestFit="1" customWidth="1"/>
    <col min="12547" max="12549" width="15.7109375" style="386" customWidth="1"/>
    <col min="12550" max="12800" width="9.140625" style="386"/>
    <col min="12801" max="12801" width="26.85546875" style="386" customWidth="1"/>
    <col min="12802" max="12802" width="8.7109375" style="386" bestFit="1" customWidth="1"/>
    <col min="12803" max="12805" width="15.7109375" style="386" customWidth="1"/>
    <col min="12806" max="13056" width="9.140625" style="386"/>
    <col min="13057" max="13057" width="26.85546875" style="386" customWidth="1"/>
    <col min="13058" max="13058" width="8.7109375" style="386" bestFit="1" customWidth="1"/>
    <col min="13059" max="13061" width="15.7109375" style="386" customWidth="1"/>
    <col min="13062" max="13312" width="9.140625" style="386"/>
    <col min="13313" max="13313" width="26.85546875" style="386" customWidth="1"/>
    <col min="13314" max="13314" width="8.7109375" style="386" bestFit="1" customWidth="1"/>
    <col min="13315" max="13317" width="15.7109375" style="386" customWidth="1"/>
    <col min="13318" max="13568" width="9.140625" style="386"/>
    <col min="13569" max="13569" width="26.85546875" style="386" customWidth="1"/>
    <col min="13570" max="13570" width="8.7109375" style="386" bestFit="1" customWidth="1"/>
    <col min="13571" max="13573" width="15.7109375" style="386" customWidth="1"/>
    <col min="13574" max="13824" width="9.140625" style="386"/>
    <col min="13825" max="13825" width="26.85546875" style="386" customWidth="1"/>
    <col min="13826" max="13826" width="8.7109375" style="386" bestFit="1" customWidth="1"/>
    <col min="13827" max="13829" width="15.7109375" style="386" customWidth="1"/>
    <col min="13830" max="14080" width="9.140625" style="386"/>
    <col min="14081" max="14081" width="26.85546875" style="386" customWidth="1"/>
    <col min="14082" max="14082" width="8.7109375" style="386" bestFit="1" customWidth="1"/>
    <col min="14083" max="14085" width="15.7109375" style="386" customWidth="1"/>
    <col min="14086" max="14336" width="9.140625" style="386"/>
    <col min="14337" max="14337" width="26.85546875" style="386" customWidth="1"/>
    <col min="14338" max="14338" width="8.7109375" style="386" bestFit="1" customWidth="1"/>
    <col min="14339" max="14341" width="15.7109375" style="386" customWidth="1"/>
    <col min="14342" max="14592" width="9.140625" style="386"/>
    <col min="14593" max="14593" width="26.85546875" style="386" customWidth="1"/>
    <col min="14594" max="14594" width="8.7109375" style="386" bestFit="1" customWidth="1"/>
    <col min="14595" max="14597" width="15.7109375" style="386" customWidth="1"/>
    <col min="14598" max="14848" width="9.140625" style="386"/>
    <col min="14849" max="14849" width="26.85546875" style="386" customWidth="1"/>
    <col min="14850" max="14850" width="8.7109375" style="386" bestFit="1" customWidth="1"/>
    <col min="14851" max="14853" width="15.7109375" style="386" customWidth="1"/>
    <col min="14854" max="15104" width="9.140625" style="386"/>
    <col min="15105" max="15105" width="26.85546875" style="386" customWidth="1"/>
    <col min="15106" max="15106" width="8.7109375" style="386" bestFit="1" customWidth="1"/>
    <col min="15107" max="15109" width="15.7109375" style="386" customWidth="1"/>
    <col min="15110" max="15360" width="9.140625" style="386"/>
    <col min="15361" max="15361" width="26.85546875" style="386" customWidth="1"/>
    <col min="15362" max="15362" width="8.7109375" style="386" bestFit="1" customWidth="1"/>
    <col min="15363" max="15365" width="15.7109375" style="386" customWidth="1"/>
    <col min="15366" max="15616" width="9.140625" style="386"/>
    <col min="15617" max="15617" width="26.85546875" style="386" customWidth="1"/>
    <col min="15618" max="15618" width="8.7109375" style="386" bestFit="1" customWidth="1"/>
    <col min="15619" max="15621" width="15.7109375" style="386" customWidth="1"/>
    <col min="15622" max="15872" width="9.140625" style="386"/>
    <col min="15873" max="15873" width="26.85546875" style="386" customWidth="1"/>
    <col min="15874" max="15874" width="8.7109375" style="386" bestFit="1" customWidth="1"/>
    <col min="15875" max="15877" width="15.7109375" style="386" customWidth="1"/>
    <col min="15878" max="16128" width="9.140625" style="386"/>
    <col min="16129" max="16129" width="26.85546875" style="386" customWidth="1"/>
    <col min="16130" max="16130" width="8.7109375" style="386" bestFit="1" customWidth="1"/>
    <col min="16131" max="16133" width="15.7109375" style="386" customWidth="1"/>
    <col min="16134" max="16384" width="9.140625" style="386"/>
  </cols>
  <sheetData>
    <row r="1" spans="1:5" ht="12" x14ac:dyDescent="0.2">
      <c r="A1" s="613" t="s">
        <v>677</v>
      </c>
      <c r="B1" s="613"/>
      <c r="C1" s="613"/>
      <c r="D1" s="613"/>
      <c r="E1" s="613"/>
    </row>
    <row r="2" spans="1:5" ht="13.5" x14ac:dyDescent="0.2">
      <c r="A2" s="614" t="s">
        <v>683</v>
      </c>
      <c r="B2" s="614"/>
      <c r="C2" s="614"/>
      <c r="D2" s="387"/>
      <c r="E2" s="388"/>
    </row>
    <row r="3" spans="1:5" ht="12" x14ac:dyDescent="0.2">
      <c r="A3" s="389" t="s">
        <v>49</v>
      </c>
      <c r="B3" s="390"/>
      <c r="C3" s="387"/>
      <c r="D3" s="387"/>
      <c r="E3" s="388"/>
    </row>
    <row r="4" spans="1:5" ht="12" x14ac:dyDescent="0.2">
      <c r="A4" s="389"/>
      <c r="B4" s="390"/>
      <c r="C4" s="387"/>
      <c r="D4" s="387"/>
      <c r="E4" s="388"/>
    </row>
    <row r="5" spans="1:5" ht="34.5" customHeight="1" x14ac:dyDescent="0.2">
      <c r="A5" s="615" t="s">
        <v>742</v>
      </c>
      <c r="B5" s="616"/>
      <c r="C5" s="616"/>
      <c r="D5" s="616"/>
      <c r="E5" s="616"/>
    </row>
    <row r="7" spans="1:5" ht="45" x14ac:dyDescent="0.2">
      <c r="A7" s="391" t="s">
        <v>560</v>
      </c>
      <c r="B7" s="392" t="s">
        <v>561</v>
      </c>
      <c r="C7" s="393" t="s">
        <v>678</v>
      </c>
      <c r="D7" s="393" t="s">
        <v>679</v>
      </c>
      <c r="E7" s="394" t="s">
        <v>680</v>
      </c>
    </row>
    <row r="8" spans="1:5" x14ac:dyDescent="0.2">
      <c r="A8" s="137"/>
      <c r="B8" s="137"/>
    </row>
    <row r="9" spans="1:5" x14ac:dyDescent="0.2">
      <c r="A9" s="85" t="s">
        <v>681</v>
      </c>
      <c r="B9" s="47"/>
      <c r="C9" s="487">
        <v>2952</v>
      </c>
      <c r="D9" s="487">
        <v>330</v>
      </c>
      <c r="E9" s="488">
        <v>11.2</v>
      </c>
    </row>
    <row r="10" spans="1:5" x14ac:dyDescent="0.2">
      <c r="A10" s="395"/>
      <c r="B10" s="395"/>
      <c r="C10" s="396"/>
      <c r="D10" s="396"/>
    </row>
    <row r="11" spans="1:5" x14ac:dyDescent="0.2">
      <c r="A11" s="31" t="s">
        <v>562</v>
      </c>
      <c r="B11" s="77" t="s">
        <v>129</v>
      </c>
      <c r="C11" s="397">
        <v>142</v>
      </c>
      <c r="D11" s="397">
        <v>15</v>
      </c>
      <c r="E11" s="398">
        <v>10.6</v>
      </c>
    </row>
    <row r="12" spans="1:5" x14ac:dyDescent="0.2">
      <c r="A12" s="103" t="s">
        <v>467</v>
      </c>
      <c r="B12" s="136" t="s">
        <v>132</v>
      </c>
      <c r="C12" s="399">
        <v>31</v>
      </c>
      <c r="D12" s="399">
        <v>2</v>
      </c>
      <c r="E12" s="400">
        <v>6.5</v>
      </c>
    </row>
    <row r="13" spans="1:5" x14ac:dyDescent="0.2">
      <c r="A13" s="103" t="s">
        <v>130</v>
      </c>
      <c r="B13" s="136" t="s">
        <v>131</v>
      </c>
      <c r="C13" s="399">
        <v>7</v>
      </c>
      <c r="D13" s="399">
        <v>2</v>
      </c>
      <c r="E13" s="400">
        <v>28.6</v>
      </c>
    </row>
    <row r="14" spans="1:5" x14ac:dyDescent="0.2">
      <c r="A14" s="103" t="s">
        <v>133</v>
      </c>
      <c r="B14" s="136" t="s">
        <v>134</v>
      </c>
      <c r="C14" s="399">
        <v>8</v>
      </c>
      <c r="D14" s="399">
        <v>0</v>
      </c>
      <c r="E14" s="400">
        <v>0</v>
      </c>
    </row>
    <row r="15" spans="1:5" x14ac:dyDescent="0.2">
      <c r="A15" s="103" t="s">
        <v>135</v>
      </c>
      <c r="B15" s="136" t="s">
        <v>136</v>
      </c>
      <c r="C15" s="399">
        <v>5</v>
      </c>
      <c r="D15" s="399">
        <v>0</v>
      </c>
      <c r="E15" s="400">
        <v>0</v>
      </c>
    </row>
    <row r="16" spans="1:5" x14ac:dyDescent="0.2">
      <c r="A16" s="103" t="s">
        <v>137</v>
      </c>
      <c r="B16" s="136" t="s">
        <v>138</v>
      </c>
      <c r="C16" s="399">
        <v>7</v>
      </c>
      <c r="D16" s="399">
        <v>1</v>
      </c>
      <c r="E16" s="400">
        <v>14.3</v>
      </c>
    </row>
    <row r="17" spans="1:5" x14ac:dyDescent="0.2">
      <c r="A17" s="103" t="s">
        <v>139</v>
      </c>
      <c r="B17" s="136" t="s">
        <v>140</v>
      </c>
      <c r="C17" s="399">
        <v>10</v>
      </c>
      <c r="D17" s="399">
        <v>0</v>
      </c>
      <c r="E17" s="400">
        <v>0</v>
      </c>
    </row>
    <row r="18" spans="1:5" x14ac:dyDescent="0.2">
      <c r="A18" s="103" t="s">
        <v>141</v>
      </c>
      <c r="B18" s="136" t="s">
        <v>142</v>
      </c>
      <c r="C18" s="399">
        <v>12</v>
      </c>
      <c r="D18" s="399">
        <v>2</v>
      </c>
      <c r="E18" s="400">
        <v>16.7</v>
      </c>
    </row>
    <row r="19" spans="1:5" x14ac:dyDescent="0.2">
      <c r="A19" s="103" t="s">
        <v>143</v>
      </c>
      <c r="B19" s="136" t="s">
        <v>144</v>
      </c>
      <c r="C19" s="399">
        <v>15</v>
      </c>
      <c r="D19" s="399">
        <v>2</v>
      </c>
      <c r="E19" s="400">
        <v>13.3</v>
      </c>
    </row>
    <row r="20" spans="1:5" x14ac:dyDescent="0.2">
      <c r="A20" s="103" t="s">
        <v>145</v>
      </c>
      <c r="B20" s="136" t="s">
        <v>146</v>
      </c>
      <c r="C20" s="399">
        <v>9</v>
      </c>
      <c r="D20" s="399">
        <v>1</v>
      </c>
      <c r="E20" s="400">
        <v>11.1</v>
      </c>
    </row>
    <row r="21" spans="1:5" x14ac:dyDescent="0.2">
      <c r="A21" s="103" t="s">
        <v>147</v>
      </c>
      <c r="B21" s="136" t="s">
        <v>148</v>
      </c>
      <c r="C21" s="399">
        <v>9</v>
      </c>
      <c r="D21" s="399">
        <v>1</v>
      </c>
      <c r="E21" s="400">
        <v>11.1</v>
      </c>
    </row>
    <row r="22" spans="1:5" x14ac:dyDescent="0.2">
      <c r="A22" s="103" t="s">
        <v>149</v>
      </c>
      <c r="B22" s="136" t="s">
        <v>150</v>
      </c>
      <c r="C22" s="399">
        <v>11</v>
      </c>
      <c r="D22" s="399">
        <v>1</v>
      </c>
      <c r="E22" s="400">
        <v>9.1</v>
      </c>
    </row>
    <row r="23" spans="1:5" x14ac:dyDescent="0.2">
      <c r="A23" s="103" t="s">
        <v>151</v>
      </c>
      <c r="B23" s="136" t="s">
        <v>152</v>
      </c>
      <c r="C23" s="399">
        <v>18</v>
      </c>
      <c r="D23" s="399">
        <v>3</v>
      </c>
      <c r="E23" s="400">
        <v>16.7</v>
      </c>
    </row>
    <row r="24" spans="1:5" x14ac:dyDescent="0.2">
      <c r="A24" s="8"/>
      <c r="B24" s="136"/>
      <c r="C24" s="386"/>
      <c r="D24" s="386"/>
    </row>
    <row r="25" spans="1:5" x14ac:dyDescent="0.2">
      <c r="A25" s="31" t="s">
        <v>563</v>
      </c>
      <c r="B25" s="77" t="s">
        <v>153</v>
      </c>
      <c r="C25" s="397">
        <v>425</v>
      </c>
      <c r="D25" s="397">
        <v>58</v>
      </c>
      <c r="E25" s="398">
        <v>13.6</v>
      </c>
    </row>
    <row r="26" spans="1:5" x14ac:dyDescent="0.2">
      <c r="A26" s="103" t="s">
        <v>154</v>
      </c>
      <c r="B26" s="136" t="s">
        <v>155</v>
      </c>
      <c r="C26" s="399">
        <v>9</v>
      </c>
      <c r="D26" s="399">
        <v>3</v>
      </c>
      <c r="E26" s="400">
        <v>33.299999999999997</v>
      </c>
    </row>
    <row r="27" spans="1:5" x14ac:dyDescent="0.2">
      <c r="A27" s="103" t="s">
        <v>156</v>
      </c>
      <c r="B27" s="136" t="s">
        <v>157</v>
      </c>
      <c r="C27" s="399">
        <v>5</v>
      </c>
      <c r="D27" s="399">
        <v>0</v>
      </c>
      <c r="E27" s="400">
        <v>0</v>
      </c>
    </row>
    <row r="28" spans="1:5" x14ac:dyDescent="0.2">
      <c r="A28" s="103" t="s">
        <v>158</v>
      </c>
      <c r="B28" s="136" t="s">
        <v>159</v>
      </c>
      <c r="C28" s="399">
        <v>17</v>
      </c>
      <c r="D28" s="399">
        <v>1</v>
      </c>
      <c r="E28" s="400">
        <v>5.9</v>
      </c>
    </row>
    <row r="29" spans="1:5" x14ac:dyDescent="0.2">
      <c r="A29" s="103" t="s">
        <v>160</v>
      </c>
      <c r="B29" s="136" t="s">
        <v>161</v>
      </c>
      <c r="C29" s="399">
        <v>13</v>
      </c>
      <c r="D29" s="399">
        <v>0</v>
      </c>
      <c r="E29" s="400">
        <v>0</v>
      </c>
    </row>
    <row r="30" spans="1:5" x14ac:dyDescent="0.2">
      <c r="A30" s="103" t="s">
        <v>162</v>
      </c>
      <c r="B30" s="136" t="s">
        <v>163</v>
      </c>
      <c r="C30" s="399">
        <v>21</v>
      </c>
      <c r="D30" s="399">
        <v>1</v>
      </c>
      <c r="E30" s="400">
        <v>4.8</v>
      </c>
    </row>
    <row r="31" spans="1:5" x14ac:dyDescent="0.2">
      <c r="A31" s="103" t="s">
        <v>164</v>
      </c>
      <c r="B31" s="136" t="s">
        <v>165</v>
      </c>
      <c r="C31" s="399">
        <v>19</v>
      </c>
      <c r="D31" s="399">
        <v>0</v>
      </c>
      <c r="E31" s="400">
        <v>0</v>
      </c>
    </row>
    <row r="32" spans="1:5" x14ac:dyDescent="0.2">
      <c r="A32" s="103" t="s">
        <v>166</v>
      </c>
      <c r="B32" s="136" t="s">
        <v>167</v>
      </c>
      <c r="C32" s="399">
        <v>35</v>
      </c>
      <c r="D32" s="399">
        <v>4</v>
      </c>
      <c r="E32" s="400">
        <v>11.4</v>
      </c>
    </row>
    <row r="33" spans="1:5" x14ac:dyDescent="0.2">
      <c r="A33" s="103" t="s">
        <v>168</v>
      </c>
      <c r="B33" s="136" t="s">
        <v>169</v>
      </c>
      <c r="C33" s="399">
        <v>6</v>
      </c>
      <c r="D33" s="399">
        <v>0</v>
      </c>
      <c r="E33" s="400">
        <v>0</v>
      </c>
    </row>
    <row r="34" spans="1:5" x14ac:dyDescent="0.2">
      <c r="A34" s="103" t="s">
        <v>170</v>
      </c>
      <c r="B34" s="136" t="s">
        <v>171</v>
      </c>
      <c r="C34" s="399">
        <v>5</v>
      </c>
      <c r="D34" s="399">
        <v>4</v>
      </c>
      <c r="E34" s="400">
        <v>80</v>
      </c>
    </row>
    <row r="35" spans="1:5" x14ac:dyDescent="0.2">
      <c r="A35" s="103" t="s">
        <v>172</v>
      </c>
      <c r="B35" s="136" t="s">
        <v>173</v>
      </c>
      <c r="C35" s="399">
        <v>82</v>
      </c>
      <c r="D35" s="399">
        <v>10</v>
      </c>
      <c r="E35" s="400">
        <v>12.2</v>
      </c>
    </row>
    <row r="36" spans="1:5" x14ac:dyDescent="0.2">
      <c r="A36" s="103" t="s">
        <v>174</v>
      </c>
      <c r="B36" s="136" t="s">
        <v>175</v>
      </c>
      <c r="C36" s="399">
        <v>29</v>
      </c>
      <c r="D36" s="399">
        <v>8</v>
      </c>
      <c r="E36" s="400">
        <v>27.6</v>
      </c>
    </row>
    <row r="37" spans="1:5" x14ac:dyDescent="0.2">
      <c r="A37" s="103" t="s">
        <v>176</v>
      </c>
      <c r="B37" s="136" t="s">
        <v>177</v>
      </c>
      <c r="C37" s="399">
        <v>22</v>
      </c>
      <c r="D37" s="399">
        <v>4</v>
      </c>
      <c r="E37" s="400">
        <v>18.2</v>
      </c>
    </row>
    <row r="38" spans="1:5" x14ac:dyDescent="0.2">
      <c r="A38" s="103" t="s">
        <v>178</v>
      </c>
      <c r="B38" s="136" t="s">
        <v>179</v>
      </c>
      <c r="C38" s="399">
        <v>12</v>
      </c>
      <c r="D38" s="399">
        <v>2</v>
      </c>
      <c r="E38" s="400">
        <v>16.7</v>
      </c>
    </row>
    <row r="39" spans="1:5" x14ac:dyDescent="0.2">
      <c r="A39" s="103" t="s">
        <v>180</v>
      </c>
      <c r="B39" s="136" t="s">
        <v>181</v>
      </c>
      <c r="C39" s="399">
        <v>12</v>
      </c>
      <c r="D39" s="399">
        <v>1</v>
      </c>
      <c r="E39" s="400">
        <v>8.3000000000000007</v>
      </c>
    </row>
    <row r="40" spans="1:5" x14ac:dyDescent="0.2">
      <c r="A40" s="103" t="s">
        <v>182</v>
      </c>
      <c r="B40" s="136" t="s">
        <v>183</v>
      </c>
      <c r="C40" s="399">
        <v>14</v>
      </c>
      <c r="D40" s="399">
        <v>4</v>
      </c>
      <c r="E40" s="400">
        <v>28.6</v>
      </c>
    </row>
    <row r="41" spans="1:5" x14ac:dyDescent="0.2">
      <c r="A41" s="103" t="s">
        <v>184</v>
      </c>
      <c r="B41" s="136" t="s">
        <v>185</v>
      </c>
      <c r="C41" s="399">
        <v>18</v>
      </c>
      <c r="D41" s="399">
        <v>0</v>
      </c>
      <c r="E41" s="400">
        <v>0</v>
      </c>
    </row>
    <row r="42" spans="1:5" x14ac:dyDescent="0.2">
      <c r="A42" s="103" t="s">
        <v>186</v>
      </c>
      <c r="B42" s="136" t="s">
        <v>187</v>
      </c>
      <c r="C42" s="399">
        <v>9</v>
      </c>
      <c r="D42" s="399">
        <v>1</v>
      </c>
      <c r="E42" s="400">
        <v>11.1</v>
      </c>
    </row>
    <row r="43" spans="1:5" x14ac:dyDescent="0.2">
      <c r="A43" s="103" t="s">
        <v>188</v>
      </c>
      <c r="B43" s="136" t="s">
        <v>189</v>
      </c>
      <c r="C43" s="399">
        <v>13</v>
      </c>
      <c r="D43" s="399">
        <v>2</v>
      </c>
      <c r="E43" s="400">
        <v>15.4</v>
      </c>
    </row>
    <row r="44" spans="1:5" x14ac:dyDescent="0.2">
      <c r="A44" s="103" t="s">
        <v>190</v>
      </c>
      <c r="B44" s="136" t="s">
        <v>191</v>
      </c>
      <c r="C44" s="399">
        <v>15</v>
      </c>
      <c r="D44" s="399">
        <v>2</v>
      </c>
      <c r="E44" s="400">
        <v>13.3</v>
      </c>
    </row>
    <row r="45" spans="1:5" x14ac:dyDescent="0.2">
      <c r="A45" s="103" t="s">
        <v>192</v>
      </c>
      <c r="B45" s="136" t="s">
        <v>193</v>
      </c>
      <c r="C45" s="399">
        <v>18</v>
      </c>
      <c r="D45" s="399">
        <v>2</v>
      </c>
      <c r="E45" s="400">
        <v>11.1</v>
      </c>
    </row>
    <row r="46" spans="1:5" x14ac:dyDescent="0.2">
      <c r="A46" s="103" t="s">
        <v>194</v>
      </c>
      <c r="B46" s="136" t="s">
        <v>195</v>
      </c>
      <c r="C46" s="399">
        <v>11</v>
      </c>
      <c r="D46" s="399">
        <v>2</v>
      </c>
      <c r="E46" s="400">
        <v>18.2</v>
      </c>
    </row>
    <row r="47" spans="1:5" x14ac:dyDescent="0.2">
      <c r="A47" s="103" t="s">
        <v>196</v>
      </c>
      <c r="B47" s="136" t="s">
        <v>197</v>
      </c>
      <c r="C47" s="399">
        <v>18</v>
      </c>
      <c r="D47" s="399">
        <v>2</v>
      </c>
      <c r="E47" s="400">
        <v>11.1</v>
      </c>
    </row>
    <row r="48" spans="1:5" x14ac:dyDescent="0.2">
      <c r="A48" s="103" t="s">
        <v>198</v>
      </c>
      <c r="B48" s="136" t="s">
        <v>199</v>
      </c>
      <c r="C48" s="399">
        <v>22</v>
      </c>
      <c r="D48" s="399">
        <v>5</v>
      </c>
      <c r="E48" s="400">
        <v>22.7</v>
      </c>
    </row>
    <row r="49" spans="1:5" x14ac:dyDescent="0.2">
      <c r="A49" s="8"/>
      <c r="B49" s="136"/>
      <c r="C49" s="386"/>
      <c r="D49" s="386"/>
    </row>
    <row r="50" spans="1:5" x14ac:dyDescent="0.2">
      <c r="A50" s="31" t="s">
        <v>564</v>
      </c>
      <c r="B50" s="77" t="s">
        <v>200</v>
      </c>
      <c r="C50" s="397">
        <v>285</v>
      </c>
      <c r="D50" s="397">
        <v>52</v>
      </c>
      <c r="E50" s="398">
        <v>18.2</v>
      </c>
    </row>
    <row r="51" spans="1:5" x14ac:dyDescent="0.2">
      <c r="A51" s="103" t="s">
        <v>201</v>
      </c>
      <c r="B51" s="136" t="s">
        <v>202</v>
      </c>
      <c r="C51" s="399">
        <v>10</v>
      </c>
      <c r="D51" s="399">
        <v>4</v>
      </c>
      <c r="E51" s="400">
        <v>40</v>
      </c>
    </row>
    <row r="52" spans="1:5" x14ac:dyDescent="0.2">
      <c r="A52" s="103" t="s">
        <v>203</v>
      </c>
      <c r="B52" s="136" t="s">
        <v>204</v>
      </c>
      <c r="C52" s="399">
        <v>28</v>
      </c>
      <c r="D52" s="399">
        <v>10</v>
      </c>
      <c r="E52" s="400">
        <v>35.700000000000003</v>
      </c>
    </row>
    <row r="53" spans="1:5" x14ac:dyDescent="0.2">
      <c r="A53" s="103" t="s">
        <v>205</v>
      </c>
      <c r="B53" s="136" t="s">
        <v>206</v>
      </c>
      <c r="C53" s="399">
        <v>13</v>
      </c>
      <c r="D53" s="399">
        <v>1</v>
      </c>
      <c r="E53" s="400">
        <v>7.7</v>
      </c>
    </row>
    <row r="54" spans="1:5" x14ac:dyDescent="0.2">
      <c r="A54" s="103" t="s">
        <v>207</v>
      </c>
      <c r="B54" s="136" t="s">
        <v>208</v>
      </c>
      <c r="C54" s="399">
        <v>16</v>
      </c>
      <c r="D54" s="399">
        <v>2</v>
      </c>
      <c r="E54" s="400">
        <v>12.5</v>
      </c>
    </row>
    <row r="55" spans="1:5" x14ac:dyDescent="0.2">
      <c r="A55" s="103" t="s">
        <v>209</v>
      </c>
      <c r="B55" s="136" t="s">
        <v>210</v>
      </c>
      <c r="C55" s="399">
        <v>18</v>
      </c>
      <c r="D55" s="399">
        <v>2</v>
      </c>
      <c r="E55" s="400">
        <v>11.1</v>
      </c>
    </row>
    <row r="56" spans="1:5" x14ac:dyDescent="0.2">
      <c r="A56" s="103" t="s">
        <v>211</v>
      </c>
      <c r="B56" s="136" t="s">
        <v>212</v>
      </c>
      <c r="C56" s="399">
        <v>13</v>
      </c>
      <c r="D56" s="399">
        <v>6</v>
      </c>
      <c r="E56" s="400">
        <v>46.2</v>
      </c>
    </row>
    <row r="57" spans="1:5" x14ac:dyDescent="0.2">
      <c r="A57" s="103" t="s">
        <v>213</v>
      </c>
      <c r="B57" s="136" t="s">
        <v>214</v>
      </c>
      <c r="C57" s="399">
        <v>24</v>
      </c>
      <c r="D57" s="399">
        <v>6</v>
      </c>
      <c r="E57" s="400">
        <v>25</v>
      </c>
    </row>
    <row r="58" spans="1:5" x14ac:dyDescent="0.2">
      <c r="A58" s="103" t="s">
        <v>215</v>
      </c>
      <c r="B58" s="136" t="s">
        <v>216</v>
      </c>
      <c r="C58" s="399">
        <v>36</v>
      </c>
      <c r="D58" s="399">
        <v>8</v>
      </c>
      <c r="E58" s="400">
        <v>22.2</v>
      </c>
    </row>
    <row r="59" spans="1:5" x14ac:dyDescent="0.2">
      <c r="A59" s="103" t="s">
        <v>217</v>
      </c>
      <c r="B59" s="136" t="s">
        <v>218</v>
      </c>
      <c r="C59" s="399">
        <v>10</v>
      </c>
      <c r="D59" s="399">
        <v>4</v>
      </c>
      <c r="E59" s="400">
        <v>40</v>
      </c>
    </row>
    <row r="60" spans="1:5" x14ac:dyDescent="0.2">
      <c r="A60" s="103" t="s">
        <v>219</v>
      </c>
      <c r="B60" s="136" t="s">
        <v>220</v>
      </c>
      <c r="C60" s="399">
        <v>13</v>
      </c>
      <c r="D60" s="399">
        <v>1</v>
      </c>
      <c r="E60" s="400">
        <v>7.7</v>
      </c>
    </row>
    <row r="61" spans="1:5" x14ac:dyDescent="0.2">
      <c r="A61" s="103" t="s">
        <v>221</v>
      </c>
      <c r="B61" s="136" t="s">
        <v>222</v>
      </c>
      <c r="C61" s="399">
        <v>40</v>
      </c>
      <c r="D61" s="399">
        <v>2</v>
      </c>
      <c r="E61" s="400">
        <v>5</v>
      </c>
    </row>
    <row r="62" spans="1:5" x14ac:dyDescent="0.2">
      <c r="A62" s="103" t="s">
        <v>223</v>
      </c>
      <c r="B62" s="136" t="s">
        <v>224</v>
      </c>
      <c r="C62" s="399">
        <v>15</v>
      </c>
      <c r="D62" s="399">
        <v>2</v>
      </c>
      <c r="E62" s="400">
        <v>13.3</v>
      </c>
    </row>
    <row r="63" spans="1:5" x14ac:dyDescent="0.2">
      <c r="A63" s="103" t="s">
        <v>225</v>
      </c>
      <c r="B63" s="136" t="s">
        <v>226</v>
      </c>
      <c r="C63" s="399">
        <v>22</v>
      </c>
      <c r="D63" s="399">
        <v>3</v>
      </c>
      <c r="E63" s="400">
        <v>13.6</v>
      </c>
    </row>
    <row r="64" spans="1:5" x14ac:dyDescent="0.2">
      <c r="A64" s="103" t="s">
        <v>227</v>
      </c>
      <c r="B64" s="136" t="s">
        <v>228</v>
      </c>
      <c r="C64" s="399">
        <v>18</v>
      </c>
      <c r="D64" s="399">
        <v>1</v>
      </c>
      <c r="E64" s="400">
        <v>5.6</v>
      </c>
    </row>
    <row r="65" spans="1:5" x14ac:dyDescent="0.2">
      <c r="A65" s="103" t="s">
        <v>229</v>
      </c>
      <c r="B65" s="136" t="s">
        <v>230</v>
      </c>
      <c r="C65" s="399">
        <v>9</v>
      </c>
      <c r="D65" s="399">
        <v>0</v>
      </c>
      <c r="E65" s="400">
        <v>0</v>
      </c>
    </row>
    <row r="66" spans="1:5" x14ac:dyDescent="0.2">
      <c r="A66" s="8"/>
      <c r="B66" s="136"/>
      <c r="C66" s="386"/>
      <c r="D66" s="386"/>
    </row>
    <row r="67" spans="1:5" x14ac:dyDescent="0.2">
      <c r="A67" s="31" t="s">
        <v>565</v>
      </c>
      <c r="B67" s="77" t="s">
        <v>231</v>
      </c>
      <c r="C67" s="397">
        <v>248</v>
      </c>
      <c r="D67" s="397">
        <v>36</v>
      </c>
      <c r="E67" s="398">
        <v>14.5</v>
      </c>
    </row>
    <row r="68" spans="1:5" x14ac:dyDescent="0.2">
      <c r="A68" s="103" t="s">
        <v>232</v>
      </c>
      <c r="B68" s="136" t="s">
        <v>233</v>
      </c>
      <c r="C68" s="399">
        <v>14</v>
      </c>
      <c r="D68" s="399">
        <v>3</v>
      </c>
      <c r="E68" s="400">
        <v>21.4</v>
      </c>
    </row>
    <row r="69" spans="1:5" x14ac:dyDescent="0.2">
      <c r="A69" s="103" t="s">
        <v>234</v>
      </c>
      <c r="B69" s="136" t="s">
        <v>235</v>
      </c>
      <c r="C69" s="399">
        <v>45</v>
      </c>
      <c r="D69" s="399">
        <v>5</v>
      </c>
      <c r="E69" s="400">
        <v>11.1</v>
      </c>
    </row>
    <row r="70" spans="1:5" x14ac:dyDescent="0.2">
      <c r="A70" s="103" t="s">
        <v>236</v>
      </c>
      <c r="B70" s="136" t="s">
        <v>237</v>
      </c>
      <c r="C70" s="399">
        <v>18</v>
      </c>
      <c r="D70" s="399">
        <v>2</v>
      </c>
      <c r="E70" s="400">
        <v>11.1</v>
      </c>
    </row>
    <row r="71" spans="1:5" x14ac:dyDescent="0.2">
      <c r="A71" s="103" t="s">
        <v>238</v>
      </c>
      <c r="B71" s="136" t="s">
        <v>239</v>
      </c>
      <c r="C71" s="399">
        <v>21</v>
      </c>
      <c r="D71" s="399">
        <v>3</v>
      </c>
      <c r="E71" s="400">
        <v>14.3</v>
      </c>
    </row>
    <row r="72" spans="1:5" x14ac:dyDescent="0.2">
      <c r="A72" s="103" t="s">
        <v>240</v>
      </c>
      <c r="B72" s="136" t="s">
        <v>241</v>
      </c>
      <c r="C72" s="399">
        <v>53</v>
      </c>
      <c r="D72" s="399">
        <v>10</v>
      </c>
      <c r="E72" s="400">
        <v>18.899999999999999</v>
      </c>
    </row>
    <row r="73" spans="1:5" x14ac:dyDescent="0.2">
      <c r="A73" s="103" t="s">
        <v>242</v>
      </c>
      <c r="B73" s="136" t="s">
        <v>243</v>
      </c>
      <c r="C73" s="399">
        <v>38</v>
      </c>
      <c r="D73" s="399">
        <v>5</v>
      </c>
      <c r="E73" s="400">
        <v>13.2</v>
      </c>
    </row>
    <row r="74" spans="1:5" x14ac:dyDescent="0.2">
      <c r="A74" s="103" t="s">
        <v>244</v>
      </c>
      <c r="B74" s="136" t="s">
        <v>245</v>
      </c>
      <c r="C74" s="399">
        <v>13</v>
      </c>
      <c r="D74" s="399">
        <v>5</v>
      </c>
      <c r="E74" s="400">
        <v>38.5</v>
      </c>
    </row>
    <row r="75" spans="1:5" x14ac:dyDescent="0.2">
      <c r="A75" s="103" t="s">
        <v>246</v>
      </c>
      <c r="B75" s="136" t="s">
        <v>247</v>
      </c>
      <c r="C75" s="399">
        <v>43</v>
      </c>
      <c r="D75" s="399">
        <v>3</v>
      </c>
      <c r="E75" s="400">
        <v>7</v>
      </c>
    </row>
    <row r="76" spans="1:5" x14ac:dyDescent="0.2">
      <c r="A76" s="103" t="s">
        <v>248</v>
      </c>
      <c r="B76" s="136" t="s">
        <v>249</v>
      </c>
      <c r="C76" s="399">
        <v>3</v>
      </c>
      <c r="D76" s="399">
        <v>0</v>
      </c>
      <c r="E76" s="400">
        <v>0</v>
      </c>
    </row>
    <row r="77" spans="1:5" x14ac:dyDescent="0.2">
      <c r="A77" s="8"/>
      <c r="B77" s="136"/>
      <c r="C77" s="386"/>
      <c r="D77" s="386"/>
    </row>
    <row r="78" spans="1:5" x14ac:dyDescent="0.2">
      <c r="A78" s="32" t="s">
        <v>566</v>
      </c>
      <c r="B78" s="77" t="s">
        <v>250</v>
      </c>
      <c r="C78" s="397">
        <v>360</v>
      </c>
      <c r="D78" s="397">
        <v>52</v>
      </c>
      <c r="E78" s="398">
        <v>14.4</v>
      </c>
    </row>
    <row r="79" spans="1:5" x14ac:dyDescent="0.2">
      <c r="A79" s="103" t="s">
        <v>251</v>
      </c>
      <c r="B79" s="136" t="s">
        <v>252</v>
      </c>
      <c r="C79" s="399">
        <v>75</v>
      </c>
      <c r="D79" s="399">
        <v>10</v>
      </c>
      <c r="E79" s="400">
        <v>13.3</v>
      </c>
    </row>
    <row r="80" spans="1:5" x14ac:dyDescent="0.2">
      <c r="A80" s="103" t="s">
        <v>253</v>
      </c>
      <c r="B80" s="136" t="s">
        <v>254</v>
      </c>
      <c r="C80" s="399">
        <v>18</v>
      </c>
      <c r="D80" s="399">
        <v>3</v>
      </c>
      <c r="E80" s="400">
        <v>16.7</v>
      </c>
    </row>
    <row r="81" spans="1:5" x14ac:dyDescent="0.2">
      <c r="A81" s="103" t="s">
        <v>255</v>
      </c>
      <c r="B81" s="136" t="s">
        <v>256</v>
      </c>
      <c r="C81" s="399">
        <v>20</v>
      </c>
      <c r="D81" s="399">
        <v>2</v>
      </c>
      <c r="E81" s="400">
        <v>10</v>
      </c>
    </row>
    <row r="82" spans="1:5" x14ac:dyDescent="0.2">
      <c r="A82" s="103" t="s">
        <v>468</v>
      </c>
      <c r="B82" s="136" t="s">
        <v>257</v>
      </c>
      <c r="C82" s="399">
        <v>15</v>
      </c>
      <c r="D82" s="399">
        <v>1</v>
      </c>
      <c r="E82" s="400">
        <v>6.7</v>
      </c>
    </row>
    <row r="83" spans="1:5" x14ac:dyDescent="0.2">
      <c r="A83" s="103" t="s">
        <v>258</v>
      </c>
      <c r="B83" s="136" t="s">
        <v>259</v>
      </c>
      <c r="C83" s="399">
        <v>16</v>
      </c>
      <c r="D83" s="399">
        <v>2</v>
      </c>
      <c r="E83" s="400">
        <v>12.5</v>
      </c>
    </row>
    <row r="84" spans="1:5" x14ac:dyDescent="0.2">
      <c r="A84" s="103" t="s">
        <v>260</v>
      </c>
      <c r="B84" s="136" t="s">
        <v>261</v>
      </c>
      <c r="C84" s="399">
        <v>20</v>
      </c>
      <c r="D84" s="399">
        <v>1</v>
      </c>
      <c r="E84" s="400">
        <v>5</v>
      </c>
    </row>
    <row r="85" spans="1:5" x14ac:dyDescent="0.2">
      <c r="A85" s="103" t="s">
        <v>262</v>
      </c>
      <c r="B85" s="136" t="s">
        <v>263</v>
      </c>
      <c r="C85" s="399">
        <v>14</v>
      </c>
      <c r="D85" s="399">
        <v>3</v>
      </c>
      <c r="E85" s="400">
        <v>21.4</v>
      </c>
    </row>
    <row r="86" spans="1:5" x14ac:dyDescent="0.2">
      <c r="A86" s="103" t="s">
        <v>264</v>
      </c>
      <c r="B86" s="136" t="s">
        <v>265</v>
      </c>
      <c r="C86" s="399">
        <v>56</v>
      </c>
      <c r="D86" s="399">
        <v>5</v>
      </c>
      <c r="E86" s="400">
        <v>8.9</v>
      </c>
    </row>
    <row r="87" spans="1:5" x14ac:dyDescent="0.2">
      <c r="A87" s="103" t="s">
        <v>266</v>
      </c>
      <c r="B87" s="136" t="s">
        <v>267</v>
      </c>
      <c r="C87" s="399">
        <v>15</v>
      </c>
      <c r="D87" s="399">
        <v>5</v>
      </c>
      <c r="E87" s="400">
        <v>33.299999999999997</v>
      </c>
    </row>
    <row r="88" spans="1:5" x14ac:dyDescent="0.2">
      <c r="A88" s="103" t="s">
        <v>268</v>
      </c>
      <c r="B88" s="136" t="s">
        <v>269</v>
      </c>
      <c r="C88" s="399">
        <v>14</v>
      </c>
      <c r="D88" s="399">
        <v>5</v>
      </c>
      <c r="E88" s="400">
        <v>35.700000000000003</v>
      </c>
    </row>
    <row r="89" spans="1:5" x14ac:dyDescent="0.2">
      <c r="A89" s="103" t="s">
        <v>270</v>
      </c>
      <c r="B89" s="136" t="s">
        <v>271</v>
      </c>
      <c r="C89" s="399">
        <v>19</v>
      </c>
      <c r="D89" s="399">
        <v>7</v>
      </c>
      <c r="E89" s="400">
        <v>36.799999999999997</v>
      </c>
    </row>
    <row r="90" spans="1:5" x14ac:dyDescent="0.2">
      <c r="A90" s="103" t="s">
        <v>272</v>
      </c>
      <c r="B90" s="136" t="s">
        <v>273</v>
      </c>
      <c r="C90" s="399">
        <v>33</v>
      </c>
      <c r="D90" s="399">
        <v>2</v>
      </c>
      <c r="E90" s="400">
        <v>6.1</v>
      </c>
    </row>
    <row r="91" spans="1:5" x14ac:dyDescent="0.2">
      <c r="A91" s="103" t="s">
        <v>274</v>
      </c>
      <c r="B91" s="136" t="s">
        <v>275</v>
      </c>
      <c r="C91" s="399">
        <v>17</v>
      </c>
      <c r="D91" s="399">
        <v>3</v>
      </c>
      <c r="E91" s="400">
        <v>17.600000000000001</v>
      </c>
    </row>
    <row r="92" spans="1:5" x14ac:dyDescent="0.2">
      <c r="A92" s="103" t="s">
        <v>276</v>
      </c>
      <c r="B92" s="136" t="s">
        <v>277</v>
      </c>
      <c r="C92" s="399">
        <v>28</v>
      </c>
      <c r="D92" s="399">
        <v>3</v>
      </c>
      <c r="E92" s="400">
        <v>10.7</v>
      </c>
    </row>
    <row r="93" spans="1:5" x14ac:dyDescent="0.2">
      <c r="A93" s="8"/>
      <c r="B93" s="136"/>
      <c r="C93" s="386"/>
      <c r="D93" s="386"/>
    </row>
    <row r="94" spans="1:5" x14ac:dyDescent="0.2">
      <c r="A94" s="32" t="s">
        <v>567</v>
      </c>
      <c r="B94" s="77" t="s">
        <v>278</v>
      </c>
      <c r="C94" s="397">
        <v>324</v>
      </c>
      <c r="D94" s="397">
        <v>31</v>
      </c>
      <c r="E94" s="398">
        <v>9.6</v>
      </c>
    </row>
    <row r="95" spans="1:5" x14ac:dyDescent="0.2">
      <c r="A95" s="103" t="s">
        <v>279</v>
      </c>
      <c r="B95" s="136" t="s">
        <v>280</v>
      </c>
      <c r="C95" s="399">
        <v>7</v>
      </c>
      <c r="D95" s="399">
        <v>0</v>
      </c>
      <c r="E95" s="400">
        <v>0</v>
      </c>
    </row>
    <row r="96" spans="1:5" x14ac:dyDescent="0.2">
      <c r="A96" s="103" t="s">
        <v>281</v>
      </c>
      <c r="B96" s="136" t="s">
        <v>282</v>
      </c>
      <c r="C96" s="399">
        <v>29</v>
      </c>
      <c r="D96" s="399">
        <v>3</v>
      </c>
      <c r="E96" s="400">
        <v>10.3</v>
      </c>
    </row>
    <row r="97" spans="1:5" x14ac:dyDescent="0.2">
      <c r="A97" s="103" t="s">
        <v>283</v>
      </c>
      <c r="B97" s="136" t="s">
        <v>284</v>
      </c>
      <c r="C97" s="399">
        <v>10</v>
      </c>
      <c r="D97" s="399">
        <v>1</v>
      </c>
      <c r="E97" s="400">
        <v>10</v>
      </c>
    </row>
    <row r="98" spans="1:5" x14ac:dyDescent="0.2">
      <c r="A98" s="103" t="s">
        <v>285</v>
      </c>
      <c r="B98" s="136" t="s">
        <v>286</v>
      </c>
      <c r="C98" s="399">
        <v>74</v>
      </c>
      <c r="D98" s="399">
        <v>8</v>
      </c>
      <c r="E98" s="400">
        <v>10.8</v>
      </c>
    </row>
    <row r="99" spans="1:5" x14ac:dyDescent="0.2">
      <c r="A99" s="103" t="s">
        <v>287</v>
      </c>
      <c r="B99" s="136" t="s">
        <v>288</v>
      </c>
      <c r="C99" s="399">
        <v>76</v>
      </c>
      <c r="D99" s="399">
        <v>2</v>
      </c>
      <c r="E99" s="400">
        <v>2.6</v>
      </c>
    </row>
    <row r="100" spans="1:5" x14ac:dyDescent="0.2">
      <c r="A100" s="103" t="s">
        <v>289</v>
      </c>
      <c r="B100" s="136" t="s">
        <v>290</v>
      </c>
      <c r="C100" s="399">
        <v>13</v>
      </c>
      <c r="D100" s="399">
        <v>1</v>
      </c>
      <c r="E100" s="400">
        <v>7.7</v>
      </c>
    </row>
    <row r="101" spans="1:5" x14ac:dyDescent="0.2">
      <c r="A101" s="103" t="s">
        <v>291</v>
      </c>
      <c r="B101" s="136" t="s">
        <v>292</v>
      </c>
      <c r="C101" s="399">
        <v>46</v>
      </c>
      <c r="D101" s="399">
        <v>5</v>
      </c>
      <c r="E101" s="400">
        <v>10.9</v>
      </c>
    </row>
    <row r="102" spans="1:5" x14ac:dyDescent="0.2">
      <c r="A102" s="103" t="s">
        <v>293</v>
      </c>
      <c r="B102" s="136" t="s">
        <v>294</v>
      </c>
      <c r="C102" s="399">
        <v>11</v>
      </c>
      <c r="D102" s="399">
        <v>1</v>
      </c>
      <c r="E102" s="400">
        <v>9.1</v>
      </c>
    </row>
    <row r="103" spans="1:5" x14ac:dyDescent="0.2">
      <c r="A103" s="103" t="s">
        <v>295</v>
      </c>
      <c r="B103" s="136" t="s">
        <v>296</v>
      </c>
      <c r="C103" s="399">
        <v>12</v>
      </c>
      <c r="D103" s="399">
        <v>3</v>
      </c>
      <c r="E103" s="400">
        <v>25</v>
      </c>
    </row>
    <row r="104" spans="1:5" x14ac:dyDescent="0.2">
      <c r="A104" s="103" t="s">
        <v>297</v>
      </c>
      <c r="B104" s="136" t="s">
        <v>298</v>
      </c>
      <c r="C104" s="399">
        <v>36</v>
      </c>
      <c r="D104" s="399">
        <v>6</v>
      </c>
      <c r="E104" s="400">
        <v>16.7</v>
      </c>
    </row>
    <row r="105" spans="1:5" x14ac:dyDescent="0.2">
      <c r="A105" s="103" t="s">
        <v>299</v>
      </c>
      <c r="B105" s="136" t="s">
        <v>300</v>
      </c>
      <c r="C105" s="399">
        <v>10</v>
      </c>
      <c r="D105" s="399">
        <v>1</v>
      </c>
      <c r="E105" s="400">
        <v>10</v>
      </c>
    </row>
    <row r="106" spans="1:5" x14ac:dyDescent="0.2">
      <c r="A106" s="8"/>
      <c r="B106" s="136"/>
      <c r="C106" s="399"/>
      <c r="D106" s="399"/>
      <c r="E106" s="400"/>
    </row>
    <row r="107" spans="1:5" x14ac:dyDescent="0.2">
      <c r="A107" s="32" t="s">
        <v>476</v>
      </c>
      <c r="B107" s="77" t="s">
        <v>301</v>
      </c>
      <c r="C107" s="402">
        <v>414</v>
      </c>
      <c r="D107" s="402">
        <v>13</v>
      </c>
      <c r="E107" s="402">
        <v>3.1</v>
      </c>
    </row>
    <row r="108" spans="1:5" x14ac:dyDescent="0.2">
      <c r="A108" s="31" t="s">
        <v>302</v>
      </c>
      <c r="B108" s="77" t="s">
        <v>303</v>
      </c>
      <c r="C108" s="397">
        <v>144</v>
      </c>
      <c r="D108" s="397">
        <v>6</v>
      </c>
      <c r="E108" s="398">
        <v>4.2</v>
      </c>
    </row>
    <row r="109" spans="1:5" x14ac:dyDescent="0.2">
      <c r="A109" s="103" t="s">
        <v>304</v>
      </c>
      <c r="B109" s="136" t="s">
        <v>305</v>
      </c>
      <c r="C109" s="399">
        <v>9</v>
      </c>
      <c r="D109" s="399">
        <v>0</v>
      </c>
      <c r="E109" s="400">
        <v>0</v>
      </c>
    </row>
    <row r="110" spans="1:5" x14ac:dyDescent="0.2">
      <c r="A110" s="103" t="s">
        <v>306</v>
      </c>
      <c r="B110" s="136" t="s">
        <v>307</v>
      </c>
      <c r="C110" s="401" t="s">
        <v>308</v>
      </c>
      <c r="D110" s="401" t="s">
        <v>308</v>
      </c>
      <c r="E110" s="401" t="s">
        <v>308</v>
      </c>
    </row>
    <row r="111" spans="1:5" x14ac:dyDescent="0.2">
      <c r="A111" s="103" t="s">
        <v>309</v>
      </c>
      <c r="B111" s="136" t="s">
        <v>310</v>
      </c>
      <c r="C111" s="399">
        <v>13</v>
      </c>
      <c r="D111" s="399">
        <v>1</v>
      </c>
      <c r="E111" s="400">
        <v>7.7</v>
      </c>
    </row>
    <row r="112" spans="1:5" x14ac:dyDescent="0.2">
      <c r="A112" s="103" t="s">
        <v>311</v>
      </c>
      <c r="B112" s="136" t="s">
        <v>312</v>
      </c>
      <c r="C112" s="399">
        <v>8</v>
      </c>
      <c r="D112" s="399">
        <v>0</v>
      </c>
      <c r="E112" s="400">
        <v>0</v>
      </c>
    </row>
    <row r="113" spans="1:5" x14ac:dyDescent="0.2">
      <c r="A113" s="103" t="s">
        <v>313</v>
      </c>
      <c r="B113" s="136" t="s">
        <v>314</v>
      </c>
      <c r="C113" s="399">
        <v>10</v>
      </c>
      <c r="D113" s="399">
        <v>0</v>
      </c>
      <c r="E113" s="400">
        <v>0</v>
      </c>
    </row>
    <row r="114" spans="1:5" x14ac:dyDescent="0.2">
      <c r="A114" s="103" t="s">
        <v>315</v>
      </c>
      <c r="B114" s="136" t="s">
        <v>316</v>
      </c>
      <c r="C114" s="399">
        <v>10</v>
      </c>
      <c r="D114" s="399">
        <v>0</v>
      </c>
      <c r="E114" s="400">
        <v>0</v>
      </c>
    </row>
    <row r="115" spans="1:5" x14ac:dyDescent="0.2">
      <c r="A115" s="103" t="s">
        <v>317</v>
      </c>
      <c r="B115" s="136" t="s">
        <v>318</v>
      </c>
      <c r="C115" s="399">
        <v>5</v>
      </c>
      <c r="D115" s="399">
        <v>0</v>
      </c>
      <c r="E115" s="400">
        <v>0</v>
      </c>
    </row>
    <row r="116" spans="1:5" x14ac:dyDescent="0.2">
      <c r="A116" s="103" t="s">
        <v>319</v>
      </c>
      <c r="B116" s="136" t="s">
        <v>320</v>
      </c>
      <c r="C116" s="399">
        <v>13</v>
      </c>
      <c r="D116" s="399">
        <v>1</v>
      </c>
      <c r="E116" s="400">
        <v>7.7</v>
      </c>
    </row>
    <row r="117" spans="1:5" x14ac:dyDescent="0.2">
      <c r="A117" s="103" t="s">
        <v>321</v>
      </c>
      <c r="B117" s="136" t="s">
        <v>322</v>
      </c>
      <c r="C117" s="399">
        <v>13</v>
      </c>
      <c r="D117" s="399">
        <v>1</v>
      </c>
      <c r="E117" s="400">
        <v>7.7</v>
      </c>
    </row>
    <row r="118" spans="1:5" x14ac:dyDescent="0.2">
      <c r="A118" s="103" t="s">
        <v>323</v>
      </c>
      <c r="B118" s="136" t="s">
        <v>324</v>
      </c>
      <c r="C118" s="399">
        <v>14</v>
      </c>
      <c r="D118" s="399">
        <v>2</v>
      </c>
      <c r="E118" s="400">
        <v>14.3</v>
      </c>
    </row>
    <row r="119" spans="1:5" x14ac:dyDescent="0.2">
      <c r="A119" s="103" t="s">
        <v>325</v>
      </c>
      <c r="B119" s="136" t="s">
        <v>326</v>
      </c>
      <c r="C119" s="399">
        <v>15</v>
      </c>
      <c r="D119" s="399">
        <v>0</v>
      </c>
      <c r="E119" s="400">
        <v>0</v>
      </c>
    </row>
    <row r="120" spans="1:5" x14ac:dyDescent="0.2">
      <c r="A120" s="103" t="s">
        <v>327</v>
      </c>
      <c r="B120" s="136" t="s">
        <v>328</v>
      </c>
      <c r="C120" s="399">
        <v>15</v>
      </c>
      <c r="D120" s="399">
        <v>1</v>
      </c>
      <c r="E120" s="400">
        <v>6.7</v>
      </c>
    </row>
    <row r="121" spans="1:5" x14ac:dyDescent="0.2">
      <c r="A121" s="103" t="s">
        <v>329</v>
      </c>
      <c r="B121" s="136" t="s">
        <v>330</v>
      </c>
      <c r="C121" s="399">
        <v>9</v>
      </c>
      <c r="D121" s="399">
        <v>0</v>
      </c>
      <c r="E121" s="400">
        <v>0</v>
      </c>
    </row>
    <row r="122" spans="1:5" x14ac:dyDescent="0.2">
      <c r="A122" s="103" t="s">
        <v>331</v>
      </c>
      <c r="B122" s="136" t="s">
        <v>332</v>
      </c>
      <c r="C122" s="399">
        <v>10</v>
      </c>
      <c r="D122" s="399">
        <v>0</v>
      </c>
      <c r="E122" s="400">
        <v>0</v>
      </c>
    </row>
    <row r="123" spans="1:5" x14ac:dyDescent="0.2">
      <c r="A123" s="8"/>
      <c r="B123" s="136"/>
      <c r="C123" s="401"/>
      <c r="D123" s="401"/>
      <c r="E123" s="401"/>
    </row>
    <row r="124" spans="1:5" x14ac:dyDescent="0.2">
      <c r="A124" s="32" t="s">
        <v>333</v>
      </c>
      <c r="B124" s="77" t="s">
        <v>334</v>
      </c>
      <c r="C124" s="397">
        <v>270</v>
      </c>
      <c r="D124" s="397">
        <v>7</v>
      </c>
      <c r="E124" s="398">
        <v>2.6</v>
      </c>
    </row>
    <row r="125" spans="1:5" x14ac:dyDescent="0.2">
      <c r="A125" s="103" t="s">
        <v>335</v>
      </c>
      <c r="B125" s="136" t="s">
        <v>336</v>
      </c>
      <c r="C125" s="399">
        <v>8</v>
      </c>
      <c r="D125" s="399">
        <v>1</v>
      </c>
      <c r="E125" s="400">
        <v>12.5</v>
      </c>
    </row>
    <row r="126" spans="1:5" x14ac:dyDescent="0.2">
      <c r="A126" s="103" t="s">
        <v>337</v>
      </c>
      <c r="B126" s="136" t="s">
        <v>338</v>
      </c>
      <c r="C126" s="399">
        <v>21</v>
      </c>
      <c r="D126" s="399">
        <v>0</v>
      </c>
      <c r="E126" s="400">
        <v>0</v>
      </c>
    </row>
    <row r="127" spans="1:5" x14ac:dyDescent="0.2">
      <c r="A127" s="103" t="s">
        <v>339</v>
      </c>
      <c r="B127" s="136" t="s">
        <v>340</v>
      </c>
      <c r="C127" s="399">
        <v>15</v>
      </c>
      <c r="D127" s="399">
        <v>3</v>
      </c>
      <c r="E127" s="400">
        <v>20</v>
      </c>
    </row>
    <row r="128" spans="1:5" x14ac:dyDescent="0.2">
      <c r="A128" s="103" t="s">
        <v>341</v>
      </c>
      <c r="B128" s="136" t="s">
        <v>342</v>
      </c>
      <c r="C128" s="399">
        <v>12</v>
      </c>
      <c r="D128" s="399">
        <v>0</v>
      </c>
      <c r="E128" s="400">
        <v>0</v>
      </c>
    </row>
    <row r="129" spans="1:5" x14ac:dyDescent="0.2">
      <c r="A129" s="103" t="s">
        <v>343</v>
      </c>
      <c r="B129" s="136" t="s">
        <v>344</v>
      </c>
      <c r="C129" s="399">
        <v>17</v>
      </c>
      <c r="D129" s="399">
        <v>0</v>
      </c>
      <c r="E129" s="400">
        <v>0</v>
      </c>
    </row>
    <row r="130" spans="1:5" x14ac:dyDescent="0.2">
      <c r="A130" s="103" t="s">
        <v>345</v>
      </c>
      <c r="B130" s="136" t="s">
        <v>346</v>
      </c>
      <c r="C130" s="399">
        <v>21</v>
      </c>
      <c r="D130" s="399">
        <v>1</v>
      </c>
      <c r="E130" s="400">
        <v>4.8</v>
      </c>
    </row>
    <row r="131" spans="1:5" x14ac:dyDescent="0.2">
      <c r="A131" s="103" t="s">
        <v>347</v>
      </c>
      <c r="B131" s="136" t="s">
        <v>348</v>
      </c>
      <c r="C131" s="399">
        <v>13</v>
      </c>
      <c r="D131" s="399">
        <v>0</v>
      </c>
      <c r="E131" s="400">
        <v>0</v>
      </c>
    </row>
    <row r="132" spans="1:5" x14ac:dyDescent="0.2">
      <c r="A132" s="103" t="s">
        <v>349</v>
      </c>
      <c r="B132" s="136" t="s">
        <v>350</v>
      </c>
      <c r="C132" s="399">
        <v>18</v>
      </c>
      <c r="D132" s="399">
        <v>0</v>
      </c>
      <c r="E132" s="400">
        <v>0</v>
      </c>
    </row>
    <row r="133" spans="1:5" x14ac:dyDescent="0.2">
      <c r="A133" s="103" t="s">
        <v>351</v>
      </c>
      <c r="B133" s="136" t="s">
        <v>352</v>
      </c>
      <c r="C133" s="399">
        <v>11</v>
      </c>
      <c r="D133" s="399">
        <v>0</v>
      </c>
      <c r="E133" s="400">
        <v>0</v>
      </c>
    </row>
    <row r="134" spans="1:5" x14ac:dyDescent="0.2">
      <c r="A134" s="103" t="s">
        <v>353</v>
      </c>
      <c r="B134" s="136" t="s">
        <v>354</v>
      </c>
      <c r="C134" s="399">
        <v>10</v>
      </c>
      <c r="D134" s="399">
        <v>0</v>
      </c>
      <c r="E134" s="400">
        <v>0</v>
      </c>
    </row>
    <row r="135" spans="1:5" x14ac:dyDescent="0.2">
      <c r="A135" s="103" t="s">
        <v>355</v>
      </c>
      <c r="B135" s="136" t="s">
        <v>356</v>
      </c>
      <c r="C135" s="399">
        <v>18</v>
      </c>
      <c r="D135" s="399">
        <v>0</v>
      </c>
      <c r="E135" s="400">
        <v>0</v>
      </c>
    </row>
    <row r="136" spans="1:5" x14ac:dyDescent="0.2">
      <c r="A136" s="103" t="s">
        <v>357</v>
      </c>
      <c r="B136" s="136" t="s">
        <v>358</v>
      </c>
      <c r="C136" s="399">
        <v>19</v>
      </c>
      <c r="D136" s="399">
        <v>2</v>
      </c>
      <c r="E136" s="400">
        <v>10.5</v>
      </c>
    </row>
    <row r="137" spans="1:5" x14ac:dyDescent="0.2">
      <c r="A137" s="103" t="s">
        <v>359</v>
      </c>
      <c r="B137" s="136" t="s">
        <v>360</v>
      </c>
      <c r="C137" s="399">
        <v>14</v>
      </c>
      <c r="D137" s="399">
        <v>0</v>
      </c>
      <c r="E137" s="400">
        <v>0</v>
      </c>
    </row>
    <row r="138" spans="1:5" x14ac:dyDescent="0.2">
      <c r="A138" s="103" t="s">
        <v>361</v>
      </c>
      <c r="B138" s="136" t="s">
        <v>362</v>
      </c>
      <c r="C138" s="399">
        <v>10</v>
      </c>
      <c r="D138" s="399">
        <v>0</v>
      </c>
      <c r="E138" s="400">
        <v>0</v>
      </c>
    </row>
    <row r="139" spans="1:5" x14ac:dyDescent="0.2">
      <c r="A139" s="103" t="s">
        <v>363</v>
      </c>
      <c r="B139" s="136" t="s">
        <v>364</v>
      </c>
      <c r="C139" s="399">
        <v>8</v>
      </c>
      <c r="D139" s="399">
        <v>0</v>
      </c>
      <c r="E139" s="400">
        <v>0</v>
      </c>
    </row>
    <row r="140" spans="1:5" x14ac:dyDescent="0.2">
      <c r="A140" s="103" t="s">
        <v>365</v>
      </c>
      <c r="B140" s="136" t="s">
        <v>366</v>
      </c>
      <c r="C140" s="399">
        <v>17</v>
      </c>
      <c r="D140" s="399">
        <v>0</v>
      </c>
      <c r="E140" s="400">
        <v>0</v>
      </c>
    </row>
    <row r="141" spans="1:5" x14ac:dyDescent="0.2">
      <c r="A141" s="103" t="s">
        <v>367</v>
      </c>
      <c r="B141" s="136" t="s">
        <v>368</v>
      </c>
      <c r="C141" s="399">
        <v>8</v>
      </c>
      <c r="D141" s="399">
        <v>0</v>
      </c>
      <c r="E141" s="400">
        <v>0</v>
      </c>
    </row>
    <row r="142" spans="1:5" x14ac:dyDescent="0.2">
      <c r="A142" s="103" t="s">
        <v>369</v>
      </c>
      <c r="B142" s="136" t="s">
        <v>370</v>
      </c>
      <c r="C142" s="399">
        <v>14</v>
      </c>
      <c r="D142" s="399">
        <v>0</v>
      </c>
      <c r="E142" s="400">
        <v>0</v>
      </c>
    </row>
    <row r="143" spans="1:5" x14ac:dyDescent="0.2">
      <c r="A143" s="103" t="s">
        <v>371</v>
      </c>
      <c r="B143" s="136" t="s">
        <v>372</v>
      </c>
      <c r="C143" s="399">
        <v>16</v>
      </c>
      <c r="D143" s="399">
        <v>0</v>
      </c>
      <c r="E143" s="400">
        <v>0</v>
      </c>
    </row>
    <row r="144" spans="1:5" x14ac:dyDescent="0.2">
      <c r="A144" s="8"/>
      <c r="B144" s="136"/>
    </row>
    <row r="145" spans="1:5" x14ac:dyDescent="0.2">
      <c r="A145" s="31" t="s">
        <v>568</v>
      </c>
      <c r="B145" s="77" t="s">
        <v>373</v>
      </c>
      <c r="C145" s="397">
        <v>462</v>
      </c>
      <c r="D145" s="397">
        <v>48</v>
      </c>
      <c r="E145" s="398">
        <v>10.4</v>
      </c>
    </row>
    <row r="146" spans="1:5" x14ac:dyDescent="0.2">
      <c r="A146" s="103" t="s">
        <v>374</v>
      </c>
      <c r="B146" s="136" t="s">
        <v>375</v>
      </c>
      <c r="C146" s="399">
        <v>6</v>
      </c>
      <c r="D146" s="399">
        <v>0</v>
      </c>
      <c r="E146" s="400">
        <v>0</v>
      </c>
    </row>
    <row r="147" spans="1:5" x14ac:dyDescent="0.2">
      <c r="A147" s="103" t="s">
        <v>376</v>
      </c>
      <c r="B147" s="136" t="s">
        <v>377</v>
      </c>
      <c r="C147" s="399">
        <v>9</v>
      </c>
      <c r="D147" s="399">
        <v>0</v>
      </c>
      <c r="E147" s="400">
        <v>0</v>
      </c>
    </row>
    <row r="148" spans="1:5" x14ac:dyDescent="0.2">
      <c r="A148" s="103" t="s">
        <v>378</v>
      </c>
      <c r="B148" s="136" t="s">
        <v>379</v>
      </c>
      <c r="C148" s="399">
        <v>33</v>
      </c>
      <c r="D148" s="399">
        <v>3</v>
      </c>
      <c r="E148" s="400">
        <v>9.1</v>
      </c>
    </row>
    <row r="149" spans="1:5" x14ac:dyDescent="0.2">
      <c r="A149" s="103" t="s">
        <v>380</v>
      </c>
      <c r="B149" s="136" t="s">
        <v>381</v>
      </c>
      <c r="C149" s="399">
        <v>25</v>
      </c>
      <c r="D149" s="399">
        <v>2</v>
      </c>
      <c r="E149" s="400">
        <v>8</v>
      </c>
    </row>
    <row r="150" spans="1:5" x14ac:dyDescent="0.2">
      <c r="A150" s="103" t="s">
        <v>382</v>
      </c>
      <c r="B150" s="136" t="s">
        <v>383</v>
      </c>
      <c r="C150" s="399">
        <v>69</v>
      </c>
      <c r="D150" s="399">
        <v>6</v>
      </c>
      <c r="E150" s="400">
        <v>8.6999999999999993</v>
      </c>
    </row>
    <row r="151" spans="1:5" x14ac:dyDescent="0.2">
      <c r="A151" s="103" t="s">
        <v>384</v>
      </c>
      <c r="B151" s="136" t="s">
        <v>385</v>
      </c>
      <c r="C151" s="399">
        <v>5</v>
      </c>
      <c r="D151" s="399">
        <v>1</v>
      </c>
      <c r="E151" s="400">
        <v>20</v>
      </c>
    </row>
    <row r="152" spans="1:5" x14ac:dyDescent="0.2">
      <c r="A152" s="103" t="s">
        <v>386</v>
      </c>
      <c r="B152" s="136" t="s">
        <v>387</v>
      </c>
      <c r="C152" s="399">
        <v>98</v>
      </c>
      <c r="D152" s="399">
        <v>22</v>
      </c>
      <c r="E152" s="400">
        <v>22.4</v>
      </c>
    </row>
    <row r="153" spans="1:5" x14ac:dyDescent="0.2">
      <c r="A153" s="103" t="s">
        <v>388</v>
      </c>
      <c r="B153" s="136" t="s">
        <v>389</v>
      </c>
      <c r="C153" s="399">
        <v>17</v>
      </c>
      <c r="D153" s="399">
        <v>3</v>
      </c>
      <c r="E153" s="400">
        <v>17.600000000000001</v>
      </c>
    </row>
    <row r="154" spans="1:5" x14ac:dyDescent="0.2">
      <c r="A154" s="103" t="s">
        <v>390</v>
      </c>
      <c r="B154" s="136" t="s">
        <v>391</v>
      </c>
      <c r="C154" s="399">
        <v>12</v>
      </c>
      <c r="D154" s="399">
        <v>3</v>
      </c>
      <c r="E154" s="400">
        <v>25</v>
      </c>
    </row>
    <row r="155" spans="1:5" x14ac:dyDescent="0.2">
      <c r="A155" s="103" t="s">
        <v>392</v>
      </c>
      <c r="B155" s="136" t="s">
        <v>393</v>
      </c>
      <c r="C155" s="399">
        <v>34</v>
      </c>
      <c r="D155" s="399">
        <v>1</v>
      </c>
      <c r="E155" s="400">
        <v>2.9</v>
      </c>
    </row>
    <row r="156" spans="1:5" x14ac:dyDescent="0.2">
      <c r="A156" s="103" t="s">
        <v>394</v>
      </c>
      <c r="B156" s="136" t="s">
        <v>395</v>
      </c>
      <c r="C156" s="399">
        <v>8</v>
      </c>
      <c r="D156" s="399">
        <v>0</v>
      </c>
      <c r="E156" s="400">
        <v>0</v>
      </c>
    </row>
    <row r="157" spans="1:5" x14ac:dyDescent="0.2">
      <c r="A157" s="103" t="s">
        <v>396</v>
      </c>
      <c r="B157" s="136" t="s">
        <v>397</v>
      </c>
      <c r="C157" s="399">
        <v>7</v>
      </c>
      <c r="D157" s="399">
        <v>0</v>
      </c>
      <c r="E157" s="400">
        <v>0</v>
      </c>
    </row>
    <row r="158" spans="1:5" x14ac:dyDescent="0.2">
      <c r="A158" s="103" t="s">
        <v>398</v>
      </c>
      <c r="B158" s="136" t="s">
        <v>399</v>
      </c>
      <c r="C158" s="399">
        <v>11</v>
      </c>
      <c r="D158" s="399">
        <v>0</v>
      </c>
      <c r="E158" s="400">
        <v>0</v>
      </c>
    </row>
    <row r="159" spans="1:5" x14ac:dyDescent="0.2">
      <c r="A159" s="103" t="s">
        <v>400</v>
      </c>
      <c r="B159" s="136" t="s">
        <v>401</v>
      </c>
      <c r="C159" s="399">
        <v>13</v>
      </c>
      <c r="D159" s="399">
        <v>3</v>
      </c>
      <c r="E159" s="400">
        <v>23.1</v>
      </c>
    </row>
    <row r="160" spans="1:5" x14ac:dyDescent="0.2">
      <c r="A160" s="103" t="s">
        <v>402</v>
      </c>
      <c r="B160" s="136" t="s">
        <v>403</v>
      </c>
      <c r="C160" s="399">
        <v>52</v>
      </c>
      <c r="D160" s="399">
        <v>0</v>
      </c>
      <c r="E160" s="400">
        <v>0</v>
      </c>
    </row>
    <row r="161" spans="1:5" x14ac:dyDescent="0.2">
      <c r="A161" s="103" t="s">
        <v>404</v>
      </c>
      <c r="B161" s="136" t="s">
        <v>405</v>
      </c>
      <c r="C161" s="399">
        <v>10</v>
      </c>
      <c r="D161" s="399">
        <v>0</v>
      </c>
      <c r="E161" s="400">
        <v>0</v>
      </c>
    </row>
    <row r="162" spans="1:5" x14ac:dyDescent="0.2">
      <c r="A162" s="103" t="s">
        <v>406</v>
      </c>
      <c r="B162" s="136" t="s">
        <v>407</v>
      </c>
      <c r="C162" s="399">
        <v>36</v>
      </c>
      <c r="D162" s="399">
        <v>4</v>
      </c>
      <c r="E162" s="400">
        <v>11.1</v>
      </c>
    </row>
    <row r="163" spans="1:5" x14ac:dyDescent="0.2">
      <c r="A163" s="103" t="s">
        <v>408</v>
      </c>
      <c r="B163" s="136" t="s">
        <v>409</v>
      </c>
      <c r="C163" s="399">
        <v>9</v>
      </c>
      <c r="D163" s="399">
        <v>0</v>
      </c>
      <c r="E163" s="400">
        <v>0</v>
      </c>
    </row>
    <row r="164" spans="1:5" x14ac:dyDescent="0.2">
      <c r="A164" s="103" t="s">
        <v>410</v>
      </c>
      <c r="B164" s="136" t="s">
        <v>411</v>
      </c>
      <c r="C164" s="399">
        <v>8</v>
      </c>
      <c r="D164" s="399">
        <v>0</v>
      </c>
      <c r="E164" s="400">
        <v>0</v>
      </c>
    </row>
    <row r="165" spans="1:5" x14ac:dyDescent="0.2">
      <c r="A165" s="8"/>
      <c r="B165" s="136"/>
    </row>
    <row r="166" spans="1:5" x14ac:dyDescent="0.2">
      <c r="A166" s="31" t="s">
        <v>569</v>
      </c>
      <c r="B166" s="77" t="s">
        <v>412</v>
      </c>
      <c r="C166" s="397">
        <v>292</v>
      </c>
      <c r="D166" s="397">
        <v>25</v>
      </c>
      <c r="E166" s="398">
        <v>8.6</v>
      </c>
    </row>
    <row r="167" spans="1:5" x14ac:dyDescent="0.2">
      <c r="A167" s="103" t="s">
        <v>415</v>
      </c>
      <c r="B167" s="136" t="s">
        <v>416</v>
      </c>
      <c r="C167" s="399">
        <v>13</v>
      </c>
      <c r="D167" s="399">
        <v>1</v>
      </c>
      <c r="E167" s="400">
        <v>7.7</v>
      </c>
    </row>
    <row r="168" spans="1:5" x14ac:dyDescent="0.2">
      <c r="A168" s="103" t="s">
        <v>417</v>
      </c>
      <c r="B168" s="136" t="s">
        <v>418</v>
      </c>
      <c r="C168" s="399">
        <v>11</v>
      </c>
      <c r="D168" s="399">
        <v>1</v>
      </c>
      <c r="E168" s="400">
        <v>9.1</v>
      </c>
    </row>
    <row r="169" spans="1:5" x14ac:dyDescent="0.2">
      <c r="A169" s="103" t="s">
        <v>419</v>
      </c>
      <c r="B169" s="136" t="s">
        <v>420</v>
      </c>
      <c r="C169" s="399">
        <v>20</v>
      </c>
      <c r="D169" s="399">
        <v>2</v>
      </c>
      <c r="E169" s="400">
        <v>10</v>
      </c>
    </row>
    <row r="170" spans="1:5" x14ac:dyDescent="0.2">
      <c r="A170" s="103" t="s">
        <v>421</v>
      </c>
      <c r="B170" s="136" t="s">
        <v>422</v>
      </c>
      <c r="C170" s="399">
        <v>30</v>
      </c>
      <c r="D170" s="399">
        <v>0</v>
      </c>
      <c r="E170" s="400">
        <v>0</v>
      </c>
    </row>
    <row r="171" spans="1:5" x14ac:dyDescent="0.2">
      <c r="A171" s="103" t="s">
        <v>423</v>
      </c>
      <c r="B171" s="136" t="s">
        <v>424</v>
      </c>
      <c r="C171" s="399">
        <v>36</v>
      </c>
      <c r="D171" s="399">
        <v>1</v>
      </c>
      <c r="E171" s="400">
        <v>2.8</v>
      </c>
    </row>
    <row r="172" spans="1:5" x14ac:dyDescent="0.2">
      <c r="A172" s="103" t="s">
        <v>425</v>
      </c>
      <c r="B172" s="136" t="s">
        <v>426</v>
      </c>
      <c r="C172" s="399">
        <v>20</v>
      </c>
      <c r="D172" s="399">
        <v>0</v>
      </c>
      <c r="E172" s="400">
        <v>0</v>
      </c>
    </row>
    <row r="173" spans="1:5" x14ac:dyDescent="0.2">
      <c r="A173" s="103" t="s">
        <v>427</v>
      </c>
      <c r="B173" s="136" t="s">
        <v>428</v>
      </c>
      <c r="C173" s="399">
        <v>38</v>
      </c>
      <c r="D173" s="399">
        <v>5</v>
      </c>
      <c r="E173" s="400">
        <v>13.2</v>
      </c>
    </row>
    <row r="174" spans="1:5" x14ac:dyDescent="0.2">
      <c r="A174" s="103" t="s">
        <v>413</v>
      </c>
      <c r="B174" s="136" t="s">
        <v>414</v>
      </c>
      <c r="C174" s="399">
        <v>1</v>
      </c>
      <c r="D174" s="399">
        <v>0</v>
      </c>
      <c r="E174" s="400">
        <v>0</v>
      </c>
    </row>
    <row r="175" spans="1:5" x14ac:dyDescent="0.2">
      <c r="A175" s="103" t="s">
        <v>429</v>
      </c>
      <c r="B175" s="136" t="s">
        <v>430</v>
      </c>
      <c r="C175" s="399">
        <v>10</v>
      </c>
      <c r="D175" s="399">
        <v>1</v>
      </c>
      <c r="E175" s="400">
        <v>10</v>
      </c>
    </row>
    <row r="176" spans="1:5" x14ac:dyDescent="0.2">
      <c r="A176" s="103" t="s">
        <v>431</v>
      </c>
      <c r="B176" s="136" t="s">
        <v>432</v>
      </c>
      <c r="C176" s="399">
        <v>15</v>
      </c>
      <c r="D176" s="399">
        <v>3</v>
      </c>
      <c r="E176" s="400">
        <v>20</v>
      </c>
    </row>
    <row r="177" spans="1:5" x14ac:dyDescent="0.2">
      <c r="A177" s="103" t="s">
        <v>433</v>
      </c>
      <c r="B177" s="136" t="s">
        <v>434</v>
      </c>
      <c r="C177" s="399">
        <v>8</v>
      </c>
      <c r="D177" s="399">
        <v>1</v>
      </c>
      <c r="E177" s="400">
        <v>12.5</v>
      </c>
    </row>
    <row r="178" spans="1:5" x14ac:dyDescent="0.2">
      <c r="A178" s="103" t="s">
        <v>435</v>
      </c>
      <c r="B178" s="136" t="s">
        <v>436</v>
      </c>
      <c r="C178" s="399">
        <v>28</v>
      </c>
      <c r="D178" s="399">
        <v>2</v>
      </c>
      <c r="E178" s="400">
        <v>7.1</v>
      </c>
    </row>
    <row r="179" spans="1:5" x14ac:dyDescent="0.2">
      <c r="A179" s="103" t="s">
        <v>437</v>
      </c>
      <c r="B179" s="136" t="s">
        <v>438</v>
      </c>
      <c r="C179" s="399">
        <v>14</v>
      </c>
      <c r="D179" s="399">
        <v>1</v>
      </c>
      <c r="E179" s="400">
        <v>7.1</v>
      </c>
    </row>
    <row r="180" spans="1:5" x14ac:dyDescent="0.2">
      <c r="A180" s="103" t="s">
        <v>439</v>
      </c>
      <c r="B180" s="136" t="s">
        <v>440</v>
      </c>
      <c r="C180" s="399">
        <v>11</v>
      </c>
      <c r="D180" s="399">
        <v>1</v>
      </c>
      <c r="E180" s="400">
        <v>9.1</v>
      </c>
    </row>
    <row r="181" spans="1:5" x14ac:dyDescent="0.2">
      <c r="A181" s="103" t="s">
        <v>441</v>
      </c>
      <c r="B181" s="136" t="s">
        <v>442</v>
      </c>
      <c r="C181" s="399">
        <v>8</v>
      </c>
      <c r="D181" s="399">
        <v>2</v>
      </c>
      <c r="E181" s="400">
        <v>25</v>
      </c>
    </row>
    <row r="182" spans="1:5" x14ac:dyDescent="0.2">
      <c r="A182" s="103" t="s">
        <v>443</v>
      </c>
      <c r="B182" s="136" t="s">
        <v>444</v>
      </c>
      <c r="C182" s="399">
        <v>29</v>
      </c>
      <c r="D182" s="399">
        <v>4</v>
      </c>
      <c r="E182" s="400">
        <v>13.8</v>
      </c>
    </row>
    <row r="183" spans="1:5" x14ac:dyDescent="0.2">
      <c r="A183" s="403"/>
      <c r="B183" s="403"/>
      <c r="C183" s="404"/>
      <c r="D183" s="404"/>
      <c r="E183" s="404"/>
    </row>
    <row r="184" spans="1:5" x14ac:dyDescent="0.2">
      <c r="A184" s="405"/>
      <c r="B184" s="405"/>
      <c r="C184" s="406"/>
      <c r="D184" s="406"/>
      <c r="E184" s="128" t="s">
        <v>671</v>
      </c>
    </row>
    <row r="185" spans="1:5" x14ac:dyDescent="0.2">
      <c r="A185" s="405"/>
      <c r="B185" s="405"/>
      <c r="C185" s="406"/>
      <c r="D185" s="406"/>
      <c r="E185" s="128"/>
    </row>
    <row r="186" spans="1:5" s="407" customFormat="1" ht="21.95" customHeight="1" x14ac:dyDescent="0.2">
      <c r="A186" s="617" t="s">
        <v>682</v>
      </c>
      <c r="B186" s="617"/>
      <c r="C186" s="617"/>
      <c r="D186" s="617"/>
      <c r="E186" s="617"/>
    </row>
    <row r="187" spans="1:5" ht="33.950000000000003" customHeight="1" x14ac:dyDescent="0.2">
      <c r="A187" s="604" t="s">
        <v>739</v>
      </c>
      <c r="B187" s="604"/>
      <c r="C187" s="604"/>
      <c r="D187" s="604"/>
      <c r="E187" s="604"/>
    </row>
    <row r="189" spans="1:5" ht="12.75" x14ac:dyDescent="0.2">
      <c r="A189" s="611" t="s">
        <v>446</v>
      </c>
      <c r="B189" s="612"/>
      <c r="C189" s="612"/>
      <c r="D189" s="612"/>
      <c r="E189" s="612"/>
    </row>
  </sheetData>
  <sheetProtection sheet="1" objects="1" scenarios="1"/>
  <mergeCells count="6">
    <mergeCell ref="A189:E189"/>
    <mergeCell ref="A1:E1"/>
    <mergeCell ref="A2:C2"/>
    <mergeCell ref="A5:E5"/>
    <mergeCell ref="A186:E186"/>
    <mergeCell ref="A187:E187"/>
  </mergeCells>
  <pageMargins left="0.70866141732283472" right="0.70866141732283472" top="0.74803149606299213" bottom="0.74803149606299213" header="0.31496062992125984" footer="0.31496062992125984"/>
  <pageSetup paperSize="9" scale="90" orientation="portrait" r:id="rId1"/>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enableFormatConditionsCalculation="0">
    <tabColor theme="6" tint="0.39997558519241921"/>
    <pageSetUpPr fitToPage="1"/>
  </sheetPr>
  <dimension ref="A1:M104"/>
  <sheetViews>
    <sheetView showGridLines="0" zoomScaleNormal="100" workbookViewId="0">
      <selection sqref="A1:L1"/>
    </sheetView>
  </sheetViews>
  <sheetFormatPr defaultRowHeight="11.25" x14ac:dyDescent="0.2"/>
  <cols>
    <col min="1" max="1" width="30.140625" style="104" customWidth="1"/>
    <col min="2" max="3" width="8.7109375" style="150" customWidth="1"/>
    <col min="4" max="4" width="8.85546875" style="150" customWidth="1"/>
    <col min="5" max="5" width="1.7109375" style="150" customWidth="1"/>
    <col min="6" max="7" width="7.5703125" style="150" customWidth="1"/>
    <col min="8" max="8" width="8.140625" style="150" customWidth="1"/>
    <col min="9" max="9" width="3.42578125" style="150" customWidth="1"/>
    <col min="10" max="11" width="7.7109375" style="150" customWidth="1"/>
    <col min="12" max="12" width="8.28515625" style="150" customWidth="1"/>
    <col min="13" max="16384" width="9.140625" style="104"/>
  </cols>
  <sheetData>
    <row r="1" spans="1:12" ht="26.25" customHeight="1" x14ac:dyDescent="0.2">
      <c r="A1" s="545" t="s">
        <v>645</v>
      </c>
      <c r="B1" s="545"/>
      <c r="C1" s="545"/>
      <c r="D1" s="545"/>
      <c r="E1" s="545"/>
      <c r="F1" s="545"/>
      <c r="G1" s="545"/>
      <c r="H1" s="545"/>
      <c r="I1" s="545"/>
      <c r="J1" s="545"/>
      <c r="K1" s="545"/>
      <c r="L1" s="545"/>
    </row>
    <row r="2" spans="1:12" ht="13.5" customHeight="1" x14ac:dyDescent="0.2">
      <c r="A2" s="543" t="s">
        <v>674</v>
      </c>
      <c r="B2" s="543"/>
    </row>
    <row r="3" spans="1:12" ht="12.75" customHeight="1" x14ac:dyDescent="0.2">
      <c r="A3" s="1" t="s">
        <v>49</v>
      </c>
    </row>
    <row r="4" spans="1:12" ht="11.25" customHeight="1" x14ac:dyDescent="0.2">
      <c r="A4" s="26"/>
      <c r="C4" s="172" t="s">
        <v>62</v>
      </c>
      <c r="E4" s="546" t="s">
        <v>63</v>
      </c>
      <c r="F4" s="546"/>
      <c r="G4" s="546"/>
      <c r="H4" s="546"/>
      <c r="I4" s="546"/>
      <c r="J4" s="546"/>
      <c r="K4" s="546"/>
      <c r="L4" s="546"/>
    </row>
    <row r="5" spans="1:12" s="171" customFormat="1" ht="11.25" customHeight="1" x14ac:dyDescent="0.2">
      <c r="A5" s="2"/>
      <c r="B5" s="542" t="s">
        <v>570</v>
      </c>
      <c r="C5" s="542"/>
      <c r="D5" s="542"/>
      <c r="E5" s="173"/>
      <c r="F5" s="542" t="s">
        <v>51</v>
      </c>
      <c r="G5" s="542"/>
      <c r="H5" s="542"/>
      <c r="I5" s="173"/>
      <c r="J5" s="542" t="s">
        <v>52</v>
      </c>
      <c r="K5" s="542"/>
      <c r="L5" s="542"/>
    </row>
    <row r="6" spans="1:12" ht="11.25" customHeight="1" x14ac:dyDescent="0.2">
      <c r="B6" s="174" t="s">
        <v>53</v>
      </c>
      <c r="C6" s="174" t="s">
        <v>54</v>
      </c>
      <c r="D6" s="174" t="s">
        <v>14</v>
      </c>
      <c r="E6" s="172"/>
      <c r="F6" s="174" t="s">
        <v>53</v>
      </c>
      <c r="G6" s="174" t="s">
        <v>54</v>
      </c>
      <c r="H6" s="174" t="s">
        <v>14</v>
      </c>
      <c r="I6" s="172"/>
      <c r="J6" s="174" t="s">
        <v>53</v>
      </c>
      <c r="K6" s="174" t="s">
        <v>54</v>
      </c>
      <c r="L6" s="174" t="s">
        <v>14</v>
      </c>
    </row>
    <row r="7" spans="1:12" ht="11.25" customHeight="1" x14ac:dyDescent="0.2">
      <c r="A7" s="435"/>
      <c r="B7" s="436"/>
      <c r="C7" s="436"/>
      <c r="D7" s="436"/>
      <c r="E7" s="436"/>
      <c r="F7" s="436"/>
      <c r="G7" s="436"/>
      <c r="H7" s="436"/>
      <c r="I7" s="436"/>
      <c r="J7" s="436"/>
      <c r="K7" s="436"/>
      <c r="L7" s="436"/>
    </row>
    <row r="8" spans="1:12" ht="11.25" customHeight="1" x14ac:dyDescent="0.2">
      <c r="A8" s="104" t="s">
        <v>55</v>
      </c>
      <c r="B8" s="431">
        <v>309</v>
      </c>
      <c r="C8" s="431">
        <v>297.89999999999998</v>
      </c>
      <c r="D8" s="431">
        <v>606.79999999999995</v>
      </c>
      <c r="E8" s="149"/>
      <c r="F8" s="225">
        <v>82</v>
      </c>
      <c r="G8" s="225">
        <v>89</v>
      </c>
      <c r="H8" s="225">
        <v>85</v>
      </c>
      <c r="J8" s="225">
        <v>99</v>
      </c>
      <c r="K8" s="225">
        <v>99</v>
      </c>
      <c r="L8" s="225">
        <v>99</v>
      </c>
    </row>
    <row r="9" spans="1:12" ht="11.25" customHeight="1" x14ac:dyDescent="0.2"/>
    <row r="10" spans="1:12" ht="11.25" customHeight="1" x14ac:dyDescent="0.2">
      <c r="A10" s="104" t="s">
        <v>56</v>
      </c>
      <c r="B10" s="431">
        <v>223.9</v>
      </c>
      <c r="C10" s="431">
        <v>228.4</v>
      </c>
      <c r="D10" s="431">
        <v>452.2</v>
      </c>
      <c r="E10" s="149"/>
      <c r="F10" s="225">
        <v>59</v>
      </c>
      <c r="G10" s="225">
        <v>68</v>
      </c>
      <c r="H10" s="225">
        <v>64</v>
      </c>
      <c r="J10" s="225">
        <v>96</v>
      </c>
      <c r="K10" s="225">
        <v>97</v>
      </c>
      <c r="L10" s="225">
        <v>97</v>
      </c>
    </row>
    <row r="11" spans="1:12" ht="11.25" customHeight="1" x14ac:dyDescent="0.2">
      <c r="A11" s="104" t="s">
        <v>57</v>
      </c>
      <c r="B11" s="431">
        <v>238.7</v>
      </c>
      <c r="C11" s="431">
        <v>237.4</v>
      </c>
      <c r="D11" s="431">
        <v>476.1</v>
      </c>
      <c r="E11" s="149"/>
      <c r="F11" s="225">
        <v>66</v>
      </c>
      <c r="G11" s="225">
        <v>70</v>
      </c>
      <c r="H11" s="225">
        <v>68</v>
      </c>
      <c r="J11" s="225">
        <v>97</v>
      </c>
      <c r="K11" s="225">
        <v>98</v>
      </c>
      <c r="L11" s="225">
        <v>98</v>
      </c>
    </row>
    <row r="12" spans="1:12" ht="11.25" customHeight="1" x14ac:dyDescent="0.2">
      <c r="A12" s="104" t="s">
        <v>58</v>
      </c>
      <c r="B12" s="431">
        <v>190.8</v>
      </c>
      <c r="C12" s="431">
        <v>197.4</v>
      </c>
      <c r="D12" s="431">
        <v>388.1</v>
      </c>
      <c r="E12" s="149"/>
      <c r="F12" s="225">
        <v>61</v>
      </c>
      <c r="G12" s="225">
        <v>70</v>
      </c>
      <c r="H12" s="225">
        <v>66</v>
      </c>
      <c r="J12" s="225">
        <v>98</v>
      </c>
      <c r="K12" s="225">
        <v>98</v>
      </c>
      <c r="L12" s="225">
        <v>98</v>
      </c>
    </row>
    <row r="13" spans="1:12" s="433" customFormat="1" ht="11.25" customHeight="1" x14ac:dyDescent="0.2">
      <c r="A13" s="131"/>
    </row>
    <row r="14" spans="1:12" ht="11.25" customHeight="1" x14ac:dyDescent="0.2">
      <c r="A14" s="104" t="s">
        <v>548</v>
      </c>
      <c r="B14" s="431">
        <v>228.3</v>
      </c>
      <c r="C14" s="431">
        <v>233</v>
      </c>
      <c r="D14" s="431">
        <v>461.3</v>
      </c>
      <c r="E14" s="149"/>
      <c r="F14" s="225">
        <v>65</v>
      </c>
      <c r="G14" s="225">
        <v>80</v>
      </c>
      <c r="H14" s="225">
        <v>73</v>
      </c>
      <c r="J14" s="225">
        <v>99</v>
      </c>
      <c r="K14" s="225">
        <v>99</v>
      </c>
      <c r="L14" s="225">
        <v>99</v>
      </c>
    </row>
    <row r="15" spans="1:12" ht="11.25" customHeight="1" x14ac:dyDescent="0.2">
      <c r="A15" s="145" t="s">
        <v>15</v>
      </c>
      <c r="B15" s="431">
        <v>64.3</v>
      </c>
      <c r="C15" s="431">
        <v>44</v>
      </c>
      <c r="D15" s="431">
        <v>108.3</v>
      </c>
      <c r="E15" s="149"/>
      <c r="F15" s="225">
        <v>33</v>
      </c>
      <c r="G15" s="225">
        <v>46</v>
      </c>
      <c r="H15" s="225">
        <v>39</v>
      </c>
      <c r="J15" s="225">
        <v>97</v>
      </c>
      <c r="K15" s="225">
        <v>98</v>
      </c>
      <c r="L15" s="225">
        <v>98</v>
      </c>
    </row>
    <row r="16" spans="1:12" ht="11.25" customHeight="1" x14ac:dyDescent="0.2">
      <c r="A16" s="145" t="s">
        <v>549</v>
      </c>
      <c r="B16" s="431">
        <v>164</v>
      </c>
      <c r="C16" s="431">
        <v>188.9</v>
      </c>
      <c r="D16" s="431">
        <v>352.9</v>
      </c>
      <c r="E16" s="149"/>
      <c r="F16" s="225">
        <v>77</v>
      </c>
      <c r="G16" s="225">
        <v>88</v>
      </c>
      <c r="H16" s="225">
        <v>83</v>
      </c>
      <c r="J16" s="225">
        <v>100</v>
      </c>
      <c r="K16" s="225">
        <v>100</v>
      </c>
      <c r="L16" s="225">
        <v>100</v>
      </c>
    </row>
    <row r="17" spans="1:13" ht="11.25" customHeight="1" x14ac:dyDescent="0.2">
      <c r="A17" s="145"/>
      <c r="B17" s="431"/>
      <c r="C17" s="431"/>
      <c r="D17" s="431"/>
      <c r="E17" s="149"/>
      <c r="F17" s="225"/>
      <c r="G17" s="225"/>
      <c r="H17" s="225"/>
      <c r="J17" s="225"/>
      <c r="K17" s="225"/>
      <c r="L17" s="225"/>
    </row>
    <row r="18" spans="1:13" ht="11.25" customHeight="1" x14ac:dyDescent="0.2">
      <c r="A18" s="104" t="s">
        <v>16</v>
      </c>
      <c r="B18" s="431">
        <v>291.5</v>
      </c>
      <c r="C18" s="431">
        <v>283.2</v>
      </c>
      <c r="D18" s="431">
        <v>574.70000000000005</v>
      </c>
      <c r="E18" s="149"/>
      <c r="F18" s="225">
        <v>68</v>
      </c>
      <c r="G18" s="225">
        <v>70</v>
      </c>
      <c r="H18" s="225">
        <v>69</v>
      </c>
      <c r="J18" s="225">
        <v>96</v>
      </c>
      <c r="K18" s="225">
        <v>96</v>
      </c>
      <c r="L18" s="225">
        <v>96</v>
      </c>
    </row>
    <row r="19" spans="1:13" ht="11.25" customHeight="1" x14ac:dyDescent="0.2"/>
    <row r="20" spans="1:13" ht="11.25" customHeight="1" x14ac:dyDescent="0.2">
      <c r="A20" s="104" t="s">
        <v>59</v>
      </c>
      <c r="B20" s="431">
        <v>245</v>
      </c>
      <c r="C20" s="431">
        <v>243.7</v>
      </c>
      <c r="D20" s="431">
        <v>488.7</v>
      </c>
      <c r="E20" s="149"/>
      <c r="F20" s="225">
        <v>71</v>
      </c>
      <c r="G20" s="225">
        <v>76</v>
      </c>
      <c r="H20" s="225">
        <v>73</v>
      </c>
      <c r="J20" s="225">
        <v>99</v>
      </c>
      <c r="K20" s="225">
        <v>99</v>
      </c>
      <c r="L20" s="225">
        <v>99</v>
      </c>
      <c r="M20" s="433"/>
    </row>
    <row r="21" spans="1:13" ht="11.25" customHeight="1" x14ac:dyDescent="0.2">
      <c r="A21" s="104" t="s">
        <v>17</v>
      </c>
      <c r="B21" s="431">
        <v>172.3</v>
      </c>
      <c r="C21" s="431">
        <v>175</v>
      </c>
      <c r="D21" s="431">
        <v>347.2</v>
      </c>
      <c r="E21" s="149"/>
      <c r="F21" s="225">
        <v>60</v>
      </c>
      <c r="G21" s="225">
        <v>66</v>
      </c>
      <c r="H21" s="225">
        <v>63</v>
      </c>
      <c r="J21" s="225">
        <v>98</v>
      </c>
      <c r="K21" s="225">
        <v>99</v>
      </c>
      <c r="L21" s="225">
        <v>99</v>
      </c>
    </row>
    <row r="22" spans="1:13" ht="11.25" customHeight="1" x14ac:dyDescent="0.2">
      <c r="A22" s="104" t="s">
        <v>18</v>
      </c>
      <c r="B22" s="431">
        <v>131.6</v>
      </c>
      <c r="C22" s="431">
        <v>139.6</v>
      </c>
      <c r="D22" s="431">
        <v>271.2</v>
      </c>
      <c r="E22" s="149"/>
      <c r="F22" s="225">
        <v>63</v>
      </c>
      <c r="G22" s="225">
        <v>69</v>
      </c>
      <c r="H22" s="225">
        <v>66</v>
      </c>
      <c r="J22" s="225">
        <v>99</v>
      </c>
      <c r="K22" s="225">
        <v>99</v>
      </c>
      <c r="L22" s="225">
        <v>99</v>
      </c>
    </row>
    <row r="23" spans="1:13" ht="11.25" customHeight="1" x14ac:dyDescent="0.2">
      <c r="A23" s="104" t="s">
        <v>595</v>
      </c>
      <c r="B23" s="431">
        <v>10.6</v>
      </c>
      <c r="C23" s="431">
        <v>10.4</v>
      </c>
      <c r="D23" s="431">
        <v>21</v>
      </c>
      <c r="E23" s="149"/>
      <c r="F23" s="225">
        <v>83</v>
      </c>
      <c r="G23" s="225">
        <v>86</v>
      </c>
      <c r="H23" s="225">
        <v>84</v>
      </c>
      <c r="J23" s="225">
        <v>100</v>
      </c>
      <c r="K23" s="225">
        <v>100</v>
      </c>
      <c r="L23" s="225">
        <v>100</v>
      </c>
    </row>
    <row r="24" spans="1:13" ht="11.25" customHeight="1" x14ac:dyDescent="0.2">
      <c r="A24" s="104" t="s">
        <v>19</v>
      </c>
      <c r="B24" s="431">
        <v>6.3</v>
      </c>
      <c r="C24" s="431">
        <v>6.4</v>
      </c>
      <c r="D24" s="431">
        <v>12.7</v>
      </c>
      <c r="E24" s="149"/>
      <c r="F24" s="225">
        <v>27</v>
      </c>
      <c r="G24" s="225">
        <v>38</v>
      </c>
      <c r="H24" s="225">
        <v>32</v>
      </c>
      <c r="J24" s="225">
        <v>97</v>
      </c>
      <c r="K24" s="225">
        <v>98</v>
      </c>
      <c r="L24" s="225">
        <v>98</v>
      </c>
    </row>
    <row r="25" spans="1:13" ht="11.25" customHeight="1" x14ac:dyDescent="0.2">
      <c r="B25" s="431"/>
      <c r="C25" s="431"/>
      <c r="D25" s="431"/>
      <c r="E25" s="149"/>
      <c r="F25" s="225"/>
      <c r="G25" s="225"/>
      <c r="H25" s="225"/>
      <c r="J25" s="225"/>
      <c r="K25" s="225"/>
      <c r="L25" s="225"/>
    </row>
    <row r="26" spans="1:13" ht="11.25" customHeight="1" x14ac:dyDescent="0.2">
      <c r="A26" s="104" t="s">
        <v>20</v>
      </c>
      <c r="B26" s="431">
        <v>65.099999999999994</v>
      </c>
      <c r="C26" s="431">
        <v>63.6</v>
      </c>
      <c r="D26" s="431">
        <v>128.69999999999999</v>
      </c>
      <c r="E26" s="149"/>
      <c r="F26" s="225">
        <v>92</v>
      </c>
      <c r="G26" s="225">
        <v>92</v>
      </c>
      <c r="H26" s="225">
        <v>92</v>
      </c>
      <c r="J26" s="225">
        <v>100</v>
      </c>
      <c r="K26" s="225">
        <v>100</v>
      </c>
      <c r="L26" s="225">
        <v>100</v>
      </c>
    </row>
    <row r="27" spans="1:13" ht="11.25" customHeight="1" x14ac:dyDescent="0.2">
      <c r="A27" s="104" t="s">
        <v>21</v>
      </c>
      <c r="B27" s="431">
        <v>65.8</v>
      </c>
      <c r="C27" s="431">
        <v>63.8</v>
      </c>
      <c r="D27" s="431">
        <v>129.6</v>
      </c>
      <c r="E27" s="149"/>
      <c r="F27" s="225">
        <v>90</v>
      </c>
      <c r="G27" s="225">
        <v>92</v>
      </c>
      <c r="H27" s="225">
        <v>91</v>
      </c>
      <c r="J27" s="225">
        <v>100</v>
      </c>
      <c r="K27" s="225">
        <v>100</v>
      </c>
      <c r="L27" s="225">
        <v>100</v>
      </c>
    </row>
    <row r="28" spans="1:13" ht="12" customHeight="1" x14ac:dyDescent="0.2">
      <c r="A28" s="104" t="s">
        <v>22</v>
      </c>
      <c r="B28" s="431">
        <v>67.099999999999994</v>
      </c>
      <c r="C28" s="431">
        <v>65.599999999999994</v>
      </c>
      <c r="D28" s="431">
        <v>132.69999999999999</v>
      </c>
      <c r="E28" s="149"/>
      <c r="F28" s="225">
        <v>90</v>
      </c>
      <c r="G28" s="225">
        <v>92</v>
      </c>
      <c r="H28" s="225">
        <v>91</v>
      </c>
      <c r="J28" s="225">
        <v>100</v>
      </c>
      <c r="K28" s="225">
        <v>100</v>
      </c>
      <c r="L28" s="225">
        <v>100</v>
      </c>
    </row>
    <row r="29" spans="1:13" ht="12.6" customHeight="1" x14ac:dyDescent="0.2">
      <c r="A29" s="104" t="s">
        <v>687</v>
      </c>
      <c r="B29" s="431">
        <v>13.4</v>
      </c>
      <c r="C29" s="431">
        <v>2.4</v>
      </c>
      <c r="D29" s="431">
        <v>15.8</v>
      </c>
      <c r="E29" s="149"/>
      <c r="F29" s="225">
        <v>64</v>
      </c>
      <c r="G29" s="225">
        <v>71</v>
      </c>
      <c r="H29" s="225">
        <v>65</v>
      </c>
      <c r="J29" s="225">
        <v>96</v>
      </c>
      <c r="K29" s="225">
        <v>97</v>
      </c>
      <c r="L29" s="225">
        <v>96</v>
      </c>
    </row>
    <row r="30" spans="1:13" ht="12.6" customHeight="1" x14ac:dyDescent="0.2">
      <c r="A30" s="104" t="s">
        <v>552</v>
      </c>
      <c r="B30" s="431">
        <v>4.3</v>
      </c>
      <c r="C30" s="431">
        <v>2.6</v>
      </c>
      <c r="D30" s="431">
        <v>6.8</v>
      </c>
      <c r="E30" s="149"/>
      <c r="F30" s="225">
        <v>57</v>
      </c>
      <c r="G30" s="225">
        <v>54</v>
      </c>
      <c r="H30" s="225">
        <v>56</v>
      </c>
      <c r="J30" s="225">
        <v>97</v>
      </c>
      <c r="K30" s="225">
        <v>97</v>
      </c>
      <c r="L30" s="225">
        <v>97</v>
      </c>
    </row>
    <row r="31" spans="1:13" ht="11.25" customHeight="1" x14ac:dyDescent="0.2">
      <c r="B31" s="431"/>
      <c r="C31" s="431"/>
      <c r="D31" s="431"/>
      <c r="E31" s="149"/>
      <c r="F31" s="225"/>
      <c r="G31" s="225"/>
      <c r="H31" s="225"/>
      <c r="J31" s="225"/>
      <c r="K31" s="225"/>
      <c r="L31" s="225"/>
    </row>
    <row r="32" spans="1:13" ht="11.25" customHeight="1" x14ac:dyDescent="0.2">
      <c r="A32" s="104" t="s">
        <v>60</v>
      </c>
      <c r="B32" s="431">
        <v>111.1</v>
      </c>
      <c r="C32" s="431">
        <v>79.3</v>
      </c>
      <c r="D32" s="431">
        <v>190.4</v>
      </c>
      <c r="E32" s="149"/>
      <c r="F32" s="225">
        <v>54</v>
      </c>
      <c r="G32" s="225">
        <v>73</v>
      </c>
      <c r="H32" s="225">
        <v>62</v>
      </c>
      <c r="J32" s="225">
        <v>98</v>
      </c>
      <c r="K32" s="225">
        <v>99</v>
      </c>
      <c r="L32" s="225">
        <v>98</v>
      </c>
    </row>
    <row r="33" spans="1:12" ht="11.25" customHeight="1" x14ac:dyDescent="0.2">
      <c r="A33" s="104" t="s">
        <v>24</v>
      </c>
      <c r="B33" s="431">
        <v>7.7</v>
      </c>
      <c r="C33" s="431">
        <v>0.6</v>
      </c>
      <c r="D33" s="431">
        <v>8.3000000000000007</v>
      </c>
      <c r="E33" s="149"/>
      <c r="F33" s="225">
        <v>64</v>
      </c>
      <c r="G33" s="225">
        <v>81</v>
      </c>
      <c r="H33" s="225">
        <v>65</v>
      </c>
      <c r="J33" s="225">
        <v>98</v>
      </c>
      <c r="K33" s="225">
        <v>99</v>
      </c>
      <c r="L33" s="225">
        <v>98</v>
      </c>
    </row>
    <row r="34" spans="1:12" ht="11.25" customHeight="1" x14ac:dyDescent="0.2">
      <c r="A34" s="104" t="s">
        <v>25</v>
      </c>
      <c r="B34" s="431">
        <v>15</v>
      </c>
      <c r="C34" s="431">
        <v>25.6</v>
      </c>
      <c r="D34" s="431">
        <v>40.6</v>
      </c>
      <c r="E34" s="149"/>
      <c r="F34" s="225">
        <v>46</v>
      </c>
      <c r="G34" s="225">
        <v>71</v>
      </c>
      <c r="H34" s="225">
        <v>62</v>
      </c>
      <c r="J34" s="225">
        <v>98</v>
      </c>
      <c r="K34" s="225">
        <v>99</v>
      </c>
      <c r="L34" s="225">
        <v>99</v>
      </c>
    </row>
    <row r="35" spans="1:12" ht="11.25" customHeight="1" x14ac:dyDescent="0.2">
      <c r="A35" s="104" t="s">
        <v>26</v>
      </c>
      <c r="B35" s="431">
        <v>21</v>
      </c>
      <c r="C35" s="431">
        <v>12.9</v>
      </c>
      <c r="D35" s="431">
        <v>33.9</v>
      </c>
      <c r="E35" s="149"/>
      <c r="F35" s="225">
        <v>51</v>
      </c>
      <c r="G35" s="225">
        <v>71</v>
      </c>
      <c r="H35" s="225">
        <v>59</v>
      </c>
      <c r="J35" s="225">
        <v>97</v>
      </c>
      <c r="K35" s="225">
        <v>99</v>
      </c>
      <c r="L35" s="225">
        <v>98</v>
      </c>
    </row>
    <row r="36" spans="1:12" ht="12" customHeight="1" x14ac:dyDescent="0.2">
      <c r="A36" s="104" t="s">
        <v>27</v>
      </c>
      <c r="B36" s="431">
        <v>45</v>
      </c>
      <c r="C36" s="431">
        <v>7.8</v>
      </c>
      <c r="D36" s="431">
        <v>52.8</v>
      </c>
      <c r="E36" s="149"/>
      <c r="F36" s="225">
        <v>54</v>
      </c>
      <c r="G36" s="225">
        <v>72</v>
      </c>
      <c r="H36" s="225">
        <v>57</v>
      </c>
      <c r="J36" s="225">
        <v>98</v>
      </c>
      <c r="K36" s="225">
        <v>99</v>
      </c>
      <c r="L36" s="225">
        <v>98</v>
      </c>
    </row>
    <row r="37" spans="1:12" ht="12" customHeight="1" x14ac:dyDescent="0.2">
      <c r="A37" s="104" t="s">
        <v>28</v>
      </c>
      <c r="B37" s="431">
        <v>3.1</v>
      </c>
      <c r="C37" s="431">
        <v>0.2</v>
      </c>
      <c r="D37" s="431">
        <v>3.2</v>
      </c>
      <c r="E37" s="149"/>
      <c r="F37" s="225">
        <v>64</v>
      </c>
      <c r="G37" s="225">
        <v>67</v>
      </c>
      <c r="H37" s="225">
        <v>64</v>
      </c>
      <c r="J37" s="225">
        <v>99</v>
      </c>
      <c r="K37" s="225">
        <v>99</v>
      </c>
      <c r="L37" s="225">
        <v>99</v>
      </c>
    </row>
    <row r="38" spans="1:12" ht="11.25" customHeight="1" x14ac:dyDescent="0.2">
      <c r="A38" s="104" t="s">
        <v>29</v>
      </c>
      <c r="B38" s="431">
        <v>0.8</v>
      </c>
      <c r="C38" s="431">
        <v>24.8</v>
      </c>
      <c r="D38" s="431">
        <v>25.6</v>
      </c>
      <c r="E38" s="149"/>
      <c r="F38" s="225">
        <v>36</v>
      </c>
      <c r="G38" s="225">
        <v>73</v>
      </c>
      <c r="H38" s="225">
        <v>71</v>
      </c>
      <c r="J38" s="225">
        <v>94</v>
      </c>
      <c r="K38" s="225">
        <v>99</v>
      </c>
      <c r="L38" s="225">
        <v>99</v>
      </c>
    </row>
    <row r="39" spans="1:12" ht="12" customHeight="1" x14ac:dyDescent="0.2">
      <c r="A39" s="104" t="s">
        <v>553</v>
      </c>
      <c r="B39" s="431">
        <v>26.1</v>
      </c>
      <c r="C39" s="431">
        <v>10.7</v>
      </c>
      <c r="D39" s="431">
        <v>36.799999999999997</v>
      </c>
      <c r="E39" s="149"/>
      <c r="F39" s="225">
        <v>52</v>
      </c>
      <c r="G39" s="225">
        <v>72</v>
      </c>
      <c r="H39" s="225">
        <v>58</v>
      </c>
      <c r="J39" s="225">
        <v>98</v>
      </c>
      <c r="K39" s="225">
        <v>99</v>
      </c>
      <c r="L39" s="225">
        <v>98</v>
      </c>
    </row>
    <row r="40" spans="1:12" ht="11.25" customHeight="1" x14ac:dyDescent="0.2">
      <c r="A40" s="142" t="s">
        <v>484</v>
      </c>
      <c r="B40" s="431">
        <v>3.8</v>
      </c>
      <c r="C40" s="431">
        <v>0.2</v>
      </c>
      <c r="D40" s="431">
        <v>4</v>
      </c>
      <c r="E40" s="149"/>
      <c r="F40" s="225">
        <v>38</v>
      </c>
      <c r="G40" s="225">
        <v>55</v>
      </c>
      <c r="H40" s="225">
        <v>39</v>
      </c>
      <c r="J40" s="225">
        <v>94</v>
      </c>
      <c r="K40" s="225">
        <v>100</v>
      </c>
      <c r="L40" s="225">
        <v>95</v>
      </c>
    </row>
    <row r="41" spans="1:12" ht="12" customHeight="1" x14ac:dyDescent="0.2">
      <c r="A41" s="104" t="s">
        <v>554</v>
      </c>
      <c r="B41" s="431">
        <v>46.5</v>
      </c>
      <c r="C41" s="431">
        <v>35.299999999999997</v>
      </c>
      <c r="D41" s="431">
        <v>81.8</v>
      </c>
      <c r="E41" s="149"/>
      <c r="F41" s="225">
        <v>65</v>
      </c>
      <c r="G41" s="225">
        <v>72</v>
      </c>
      <c r="H41" s="225">
        <v>68</v>
      </c>
      <c r="J41" s="225">
        <v>97</v>
      </c>
      <c r="K41" s="225">
        <v>98</v>
      </c>
      <c r="L41" s="225">
        <v>98</v>
      </c>
    </row>
    <row r="42" spans="1:12" ht="11.25" customHeight="1" x14ac:dyDescent="0.2">
      <c r="A42" s="104" t="s">
        <v>30</v>
      </c>
      <c r="B42" s="431">
        <v>43.6</v>
      </c>
      <c r="C42" s="431">
        <v>30.4</v>
      </c>
      <c r="D42" s="431">
        <v>74</v>
      </c>
      <c r="E42" s="149"/>
      <c r="F42" s="225">
        <v>65</v>
      </c>
      <c r="G42" s="225">
        <v>71</v>
      </c>
      <c r="H42" s="225">
        <v>67</v>
      </c>
      <c r="J42" s="225">
        <v>98</v>
      </c>
      <c r="K42" s="225">
        <v>99</v>
      </c>
      <c r="L42" s="225">
        <v>98</v>
      </c>
    </row>
    <row r="43" spans="1:12" ht="11.25" customHeight="1" x14ac:dyDescent="0.2">
      <c r="A43" s="143" t="s">
        <v>90</v>
      </c>
      <c r="B43" s="431">
        <v>4.8</v>
      </c>
      <c r="C43" s="431">
        <v>3.1</v>
      </c>
      <c r="D43" s="431">
        <v>7.9</v>
      </c>
      <c r="E43" s="149"/>
      <c r="F43" s="225">
        <v>53</v>
      </c>
      <c r="G43" s="225">
        <v>64</v>
      </c>
      <c r="H43" s="225">
        <v>58</v>
      </c>
      <c r="J43" s="225">
        <v>94</v>
      </c>
      <c r="K43" s="225">
        <v>96</v>
      </c>
      <c r="L43" s="225">
        <v>95</v>
      </c>
    </row>
    <row r="44" spans="1:12" ht="11.25" customHeight="1" x14ac:dyDescent="0.2">
      <c r="A44" s="104" t="s">
        <v>31</v>
      </c>
      <c r="B44" s="431">
        <v>3.6</v>
      </c>
      <c r="C44" s="431">
        <v>24</v>
      </c>
      <c r="D44" s="431">
        <v>27.6</v>
      </c>
      <c r="E44" s="149"/>
      <c r="F44" s="225">
        <v>41</v>
      </c>
      <c r="G44" s="225">
        <v>57</v>
      </c>
      <c r="H44" s="225">
        <v>55</v>
      </c>
      <c r="J44" s="225">
        <v>97</v>
      </c>
      <c r="K44" s="225">
        <v>98</v>
      </c>
      <c r="L44" s="225">
        <v>98</v>
      </c>
    </row>
    <row r="45" spans="1:12" ht="11.25" customHeight="1" x14ac:dyDescent="0.2">
      <c r="B45" s="104"/>
      <c r="C45" s="104"/>
      <c r="D45" s="104"/>
      <c r="E45" s="104"/>
      <c r="F45" s="104"/>
      <c r="G45" s="104"/>
      <c r="H45" s="104"/>
      <c r="I45" s="104"/>
      <c r="J45" s="104"/>
      <c r="K45" s="104"/>
      <c r="L45" s="104"/>
    </row>
    <row r="46" spans="1:12" ht="11.25" customHeight="1" x14ac:dyDescent="0.2">
      <c r="A46" s="104" t="s">
        <v>32</v>
      </c>
      <c r="B46" s="431">
        <v>112.2</v>
      </c>
      <c r="C46" s="431">
        <v>96.9</v>
      </c>
      <c r="D46" s="431">
        <v>209.2</v>
      </c>
      <c r="E46" s="149"/>
      <c r="F46" s="225">
        <v>65</v>
      </c>
      <c r="G46" s="225">
        <v>74</v>
      </c>
      <c r="H46" s="225">
        <v>69</v>
      </c>
      <c r="J46" s="225">
        <v>99</v>
      </c>
      <c r="K46" s="225">
        <v>99</v>
      </c>
      <c r="L46" s="225">
        <v>99</v>
      </c>
    </row>
    <row r="47" spans="1:12" ht="11.25" customHeight="1" x14ac:dyDescent="0.2">
      <c r="A47" s="104" t="s">
        <v>33</v>
      </c>
      <c r="B47" s="431">
        <v>115.4</v>
      </c>
      <c r="C47" s="431">
        <v>122.8</v>
      </c>
      <c r="D47" s="431">
        <v>238.1</v>
      </c>
      <c r="E47" s="149"/>
      <c r="F47" s="225">
        <v>65</v>
      </c>
      <c r="G47" s="225">
        <v>72</v>
      </c>
      <c r="H47" s="225">
        <v>68</v>
      </c>
      <c r="J47" s="225">
        <v>98</v>
      </c>
      <c r="K47" s="225">
        <v>99</v>
      </c>
      <c r="L47" s="225">
        <v>98</v>
      </c>
    </row>
    <row r="48" spans="1:12" ht="11.25" customHeight="1" x14ac:dyDescent="0.2">
      <c r="A48" s="104" t="s">
        <v>34</v>
      </c>
      <c r="B48" s="431">
        <v>5.0999999999999996</v>
      </c>
      <c r="C48" s="431">
        <v>4.9000000000000004</v>
      </c>
      <c r="D48" s="431">
        <v>10.1</v>
      </c>
      <c r="E48" s="149"/>
      <c r="F48" s="225">
        <v>40</v>
      </c>
      <c r="G48" s="225">
        <v>52</v>
      </c>
      <c r="H48" s="225">
        <v>45</v>
      </c>
      <c r="J48" s="225">
        <v>94</v>
      </c>
      <c r="K48" s="225">
        <v>97</v>
      </c>
      <c r="L48" s="225">
        <v>95</v>
      </c>
    </row>
    <row r="49" spans="1:12" ht="11.25" customHeight="1" x14ac:dyDescent="0.2">
      <c r="A49" s="104" t="s">
        <v>72</v>
      </c>
      <c r="B49" s="431">
        <v>3.5</v>
      </c>
      <c r="C49" s="431">
        <v>1.4</v>
      </c>
      <c r="D49" s="431">
        <v>4.9000000000000004</v>
      </c>
      <c r="E49" s="149"/>
      <c r="F49" s="225">
        <v>79</v>
      </c>
      <c r="G49" s="225">
        <v>79</v>
      </c>
      <c r="H49" s="225">
        <v>79</v>
      </c>
      <c r="J49" s="225">
        <v>99</v>
      </c>
      <c r="K49" s="225">
        <v>99</v>
      </c>
      <c r="L49" s="225">
        <v>99</v>
      </c>
    </row>
    <row r="50" spans="1:12" ht="11.25" customHeight="1" x14ac:dyDescent="0.2">
      <c r="A50" s="104" t="s">
        <v>35</v>
      </c>
      <c r="B50" s="431">
        <v>19.8</v>
      </c>
      <c r="C50" s="431">
        <v>34.200000000000003</v>
      </c>
      <c r="D50" s="431">
        <v>54</v>
      </c>
      <c r="E50" s="149"/>
      <c r="F50" s="225">
        <v>54</v>
      </c>
      <c r="G50" s="225">
        <v>69</v>
      </c>
      <c r="H50" s="225">
        <v>64</v>
      </c>
      <c r="J50" s="225">
        <v>96</v>
      </c>
      <c r="K50" s="225">
        <v>98</v>
      </c>
      <c r="L50" s="225">
        <v>98</v>
      </c>
    </row>
    <row r="51" spans="1:12" ht="11.25" customHeight="1" x14ac:dyDescent="0.2">
      <c r="B51" s="104"/>
      <c r="C51" s="104"/>
      <c r="D51" s="104"/>
      <c r="E51" s="104"/>
      <c r="F51" s="104"/>
      <c r="G51" s="104"/>
      <c r="H51" s="104"/>
      <c r="I51" s="104"/>
      <c r="J51" s="104"/>
      <c r="K51" s="104"/>
      <c r="L51" s="104"/>
    </row>
    <row r="52" spans="1:12" ht="11.25" customHeight="1" x14ac:dyDescent="0.2">
      <c r="A52" s="104" t="s">
        <v>61</v>
      </c>
      <c r="B52" s="431">
        <v>136.5</v>
      </c>
      <c r="C52" s="431">
        <v>168.7</v>
      </c>
      <c r="D52" s="431">
        <v>305.2</v>
      </c>
      <c r="E52" s="149"/>
      <c r="F52" s="225">
        <v>65</v>
      </c>
      <c r="G52" s="225">
        <v>75</v>
      </c>
      <c r="H52" s="225">
        <v>70</v>
      </c>
      <c r="J52" s="225">
        <v>99</v>
      </c>
      <c r="K52" s="225">
        <v>100</v>
      </c>
      <c r="L52" s="225">
        <v>99</v>
      </c>
    </row>
    <row r="53" spans="1:12" ht="11.25" customHeight="1" x14ac:dyDescent="0.2">
      <c r="A53" s="248" t="s">
        <v>543</v>
      </c>
      <c r="B53" s="431">
        <v>1.3</v>
      </c>
      <c r="C53" s="431">
        <v>1.5</v>
      </c>
      <c r="D53" s="431">
        <v>2.8</v>
      </c>
      <c r="E53" s="149"/>
      <c r="F53" s="225">
        <v>76</v>
      </c>
      <c r="G53" s="225">
        <v>78</v>
      </c>
      <c r="H53" s="225">
        <v>77</v>
      </c>
      <c r="J53" s="225">
        <v>95</v>
      </c>
      <c r="K53" s="225">
        <v>96</v>
      </c>
      <c r="L53" s="225">
        <v>96</v>
      </c>
    </row>
    <row r="54" spans="1:12" ht="11.25" customHeight="1" x14ac:dyDescent="0.2">
      <c r="A54" s="248" t="s">
        <v>544</v>
      </c>
      <c r="B54" s="431">
        <v>1.4</v>
      </c>
      <c r="C54" s="431">
        <v>1.2</v>
      </c>
      <c r="D54" s="431">
        <v>2.6</v>
      </c>
      <c r="E54" s="149"/>
      <c r="F54" s="225">
        <v>93</v>
      </c>
      <c r="G54" s="225">
        <v>96</v>
      </c>
      <c r="H54" s="225">
        <v>95</v>
      </c>
      <c r="J54" s="225">
        <v>100</v>
      </c>
      <c r="K54" s="225">
        <v>100</v>
      </c>
      <c r="L54" s="225">
        <v>100</v>
      </c>
    </row>
    <row r="55" spans="1:12" ht="11.25" customHeight="1" x14ac:dyDescent="0.2">
      <c r="A55" s="104" t="s">
        <v>37</v>
      </c>
      <c r="B55" s="431">
        <v>69</v>
      </c>
      <c r="C55" s="431">
        <v>91.6</v>
      </c>
      <c r="D55" s="431">
        <v>160.6</v>
      </c>
      <c r="E55" s="149"/>
      <c r="F55" s="225">
        <v>62</v>
      </c>
      <c r="G55" s="225">
        <v>74</v>
      </c>
      <c r="H55" s="225">
        <v>69</v>
      </c>
      <c r="J55" s="225">
        <v>100</v>
      </c>
      <c r="K55" s="225">
        <v>100</v>
      </c>
      <c r="L55" s="225">
        <v>100</v>
      </c>
    </row>
    <row r="56" spans="1:12" ht="11.25" customHeight="1" x14ac:dyDescent="0.2">
      <c r="A56" s="104" t="s">
        <v>38</v>
      </c>
      <c r="B56" s="431">
        <v>27.9</v>
      </c>
      <c r="C56" s="431">
        <v>30.3</v>
      </c>
      <c r="D56" s="431">
        <v>58.3</v>
      </c>
      <c r="E56" s="149"/>
      <c r="F56" s="225">
        <v>68</v>
      </c>
      <c r="G56" s="225">
        <v>78</v>
      </c>
      <c r="H56" s="225">
        <v>74</v>
      </c>
      <c r="J56" s="225">
        <v>99</v>
      </c>
      <c r="K56" s="225">
        <v>100</v>
      </c>
      <c r="L56" s="225">
        <v>100</v>
      </c>
    </row>
    <row r="57" spans="1:12" ht="11.25" customHeight="1" x14ac:dyDescent="0.2">
      <c r="A57" s="104" t="s">
        <v>40</v>
      </c>
      <c r="B57" s="431">
        <v>1.7</v>
      </c>
      <c r="C57" s="431">
        <v>2.2999999999999998</v>
      </c>
      <c r="D57" s="431">
        <v>4</v>
      </c>
      <c r="E57" s="149"/>
      <c r="F57" s="225">
        <v>86</v>
      </c>
      <c r="G57" s="225">
        <v>90</v>
      </c>
      <c r="H57" s="225">
        <v>88</v>
      </c>
      <c r="J57" s="225">
        <v>99</v>
      </c>
      <c r="K57" s="225">
        <v>100</v>
      </c>
      <c r="L57" s="225">
        <v>100</v>
      </c>
    </row>
    <row r="58" spans="1:12" ht="11.25" customHeight="1" x14ac:dyDescent="0.2">
      <c r="A58" s="248" t="s">
        <v>545</v>
      </c>
      <c r="B58" s="431">
        <v>1.6</v>
      </c>
      <c r="C58" s="431">
        <v>1.7</v>
      </c>
      <c r="D58" s="431">
        <v>3.3</v>
      </c>
      <c r="E58" s="149"/>
      <c r="F58" s="225">
        <v>91</v>
      </c>
      <c r="G58" s="225">
        <v>96</v>
      </c>
      <c r="H58" s="225">
        <v>94</v>
      </c>
      <c r="J58" s="225">
        <v>98</v>
      </c>
      <c r="K58" s="225">
        <v>99</v>
      </c>
      <c r="L58" s="225">
        <v>99</v>
      </c>
    </row>
    <row r="59" spans="1:12" ht="11.25" customHeight="1" x14ac:dyDescent="0.2">
      <c r="A59" s="104" t="s">
        <v>39</v>
      </c>
      <c r="B59" s="431">
        <v>38</v>
      </c>
      <c r="C59" s="431">
        <v>49.3</v>
      </c>
      <c r="D59" s="431">
        <v>87.2</v>
      </c>
      <c r="E59" s="149"/>
      <c r="F59" s="225">
        <v>65</v>
      </c>
      <c r="G59" s="225">
        <v>76</v>
      </c>
      <c r="H59" s="225">
        <v>71</v>
      </c>
      <c r="J59" s="225">
        <v>99</v>
      </c>
      <c r="K59" s="225">
        <v>100</v>
      </c>
      <c r="L59" s="225">
        <v>99</v>
      </c>
    </row>
    <row r="60" spans="1:12" ht="11.25" customHeight="1" x14ac:dyDescent="0.2">
      <c r="A60" s="248" t="s">
        <v>546</v>
      </c>
      <c r="B60" s="431">
        <v>1.6</v>
      </c>
      <c r="C60" s="431">
        <v>2.4</v>
      </c>
      <c r="D60" s="431">
        <v>4</v>
      </c>
      <c r="E60" s="149"/>
      <c r="F60" s="225">
        <v>64</v>
      </c>
      <c r="G60" s="225">
        <v>83</v>
      </c>
      <c r="H60" s="225">
        <v>76</v>
      </c>
      <c r="J60" s="225">
        <v>98</v>
      </c>
      <c r="K60" s="225">
        <v>100</v>
      </c>
      <c r="L60" s="225">
        <v>99</v>
      </c>
    </row>
    <row r="61" spans="1:12" ht="11.25" customHeight="1" x14ac:dyDescent="0.2">
      <c r="A61" s="104" t="s">
        <v>41</v>
      </c>
      <c r="B61" s="431">
        <v>4.5</v>
      </c>
      <c r="C61" s="431">
        <v>5</v>
      </c>
      <c r="D61" s="431">
        <v>9.5</v>
      </c>
      <c r="E61" s="149"/>
      <c r="F61" s="225">
        <v>87</v>
      </c>
      <c r="G61" s="225">
        <v>91</v>
      </c>
      <c r="H61" s="225">
        <v>89</v>
      </c>
      <c r="J61" s="225">
        <v>99</v>
      </c>
      <c r="K61" s="225">
        <v>99</v>
      </c>
      <c r="L61" s="225">
        <v>99</v>
      </c>
    </row>
    <row r="62" spans="1:12" ht="11.25" customHeight="1" x14ac:dyDescent="0.2">
      <c r="B62" s="104"/>
      <c r="C62" s="104"/>
      <c r="D62" s="104"/>
      <c r="E62" s="104"/>
      <c r="F62" s="104"/>
      <c r="G62" s="104"/>
      <c r="H62" s="104"/>
      <c r="I62" s="104"/>
      <c r="J62" s="104"/>
      <c r="K62" s="104"/>
      <c r="L62" s="104"/>
    </row>
    <row r="63" spans="1:12" ht="11.25" customHeight="1" x14ac:dyDescent="0.2">
      <c r="A63" s="104" t="s">
        <v>542</v>
      </c>
      <c r="B63" s="431">
        <v>7.1</v>
      </c>
      <c r="C63" s="431">
        <v>7.3</v>
      </c>
      <c r="D63" s="431">
        <v>14.4</v>
      </c>
      <c r="E63" s="149"/>
      <c r="F63" s="225">
        <v>85</v>
      </c>
      <c r="G63" s="225">
        <v>90</v>
      </c>
      <c r="H63" s="225">
        <v>87</v>
      </c>
      <c r="J63" s="225">
        <v>99</v>
      </c>
      <c r="K63" s="225">
        <v>99</v>
      </c>
      <c r="L63" s="225">
        <v>99</v>
      </c>
    </row>
    <row r="64" spans="1:12" ht="11.25" customHeight="1" x14ac:dyDescent="0.2">
      <c r="A64" s="8" t="s">
        <v>478</v>
      </c>
      <c r="B64" s="431">
        <v>2.1</v>
      </c>
      <c r="C64" s="431">
        <v>2</v>
      </c>
      <c r="D64" s="431">
        <v>4.0999999999999996</v>
      </c>
      <c r="E64" s="149"/>
      <c r="F64" s="225">
        <v>78</v>
      </c>
      <c r="G64" s="225">
        <v>84</v>
      </c>
      <c r="H64" s="225">
        <v>81</v>
      </c>
      <c r="J64" s="225">
        <v>99</v>
      </c>
      <c r="K64" s="225">
        <v>99</v>
      </c>
      <c r="L64" s="225">
        <v>99</v>
      </c>
    </row>
    <row r="65" spans="1:12" ht="11.25" customHeight="1" x14ac:dyDescent="0.2">
      <c r="A65" s="8" t="s">
        <v>479</v>
      </c>
      <c r="B65" s="431">
        <v>0.7</v>
      </c>
      <c r="C65" s="431">
        <v>0.5</v>
      </c>
      <c r="D65" s="431">
        <v>1.2</v>
      </c>
      <c r="E65" s="149"/>
      <c r="F65" s="225">
        <v>95</v>
      </c>
      <c r="G65" s="225">
        <v>96</v>
      </c>
      <c r="H65" s="225">
        <v>96</v>
      </c>
      <c r="J65" s="225">
        <v>99</v>
      </c>
      <c r="K65" s="225">
        <v>99</v>
      </c>
      <c r="L65" s="225">
        <v>99</v>
      </c>
    </row>
    <row r="66" spans="1:12" ht="11.25" customHeight="1" x14ac:dyDescent="0.2">
      <c r="A66" s="104" t="s">
        <v>480</v>
      </c>
      <c r="B66" s="431">
        <v>4.3</v>
      </c>
      <c r="C66" s="431">
        <v>4.5999999999999996</v>
      </c>
      <c r="D66" s="431">
        <v>8.8000000000000007</v>
      </c>
      <c r="E66" s="149"/>
      <c r="F66" s="225">
        <v>92</v>
      </c>
      <c r="G66" s="225">
        <v>94</v>
      </c>
      <c r="H66" s="225">
        <v>93</v>
      </c>
      <c r="J66" s="225">
        <v>100</v>
      </c>
      <c r="K66" s="225">
        <v>100</v>
      </c>
      <c r="L66" s="225">
        <v>100</v>
      </c>
    </row>
    <row r="67" spans="1:12" ht="11.25" customHeight="1" x14ac:dyDescent="0.2">
      <c r="A67" s="104" t="s">
        <v>547</v>
      </c>
      <c r="B67" s="431">
        <v>0.7</v>
      </c>
      <c r="C67" s="431">
        <v>0.8</v>
      </c>
      <c r="D67" s="431">
        <v>1.6</v>
      </c>
      <c r="E67" s="149"/>
      <c r="F67" s="225">
        <v>72</v>
      </c>
      <c r="G67" s="225">
        <v>79</v>
      </c>
      <c r="H67" s="225">
        <v>76</v>
      </c>
      <c r="J67" s="225">
        <v>96</v>
      </c>
      <c r="K67" s="225">
        <v>97</v>
      </c>
      <c r="L67" s="225">
        <v>97</v>
      </c>
    </row>
    <row r="68" spans="1:12" ht="11.25" customHeight="1" x14ac:dyDescent="0.2">
      <c r="B68" s="104"/>
      <c r="C68" s="104"/>
      <c r="D68" s="104"/>
      <c r="E68" s="104"/>
      <c r="F68" s="104"/>
      <c r="G68" s="104"/>
      <c r="H68" s="104"/>
      <c r="I68" s="104"/>
      <c r="J68" s="104"/>
      <c r="K68" s="104"/>
      <c r="L68" s="104"/>
    </row>
    <row r="69" spans="1:12" ht="11.25" customHeight="1" x14ac:dyDescent="0.2">
      <c r="A69" s="142" t="s">
        <v>89</v>
      </c>
      <c r="B69" s="431">
        <v>0.4</v>
      </c>
      <c r="C69" s="431">
        <v>0.5</v>
      </c>
      <c r="D69" s="431">
        <v>0.9</v>
      </c>
      <c r="E69" s="149"/>
      <c r="F69" s="225">
        <v>61</v>
      </c>
      <c r="G69" s="225">
        <v>80</v>
      </c>
      <c r="H69" s="225">
        <v>71</v>
      </c>
      <c r="J69" s="225">
        <v>98</v>
      </c>
      <c r="K69" s="225">
        <v>99</v>
      </c>
      <c r="L69" s="225">
        <v>98</v>
      </c>
    </row>
    <row r="70" spans="1:12" ht="11.25" customHeight="1" x14ac:dyDescent="0.2">
      <c r="A70" s="144" t="s">
        <v>101</v>
      </c>
      <c r="B70" s="225" t="s">
        <v>308</v>
      </c>
      <c r="C70" s="225" t="s">
        <v>308</v>
      </c>
      <c r="D70" s="225" t="s">
        <v>308</v>
      </c>
      <c r="E70" s="225"/>
      <c r="F70" s="225" t="s">
        <v>308</v>
      </c>
      <c r="G70" s="225" t="s">
        <v>308</v>
      </c>
      <c r="H70" s="225" t="s">
        <v>308</v>
      </c>
      <c r="I70" s="225"/>
      <c r="J70" s="225" t="s">
        <v>308</v>
      </c>
      <c r="K70" s="225" t="s">
        <v>308</v>
      </c>
      <c r="L70" s="225" t="s">
        <v>308</v>
      </c>
    </row>
    <row r="71" spans="1:12" ht="11.25" customHeight="1" x14ac:dyDescent="0.2">
      <c r="A71" s="104" t="s">
        <v>42</v>
      </c>
      <c r="B71" s="431">
        <v>56.4</v>
      </c>
      <c r="C71" s="431">
        <v>108.3</v>
      </c>
      <c r="D71" s="431">
        <v>164.6</v>
      </c>
      <c r="E71" s="149"/>
      <c r="F71" s="225">
        <v>64</v>
      </c>
      <c r="G71" s="225">
        <v>83</v>
      </c>
      <c r="H71" s="225">
        <v>77</v>
      </c>
      <c r="J71" s="225">
        <v>98</v>
      </c>
      <c r="K71" s="225">
        <v>99</v>
      </c>
      <c r="L71" s="225">
        <v>99</v>
      </c>
    </row>
    <row r="72" spans="1:12" ht="11.25" customHeight="1" x14ac:dyDescent="0.2">
      <c r="A72" s="104" t="s">
        <v>46</v>
      </c>
      <c r="B72" s="431">
        <v>4.7</v>
      </c>
      <c r="C72" s="431">
        <v>4.9000000000000004</v>
      </c>
      <c r="D72" s="431">
        <v>9.6</v>
      </c>
      <c r="E72" s="149"/>
      <c r="F72" s="225">
        <v>51</v>
      </c>
      <c r="G72" s="225">
        <v>69</v>
      </c>
      <c r="H72" s="225">
        <v>60</v>
      </c>
      <c r="J72" s="225">
        <v>96</v>
      </c>
      <c r="K72" s="225">
        <v>98</v>
      </c>
      <c r="L72" s="225">
        <v>97</v>
      </c>
    </row>
    <row r="73" spans="1:12" ht="11.25" customHeight="1" x14ac:dyDescent="0.2">
      <c r="A73" s="144" t="s">
        <v>94</v>
      </c>
      <c r="B73" s="431">
        <v>0</v>
      </c>
      <c r="C73" s="431">
        <v>0</v>
      </c>
      <c r="D73" s="431">
        <v>0</v>
      </c>
      <c r="E73" s="149"/>
      <c r="F73" s="225">
        <v>0</v>
      </c>
      <c r="G73" s="225">
        <v>0</v>
      </c>
      <c r="H73" s="225">
        <v>0</v>
      </c>
      <c r="J73" s="225">
        <v>0</v>
      </c>
      <c r="K73" s="225">
        <v>0</v>
      </c>
      <c r="L73" s="225">
        <v>0</v>
      </c>
    </row>
    <row r="74" spans="1:12" ht="11.25" customHeight="1" x14ac:dyDescent="0.2">
      <c r="A74" s="104" t="s">
        <v>44</v>
      </c>
      <c r="B74" s="431">
        <v>26.8</v>
      </c>
      <c r="C74" s="431">
        <v>43</v>
      </c>
      <c r="D74" s="431">
        <v>69.8</v>
      </c>
      <c r="E74" s="149"/>
      <c r="F74" s="225">
        <v>65</v>
      </c>
      <c r="G74" s="225">
        <v>78</v>
      </c>
      <c r="H74" s="225">
        <v>73</v>
      </c>
      <c r="J74" s="225">
        <v>99</v>
      </c>
      <c r="K74" s="225">
        <v>99</v>
      </c>
      <c r="L74" s="225">
        <v>99</v>
      </c>
    </row>
    <row r="75" spans="1:12" ht="11.25" customHeight="1" x14ac:dyDescent="0.2">
      <c r="A75" s="104" t="s">
        <v>43</v>
      </c>
      <c r="B75" s="431">
        <v>193.4</v>
      </c>
      <c r="C75" s="431">
        <v>214.4</v>
      </c>
      <c r="D75" s="431">
        <v>407.8</v>
      </c>
      <c r="E75" s="149"/>
      <c r="F75" s="225">
        <v>70</v>
      </c>
      <c r="G75" s="225">
        <v>84</v>
      </c>
      <c r="H75" s="225">
        <v>78</v>
      </c>
      <c r="J75" s="225">
        <v>99</v>
      </c>
      <c r="K75" s="225">
        <v>99</v>
      </c>
      <c r="L75" s="225">
        <v>99</v>
      </c>
    </row>
    <row r="76" spans="1:12" ht="11.25" customHeight="1" x14ac:dyDescent="0.2">
      <c r="A76" s="126" t="s">
        <v>477</v>
      </c>
      <c r="B76" s="431">
        <v>0.4</v>
      </c>
      <c r="C76" s="431">
        <v>0.3</v>
      </c>
      <c r="D76" s="431">
        <v>0.8</v>
      </c>
      <c r="E76" s="149"/>
      <c r="F76" s="225">
        <v>38</v>
      </c>
      <c r="G76" s="225">
        <v>51</v>
      </c>
      <c r="H76" s="225">
        <v>43</v>
      </c>
      <c r="J76" s="225">
        <v>97</v>
      </c>
      <c r="K76" s="225">
        <v>96</v>
      </c>
      <c r="L76" s="225">
        <v>97</v>
      </c>
    </row>
    <row r="77" spans="1:12" ht="11.25" customHeight="1" x14ac:dyDescent="0.2">
      <c r="A77" s="126" t="s">
        <v>485</v>
      </c>
      <c r="B77" s="431">
        <v>4.5999999999999996</v>
      </c>
      <c r="C77" s="431">
        <v>4.4000000000000004</v>
      </c>
      <c r="D77" s="431">
        <v>9</v>
      </c>
      <c r="E77" s="149"/>
      <c r="F77" s="225">
        <v>35</v>
      </c>
      <c r="G77" s="225">
        <v>46</v>
      </c>
      <c r="H77" s="225">
        <v>40</v>
      </c>
      <c r="J77" s="225">
        <v>91</v>
      </c>
      <c r="K77" s="225">
        <v>95</v>
      </c>
      <c r="L77" s="225">
        <v>93</v>
      </c>
    </row>
    <row r="78" spans="1:12" ht="11.25" customHeight="1" x14ac:dyDescent="0.2">
      <c r="A78" s="142" t="s">
        <v>91</v>
      </c>
      <c r="B78" s="431">
        <v>0.7</v>
      </c>
      <c r="C78" s="431">
        <v>12.7</v>
      </c>
      <c r="D78" s="431">
        <v>13.4</v>
      </c>
      <c r="E78" s="149"/>
      <c r="F78" s="225">
        <v>26</v>
      </c>
      <c r="G78" s="225">
        <v>55</v>
      </c>
      <c r="H78" s="225">
        <v>54</v>
      </c>
      <c r="J78" s="225">
        <v>88</v>
      </c>
      <c r="K78" s="225">
        <v>97</v>
      </c>
      <c r="L78" s="225">
        <v>96</v>
      </c>
    </row>
    <row r="79" spans="1:12" ht="11.25" customHeight="1" x14ac:dyDescent="0.2">
      <c r="A79" s="144" t="s">
        <v>95</v>
      </c>
      <c r="B79" s="431">
        <v>0.9</v>
      </c>
      <c r="C79" s="431">
        <v>1.4</v>
      </c>
      <c r="D79" s="431">
        <v>2.2000000000000002</v>
      </c>
      <c r="E79" s="149"/>
      <c r="F79" s="225">
        <v>46</v>
      </c>
      <c r="G79" s="225">
        <v>67</v>
      </c>
      <c r="H79" s="225">
        <v>59</v>
      </c>
      <c r="J79" s="225">
        <v>99</v>
      </c>
      <c r="K79" s="225">
        <v>99</v>
      </c>
      <c r="L79" s="225">
        <v>99</v>
      </c>
    </row>
    <row r="80" spans="1:12" ht="11.25" customHeight="1" x14ac:dyDescent="0.2">
      <c r="A80" s="144" t="s">
        <v>92</v>
      </c>
      <c r="B80" s="431">
        <v>3.2</v>
      </c>
      <c r="C80" s="431">
        <v>3.2</v>
      </c>
      <c r="D80" s="431">
        <v>6.4</v>
      </c>
      <c r="E80" s="149"/>
      <c r="F80" s="225">
        <v>22</v>
      </c>
      <c r="G80" s="225">
        <v>42</v>
      </c>
      <c r="H80" s="225">
        <v>32</v>
      </c>
      <c r="J80" s="225">
        <v>85</v>
      </c>
      <c r="K80" s="225">
        <v>93</v>
      </c>
      <c r="L80" s="225">
        <v>89</v>
      </c>
    </row>
    <row r="81" spans="1:13" ht="11.25" customHeight="1" x14ac:dyDescent="0.2">
      <c r="A81" s="144" t="s">
        <v>93</v>
      </c>
      <c r="B81" s="431">
        <v>0.1</v>
      </c>
      <c r="C81" s="431">
        <v>0</v>
      </c>
      <c r="D81" s="431">
        <v>0.1</v>
      </c>
      <c r="E81" s="149"/>
      <c r="F81" s="225">
        <v>28</v>
      </c>
      <c r="G81" s="225">
        <v>71</v>
      </c>
      <c r="H81" s="225">
        <v>32</v>
      </c>
      <c r="J81" s="225">
        <v>98</v>
      </c>
      <c r="K81" s="225">
        <v>100</v>
      </c>
      <c r="L81" s="225">
        <v>99</v>
      </c>
    </row>
    <row r="82" spans="1:13" ht="11.25" customHeight="1" x14ac:dyDescent="0.2">
      <c r="A82" s="104" t="s">
        <v>45</v>
      </c>
      <c r="B82" s="431">
        <v>26.1</v>
      </c>
      <c r="C82" s="431">
        <v>24.9</v>
      </c>
      <c r="D82" s="431">
        <v>51.1</v>
      </c>
      <c r="E82" s="149"/>
      <c r="F82" s="225">
        <v>55</v>
      </c>
      <c r="G82" s="225">
        <v>76</v>
      </c>
      <c r="H82" s="225">
        <v>65</v>
      </c>
      <c r="J82" s="225">
        <v>98</v>
      </c>
      <c r="K82" s="225">
        <v>99</v>
      </c>
      <c r="L82" s="225">
        <v>99</v>
      </c>
    </row>
    <row r="83" spans="1:13" ht="11.25" customHeight="1" x14ac:dyDescent="0.2">
      <c r="A83" s="144" t="s">
        <v>99</v>
      </c>
      <c r="B83" s="225" t="s">
        <v>308</v>
      </c>
      <c r="C83" s="225" t="s">
        <v>308</v>
      </c>
      <c r="D83" s="225" t="s">
        <v>308</v>
      </c>
      <c r="E83" s="225"/>
      <c r="F83" s="225" t="s">
        <v>308</v>
      </c>
      <c r="G83" s="225" t="s">
        <v>308</v>
      </c>
      <c r="H83" s="225" t="s">
        <v>308</v>
      </c>
      <c r="I83" s="225"/>
      <c r="J83" s="225" t="s">
        <v>308</v>
      </c>
      <c r="K83" s="225" t="s">
        <v>308</v>
      </c>
      <c r="L83" s="225" t="s">
        <v>308</v>
      </c>
    </row>
    <row r="84" spans="1:13" ht="11.25" customHeight="1" x14ac:dyDescent="0.2">
      <c r="A84" s="104" t="s">
        <v>36</v>
      </c>
      <c r="B84" s="431">
        <v>20.6</v>
      </c>
      <c r="C84" s="431">
        <v>21.3</v>
      </c>
      <c r="D84" s="431">
        <v>41.9</v>
      </c>
      <c r="E84" s="149"/>
      <c r="F84" s="225">
        <v>72</v>
      </c>
      <c r="G84" s="225">
        <v>79</v>
      </c>
      <c r="H84" s="225">
        <v>76</v>
      </c>
      <c r="J84" s="225">
        <v>99</v>
      </c>
      <c r="K84" s="225">
        <v>99</v>
      </c>
      <c r="L84" s="225">
        <v>99</v>
      </c>
    </row>
    <row r="85" spans="1:13" ht="11.25" customHeight="1" x14ac:dyDescent="0.2">
      <c r="A85" s="142" t="s">
        <v>100</v>
      </c>
      <c r="B85" s="431">
        <v>1.3</v>
      </c>
      <c r="C85" s="431">
        <v>3.1</v>
      </c>
      <c r="D85" s="431">
        <v>4.4000000000000004</v>
      </c>
      <c r="E85" s="149"/>
      <c r="F85" s="225">
        <v>48</v>
      </c>
      <c r="G85" s="225">
        <v>67</v>
      </c>
      <c r="H85" s="225">
        <v>61</v>
      </c>
      <c r="J85" s="225">
        <v>97</v>
      </c>
      <c r="K85" s="225">
        <v>99</v>
      </c>
      <c r="L85" s="225">
        <v>98</v>
      </c>
    </row>
    <row r="86" spans="1:13" ht="11.25" customHeight="1" x14ac:dyDescent="0.2">
      <c r="A86" s="104" t="s">
        <v>47</v>
      </c>
      <c r="B86" s="431">
        <v>64.7</v>
      </c>
      <c r="C86" s="431">
        <v>42.6</v>
      </c>
      <c r="D86" s="431">
        <v>107.3</v>
      </c>
      <c r="E86" s="149"/>
      <c r="F86" s="225">
        <v>69</v>
      </c>
      <c r="G86" s="225">
        <v>71</v>
      </c>
      <c r="H86" s="225">
        <v>70</v>
      </c>
      <c r="J86" s="225">
        <v>100</v>
      </c>
      <c r="K86" s="225">
        <v>100</v>
      </c>
      <c r="L86" s="225">
        <v>100</v>
      </c>
    </row>
    <row r="87" spans="1:13" ht="11.25" customHeight="1" x14ac:dyDescent="0.2">
      <c r="A87" s="104" t="s">
        <v>48</v>
      </c>
      <c r="B87" s="431">
        <v>120.3</v>
      </c>
      <c r="C87" s="431">
        <v>138.4</v>
      </c>
      <c r="D87" s="431">
        <v>258.7</v>
      </c>
      <c r="E87" s="149"/>
      <c r="F87" s="225">
        <v>64</v>
      </c>
      <c r="G87" s="225">
        <v>78</v>
      </c>
      <c r="H87" s="225">
        <v>72</v>
      </c>
      <c r="J87" s="225">
        <v>97</v>
      </c>
      <c r="K87" s="225">
        <v>98</v>
      </c>
      <c r="L87" s="225">
        <v>98</v>
      </c>
    </row>
    <row r="88" spans="1:13" ht="11.25" customHeight="1" x14ac:dyDescent="0.2">
      <c r="A88" s="104" t="s">
        <v>71</v>
      </c>
      <c r="B88" s="431">
        <v>26.1</v>
      </c>
      <c r="C88" s="431">
        <v>22.9</v>
      </c>
      <c r="D88" s="431">
        <v>49</v>
      </c>
      <c r="E88" s="149"/>
      <c r="F88" s="225">
        <v>72</v>
      </c>
      <c r="G88" s="225">
        <v>77</v>
      </c>
      <c r="H88" s="225">
        <v>74</v>
      </c>
      <c r="J88" s="225">
        <v>97</v>
      </c>
      <c r="K88" s="225">
        <v>98</v>
      </c>
      <c r="L88" s="225">
        <v>98</v>
      </c>
    </row>
    <row r="89" spans="1:13" ht="11.25" customHeight="1" x14ac:dyDescent="0.2">
      <c r="A89" s="104" t="s">
        <v>73</v>
      </c>
      <c r="B89" s="431">
        <v>18.600000000000001</v>
      </c>
      <c r="C89" s="431">
        <v>20.6</v>
      </c>
      <c r="D89" s="431">
        <v>39.200000000000003</v>
      </c>
      <c r="E89" s="149"/>
      <c r="F89" s="225">
        <v>51</v>
      </c>
      <c r="G89" s="225">
        <v>68</v>
      </c>
      <c r="H89" s="225">
        <v>60</v>
      </c>
      <c r="J89" s="225">
        <v>98</v>
      </c>
      <c r="K89" s="225">
        <v>99</v>
      </c>
      <c r="L89" s="225">
        <v>99</v>
      </c>
    </row>
    <row r="90" spans="1:13" ht="11.25" customHeight="1" x14ac:dyDescent="0.2">
      <c r="A90" s="129"/>
      <c r="B90" s="129"/>
      <c r="C90" s="129"/>
      <c r="D90" s="129"/>
      <c r="E90" s="129"/>
      <c r="F90" s="129"/>
      <c r="G90" s="129"/>
      <c r="H90" s="129"/>
      <c r="I90" s="129"/>
      <c r="J90" s="129"/>
      <c r="K90" s="129"/>
      <c r="L90" s="129"/>
    </row>
    <row r="91" spans="1:13" ht="11.25" customHeight="1" x14ac:dyDescent="0.2">
      <c r="A91" s="124"/>
      <c r="B91" s="151"/>
      <c r="C91" s="151"/>
      <c r="D91" s="151"/>
      <c r="E91" s="151"/>
      <c r="F91" s="151"/>
      <c r="G91" s="151"/>
      <c r="H91" s="151"/>
      <c r="I91" s="151"/>
      <c r="J91" s="151"/>
      <c r="K91" s="151"/>
      <c r="L91" s="128" t="s">
        <v>671</v>
      </c>
    </row>
    <row r="92" spans="1:13" ht="11.25" customHeight="1" x14ac:dyDescent="0.2">
      <c r="A92" s="124"/>
      <c r="B92" s="151"/>
      <c r="C92" s="151"/>
      <c r="D92" s="151"/>
      <c r="E92" s="151"/>
      <c r="F92" s="151"/>
      <c r="G92" s="151"/>
      <c r="H92" s="151"/>
      <c r="I92" s="151"/>
      <c r="J92" s="151"/>
      <c r="K92" s="151"/>
      <c r="L92" s="128"/>
    </row>
    <row r="93" spans="1:13" ht="44.1" customHeight="1" x14ac:dyDescent="0.2">
      <c r="A93" s="537" t="s">
        <v>663</v>
      </c>
      <c r="B93" s="537"/>
      <c r="C93" s="537"/>
      <c r="D93" s="537"/>
      <c r="E93" s="537"/>
      <c r="F93" s="537"/>
      <c r="G93" s="537"/>
      <c r="H93" s="537"/>
      <c r="I93" s="537"/>
      <c r="J93" s="537"/>
      <c r="K93" s="537"/>
      <c r="L93" s="462"/>
      <c r="M93" s="462"/>
    </row>
    <row r="94" spans="1:13" ht="21.95" customHeight="1" x14ac:dyDescent="0.2">
      <c r="A94" s="539" t="s">
        <v>690</v>
      </c>
      <c r="B94" s="539"/>
      <c r="C94" s="539"/>
      <c r="D94" s="539"/>
      <c r="E94" s="539"/>
      <c r="F94" s="539"/>
      <c r="G94" s="539"/>
      <c r="H94" s="539"/>
      <c r="I94" s="539"/>
      <c r="J94" s="539"/>
      <c r="K94" s="539"/>
      <c r="L94" s="181"/>
    </row>
    <row r="95" spans="1:13" x14ac:dyDescent="0.2">
      <c r="A95" s="423" t="s">
        <v>505</v>
      </c>
      <c r="B95" s="423"/>
      <c r="C95" s="423"/>
      <c r="D95" s="423"/>
      <c r="E95" s="423"/>
    </row>
    <row r="96" spans="1:13" x14ac:dyDescent="0.2">
      <c r="A96" s="423" t="s">
        <v>571</v>
      </c>
      <c r="B96" s="423"/>
      <c r="C96" s="423"/>
      <c r="D96" s="423"/>
      <c r="E96" s="423"/>
    </row>
    <row r="97" spans="1:12" x14ac:dyDescent="0.2">
      <c r="A97" s="423" t="s">
        <v>689</v>
      </c>
      <c r="B97" s="423"/>
      <c r="C97" s="423"/>
      <c r="D97" s="423"/>
      <c r="E97" s="423"/>
    </row>
    <row r="98" spans="1:12" x14ac:dyDescent="0.2">
      <c r="A98" s="540" t="s">
        <v>492</v>
      </c>
      <c r="B98" s="540"/>
      <c r="C98" s="540"/>
    </row>
    <row r="99" spans="1:12" ht="11.25" customHeight="1" x14ac:dyDescent="0.2">
      <c r="A99" s="541" t="s">
        <v>493</v>
      </c>
      <c r="B99" s="541"/>
      <c r="C99" s="541"/>
      <c r="D99" s="541"/>
      <c r="E99" s="541"/>
      <c r="F99" s="541"/>
    </row>
    <row r="100" spans="1:12" ht="11.25" customHeight="1" x14ac:dyDescent="0.2">
      <c r="A100" s="541" t="s">
        <v>494</v>
      </c>
      <c r="B100" s="541"/>
      <c r="C100" s="541"/>
      <c r="D100" s="541"/>
      <c r="E100" s="541"/>
      <c r="F100" s="541"/>
      <c r="G100" s="541"/>
      <c r="H100" s="541"/>
      <c r="I100" s="541"/>
      <c r="J100" s="541"/>
      <c r="K100" s="541"/>
    </row>
    <row r="102" spans="1:12" x14ac:dyDescent="0.2">
      <c r="A102" s="8" t="s">
        <v>463</v>
      </c>
    </row>
    <row r="104" spans="1:12" ht="21.95" customHeight="1" x14ac:dyDescent="0.2">
      <c r="A104" s="538" t="s">
        <v>507</v>
      </c>
      <c r="B104" s="538"/>
      <c r="C104" s="538"/>
      <c r="D104" s="538"/>
      <c r="E104" s="538"/>
      <c r="F104" s="538"/>
      <c r="G104" s="538"/>
      <c r="H104" s="538"/>
      <c r="I104" s="538"/>
      <c r="J104" s="538"/>
      <c r="K104" s="538"/>
      <c r="L104" s="538"/>
    </row>
  </sheetData>
  <sheetProtection sheet="1" objects="1" scenarios="1"/>
  <mergeCells count="12">
    <mergeCell ref="A99:F99"/>
    <mergeCell ref="A100:K100"/>
    <mergeCell ref="A104:L104"/>
    <mergeCell ref="A1:L1"/>
    <mergeCell ref="J5:L5"/>
    <mergeCell ref="F5:H5"/>
    <mergeCell ref="B5:D5"/>
    <mergeCell ref="A2:B2"/>
    <mergeCell ref="E4:L4"/>
    <mergeCell ref="A93:K93"/>
    <mergeCell ref="A94:K94"/>
    <mergeCell ref="A98:C98"/>
  </mergeCells>
  <phoneticPr fontId="27" type="noConversion"/>
  <conditionalFormatting sqref="E34:E43 B57:D57 B59:E61 B65:E67 E46:E50 E53:E61 B69:E69 B84:E89 B71:E82 E22:E30">
    <cfRule type="cellIs" dxfId="16" priority="19" stopIfTrue="1" operator="equal">
      <formula>"LOW"</formula>
    </cfRule>
    <cfRule type="cellIs" dxfId="15" priority="20" stopIfTrue="1" operator="equal">
      <formula>"HIGH"</formula>
    </cfRule>
  </conditionalFormatting>
  <conditionalFormatting sqref="B54:D55 B59:D61 B65:D67">
    <cfRule type="cellIs" dxfId="14" priority="17" stopIfTrue="1" operator="equal">
      <formula>"LOW"</formula>
    </cfRule>
    <cfRule type="cellIs" dxfId="13" priority="18" stopIfTrue="1" operator="equal">
      <formula>"HIGH"</formula>
    </cfRule>
  </conditionalFormatting>
  <conditionalFormatting sqref="B64:E67">
    <cfRule type="cellIs" dxfId="12" priority="11" stopIfTrue="1" operator="equal">
      <formula>"LOW"</formula>
    </cfRule>
    <cfRule type="cellIs" dxfId="11" priority="12" stopIfTrue="1" operator="equal">
      <formula>"HIGH"</formula>
    </cfRule>
  </conditionalFormatting>
  <conditionalFormatting sqref="B64:D67">
    <cfRule type="cellIs" dxfId="10" priority="9" stopIfTrue="1" operator="equal">
      <formula>"LOW"</formula>
    </cfRule>
    <cfRule type="cellIs" dxfId="9" priority="10" stopIfTrue="1" operator="equal">
      <formula>"HIGH"</formula>
    </cfRule>
  </conditionalFormatting>
  <pageMargins left="0.31496062992125984" right="0.27559055118110237" top="0.51181102362204722" bottom="0.51181102362204722" header="0.51181102362204722" footer="0.51181102362204722"/>
  <pageSetup paperSize="9" scale="59" orientation="portrait" r:id="rId1"/>
  <headerFooter alignWithMargins="0">
    <oddHeader xml:space="preserve">&amp;C&amp;"Arial,Bold"&amp;12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enableFormatConditionsCalculation="0">
    <tabColor theme="6" tint="0.39997558519241921"/>
  </sheetPr>
  <dimension ref="A1:M106"/>
  <sheetViews>
    <sheetView showGridLines="0" zoomScaleNormal="100" workbookViewId="0">
      <selection sqref="A1:L1"/>
    </sheetView>
  </sheetViews>
  <sheetFormatPr defaultRowHeight="11.25" x14ac:dyDescent="0.2"/>
  <cols>
    <col min="1" max="1" width="30" style="104" customWidth="1"/>
    <col min="2" max="4" width="8.140625" style="150" customWidth="1"/>
    <col min="5" max="5" width="1.7109375" style="150" customWidth="1"/>
    <col min="6" max="8" width="7.42578125" style="150" customWidth="1"/>
    <col min="9" max="9" width="1.7109375" style="150" customWidth="1"/>
    <col min="10" max="12" width="8.85546875" style="150" customWidth="1"/>
    <col min="13" max="16384" width="9.140625" style="104"/>
  </cols>
  <sheetData>
    <row r="1" spans="1:12" ht="24.75" customHeight="1" x14ac:dyDescent="0.2">
      <c r="A1" s="545" t="s">
        <v>646</v>
      </c>
      <c r="B1" s="545"/>
      <c r="C1" s="545"/>
      <c r="D1" s="545"/>
      <c r="E1" s="545"/>
      <c r="F1" s="545"/>
      <c r="G1" s="545"/>
      <c r="H1" s="545"/>
      <c r="I1" s="545"/>
      <c r="J1" s="545"/>
      <c r="K1" s="545"/>
      <c r="L1" s="545"/>
    </row>
    <row r="2" spans="1:12" ht="13.5" customHeight="1" x14ac:dyDescent="0.2">
      <c r="A2" s="543" t="s">
        <v>674</v>
      </c>
      <c r="B2" s="543"/>
    </row>
    <row r="3" spans="1:12" ht="12.75" customHeight="1" x14ac:dyDescent="0.2">
      <c r="A3" s="1" t="s">
        <v>49</v>
      </c>
    </row>
    <row r="4" spans="1:12" ht="11.25" customHeight="1" x14ac:dyDescent="0.2">
      <c r="A4" s="26"/>
      <c r="C4" s="172"/>
      <c r="F4" s="547" t="s">
        <v>510</v>
      </c>
      <c r="G4" s="547"/>
      <c r="H4" s="547"/>
      <c r="I4" s="547"/>
      <c r="J4" s="547"/>
      <c r="K4" s="547"/>
      <c r="L4" s="547"/>
    </row>
    <row r="5" spans="1:12" s="171" customFormat="1" ht="11.25" customHeight="1" x14ac:dyDescent="0.2">
      <c r="A5" s="2"/>
      <c r="B5" s="542" t="s">
        <v>570</v>
      </c>
      <c r="C5" s="542"/>
      <c r="D5" s="542"/>
      <c r="E5" s="175"/>
      <c r="F5" s="542" t="s">
        <v>51</v>
      </c>
      <c r="G5" s="542"/>
      <c r="H5" s="542"/>
      <c r="I5" s="175"/>
      <c r="J5" s="542" t="s">
        <v>52</v>
      </c>
      <c r="K5" s="542"/>
      <c r="L5" s="542"/>
    </row>
    <row r="6" spans="1:12" ht="11.25" customHeight="1" x14ac:dyDescent="0.2">
      <c r="A6" s="129"/>
      <c r="B6" s="176" t="s">
        <v>53</v>
      </c>
      <c r="C6" s="176" t="s">
        <v>54</v>
      </c>
      <c r="D6" s="176" t="s">
        <v>14</v>
      </c>
      <c r="E6" s="133"/>
      <c r="F6" s="176" t="s">
        <v>53</v>
      </c>
      <c r="G6" s="176" t="s">
        <v>54</v>
      </c>
      <c r="H6" s="176" t="s">
        <v>14</v>
      </c>
      <c r="I6" s="133"/>
      <c r="J6" s="176" t="s">
        <v>53</v>
      </c>
      <c r="K6" s="176" t="s">
        <v>54</v>
      </c>
      <c r="L6" s="176" t="s">
        <v>14</v>
      </c>
    </row>
    <row r="7" spans="1:12" ht="11.25" customHeight="1" x14ac:dyDescent="0.2">
      <c r="A7" s="124"/>
      <c r="B7" s="437"/>
      <c r="C7" s="437"/>
      <c r="D7" s="437"/>
      <c r="E7" s="437"/>
      <c r="F7" s="437"/>
      <c r="G7" s="437"/>
      <c r="H7" s="437"/>
      <c r="I7" s="437"/>
      <c r="J7" s="437"/>
      <c r="K7" s="437"/>
      <c r="L7" s="437"/>
    </row>
    <row r="8" spans="1:12" ht="11.25" customHeight="1" x14ac:dyDescent="0.2">
      <c r="A8" s="104" t="s">
        <v>64</v>
      </c>
      <c r="B8" s="431">
        <v>309</v>
      </c>
      <c r="C8" s="431">
        <v>297.89999999999998</v>
      </c>
      <c r="D8" s="431">
        <v>606.79999999999995</v>
      </c>
      <c r="E8" s="149"/>
      <c r="F8" s="431">
        <v>252.6</v>
      </c>
      <c r="G8" s="431">
        <v>264.3</v>
      </c>
      <c r="H8" s="431">
        <v>516.9</v>
      </c>
      <c r="I8" s="149"/>
      <c r="J8" s="431">
        <v>305.39999999999998</v>
      </c>
      <c r="K8" s="431">
        <v>295.7</v>
      </c>
      <c r="L8" s="431">
        <v>601.1</v>
      </c>
    </row>
    <row r="9" spans="1:12" ht="11.25" customHeight="1" x14ac:dyDescent="0.2">
      <c r="A9" s="104" t="s">
        <v>55</v>
      </c>
      <c r="B9" s="225">
        <v>97</v>
      </c>
      <c r="C9" s="225">
        <v>99</v>
      </c>
      <c r="D9" s="225">
        <v>98</v>
      </c>
      <c r="F9" s="225">
        <v>80</v>
      </c>
      <c r="G9" s="225">
        <v>88</v>
      </c>
      <c r="H9" s="225">
        <v>84</v>
      </c>
      <c r="J9" s="225">
        <v>96</v>
      </c>
      <c r="K9" s="225">
        <v>98</v>
      </c>
      <c r="L9" s="225">
        <v>97</v>
      </c>
    </row>
    <row r="10" spans="1:12" ht="11.25" customHeight="1" x14ac:dyDescent="0.2"/>
    <row r="11" spans="1:12" ht="11.25" customHeight="1" x14ac:dyDescent="0.2">
      <c r="A11" s="104" t="s">
        <v>56</v>
      </c>
      <c r="B11" s="225">
        <v>71</v>
      </c>
      <c r="C11" s="225">
        <v>76</v>
      </c>
      <c r="D11" s="225">
        <v>73</v>
      </c>
      <c r="F11" s="225">
        <v>41</v>
      </c>
      <c r="G11" s="225">
        <v>52</v>
      </c>
      <c r="H11" s="225">
        <v>46</v>
      </c>
      <c r="J11" s="225">
        <v>68</v>
      </c>
      <c r="K11" s="225">
        <v>73</v>
      </c>
      <c r="L11" s="225">
        <v>71</v>
      </c>
    </row>
    <row r="12" spans="1:12" ht="11.25" customHeight="1" x14ac:dyDescent="0.2">
      <c r="A12" s="104" t="s">
        <v>57</v>
      </c>
      <c r="B12" s="225">
        <v>75</v>
      </c>
      <c r="C12" s="225">
        <v>79</v>
      </c>
      <c r="D12" s="225">
        <v>77</v>
      </c>
      <c r="F12" s="225">
        <v>50</v>
      </c>
      <c r="G12" s="225">
        <v>55</v>
      </c>
      <c r="H12" s="225">
        <v>52</v>
      </c>
      <c r="J12" s="225">
        <v>73</v>
      </c>
      <c r="K12" s="225">
        <v>77</v>
      </c>
      <c r="L12" s="225">
        <v>75</v>
      </c>
    </row>
    <row r="13" spans="1:12" ht="11.25" customHeight="1" x14ac:dyDescent="0.2">
      <c r="A13" s="104" t="s">
        <v>58</v>
      </c>
      <c r="B13" s="225">
        <v>60</v>
      </c>
      <c r="C13" s="225">
        <v>66</v>
      </c>
      <c r="D13" s="225">
        <v>63</v>
      </c>
      <c r="F13" s="225">
        <v>37</v>
      </c>
      <c r="G13" s="225">
        <v>46</v>
      </c>
      <c r="H13" s="225">
        <v>41</v>
      </c>
      <c r="J13" s="225">
        <v>59</v>
      </c>
      <c r="K13" s="225">
        <v>64</v>
      </c>
      <c r="L13" s="225">
        <v>62</v>
      </c>
    </row>
    <row r="14" spans="1:12" ht="11.25" customHeight="1" x14ac:dyDescent="0.2">
      <c r="A14" s="131"/>
    </row>
    <row r="15" spans="1:12" s="433" customFormat="1" ht="11.25" customHeight="1" x14ac:dyDescent="0.2">
      <c r="A15" s="104" t="s">
        <v>550</v>
      </c>
      <c r="B15" s="225">
        <v>72</v>
      </c>
      <c r="C15" s="225">
        <v>77</v>
      </c>
      <c r="D15" s="225">
        <v>75</v>
      </c>
      <c r="E15" s="150"/>
      <c r="F15" s="225">
        <v>47</v>
      </c>
      <c r="G15" s="225">
        <v>62</v>
      </c>
      <c r="H15" s="225">
        <v>54</v>
      </c>
      <c r="I15" s="150"/>
      <c r="J15" s="225">
        <v>71</v>
      </c>
      <c r="K15" s="225">
        <v>77</v>
      </c>
      <c r="L15" s="225">
        <v>74</v>
      </c>
    </row>
    <row r="16" spans="1:12" s="433" customFormat="1" ht="11.25" customHeight="1" x14ac:dyDescent="0.2">
      <c r="A16" s="145" t="s">
        <v>15</v>
      </c>
      <c r="B16" s="225">
        <v>20</v>
      </c>
      <c r="C16" s="225">
        <v>15</v>
      </c>
      <c r="D16" s="225">
        <v>18</v>
      </c>
      <c r="E16" s="150"/>
      <c r="F16" s="225">
        <v>7</v>
      </c>
      <c r="G16" s="225">
        <v>7</v>
      </c>
      <c r="H16" s="225">
        <v>7</v>
      </c>
      <c r="I16" s="150"/>
      <c r="J16" s="225">
        <v>20</v>
      </c>
      <c r="K16" s="225">
        <v>14</v>
      </c>
      <c r="L16" s="225">
        <v>17</v>
      </c>
    </row>
    <row r="17" spans="1:12" s="433" customFormat="1" ht="12" customHeight="1" x14ac:dyDescent="0.2">
      <c r="A17" s="145" t="s">
        <v>551</v>
      </c>
      <c r="B17" s="225">
        <v>52</v>
      </c>
      <c r="C17" s="225">
        <v>63</v>
      </c>
      <c r="D17" s="225">
        <v>57</v>
      </c>
      <c r="E17" s="150"/>
      <c r="F17" s="225">
        <v>40</v>
      </c>
      <c r="G17" s="225">
        <v>55</v>
      </c>
      <c r="H17" s="225">
        <v>47</v>
      </c>
      <c r="I17" s="150"/>
      <c r="J17" s="225">
        <v>51</v>
      </c>
      <c r="K17" s="225">
        <v>63</v>
      </c>
      <c r="L17" s="225">
        <v>57</v>
      </c>
    </row>
    <row r="18" spans="1:12" s="433" customFormat="1" ht="11.25" customHeight="1" x14ac:dyDescent="0.2">
      <c r="A18" s="145"/>
    </row>
    <row r="19" spans="1:12" ht="11.25" customHeight="1" x14ac:dyDescent="0.2">
      <c r="A19" s="104" t="s">
        <v>16</v>
      </c>
      <c r="B19" s="225">
        <v>92</v>
      </c>
      <c r="C19" s="225">
        <v>94</v>
      </c>
      <c r="D19" s="225">
        <v>93</v>
      </c>
      <c r="F19" s="225">
        <v>63</v>
      </c>
      <c r="G19" s="225">
        <v>65</v>
      </c>
      <c r="H19" s="225">
        <v>64</v>
      </c>
      <c r="J19" s="225">
        <v>88</v>
      </c>
      <c r="K19" s="225">
        <v>91</v>
      </c>
      <c r="L19" s="225">
        <v>89</v>
      </c>
    </row>
    <row r="20" spans="1:12" ht="11.25" customHeight="1" x14ac:dyDescent="0.2">
      <c r="B20" s="104"/>
      <c r="C20" s="104"/>
      <c r="D20" s="104"/>
      <c r="E20" s="104"/>
      <c r="F20" s="104"/>
      <c r="G20" s="104"/>
      <c r="H20" s="104"/>
      <c r="I20" s="104"/>
      <c r="J20" s="104"/>
      <c r="K20" s="104"/>
      <c r="L20" s="104"/>
    </row>
    <row r="21" spans="1:12" ht="11.25" customHeight="1" x14ac:dyDescent="0.2">
      <c r="A21" s="104" t="s">
        <v>59</v>
      </c>
      <c r="B21" s="225">
        <v>77</v>
      </c>
      <c r="C21" s="225">
        <v>81</v>
      </c>
      <c r="D21" s="225">
        <v>79</v>
      </c>
      <c r="F21" s="225">
        <v>55</v>
      </c>
      <c r="G21" s="225">
        <v>61</v>
      </c>
      <c r="H21" s="225">
        <v>58</v>
      </c>
      <c r="J21" s="225">
        <v>76</v>
      </c>
      <c r="K21" s="225">
        <v>80</v>
      </c>
      <c r="L21" s="225">
        <v>78</v>
      </c>
    </row>
    <row r="22" spans="1:12" ht="11.25" customHeight="1" x14ac:dyDescent="0.2">
      <c r="A22" s="104" t="s">
        <v>17</v>
      </c>
      <c r="B22" s="225">
        <v>54</v>
      </c>
      <c r="C22" s="225">
        <v>58</v>
      </c>
      <c r="D22" s="225">
        <v>56</v>
      </c>
      <c r="F22" s="225">
        <v>32</v>
      </c>
      <c r="G22" s="225">
        <v>38</v>
      </c>
      <c r="H22" s="225">
        <v>35</v>
      </c>
      <c r="J22" s="225">
        <v>53</v>
      </c>
      <c r="K22" s="225">
        <v>57</v>
      </c>
      <c r="L22" s="225">
        <v>55</v>
      </c>
    </row>
    <row r="23" spans="1:12" ht="11.25" customHeight="1" x14ac:dyDescent="0.2">
      <c r="A23" s="104" t="s">
        <v>18</v>
      </c>
      <c r="B23" s="225">
        <v>41</v>
      </c>
      <c r="C23" s="225">
        <v>46</v>
      </c>
      <c r="D23" s="225">
        <v>44</v>
      </c>
      <c r="F23" s="225">
        <v>26</v>
      </c>
      <c r="G23" s="225">
        <v>32</v>
      </c>
      <c r="H23" s="225">
        <v>29</v>
      </c>
      <c r="J23" s="225">
        <v>41</v>
      </c>
      <c r="K23" s="225">
        <v>46</v>
      </c>
      <c r="L23" s="225">
        <v>44</v>
      </c>
    </row>
    <row r="24" spans="1:12" ht="11.25" customHeight="1" x14ac:dyDescent="0.2">
      <c r="A24" s="104" t="s">
        <v>595</v>
      </c>
      <c r="B24" s="225">
        <v>3</v>
      </c>
      <c r="C24" s="225">
        <v>3</v>
      </c>
      <c r="D24" s="225">
        <v>3</v>
      </c>
      <c r="F24" s="225">
        <v>3</v>
      </c>
      <c r="G24" s="225">
        <v>3</v>
      </c>
      <c r="H24" s="225">
        <v>3</v>
      </c>
      <c r="J24" s="225">
        <v>3</v>
      </c>
      <c r="K24" s="225">
        <v>3</v>
      </c>
      <c r="L24" s="225">
        <v>3</v>
      </c>
    </row>
    <row r="25" spans="1:12" ht="11.25" customHeight="1" x14ac:dyDescent="0.2">
      <c r="A25" s="104" t="s">
        <v>19</v>
      </c>
      <c r="B25" s="225">
        <v>2</v>
      </c>
      <c r="C25" s="225">
        <v>2</v>
      </c>
      <c r="D25" s="225">
        <v>2</v>
      </c>
      <c r="F25" s="225">
        <v>1</v>
      </c>
      <c r="G25" s="225">
        <v>1</v>
      </c>
      <c r="H25" s="225">
        <v>1</v>
      </c>
      <c r="J25" s="225">
        <v>2</v>
      </c>
      <c r="K25" s="225">
        <v>2</v>
      </c>
      <c r="L25" s="225">
        <v>2</v>
      </c>
    </row>
    <row r="26" spans="1:12" ht="11.25" customHeight="1" x14ac:dyDescent="0.2">
      <c r="B26" s="225"/>
      <c r="C26" s="225"/>
      <c r="D26" s="225"/>
      <c r="F26" s="225"/>
      <c r="G26" s="225"/>
      <c r="H26" s="225"/>
      <c r="J26" s="225"/>
      <c r="K26" s="225"/>
      <c r="L26" s="225"/>
    </row>
    <row r="27" spans="1:12" ht="11.25" customHeight="1" x14ac:dyDescent="0.2">
      <c r="A27" s="104" t="s">
        <v>20</v>
      </c>
      <c r="B27" s="225">
        <v>21</v>
      </c>
      <c r="C27" s="225">
        <v>21</v>
      </c>
      <c r="D27" s="225">
        <v>21</v>
      </c>
      <c r="F27" s="225">
        <v>19</v>
      </c>
      <c r="G27" s="225">
        <v>19</v>
      </c>
      <c r="H27" s="225">
        <v>19</v>
      </c>
      <c r="J27" s="225">
        <v>21</v>
      </c>
      <c r="K27" s="225">
        <v>21</v>
      </c>
      <c r="L27" s="225">
        <v>21</v>
      </c>
    </row>
    <row r="28" spans="1:12" ht="11.25" customHeight="1" x14ac:dyDescent="0.2">
      <c r="A28" s="104" t="s">
        <v>21</v>
      </c>
      <c r="B28" s="225">
        <v>21</v>
      </c>
      <c r="C28" s="225">
        <v>21</v>
      </c>
      <c r="D28" s="225">
        <v>21</v>
      </c>
      <c r="F28" s="225">
        <v>19</v>
      </c>
      <c r="G28" s="225">
        <v>20</v>
      </c>
      <c r="H28" s="225">
        <v>19</v>
      </c>
      <c r="J28" s="225">
        <v>21</v>
      </c>
      <c r="K28" s="225">
        <v>21</v>
      </c>
      <c r="L28" s="225">
        <v>21</v>
      </c>
    </row>
    <row r="29" spans="1:12" ht="11.25" customHeight="1" x14ac:dyDescent="0.2">
      <c r="A29" s="104" t="s">
        <v>22</v>
      </c>
      <c r="B29" s="225">
        <v>21</v>
      </c>
      <c r="C29" s="225">
        <v>22</v>
      </c>
      <c r="D29" s="225">
        <v>21</v>
      </c>
      <c r="F29" s="225">
        <v>19</v>
      </c>
      <c r="G29" s="225">
        <v>20</v>
      </c>
      <c r="H29" s="225">
        <v>20</v>
      </c>
      <c r="J29" s="225">
        <v>21</v>
      </c>
      <c r="K29" s="225">
        <v>22</v>
      </c>
      <c r="L29" s="225">
        <v>21</v>
      </c>
    </row>
    <row r="30" spans="1:12" ht="11.25" customHeight="1" x14ac:dyDescent="0.2">
      <c r="A30" s="104" t="s">
        <v>691</v>
      </c>
      <c r="B30" s="225">
        <v>4</v>
      </c>
      <c r="C30" s="225">
        <v>1</v>
      </c>
      <c r="D30" s="225">
        <v>3</v>
      </c>
      <c r="F30" s="225">
        <v>3</v>
      </c>
      <c r="G30" s="225">
        <v>1</v>
      </c>
      <c r="H30" s="225">
        <v>2</v>
      </c>
      <c r="J30" s="225">
        <v>4</v>
      </c>
      <c r="K30" s="225">
        <v>1</v>
      </c>
      <c r="L30" s="225">
        <v>2</v>
      </c>
    </row>
    <row r="31" spans="1:12" ht="11.25" customHeight="1" x14ac:dyDescent="0.2">
      <c r="A31" s="104" t="s">
        <v>692</v>
      </c>
      <c r="B31" s="225">
        <v>1</v>
      </c>
      <c r="C31" s="225">
        <v>1</v>
      </c>
      <c r="D31" s="225">
        <v>1</v>
      </c>
      <c r="F31" s="225">
        <v>1</v>
      </c>
      <c r="G31" s="225">
        <v>0</v>
      </c>
      <c r="H31" s="225">
        <v>1</v>
      </c>
      <c r="J31" s="225">
        <v>1</v>
      </c>
      <c r="K31" s="225">
        <v>1</v>
      </c>
      <c r="L31" s="225">
        <v>1</v>
      </c>
    </row>
    <row r="32" spans="1:12" ht="12" customHeight="1" x14ac:dyDescent="0.2">
      <c r="B32" s="225"/>
      <c r="C32" s="225"/>
      <c r="D32" s="225"/>
      <c r="F32" s="225"/>
      <c r="G32" s="225"/>
      <c r="H32" s="225"/>
      <c r="J32" s="225"/>
      <c r="K32" s="225"/>
      <c r="L32" s="225"/>
    </row>
    <row r="33" spans="1:12" ht="11.25" customHeight="1" x14ac:dyDescent="0.2">
      <c r="A33" s="104" t="s">
        <v>60</v>
      </c>
      <c r="B33" s="225">
        <v>35</v>
      </c>
      <c r="C33" s="225">
        <v>26</v>
      </c>
      <c r="D33" s="225">
        <v>31</v>
      </c>
      <c r="F33" s="225">
        <v>19</v>
      </c>
      <c r="G33" s="225">
        <v>19</v>
      </c>
      <c r="H33" s="225">
        <v>19</v>
      </c>
      <c r="J33" s="225">
        <v>34</v>
      </c>
      <c r="K33" s="225">
        <v>26</v>
      </c>
      <c r="L33" s="225">
        <v>30</v>
      </c>
    </row>
    <row r="34" spans="1:12" ht="11.25" customHeight="1" x14ac:dyDescent="0.2">
      <c r="A34" s="104" t="s">
        <v>24</v>
      </c>
      <c r="B34" s="225">
        <v>2</v>
      </c>
      <c r="C34" s="225">
        <v>0</v>
      </c>
      <c r="D34" s="225">
        <v>1</v>
      </c>
      <c r="F34" s="225">
        <v>2</v>
      </c>
      <c r="G34" s="225">
        <v>0</v>
      </c>
      <c r="H34" s="225">
        <v>1</v>
      </c>
      <c r="J34" s="225">
        <v>2</v>
      </c>
      <c r="K34" s="225">
        <v>0</v>
      </c>
      <c r="L34" s="225">
        <v>1</v>
      </c>
    </row>
    <row r="35" spans="1:12" ht="11.25" customHeight="1" x14ac:dyDescent="0.2">
      <c r="A35" s="104" t="s">
        <v>25</v>
      </c>
      <c r="B35" s="225">
        <v>5</v>
      </c>
      <c r="C35" s="225">
        <v>9</v>
      </c>
      <c r="D35" s="225">
        <v>7</v>
      </c>
      <c r="F35" s="225">
        <v>2</v>
      </c>
      <c r="G35" s="225">
        <v>6</v>
      </c>
      <c r="H35" s="225">
        <v>4</v>
      </c>
      <c r="J35" s="225">
        <v>5</v>
      </c>
      <c r="K35" s="225">
        <v>8</v>
      </c>
      <c r="L35" s="225">
        <v>6</v>
      </c>
    </row>
    <row r="36" spans="1:12" ht="11.25" customHeight="1" x14ac:dyDescent="0.2">
      <c r="A36" s="104" t="s">
        <v>26</v>
      </c>
      <c r="B36" s="225">
        <v>7</v>
      </c>
      <c r="C36" s="225">
        <v>4</v>
      </c>
      <c r="D36" s="225">
        <v>5</v>
      </c>
      <c r="F36" s="225">
        <v>3</v>
      </c>
      <c r="G36" s="225">
        <v>3</v>
      </c>
      <c r="H36" s="225">
        <v>3</v>
      </c>
      <c r="J36" s="225">
        <v>6</v>
      </c>
      <c r="K36" s="225">
        <v>4</v>
      </c>
      <c r="L36" s="225">
        <v>5</v>
      </c>
    </row>
    <row r="37" spans="1:12" ht="11.25" customHeight="1" x14ac:dyDescent="0.2">
      <c r="A37" s="104" t="s">
        <v>27</v>
      </c>
      <c r="B37" s="225">
        <v>14</v>
      </c>
      <c r="C37" s="225">
        <v>3</v>
      </c>
      <c r="D37" s="225">
        <v>9</v>
      </c>
      <c r="F37" s="225">
        <v>8</v>
      </c>
      <c r="G37" s="225">
        <v>2</v>
      </c>
      <c r="H37" s="225">
        <v>5</v>
      </c>
      <c r="J37" s="225">
        <v>14</v>
      </c>
      <c r="K37" s="225">
        <v>3</v>
      </c>
      <c r="L37" s="225">
        <v>8</v>
      </c>
    </row>
    <row r="38" spans="1:12" ht="11.25" customHeight="1" x14ac:dyDescent="0.2">
      <c r="A38" s="104" t="s">
        <v>28</v>
      </c>
      <c r="B38" s="225">
        <v>1</v>
      </c>
      <c r="C38" s="225">
        <v>0</v>
      </c>
      <c r="D38" s="225">
        <v>1</v>
      </c>
      <c r="F38" s="225">
        <v>1</v>
      </c>
      <c r="G38" s="225">
        <v>0</v>
      </c>
      <c r="H38" s="225">
        <v>0</v>
      </c>
      <c r="J38" s="225">
        <v>1</v>
      </c>
      <c r="K38" s="225">
        <v>0</v>
      </c>
      <c r="L38" s="225">
        <v>1</v>
      </c>
    </row>
    <row r="39" spans="1:12" ht="11.25" customHeight="1" x14ac:dyDescent="0.2">
      <c r="A39" s="104" t="s">
        <v>29</v>
      </c>
      <c r="B39" s="225">
        <v>0</v>
      </c>
      <c r="C39" s="225">
        <v>8</v>
      </c>
      <c r="D39" s="225">
        <v>4</v>
      </c>
      <c r="F39" s="225">
        <v>0</v>
      </c>
      <c r="G39" s="225">
        <v>6</v>
      </c>
      <c r="H39" s="225">
        <v>3</v>
      </c>
      <c r="J39" s="225">
        <v>0</v>
      </c>
      <c r="K39" s="225">
        <v>8</v>
      </c>
      <c r="L39" s="225">
        <v>4</v>
      </c>
    </row>
    <row r="40" spans="1:12" ht="12" customHeight="1" x14ac:dyDescent="0.2">
      <c r="A40" s="104" t="s">
        <v>693</v>
      </c>
      <c r="B40" s="225">
        <v>8</v>
      </c>
      <c r="C40" s="225">
        <v>4</v>
      </c>
      <c r="D40" s="225">
        <v>6</v>
      </c>
      <c r="F40" s="225">
        <v>4</v>
      </c>
      <c r="G40" s="225">
        <v>3</v>
      </c>
      <c r="H40" s="225">
        <v>3</v>
      </c>
      <c r="J40" s="225">
        <v>8</v>
      </c>
      <c r="K40" s="225">
        <v>4</v>
      </c>
      <c r="L40" s="225">
        <v>6</v>
      </c>
    </row>
    <row r="41" spans="1:12" ht="12" customHeight="1" x14ac:dyDescent="0.2">
      <c r="A41" s="142" t="s">
        <v>484</v>
      </c>
      <c r="B41" s="225">
        <v>1</v>
      </c>
      <c r="C41" s="225">
        <v>0</v>
      </c>
      <c r="D41" s="225">
        <v>1</v>
      </c>
      <c r="F41" s="225">
        <v>0</v>
      </c>
      <c r="G41" s="225">
        <v>0</v>
      </c>
      <c r="H41" s="225">
        <v>0</v>
      </c>
      <c r="J41" s="225">
        <v>1</v>
      </c>
      <c r="K41" s="225">
        <v>0</v>
      </c>
      <c r="L41" s="225">
        <v>1</v>
      </c>
    </row>
    <row r="42" spans="1:12" ht="12" customHeight="1" x14ac:dyDescent="0.2">
      <c r="A42" s="104" t="s">
        <v>694</v>
      </c>
      <c r="B42" s="225">
        <v>15</v>
      </c>
      <c r="C42" s="225">
        <v>12</v>
      </c>
      <c r="D42" s="225">
        <v>13</v>
      </c>
      <c r="F42" s="225">
        <v>10</v>
      </c>
      <c r="G42" s="225">
        <v>8</v>
      </c>
      <c r="H42" s="225">
        <v>9</v>
      </c>
      <c r="J42" s="225">
        <v>14</v>
      </c>
      <c r="K42" s="225">
        <v>11</v>
      </c>
      <c r="L42" s="225">
        <v>13</v>
      </c>
    </row>
    <row r="43" spans="1:12" ht="11.25" customHeight="1" x14ac:dyDescent="0.2">
      <c r="A43" s="104" t="s">
        <v>30</v>
      </c>
      <c r="B43" s="225">
        <v>14</v>
      </c>
      <c r="C43" s="225">
        <v>10</v>
      </c>
      <c r="D43" s="225">
        <v>12</v>
      </c>
      <c r="F43" s="225">
        <v>9</v>
      </c>
      <c r="G43" s="225">
        <v>7</v>
      </c>
      <c r="H43" s="225">
        <v>8</v>
      </c>
      <c r="J43" s="225">
        <v>13</v>
      </c>
      <c r="K43" s="225">
        <v>10</v>
      </c>
      <c r="L43" s="225">
        <v>12</v>
      </c>
    </row>
    <row r="44" spans="1:12" ht="11.25" customHeight="1" x14ac:dyDescent="0.2">
      <c r="A44" s="143" t="s">
        <v>90</v>
      </c>
      <c r="B44" s="225">
        <v>2</v>
      </c>
      <c r="C44" s="225">
        <v>1</v>
      </c>
      <c r="D44" s="225">
        <v>1</v>
      </c>
      <c r="F44" s="225">
        <v>1</v>
      </c>
      <c r="G44" s="225">
        <v>1</v>
      </c>
      <c r="H44" s="225">
        <v>1</v>
      </c>
      <c r="J44" s="225">
        <v>1</v>
      </c>
      <c r="K44" s="225">
        <v>1</v>
      </c>
      <c r="L44" s="225">
        <v>1</v>
      </c>
    </row>
    <row r="45" spans="1:12" ht="11.25" customHeight="1" x14ac:dyDescent="0.2">
      <c r="A45" s="104" t="s">
        <v>31</v>
      </c>
      <c r="B45" s="225">
        <v>1</v>
      </c>
      <c r="C45" s="225">
        <v>8</v>
      </c>
      <c r="D45" s="225">
        <v>4</v>
      </c>
      <c r="F45" s="225">
        <v>0</v>
      </c>
      <c r="G45" s="225">
        <v>5</v>
      </c>
      <c r="H45" s="225">
        <v>2</v>
      </c>
      <c r="J45" s="225">
        <v>1</v>
      </c>
      <c r="K45" s="225">
        <v>8</v>
      </c>
      <c r="L45" s="225">
        <v>4</v>
      </c>
    </row>
    <row r="46" spans="1:12" ht="11.25" customHeight="1" x14ac:dyDescent="0.2">
      <c r="B46" s="104"/>
      <c r="C46" s="104"/>
      <c r="D46" s="104"/>
      <c r="E46" s="104"/>
      <c r="F46" s="104"/>
      <c r="G46" s="104"/>
      <c r="H46" s="104"/>
      <c r="I46" s="104"/>
      <c r="J46" s="104"/>
      <c r="K46" s="104"/>
      <c r="L46" s="104"/>
    </row>
    <row r="47" spans="1:12" ht="11.25" customHeight="1" x14ac:dyDescent="0.2">
      <c r="A47" s="104" t="s">
        <v>32</v>
      </c>
      <c r="B47" s="225">
        <v>35</v>
      </c>
      <c r="C47" s="225">
        <v>32</v>
      </c>
      <c r="D47" s="225">
        <v>34</v>
      </c>
      <c r="F47" s="225">
        <v>23</v>
      </c>
      <c r="G47" s="225">
        <v>24</v>
      </c>
      <c r="H47" s="225">
        <v>23</v>
      </c>
      <c r="J47" s="225">
        <v>35</v>
      </c>
      <c r="K47" s="225">
        <v>32</v>
      </c>
      <c r="L47" s="225">
        <v>34</v>
      </c>
    </row>
    <row r="48" spans="1:12" ht="11.25" customHeight="1" x14ac:dyDescent="0.2">
      <c r="A48" s="104" t="s">
        <v>33</v>
      </c>
      <c r="B48" s="225">
        <v>36</v>
      </c>
      <c r="C48" s="225">
        <v>41</v>
      </c>
      <c r="D48" s="225">
        <v>38</v>
      </c>
      <c r="F48" s="225">
        <v>24</v>
      </c>
      <c r="G48" s="225">
        <v>29</v>
      </c>
      <c r="H48" s="225">
        <v>26</v>
      </c>
      <c r="J48" s="225">
        <v>35</v>
      </c>
      <c r="K48" s="225">
        <v>40</v>
      </c>
      <c r="L48" s="225">
        <v>38</v>
      </c>
    </row>
    <row r="49" spans="1:13" ht="11.25" customHeight="1" x14ac:dyDescent="0.2">
      <c r="A49" s="104" t="s">
        <v>34</v>
      </c>
      <c r="B49" s="225">
        <v>2</v>
      </c>
      <c r="C49" s="225">
        <v>2</v>
      </c>
      <c r="D49" s="225">
        <v>2</v>
      </c>
      <c r="F49" s="225">
        <v>1</v>
      </c>
      <c r="G49" s="225">
        <v>1</v>
      </c>
      <c r="H49" s="225">
        <v>1</v>
      </c>
      <c r="J49" s="225">
        <v>2</v>
      </c>
      <c r="K49" s="225">
        <v>2</v>
      </c>
      <c r="L49" s="225">
        <v>2</v>
      </c>
    </row>
    <row r="50" spans="1:13" ht="11.25" customHeight="1" x14ac:dyDescent="0.2">
      <c r="A50" s="104" t="s">
        <v>72</v>
      </c>
      <c r="B50" s="225">
        <v>1</v>
      </c>
      <c r="C50" s="225">
        <v>0</v>
      </c>
      <c r="D50" s="225">
        <v>1</v>
      </c>
      <c r="F50" s="225">
        <v>1</v>
      </c>
      <c r="G50" s="225">
        <v>0</v>
      </c>
      <c r="H50" s="225">
        <v>1</v>
      </c>
      <c r="J50" s="225">
        <v>1</v>
      </c>
      <c r="K50" s="225">
        <v>0</v>
      </c>
      <c r="L50" s="225">
        <v>1</v>
      </c>
    </row>
    <row r="51" spans="1:13" ht="11.25" customHeight="1" x14ac:dyDescent="0.2">
      <c r="A51" s="104" t="s">
        <v>35</v>
      </c>
      <c r="B51" s="225">
        <v>6</v>
      </c>
      <c r="C51" s="225">
        <v>11</v>
      </c>
      <c r="D51" s="225">
        <v>9</v>
      </c>
      <c r="F51" s="225">
        <v>3</v>
      </c>
      <c r="G51" s="225">
        <v>8</v>
      </c>
      <c r="H51" s="225">
        <v>6</v>
      </c>
      <c r="J51" s="225">
        <v>6</v>
      </c>
      <c r="K51" s="225">
        <v>11</v>
      </c>
      <c r="L51" s="225">
        <v>9</v>
      </c>
    </row>
    <row r="52" spans="1:13" ht="11.25" customHeight="1" x14ac:dyDescent="0.2">
      <c r="B52" s="104"/>
      <c r="C52" s="104"/>
      <c r="D52" s="104"/>
      <c r="E52" s="104"/>
      <c r="F52" s="104"/>
      <c r="G52" s="104"/>
      <c r="H52" s="104"/>
      <c r="I52" s="104"/>
      <c r="J52" s="104"/>
      <c r="K52" s="104"/>
      <c r="L52" s="104"/>
    </row>
    <row r="53" spans="1:13" ht="11.25" customHeight="1" x14ac:dyDescent="0.2">
      <c r="A53" s="104" t="s">
        <v>61</v>
      </c>
      <c r="B53" s="225">
        <v>43</v>
      </c>
      <c r="C53" s="225">
        <v>56</v>
      </c>
      <c r="D53" s="225">
        <v>49</v>
      </c>
      <c r="F53" s="225">
        <v>28</v>
      </c>
      <c r="G53" s="225">
        <v>42</v>
      </c>
      <c r="H53" s="225">
        <v>35</v>
      </c>
      <c r="J53" s="225">
        <v>43</v>
      </c>
      <c r="K53" s="225">
        <v>56</v>
      </c>
      <c r="L53" s="225">
        <v>49</v>
      </c>
      <c r="M53" s="433"/>
    </row>
    <row r="54" spans="1:13" ht="11.25" customHeight="1" x14ac:dyDescent="0.2">
      <c r="A54" s="248" t="s">
        <v>543</v>
      </c>
      <c r="B54" s="225">
        <v>0</v>
      </c>
      <c r="C54" s="225">
        <v>0</v>
      </c>
      <c r="D54" s="225">
        <v>0</v>
      </c>
      <c r="F54" s="225">
        <v>0</v>
      </c>
      <c r="G54" s="225">
        <v>0</v>
      </c>
      <c r="H54" s="225">
        <v>0</v>
      </c>
      <c r="J54" s="225">
        <v>0</v>
      </c>
      <c r="K54" s="225">
        <v>0</v>
      </c>
      <c r="L54" s="225">
        <v>0</v>
      </c>
    </row>
    <row r="55" spans="1:13" ht="11.25" customHeight="1" x14ac:dyDescent="0.2">
      <c r="A55" s="248" t="s">
        <v>544</v>
      </c>
      <c r="B55" s="225">
        <v>0</v>
      </c>
      <c r="C55" s="225">
        <v>0</v>
      </c>
      <c r="D55" s="225">
        <v>0</v>
      </c>
      <c r="F55" s="225">
        <v>0</v>
      </c>
      <c r="G55" s="225">
        <v>0</v>
      </c>
      <c r="H55" s="225">
        <v>0</v>
      </c>
      <c r="J55" s="225">
        <v>0</v>
      </c>
      <c r="K55" s="225">
        <v>0</v>
      </c>
      <c r="L55" s="225">
        <v>0</v>
      </c>
    </row>
    <row r="56" spans="1:13" ht="11.25" customHeight="1" x14ac:dyDescent="0.2">
      <c r="A56" s="104" t="s">
        <v>37</v>
      </c>
      <c r="B56" s="225">
        <v>22</v>
      </c>
      <c r="C56" s="225">
        <v>30</v>
      </c>
      <c r="D56" s="225">
        <v>26</v>
      </c>
      <c r="F56" s="225">
        <v>14</v>
      </c>
      <c r="G56" s="225">
        <v>22</v>
      </c>
      <c r="H56" s="225">
        <v>18</v>
      </c>
      <c r="J56" s="225">
        <v>22</v>
      </c>
      <c r="K56" s="225">
        <v>30</v>
      </c>
      <c r="L56" s="225">
        <v>26</v>
      </c>
    </row>
    <row r="57" spans="1:13" ht="11.25" customHeight="1" x14ac:dyDescent="0.2">
      <c r="A57" s="104" t="s">
        <v>38</v>
      </c>
      <c r="B57" s="225">
        <v>9</v>
      </c>
      <c r="C57" s="225">
        <v>10</v>
      </c>
      <c r="D57" s="225">
        <v>9</v>
      </c>
      <c r="F57" s="225">
        <v>6</v>
      </c>
      <c r="G57" s="225">
        <v>8</v>
      </c>
      <c r="H57" s="225">
        <v>7</v>
      </c>
      <c r="J57" s="225">
        <v>9</v>
      </c>
      <c r="K57" s="225">
        <v>10</v>
      </c>
      <c r="L57" s="225">
        <v>9</v>
      </c>
    </row>
    <row r="58" spans="1:13" ht="11.25" customHeight="1" x14ac:dyDescent="0.2">
      <c r="A58" s="104" t="s">
        <v>40</v>
      </c>
      <c r="B58" s="225">
        <v>1</v>
      </c>
      <c r="C58" s="225">
        <v>1</v>
      </c>
      <c r="D58" s="225">
        <v>1</v>
      </c>
      <c r="F58" s="225">
        <v>0</v>
      </c>
      <c r="G58" s="225">
        <v>1</v>
      </c>
      <c r="H58" s="225">
        <v>1</v>
      </c>
      <c r="J58" s="225">
        <v>1</v>
      </c>
      <c r="K58" s="225">
        <v>1</v>
      </c>
      <c r="L58" s="225">
        <v>1</v>
      </c>
    </row>
    <row r="59" spans="1:13" ht="11.25" customHeight="1" x14ac:dyDescent="0.2">
      <c r="A59" s="248" t="s">
        <v>545</v>
      </c>
      <c r="B59" s="225">
        <v>1</v>
      </c>
      <c r="C59" s="225">
        <v>1</v>
      </c>
      <c r="D59" s="225">
        <v>1</v>
      </c>
      <c r="F59" s="225">
        <v>0</v>
      </c>
      <c r="G59" s="225">
        <v>1</v>
      </c>
      <c r="H59" s="225">
        <v>1</v>
      </c>
      <c r="J59" s="225">
        <v>1</v>
      </c>
      <c r="K59" s="225">
        <v>1</v>
      </c>
      <c r="L59" s="225">
        <v>1</v>
      </c>
    </row>
    <row r="60" spans="1:13" ht="11.25" customHeight="1" x14ac:dyDescent="0.2">
      <c r="A60" s="104" t="s">
        <v>39</v>
      </c>
      <c r="B60" s="225">
        <v>12</v>
      </c>
      <c r="C60" s="225">
        <v>16</v>
      </c>
      <c r="D60" s="225">
        <v>14</v>
      </c>
      <c r="F60" s="225">
        <v>8</v>
      </c>
      <c r="G60" s="225">
        <v>12</v>
      </c>
      <c r="H60" s="225">
        <v>10</v>
      </c>
      <c r="J60" s="225">
        <v>12</v>
      </c>
      <c r="K60" s="225">
        <v>16</v>
      </c>
      <c r="L60" s="225">
        <v>14</v>
      </c>
    </row>
    <row r="61" spans="1:13" ht="11.25" customHeight="1" x14ac:dyDescent="0.2">
      <c r="A61" s="248" t="s">
        <v>546</v>
      </c>
      <c r="B61" s="225">
        <v>0</v>
      </c>
      <c r="C61" s="225">
        <v>1</v>
      </c>
      <c r="D61" s="225">
        <v>1</v>
      </c>
      <c r="F61" s="225">
        <v>0</v>
      </c>
      <c r="G61" s="225">
        <v>1</v>
      </c>
      <c r="H61" s="225">
        <v>0</v>
      </c>
      <c r="J61" s="225">
        <v>0</v>
      </c>
      <c r="K61" s="225">
        <v>1</v>
      </c>
      <c r="L61" s="225">
        <v>1</v>
      </c>
    </row>
    <row r="62" spans="1:13" ht="11.25" customHeight="1" x14ac:dyDescent="0.2">
      <c r="A62" s="104" t="s">
        <v>41</v>
      </c>
      <c r="B62" s="225">
        <v>1</v>
      </c>
      <c r="C62" s="225">
        <v>2</v>
      </c>
      <c r="D62" s="225">
        <v>2</v>
      </c>
      <c r="F62" s="225">
        <v>1</v>
      </c>
      <c r="G62" s="225">
        <v>2</v>
      </c>
      <c r="H62" s="225">
        <v>1</v>
      </c>
      <c r="J62" s="225">
        <v>1</v>
      </c>
      <c r="K62" s="225">
        <v>2</v>
      </c>
      <c r="L62" s="225">
        <v>2</v>
      </c>
    </row>
    <row r="63" spans="1:13" ht="11.25" customHeight="1" x14ac:dyDescent="0.2">
      <c r="B63" s="104"/>
      <c r="C63" s="104"/>
      <c r="D63" s="104"/>
      <c r="E63" s="104"/>
      <c r="F63" s="104"/>
      <c r="G63" s="104"/>
      <c r="H63" s="104"/>
      <c r="I63" s="104"/>
      <c r="J63" s="104"/>
      <c r="K63" s="104"/>
      <c r="L63" s="104"/>
    </row>
    <row r="64" spans="1:13" ht="11.25" customHeight="1" x14ac:dyDescent="0.2">
      <c r="A64" s="104" t="s">
        <v>542</v>
      </c>
      <c r="B64" s="225">
        <v>2</v>
      </c>
      <c r="C64" s="225">
        <v>2</v>
      </c>
      <c r="D64" s="225">
        <v>2</v>
      </c>
      <c r="F64" s="225">
        <v>2</v>
      </c>
      <c r="G64" s="225">
        <v>2</v>
      </c>
      <c r="H64" s="225">
        <v>2</v>
      </c>
      <c r="J64" s="225">
        <v>2</v>
      </c>
      <c r="K64" s="225">
        <v>2</v>
      </c>
      <c r="L64" s="225">
        <v>2</v>
      </c>
    </row>
    <row r="65" spans="1:13" ht="11.25" customHeight="1" x14ac:dyDescent="0.2">
      <c r="A65" s="8" t="s">
        <v>478</v>
      </c>
      <c r="B65" s="225">
        <v>1</v>
      </c>
      <c r="C65" s="225">
        <v>1</v>
      </c>
      <c r="D65" s="225">
        <v>1</v>
      </c>
      <c r="F65" s="225">
        <v>1</v>
      </c>
      <c r="G65" s="225">
        <v>1</v>
      </c>
      <c r="H65" s="225">
        <v>1</v>
      </c>
      <c r="J65" s="225">
        <v>1</v>
      </c>
      <c r="K65" s="225">
        <v>1</v>
      </c>
      <c r="L65" s="225">
        <v>1</v>
      </c>
    </row>
    <row r="66" spans="1:13" ht="11.25" customHeight="1" x14ac:dyDescent="0.2">
      <c r="A66" s="8" t="s">
        <v>479</v>
      </c>
      <c r="B66" s="225">
        <v>0</v>
      </c>
      <c r="C66" s="225">
        <v>0</v>
      </c>
      <c r="D66" s="225">
        <v>0</v>
      </c>
      <c r="F66" s="225">
        <v>0</v>
      </c>
      <c r="G66" s="225">
        <v>0</v>
      </c>
      <c r="H66" s="225">
        <v>0</v>
      </c>
      <c r="J66" s="225">
        <v>0</v>
      </c>
      <c r="K66" s="225">
        <v>0</v>
      </c>
      <c r="L66" s="225">
        <v>0</v>
      </c>
      <c r="M66" s="150"/>
    </row>
    <row r="67" spans="1:13" ht="11.25" customHeight="1" x14ac:dyDescent="0.2">
      <c r="A67" s="104" t="s">
        <v>480</v>
      </c>
      <c r="B67" s="225">
        <v>1</v>
      </c>
      <c r="C67" s="225">
        <v>2</v>
      </c>
      <c r="D67" s="225">
        <v>1</v>
      </c>
      <c r="F67" s="225">
        <v>1</v>
      </c>
      <c r="G67" s="225">
        <v>1</v>
      </c>
      <c r="H67" s="225">
        <v>1</v>
      </c>
      <c r="J67" s="225">
        <v>1</v>
      </c>
      <c r="K67" s="225">
        <v>2</v>
      </c>
      <c r="L67" s="225">
        <v>1</v>
      </c>
    </row>
    <row r="68" spans="1:13" ht="11.25" customHeight="1" x14ac:dyDescent="0.2">
      <c r="A68" s="104" t="s">
        <v>547</v>
      </c>
      <c r="B68" s="225">
        <v>0</v>
      </c>
      <c r="C68" s="225">
        <v>0</v>
      </c>
      <c r="D68" s="225">
        <v>0</v>
      </c>
      <c r="F68" s="225">
        <v>0</v>
      </c>
      <c r="G68" s="225">
        <v>0</v>
      </c>
      <c r="H68" s="225">
        <v>0</v>
      </c>
      <c r="J68" s="225">
        <v>0</v>
      </c>
      <c r="K68" s="225">
        <v>0</v>
      </c>
      <c r="L68" s="225">
        <v>0</v>
      </c>
    </row>
    <row r="69" spans="1:13" ht="11.25" customHeight="1" x14ac:dyDescent="0.2">
      <c r="B69" s="104"/>
      <c r="C69" s="104"/>
      <c r="D69" s="104"/>
      <c r="E69" s="104"/>
      <c r="F69" s="104"/>
      <c r="G69" s="104"/>
      <c r="H69" s="104"/>
      <c r="I69" s="104"/>
      <c r="J69" s="104"/>
      <c r="K69" s="104"/>
      <c r="L69" s="104"/>
    </row>
    <row r="70" spans="1:13" ht="11.25" customHeight="1" x14ac:dyDescent="0.2">
      <c r="A70" s="142" t="s">
        <v>89</v>
      </c>
      <c r="B70" s="225">
        <v>0</v>
      </c>
      <c r="C70" s="225">
        <v>0</v>
      </c>
      <c r="D70" s="225">
        <v>0</v>
      </c>
      <c r="F70" s="225">
        <v>0</v>
      </c>
      <c r="G70" s="225">
        <v>0</v>
      </c>
      <c r="H70" s="225">
        <v>0</v>
      </c>
      <c r="J70" s="225">
        <v>0</v>
      </c>
      <c r="K70" s="225">
        <v>0</v>
      </c>
      <c r="L70" s="225">
        <v>0</v>
      </c>
    </row>
    <row r="71" spans="1:13" ht="11.25" customHeight="1" x14ac:dyDescent="0.2">
      <c r="A71" s="144" t="s">
        <v>101</v>
      </c>
      <c r="B71" s="225" t="s">
        <v>308</v>
      </c>
      <c r="C71" s="225" t="s">
        <v>308</v>
      </c>
      <c r="D71" s="225" t="s">
        <v>308</v>
      </c>
      <c r="E71" s="225" t="s">
        <v>308</v>
      </c>
      <c r="F71" s="225" t="s">
        <v>308</v>
      </c>
      <c r="G71" s="225" t="s">
        <v>308</v>
      </c>
      <c r="H71" s="225" t="s">
        <v>308</v>
      </c>
      <c r="I71" s="225" t="s">
        <v>308</v>
      </c>
      <c r="J71" s="225" t="s">
        <v>308</v>
      </c>
      <c r="K71" s="225" t="s">
        <v>308</v>
      </c>
      <c r="L71" s="225" t="s">
        <v>308</v>
      </c>
    </row>
    <row r="72" spans="1:13" ht="11.25" customHeight="1" x14ac:dyDescent="0.2">
      <c r="A72" s="104" t="s">
        <v>42</v>
      </c>
      <c r="B72" s="225">
        <v>18</v>
      </c>
      <c r="C72" s="225">
        <v>36</v>
      </c>
      <c r="D72" s="225">
        <v>27</v>
      </c>
      <c r="F72" s="225">
        <v>11</v>
      </c>
      <c r="G72" s="225">
        <v>30</v>
      </c>
      <c r="H72" s="225">
        <v>20</v>
      </c>
      <c r="J72" s="225">
        <v>17</v>
      </c>
      <c r="K72" s="225">
        <v>36</v>
      </c>
      <c r="L72" s="225">
        <v>26</v>
      </c>
    </row>
    <row r="73" spans="1:13" ht="11.25" customHeight="1" x14ac:dyDescent="0.2">
      <c r="A73" s="104" t="s">
        <v>46</v>
      </c>
      <c r="B73" s="225">
        <v>1</v>
      </c>
      <c r="C73" s="225">
        <v>2</v>
      </c>
      <c r="D73" s="225">
        <v>2</v>
      </c>
      <c r="F73" s="225">
        <v>1</v>
      </c>
      <c r="G73" s="225">
        <v>1</v>
      </c>
      <c r="H73" s="225">
        <v>1</v>
      </c>
      <c r="J73" s="225">
        <v>1</v>
      </c>
      <c r="K73" s="225">
        <v>2</v>
      </c>
      <c r="L73" s="225">
        <v>2</v>
      </c>
    </row>
    <row r="74" spans="1:13" ht="11.25" customHeight="1" x14ac:dyDescent="0.2">
      <c r="A74" s="144" t="s">
        <v>94</v>
      </c>
      <c r="B74" s="225">
        <v>0</v>
      </c>
      <c r="C74" s="225">
        <v>0</v>
      </c>
      <c r="D74" s="225">
        <v>0</v>
      </c>
      <c r="F74" s="225">
        <v>0</v>
      </c>
      <c r="G74" s="225">
        <v>0</v>
      </c>
      <c r="H74" s="225">
        <v>0</v>
      </c>
      <c r="J74" s="225">
        <v>0</v>
      </c>
      <c r="K74" s="225">
        <v>0</v>
      </c>
      <c r="L74" s="225">
        <v>0</v>
      </c>
    </row>
    <row r="75" spans="1:13" ht="11.25" customHeight="1" x14ac:dyDescent="0.2">
      <c r="A75" s="104" t="s">
        <v>44</v>
      </c>
      <c r="B75" s="225">
        <v>8</v>
      </c>
      <c r="C75" s="225">
        <v>14</v>
      </c>
      <c r="D75" s="225">
        <v>11</v>
      </c>
      <c r="F75" s="225">
        <v>6</v>
      </c>
      <c r="G75" s="225">
        <v>11</v>
      </c>
      <c r="H75" s="225">
        <v>8</v>
      </c>
      <c r="J75" s="225">
        <v>8</v>
      </c>
      <c r="K75" s="225">
        <v>14</v>
      </c>
      <c r="L75" s="225">
        <v>11</v>
      </c>
    </row>
    <row r="76" spans="1:13" ht="11.25" customHeight="1" x14ac:dyDescent="0.2">
      <c r="A76" s="104" t="s">
        <v>43</v>
      </c>
      <c r="B76" s="225">
        <v>61</v>
      </c>
      <c r="C76" s="225">
        <v>71</v>
      </c>
      <c r="D76" s="225">
        <v>66</v>
      </c>
      <c r="F76" s="225">
        <v>43</v>
      </c>
      <c r="G76" s="225">
        <v>60</v>
      </c>
      <c r="H76" s="225">
        <v>51</v>
      </c>
      <c r="J76" s="225">
        <v>60</v>
      </c>
      <c r="K76" s="225">
        <v>71</v>
      </c>
      <c r="L76" s="225">
        <v>65</v>
      </c>
    </row>
    <row r="77" spans="1:13" ht="11.25" customHeight="1" x14ac:dyDescent="0.2">
      <c r="A77" s="126" t="s">
        <v>477</v>
      </c>
      <c r="B77" s="225">
        <v>0</v>
      </c>
      <c r="C77" s="225">
        <v>0</v>
      </c>
      <c r="D77" s="225">
        <v>0</v>
      </c>
      <c r="F77" s="225">
        <v>0</v>
      </c>
      <c r="G77" s="225">
        <v>0</v>
      </c>
      <c r="H77" s="225">
        <v>0</v>
      </c>
      <c r="J77" s="225">
        <v>0</v>
      </c>
      <c r="K77" s="225">
        <v>0</v>
      </c>
      <c r="L77" s="225">
        <v>0</v>
      </c>
    </row>
    <row r="78" spans="1:13" ht="11.25" customHeight="1" x14ac:dyDescent="0.2">
      <c r="A78" s="126" t="s">
        <v>485</v>
      </c>
      <c r="B78" s="225">
        <v>1</v>
      </c>
      <c r="C78" s="225">
        <v>1</v>
      </c>
      <c r="D78" s="225">
        <v>1</v>
      </c>
      <c r="F78" s="225">
        <v>1</v>
      </c>
      <c r="G78" s="225">
        <v>1</v>
      </c>
      <c r="H78" s="225">
        <v>1</v>
      </c>
      <c r="J78" s="225">
        <v>1</v>
      </c>
      <c r="K78" s="225">
        <v>1</v>
      </c>
      <c r="L78" s="225">
        <v>1</v>
      </c>
    </row>
    <row r="79" spans="1:13" ht="11.25" customHeight="1" x14ac:dyDescent="0.2">
      <c r="A79" s="142" t="s">
        <v>91</v>
      </c>
      <c r="B79" s="225">
        <v>0</v>
      </c>
      <c r="C79" s="225">
        <v>4</v>
      </c>
      <c r="D79" s="225">
        <v>2</v>
      </c>
      <c r="F79" s="225">
        <v>0</v>
      </c>
      <c r="G79" s="225">
        <v>2</v>
      </c>
      <c r="H79" s="225">
        <v>1</v>
      </c>
      <c r="J79" s="225">
        <v>0</v>
      </c>
      <c r="K79" s="225">
        <v>4</v>
      </c>
      <c r="L79" s="225">
        <v>2</v>
      </c>
    </row>
    <row r="80" spans="1:13" ht="11.25" customHeight="1" x14ac:dyDescent="0.2">
      <c r="A80" s="144" t="s">
        <v>95</v>
      </c>
      <c r="B80" s="225">
        <v>0</v>
      </c>
      <c r="C80" s="225">
        <v>0</v>
      </c>
      <c r="D80" s="225">
        <v>0</v>
      </c>
      <c r="F80" s="225">
        <v>0</v>
      </c>
      <c r="G80" s="225">
        <v>0</v>
      </c>
      <c r="H80" s="225">
        <v>0</v>
      </c>
      <c r="J80" s="225">
        <v>0</v>
      </c>
      <c r="K80" s="225">
        <v>0</v>
      </c>
      <c r="L80" s="225">
        <v>0</v>
      </c>
    </row>
    <row r="81" spans="1:13" ht="11.25" customHeight="1" x14ac:dyDescent="0.2">
      <c r="A81" s="144" t="s">
        <v>92</v>
      </c>
      <c r="B81" s="225">
        <v>1</v>
      </c>
      <c r="C81" s="225">
        <v>1</v>
      </c>
      <c r="D81" s="225">
        <v>1</v>
      </c>
      <c r="F81" s="225">
        <v>0</v>
      </c>
      <c r="G81" s="225">
        <v>0</v>
      </c>
      <c r="H81" s="225">
        <v>0</v>
      </c>
      <c r="J81" s="225">
        <v>1</v>
      </c>
      <c r="K81" s="225">
        <v>1</v>
      </c>
      <c r="L81" s="225">
        <v>1</v>
      </c>
    </row>
    <row r="82" spans="1:13" ht="11.25" customHeight="1" x14ac:dyDescent="0.2">
      <c r="A82" s="144" t="s">
        <v>93</v>
      </c>
      <c r="B82" s="225">
        <v>0</v>
      </c>
      <c r="C82" s="225">
        <v>0</v>
      </c>
      <c r="D82" s="225">
        <v>0</v>
      </c>
      <c r="F82" s="225">
        <v>0</v>
      </c>
      <c r="G82" s="225">
        <v>0</v>
      </c>
      <c r="H82" s="225">
        <v>0</v>
      </c>
      <c r="J82" s="225">
        <v>0</v>
      </c>
      <c r="K82" s="225">
        <v>0</v>
      </c>
      <c r="L82" s="225">
        <v>0</v>
      </c>
    </row>
    <row r="83" spans="1:13" ht="11.25" customHeight="1" x14ac:dyDescent="0.2">
      <c r="A83" s="104" t="s">
        <v>45</v>
      </c>
      <c r="B83" s="225">
        <v>8</v>
      </c>
      <c r="C83" s="225">
        <v>8</v>
      </c>
      <c r="D83" s="225">
        <v>8</v>
      </c>
      <c r="F83" s="225">
        <v>5</v>
      </c>
      <c r="G83" s="225">
        <v>6</v>
      </c>
      <c r="H83" s="225">
        <v>5</v>
      </c>
      <c r="J83" s="225">
        <v>8</v>
      </c>
      <c r="K83" s="225">
        <v>8</v>
      </c>
      <c r="L83" s="225">
        <v>8</v>
      </c>
    </row>
    <row r="84" spans="1:13" ht="11.25" customHeight="1" x14ac:dyDescent="0.2">
      <c r="A84" s="144" t="s">
        <v>99</v>
      </c>
      <c r="B84" s="225" t="s">
        <v>308</v>
      </c>
      <c r="C84" s="225" t="s">
        <v>308</v>
      </c>
      <c r="D84" s="225" t="s">
        <v>308</v>
      </c>
      <c r="E84" s="225"/>
      <c r="F84" s="225" t="s">
        <v>308</v>
      </c>
      <c r="G84" s="225" t="s">
        <v>308</v>
      </c>
      <c r="H84" s="225" t="s">
        <v>308</v>
      </c>
      <c r="I84" s="225"/>
      <c r="J84" s="225" t="s">
        <v>308</v>
      </c>
      <c r="K84" s="225" t="s">
        <v>308</v>
      </c>
      <c r="L84" s="225" t="s">
        <v>308</v>
      </c>
    </row>
    <row r="85" spans="1:13" ht="11.25" customHeight="1" x14ac:dyDescent="0.2">
      <c r="A85" s="104" t="s">
        <v>36</v>
      </c>
      <c r="B85" s="225">
        <v>7</v>
      </c>
      <c r="C85" s="225">
        <v>7</v>
      </c>
      <c r="D85" s="225">
        <v>7</v>
      </c>
      <c r="F85" s="225">
        <v>5</v>
      </c>
      <c r="G85" s="225">
        <v>6</v>
      </c>
      <c r="H85" s="225">
        <v>5</v>
      </c>
      <c r="J85" s="225">
        <v>6</v>
      </c>
      <c r="K85" s="225">
        <v>7</v>
      </c>
      <c r="L85" s="225">
        <v>7</v>
      </c>
    </row>
    <row r="86" spans="1:13" ht="11.25" customHeight="1" x14ac:dyDescent="0.2">
      <c r="A86" s="142" t="s">
        <v>100</v>
      </c>
      <c r="B86" s="225">
        <v>0</v>
      </c>
      <c r="C86" s="225">
        <v>1</v>
      </c>
      <c r="D86" s="225">
        <v>1</v>
      </c>
      <c r="F86" s="225">
        <v>0</v>
      </c>
      <c r="G86" s="225">
        <v>1</v>
      </c>
      <c r="H86" s="225">
        <v>0</v>
      </c>
      <c r="J86" s="225">
        <v>0</v>
      </c>
      <c r="K86" s="225">
        <v>1</v>
      </c>
      <c r="L86" s="225">
        <v>1</v>
      </c>
    </row>
    <row r="87" spans="1:13" ht="11.25" customHeight="1" x14ac:dyDescent="0.2">
      <c r="A87" s="104" t="s">
        <v>47</v>
      </c>
      <c r="B87" s="225">
        <v>20</v>
      </c>
      <c r="C87" s="225">
        <v>14</v>
      </c>
      <c r="D87" s="225">
        <v>17</v>
      </c>
      <c r="F87" s="225">
        <v>14</v>
      </c>
      <c r="G87" s="225">
        <v>10</v>
      </c>
      <c r="H87" s="225">
        <v>12</v>
      </c>
      <c r="J87" s="225">
        <v>20</v>
      </c>
      <c r="K87" s="225">
        <v>14</v>
      </c>
      <c r="L87" s="225">
        <v>17</v>
      </c>
    </row>
    <row r="88" spans="1:13" ht="11.25" customHeight="1" x14ac:dyDescent="0.2">
      <c r="A88" s="104" t="s">
        <v>48</v>
      </c>
      <c r="B88" s="225">
        <v>38</v>
      </c>
      <c r="C88" s="225">
        <v>46</v>
      </c>
      <c r="D88" s="225">
        <v>42</v>
      </c>
      <c r="F88" s="225">
        <v>24</v>
      </c>
      <c r="G88" s="225">
        <v>36</v>
      </c>
      <c r="H88" s="225">
        <v>30</v>
      </c>
      <c r="J88" s="225">
        <v>37</v>
      </c>
      <c r="K88" s="225">
        <v>45</v>
      </c>
      <c r="L88" s="225">
        <v>41</v>
      </c>
    </row>
    <row r="89" spans="1:13" ht="11.25" customHeight="1" x14ac:dyDescent="0.2">
      <c r="A89" s="104" t="s">
        <v>71</v>
      </c>
      <c r="B89" s="225">
        <v>8</v>
      </c>
      <c r="C89" s="225">
        <v>8</v>
      </c>
      <c r="D89" s="225">
        <v>8</v>
      </c>
      <c r="F89" s="225">
        <v>6</v>
      </c>
      <c r="G89" s="225">
        <v>6</v>
      </c>
      <c r="H89" s="225">
        <v>6</v>
      </c>
      <c r="J89" s="225">
        <v>8</v>
      </c>
      <c r="K89" s="225">
        <v>7</v>
      </c>
      <c r="L89" s="225">
        <v>8</v>
      </c>
    </row>
    <row r="90" spans="1:13" ht="11.25" customHeight="1" x14ac:dyDescent="0.2">
      <c r="A90" s="104" t="s">
        <v>73</v>
      </c>
      <c r="B90" s="225">
        <v>6</v>
      </c>
      <c r="C90" s="225">
        <v>7</v>
      </c>
      <c r="D90" s="225">
        <v>6</v>
      </c>
      <c r="F90" s="225">
        <v>3</v>
      </c>
      <c r="G90" s="225">
        <v>5</v>
      </c>
      <c r="H90" s="225">
        <v>4</v>
      </c>
      <c r="J90" s="225">
        <v>6</v>
      </c>
      <c r="K90" s="225">
        <v>7</v>
      </c>
      <c r="L90" s="225">
        <v>6</v>
      </c>
    </row>
    <row r="91" spans="1:13" ht="11.25" customHeight="1" x14ac:dyDescent="0.2">
      <c r="A91" s="129"/>
      <c r="B91" s="129"/>
      <c r="C91" s="129"/>
      <c r="D91" s="129"/>
      <c r="E91" s="129"/>
      <c r="F91" s="129"/>
      <c r="G91" s="129"/>
      <c r="H91" s="129"/>
      <c r="I91" s="129"/>
      <c r="J91" s="129"/>
      <c r="K91" s="129"/>
      <c r="L91" s="129"/>
    </row>
    <row r="92" spans="1:13" ht="11.25" customHeight="1" x14ac:dyDescent="0.2">
      <c r="A92" s="124"/>
      <c r="B92" s="151"/>
      <c r="C92" s="151"/>
      <c r="D92" s="151"/>
      <c r="E92" s="151"/>
      <c r="F92" s="151"/>
      <c r="G92" s="151"/>
      <c r="H92" s="151"/>
      <c r="I92" s="151"/>
      <c r="J92" s="151"/>
      <c r="K92" s="151"/>
      <c r="L92" s="128" t="s">
        <v>671</v>
      </c>
    </row>
    <row r="93" spans="1:13" ht="11.25" customHeight="1" x14ac:dyDescent="0.2">
      <c r="A93" s="124"/>
      <c r="B93" s="151"/>
      <c r="C93" s="151"/>
      <c r="D93" s="151"/>
      <c r="E93" s="151"/>
      <c r="F93" s="151"/>
      <c r="G93" s="151"/>
      <c r="H93" s="151"/>
      <c r="I93" s="151"/>
      <c r="J93" s="151"/>
      <c r="K93" s="151"/>
      <c r="L93" s="128"/>
    </row>
    <row r="94" spans="1:13" ht="44.1" customHeight="1" x14ac:dyDescent="0.2">
      <c r="A94" s="537" t="s">
        <v>663</v>
      </c>
      <c r="B94" s="537"/>
      <c r="C94" s="537"/>
      <c r="D94" s="537"/>
      <c r="E94" s="537"/>
      <c r="F94" s="537"/>
      <c r="G94" s="537"/>
      <c r="H94" s="537"/>
      <c r="I94" s="537"/>
      <c r="J94" s="537"/>
      <c r="K94" s="537"/>
      <c r="L94" s="462"/>
      <c r="M94" s="462"/>
    </row>
    <row r="95" spans="1:13" ht="21.95" customHeight="1" x14ac:dyDescent="0.2">
      <c r="A95" s="539" t="s">
        <v>690</v>
      </c>
      <c r="B95" s="539"/>
      <c r="C95" s="539"/>
      <c r="D95" s="539"/>
      <c r="E95" s="539"/>
      <c r="F95" s="539"/>
      <c r="G95" s="539"/>
      <c r="H95" s="539"/>
      <c r="I95" s="539"/>
      <c r="J95" s="539"/>
      <c r="K95" s="539"/>
      <c r="L95" s="181"/>
    </row>
    <row r="96" spans="1:13" ht="11.25" customHeight="1" x14ac:dyDescent="0.2">
      <c r="A96" s="423" t="s">
        <v>508</v>
      </c>
      <c r="B96" s="423"/>
      <c r="C96" s="423"/>
      <c r="D96" s="423"/>
      <c r="E96" s="423"/>
      <c r="F96" s="423"/>
    </row>
    <row r="97" spans="1:12" ht="11.25" customHeight="1" x14ac:dyDescent="0.2">
      <c r="A97" s="423" t="s">
        <v>509</v>
      </c>
      <c r="B97" s="423"/>
      <c r="C97" s="423"/>
      <c r="D97" s="423"/>
      <c r="E97" s="423"/>
      <c r="F97" s="423"/>
    </row>
    <row r="98" spans="1:12" ht="11.25" customHeight="1" x14ac:dyDescent="0.2">
      <c r="A98" s="423" t="s">
        <v>572</v>
      </c>
      <c r="B98" s="423"/>
      <c r="C98" s="423"/>
      <c r="D98" s="423"/>
      <c r="E98" s="423"/>
      <c r="F98" s="423"/>
    </row>
    <row r="99" spans="1:12" ht="11.25" customHeight="1" x14ac:dyDescent="0.2">
      <c r="A99" s="423" t="s">
        <v>695</v>
      </c>
      <c r="B99" s="423"/>
      <c r="C99" s="423"/>
      <c r="D99" s="423"/>
      <c r="E99" s="423"/>
      <c r="F99" s="423"/>
    </row>
    <row r="100" spans="1:12" ht="11.25" customHeight="1" x14ac:dyDescent="0.2">
      <c r="A100" s="540" t="s">
        <v>696</v>
      </c>
      <c r="B100" s="540"/>
      <c r="C100" s="540"/>
    </row>
    <row r="101" spans="1:12" ht="11.25" customHeight="1" x14ac:dyDescent="0.2">
      <c r="A101" s="541" t="s">
        <v>697</v>
      </c>
      <c r="B101" s="541"/>
      <c r="C101" s="541"/>
      <c r="D101" s="541"/>
      <c r="E101" s="541"/>
      <c r="F101" s="541"/>
    </row>
    <row r="102" spans="1:12" ht="11.25" customHeight="1" x14ac:dyDescent="0.2">
      <c r="A102" s="541" t="s">
        <v>776</v>
      </c>
      <c r="B102" s="541"/>
      <c r="C102" s="541"/>
      <c r="D102" s="541"/>
      <c r="E102" s="541"/>
      <c r="F102" s="541"/>
      <c r="G102" s="541"/>
      <c r="H102" s="541"/>
      <c r="I102" s="541"/>
      <c r="J102" s="541"/>
      <c r="K102" s="541"/>
    </row>
    <row r="104" spans="1:12" x14ac:dyDescent="0.2">
      <c r="A104" s="8" t="s">
        <v>463</v>
      </c>
    </row>
    <row r="106" spans="1:12" ht="21.95" customHeight="1" x14ac:dyDescent="0.2">
      <c r="A106" s="538" t="s">
        <v>507</v>
      </c>
      <c r="B106" s="538"/>
      <c r="C106" s="538"/>
      <c r="D106" s="538"/>
      <c r="E106" s="538"/>
      <c r="F106" s="538"/>
      <c r="G106" s="538"/>
      <c r="H106" s="538"/>
      <c r="I106" s="538"/>
      <c r="J106" s="538"/>
      <c r="K106" s="538"/>
      <c r="L106" s="538"/>
    </row>
  </sheetData>
  <sheetProtection sheet="1" objects="1" scenarios="1"/>
  <mergeCells count="12">
    <mergeCell ref="A101:F101"/>
    <mergeCell ref="A102:K102"/>
    <mergeCell ref="A106:L106"/>
    <mergeCell ref="A1:L1"/>
    <mergeCell ref="A2:B2"/>
    <mergeCell ref="F4:L4"/>
    <mergeCell ref="J5:L5"/>
    <mergeCell ref="F5:H5"/>
    <mergeCell ref="B5:D5"/>
    <mergeCell ref="A94:K94"/>
    <mergeCell ref="A95:K95"/>
    <mergeCell ref="A100:C100"/>
  </mergeCells>
  <phoneticPr fontId="27" type="noConversion"/>
  <conditionalFormatting sqref="B55:L56 B61:L62 B65:L68 B70:L70 B72:L83 B85:L90">
    <cfRule type="cellIs" dxfId="8" priority="1" stopIfTrue="1" operator="equal">
      <formula>"LOW"</formula>
    </cfRule>
    <cfRule type="cellIs" dxfId="7" priority="2" stopIfTrue="1" operator="equal">
      <formula>"HIGH"</formula>
    </cfRule>
  </conditionalFormatting>
  <pageMargins left="0.31496062992125984" right="0.27559055118110237" top="0.51181102362204722" bottom="0.51181102362204722" header="0.51181102362204722" footer="0.51181102362204722"/>
  <pageSetup paperSize="9" scale="80" orientation="portrait" r:id="rId1"/>
  <headerFooter alignWithMargins="0">
    <oddHeader xml:space="preserve">&amp;C&amp;"Arial,Bold"&amp;12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Z112"/>
  <sheetViews>
    <sheetView showGridLines="0" zoomScaleNormal="100" workbookViewId="0"/>
  </sheetViews>
  <sheetFormatPr defaultRowHeight="11.25" x14ac:dyDescent="0.2"/>
  <cols>
    <col min="1" max="1" width="27.42578125" style="104" customWidth="1"/>
    <col min="2" max="4" width="12.140625" style="104" customWidth="1"/>
    <col min="5" max="5" width="10.7109375" style="104" customWidth="1"/>
    <col min="6" max="6" width="10.28515625" style="104" customWidth="1"/>
    <col min="7" max="10" width="10.7109375" style="104" customWidth="1"/>
    <col min="11" max="12" width="11.85546875" style="104" customWidth="1"/>
    <col min="13" max="13" width="12.7109375" style="104" customWidth="1"/>
    <col min="14" max="15" width="11.85546875" style="104" customWidth="1"/>
    <col min="16" max="17" width="10.7109375" style="104" customWidth="1"/>
    <col min="18" max="18" width="9.28515625" style="104" customWidth="1"/>
    <col min="19" max="19" width="9.7109375" style="104" customWidth="1"/>
    <col min="20" max="16384" width="9.140625" style="124"/>
  </cols>
  <sheetData>
    <row r="1" spans="1:20" ht="13.5" customHeight="1" x14ac:dyDescent="0.2">
      <c r="A1" s="411" t="s">
        <v>647</v>
      </c>
      <c r="B1" s="411"/>
      <c r="C1" s="411"/>
      <c r="D1" s="411"/>
      <c r="E1" s="411"/>
      <c r="F1" s="411"/>
      <c r="G1" s="411"/>
      <c r="H1" s="411"/>
      <c r="I1" s="411"/>
      <c r="J1" s="411"/>
      <c r="K1" s="411"/>
      <c r="L1" s="177"/>
      <c r="M1" s="177"/>
      <c r="N1" s="177"/>
      <c r="O1" s="177"/>
      <c r="P1" s="177"/>
      <c r="Q1" s="177"/>
      <c r="R1" s="177"/>
      <c r="S1" s="124"/>
    </row>
    <row r="2" spans="1:20" ht="13.5" customHeight="1" x14ac:dyDescent="0.2">
      <c r="A2" s="543" t="s">
        <v>675</v>
      </c>
      <c r="B2" s="543"/>
      <c r="C2" s="410"/>
      <c r="D2" s="410"/>
      <c r="S2" s="124"/>
    </row>
    <row r="3" spans="1:20" ht="12.75" customHeight="1" x14ac:dyDescent="0.2">
      <c r="A3" s="1" t="s">
        <v>49</v>
      </c>
      <c r="B3" s="124"/>
      <c r="C3" s="124"/>
      <c r="D3" s="124"/>
      <c r="E3" s="124"/>
      <c r="F3" s="124"/>
      <c r="G3" s="124"/>
      <c r="H3" s="124"/>
      <c r="I3" s="124"/>
      <c r="J3" s="124"/>
      <c r="K3" s="124"/>
      <c r="L3" s="124"/>
      <c r="M3" s="124"/>
      <c r="N3" s="124"/>
      <c r="O3" s="124"/>
      <c r="P3" s="124"/>
      <c r="Q3" s="124"/>
      <c r="R3" s="124"/>
      <c r="S3" s="124"/>
    </row>
    <row r="4" spans="1:20" ht="11.25" customHeight="1" x14ac:dyDescent="0.2">
      <c r="A4" s="25"/>
      <c r="B4" s="420"/>
      <c r="C4" s="420"/>
      <c r="D4" s="420"/>
      <c r="E4" s="420"/>
      <c r="F4" s="420"/>
      <c r="G4" s="420"/>
      <c r="H4" s="420"/>
      <c r="I4" s="420"/>
      <c r="J4" s="420"/>
      <c r="K4" s="420"/>
      <c r="L4" s="178"/>
      <c r="M4" s="420"/>
      <c r="N4" s="179"/>
      <c r="O4" s="420"/>
      <c r="P4" s="420"/>
      <c r="Q4" s="420"/>
      <c r="R4" s="420"/>
      <c r="S4" s="133" t="s">
        <v>511</v>
      </c>
      <c r="T4" s="414"/>
    </row>
    <row r="5" spans="1:20" s="132" customFormat="1" ht="136.5" customHeight="1" x14ac:dyDescent="0.2">
      <c r="A5" s="3"/>
      <c r="B5" s="236" t="s">
        <v>512</v>
      </c>
      <c r="C5" s="236" t="s">
        <v>513</v>
      </c>
      <c r="D5" s="236" t="s">
        <v>514</v>
      </c>
      <c r="E5" s="236" t="s">
        <v>515</v>
      </c>
      <c r="F5" s="236" t="s">
        <v>516</v>
      </c>
      <c r="G5" s="421" t="s">
        <v>639</v>
      </c>
      <c r="H5" s="421" t="s">
        <v>637</v>
      </c>
      <c r="I5" s="421" t="s">
        <v>638</v>
      </c>
      <c r="J5" s="236" t="s">
        <v>471</v>
      </c>
      <c r="K5" s="236" t="s">
        <v>517</v>
      </c>
      <c r="L5" s="180" t="s">
        <v>518</v>
      </c>
      <c r="M5" s="236" t="s">
        <v>519</v>
      </c>
      <c r="N5" s="108" t="s">
        <v>472</v>
      </c>
      <c r="O5" s="236" t="s">
        <v>473</v>
      </c>
      <c r="P5" s="236" t="s">
        <v>470</v>
      </c>
      <c r="Q5" s="236" t="s">
        <v>520</v>
      </c>
      <c r="R5" s="236" t="s">
        <v>474</v>
      </c>
      <c r="S5" s="236" t="s">
        <v>521</v>
      </c>
    </row>
    <row r="6" spans="1:20" ht="11.25" customHeight="1" x14ac:dyDescent="0.2">
      <c r="A6" s="124"/>
      <c r="B6" s="149"/>
      <c r="C6" s="149"/>
      <c r="D6" s="149"/>
      <c r="E6" s="149"/>
      <c r="F6" s="149"/>
      <c r="G6" s="149"/>
      <c r="H6" s="149"/>
      <c r="I6" s="149"/>
      <c r="J6" s="149"/>
      <c r="K6" s="149"/>
      <c r="L6" s="149"/>
      <c r="M6" s="149"/>
      <c r="N6" s="149"/>
      <c r="O6" s="149"/>
      <c r="P6" s="149"/>
      <c r="Q6" s="149"/>
      <c r="R6" s="149"/>
      <c r="S6" s="149"/>
    </row>
    <row r="7" spans="1:20" ht="11.25" customHeight="1" x14ac:dyDescent="0.2">
      <c r="A7" s="124" t="s">
        <v>746</v>
      </c>
      <c r="B7" s="505">
        <v>3037</v>
      </c>
      <c r="C7" s="505">
        <v>1362</v>
      </c>
      <c r="D7" s="505">
        <v>1672</v>
      </c>
      <c r="E7" s="505">
        <v>441</v>
      </c>
      <c r="F7" s="505">
        <v>1201</v>
      </c>
      <c r="G7" s="505">
        <v>10</v>
      </c>
      <c r="H7" s="505">
        <v>7</v>
      </c>
      <c r="I7" s="505">
        <v>13</v>
      </c>
      <c r="J7" s="505">
        <v>739</v>
      </c>
      <c r="K7" s="505">
        <v>3776</v>
      </c>
      <c r="L7" s="505">
        <v>427</v>
      </c>
      <c r="M7" s="505">
        <v>4203</v>
      </c>
      <c r="N7" s="505">
        <v>64</v>
      </c>
      <c r="O7" s="505">
        <v>857</v>
      </c>
      <c r="P7" s="505">
        <v>223</v>
      </c>
      <c r="Q7" s="505">
        <v>1144</v>
      </c>
      <c r="R7" s="505">
        <v>1026</v>
      </c>
      <c r="S7" s="505">
        <v>5356</v>
      </c>
    </row>
    <row r="8" spans="1:20" ht="11.25" customHeight="1" x14ac:dyDescent="0.2">
      <c r="A8" s="124"/>
      <c r="B8" s="432"/>
      <c r="C8" s="432"/>
      <c r="D8" s="432"/>
      <c r="E8" s="432"/>
      <c r="F8" s="432"/>
      <c r="G8" s="432"/>
      <c r="H8" s="432"/>
      <c r="I8" s="432"/>
      <c r="J8" s="432"/>
      <c r="K8" s="432"/>
      <c r="L8" s="432"/>
      <c r="M8" s="432"/>
      <c r="N8" s="432"/>
      <c r="O8" s="432"/>
      <c r="P8" s="432"/>
      <c r="Q8" s="432"/>
      <c r="R8" s="432"/>
      <c r="S8" s="432"/>
    </row>
    <row r="9" spans="1:20" ht="11.25" customHeight="1" x14ac:dyDescent="0.2">
      <c r="A9" s="104" t="s">
        <v>55</v>
      </c>
      <c r="B9" s="506">
        <v>100</v>
      </c>
      <c r="C9" s="506">
        <v>100</v>
      </c>
      <c r="D9" s="506">
        <v>100</v>
      </c>
      <c r="E9" s="506">
        <v>100</v>
      </c>
      <c r="F9" s="506">
        <v>100</v>
      </c>
      <c r="G9" s="506">
        <v>100</v>
      </c>
      <c r="H9" s="506">
        <v>99</v>
      </c>
      <c r="I9" s="506">
        <v>98</v>
      </c>
      <c r="J9" s="506">
        <v>38</v>
      </c>
      <c r="K9" s="506">
        <v>99</v>
      </c>
      <c r="L9" s="506">
        <v>67</v>
      </c>
      <c r="M9" s="506">
        <v>98</v>
      </c>
      <c r="N9" s="506">
        <v>47</v>
      </c>
      <c r="O9" s="506">
        <v>94</v>
      </c>
      <c r="P9" s="506">
        <v>48</v>
      </c>
      <c r="Q9" s="506">
        <v>91</v>
      </c>
      <c r="R9" s="506">
        <v>40</v>
      </c>
      <c r="S9" s="506">
        <v>97</v>
      </c>
      <c r="T9" s="114"/>
    </row>
    <row r="10" spans="1:20" ht="11.25" customHeight="1" x14ac:dyDescent="0.2">
      <c r="B10" s="432"/>
      <c r="C10" s="432"/>
      <c r="D10" s="432"/>
      <c r="E10" s="432"/>
      <c r="F10" s="432"/>
      <c r="G10" s="432"/>
      <c r="H10" s="432"/>
      <c r="I10" s="432"/>
      <c r="J10" s="432"/>
      <c r="K10" s="432"/>
      <c r="L10" s="432"/>
      <c r="M10" s="432"/>
      <c r="N10" s="432"/>
      <c r="O10" s="432"/>
      <c r="P10" s="432"/>
      <c r="Q10" s="432"/>
      <c r="R10" s="432"/>
      <c r="S10" s="432"/>
      <c r="T10" s="114"/>
    </row>
    <row r="11" spans="1:20" ht="11.25" customHeight="1" x14ac:dyDescent="0.2">
      <c r="A11" s="104" t="s">
        <v>56</v>
      </c>
      <c r="B11" s="506">
        <v>79</v>
      </c>
      <c r="C11" s="506">
        <v>81</v>
      </c>
      <c r="D11" s="506">
        <v>77</v>
      </c>
      <c r="E11" s="506">
        <v>62</v>
      </c>
      <c r="F11" s="506">
        <v>81</v>
      </c>
      <c r="G11" s="506">
        <v>88</v>
      </c>
      <c r="H11" s="506">
        <v>98</v>
      </c>
      <c r="I11" s="506">
        <v>71</v>
      </c>
      <c r="J11" s="506">
        <v>15</v>
      </c>
      <c r="K11" s="506">
        <v>77</v>
      </c>
      <c r="L11" s="506">
        <v>28</v>
      </c>
      <c r="M11" s="506">
        <v>77</v>
      </c>
      <c r="N11" s="506">
        <v>20</v>
      </c>
      <c r="O11" s="506">
        <v>32</v>
      </c>
      <c r="P11" s="506">
        <v>24</v>
      </c>
      <c r="Q11" s="506">
        <v>32</v>
      </c>
      <c r="R11" s="506">
        <v>17</v>
      </c>
      <c r="S11" s="506">
        <v>73</v>
      </c>
      <c r="T11" s="114"/>
    </row>
    <row r="12" spans="1:20" ht="11.25" customHeight="1" x14ac:dyDescent="0.2">
      <c r="A12" s="104" t="s">
        <v>57</v>
      </c>
      <c r="B12" s="506">
        <v>83</v>
      </c>
      <c r="C12" s="506">
        <v>83</v>
      </c>
      <c r="D12" s="506">
        <v>82</v>
      </c>
      <c r="E12" s="506">
        <v>74</v>
      </c>
      <c r="F12" s="506">
        <v>85</v>
      </c>
      <c r="G12" s="506">
        <v>78</v>
      </c>
      <c r="H12" s="506">
        <v>97</v>
      </c>
      <c r="I12" s="506">
        <v>79</v>
      </c>
      <c r="J12" s="506">
        <v>16</v>
      </c>
      <c r="K12" s="506">
        <v>81</v>
      </c>
      <c r="L12" s="506">
        <v>31</v>
      </c>
      <c r="M12" s="506">
        <v>81</v>
      </c>
      <c r="N12" s="506">
        <v>26</v>
      </c>
      <c r="O12" s="506">
        <v>35</v>
      </c>
      <c r="P12" s="506">
        <v>26</v>
      </c>
      <c r="Q12" s="506">
        <v>34</v>
      </c>
      <c r="R12" s="506">
        <v>18</v>
      </c>
      <c r="S12" s="506">
        <v>77</v>
      </c>
      <c r="T12" s="114"/>
    </row>
    <row r="13" spans="1:20" ht="11.25" customHeight="1" x14ac:dyDescent="0.2">
      <c r="A13" s="104" t="s">
        <v>58</v>
      </c>
      <c r="B13" s="506">
        <v>68</v>
      </c>
      <c r="C13" s="506">
        <v>70</v>
      </c>
      <c r="D13" s="506">
        <v>66</v>
      </c>
      <c r="E13" s="506">
        <v>48</v>
      </c>
      <c r="F13" s="506">
        <v>71</v>
      </c>
      <c r="G13" s="506">
        <v>73</v>
      </c>
      <c r="H13" s="506">
        <v>96</v>
      </c>
      <c r="I13" s="506">
        <v>58</v>
      </c>
      <c r="J13" s="506">
        <v>10</v>
      </c>
      <c r="K13" s="506">
        <v>67</v>
      </c>
      <c r="L13" s="506">
        <v>17</v>
      </c>
      <c r="M13" s="506">
        <v>66</v>
      </c>
      <c r="N13" s="506">
        <v>17</v>
      </c>
      <c r="O13" s="506">
        <v>27</v>
      </c>
      <c r="P13" s="506">
        <v>18</v>
      </c>
      <c r="Q13" s="506">
        <v>26</v>
      </c>
      <c r="R13" s="506">
        <v>12</v>
      </c>
      <c r="S13" s="506">
        <v>63</v>
      </c>
      <c r="T13" s="114"/>
    </row>
    <row r="14" spans="1:20" s="130" customFormat="1" ht="11.25" customHeight="1" x14ac:dyDescent="0.2">
      <c r="A14" s="131"/>
      <c r="B14" s="508"/>
      <c r="C14" s="508"/>
      <c r="D14" s="508"/>
      <c r="E14" s="508"/>
      <c r="F14" s="508"/>
      <c r="G14" s="508"/>
      <c r="H14" s="508"/>
      <c r="I14" s="508"/>
      <c r="J14" s="508"/>
      <c r="K14" s="508"/>
      <c r="L14" s="508"/>
      <c r="M14" s="508"/>
      <c r="N14" s="508"/>
      <c r="O14" s="508"/>
      <c r="P14" s="508"/>
      <c r="Q14" s="508"/>
      <c r="R14" s="508"/>
      <c r="S14" s="508"/>
    </row>
    <row r="15" spans="1:20" ht="11.25" customHeight="1" x14ac:dyDescent="0.2">
      <c r="A15" s="104" t="s">
        <v>555</v>
      </c>
      <c r="B15" s="506">
        <v>79</v>
      </c>
      <c r="C15" s="506">
        <v>81</v>
      </c>
      <c r="D15" s="506">
        <v>78</v>
      </c>
      <c r="E15" s="506">
        <v>62</v>
      </c>
      <c r="F15" s="506">
        <v>82</v>
      </c>
      <c r="G15" s="506">
        <v>93</v>
      </c>
      <c r="H15" s="506">
        <v>98</v>
      </c>
      <c r="I15" s="506">
        <v>71</v>
      </c>
      <c r="J15" s="506">
        <v>17</v>
      </c>
      <c r="K15" s="506">
        <v>78</v>
      </c>
      <c r="L15" s="506">
        <v>29</v>
      </c>
      <c r="M15" s="506">
        <v>77</v>
      </c>
      <c r="N15" s="506">
        <v>23</v>
      </c>
      <c r="O15" s="506">
        <v>42</v>
      </c>
      <c r="P15" s="506">
        <v>29</v>
      </c>
      <c r="Q15" s="506">
        <v>41</v>
      </c>
      <c r="R15" s="506">
        <v>19</v>
      </c>
      <c r="S15" s="506">
        <v>74</v>
      </c>
      <c r="T15" s="114"/>
    </row>
    <row r="16" spans="1:20" ht="11.25" customHeight="1" x14ac:dyDescent="0.2">
      <c r="A16" s="145" t="s">
        <v>15</v>
      </c>
      <c r="B16" s="506">
        <v>18</v>
      </c>
      <c r="C16" s="506">
        <v>19</v>
      </c>
      <c r="D16" s="506">
        <v>18</v>
      </c>
      <c r="E16" s="506">
        <v>24</v>
      </c>
      <c r="F16" s="506">
        <v>16</v>
      </c>
      <c r="G16" s="506">
        <v>15</v>
      </c>
      <c r="H16" s="506">
        <v>10</v>
      </c>
      <c r="I16" s="506">
        <v>48</v>
      </c>
      <c r="J16" s="506">
        <v>15</v>
      </c>
      <c r="K16" s="506">
        <v>18</v>
      </c>
      <c r="L16" s="506">
        <v>24</v>
      </c>
      <c r="M16" s="506">
        <v>19</v>
      </c>
      <c r="N16" s="506">
        <v>16</v>
      </c>
      <c r="O16" s="506">
        <v>4</v>
      </c>
      <c r="P16" s="506">
        <v>22</v>
      </c>
      <c r="Q16" s="506">
        <v>5</v>
      </c>
      <c r="R16" s="506">
        <v>17</v>
      </c>
      <c r="S16" s="506">
        <v>17</v>
      </c>
      <c r="T16" s="114"/>
    </row>
    <row r="17" spans="1:26" ht="11.25" customHeight="1" x14ac:dyDescent="0.2">
      <c r="A17" s="145" t="s">
        <v>556</v>
      </c>
      <c r="B17" s="506">
        <v>61</v>
      </c>
      <c r="C17" s="506">
        <v>62</v>
      </c>
      <c r="D17" s="506">
        <v>59</v>
      </c>
      <c r="E17" s="506">
        <v>38</v>
      </c>
      <c r="F17" s="506">
        <v>66</v>
      </c>
      <c r="G17" s="506">
        <v>78</v>
      </c>
      <c r="H17" s="506">
        <v>88</v>
      </c>
      <c r="I17" s="506">
        <v>23</v>
      </c>
      <c r="J17" s="506">
        <v>2</v>
      </c>
      <c r="K17" s="506">
        <v>60</v>
      </c>
      <c r="L17" s="506">
        <v>6</v>
      </c>
      <c r="M17" s="506">
        <v>59</v>
      </c>
      <c r="N17" s="506">
        <v>7</v>
      </c>
      <c r="O17" s="506">
        <v>38</v>
      </c>
      <c r="P17" s="506">
        <v>7</v>
      </c>
      <c r="Q17" s="506">
        <v>36</v>
      </c>
      <c r="R17" s="506">
        <v>3</v>
      </c>
      <c r="S17" s="506">
        <v>57</v>
      </c>
      <c r="T17" s="114"/>
    </row>
    <row r="18" spans="1:26" ht="11.25" customHeight="1" x14ac:dyDescent="0.2">
      <c r="A18" s="145"/>
      <c r="B18" s="432"/>
      <c r="C18" s="432"/>
      <c r="D18" s="432"/>
      <c r="E18" s="432"/>
      <c r="F18" s="432"/>
      <c r="G18" s="432"/>
      <c r="H18" s="432"/>
      <c r="I18" s="432"/>
      <c r="J18" s="432"/>
      <c r="K18" s="432"/>
      <c r="L18" s="432"/>
      <c r="M18" s="432"/>
      <c r="N18" s="432"/>
      <c r="O18" s="432"/>
      <c r="P18" s="432"/>
      <c r="Q18" s="432"/>
      <c r="R18" s="432"/>
      <c r="S18" s="432"/>
      <c r="T18" s="114"/>
    </row>
    <row r="19" spans="1:26" ht="11.25" customHeight="1" x14ac:dyDescent="0.2">
      <c r="A19" s="104" t="s">
        <v>16</v>
      </c>
      <c r="B19" s="506">
        <v>99</v>
      </c>
      <c r="C19" s="506">
        <v>99</v>
      </c>
      <c r="D19" s="506">
        <v>98</v>
      </c>
      <c r="E19" s="506">
        <v>99</v>
      </c>
      <c r="F19" s="506">
        <v>98</v>
      </c>
      <c r="G19" s="506">
        <v>94</v>
      </c>
      <c r="H19" s="506">
        <v>99</v>
      </c>
      <c r="I19" s="506">
        <v>97</v>
      </c>
      <c r="J19" s="506">
        <v>29</v>
      </c>
      <c r="K19" s="506">
        <v>97</v>
      </c>
      <c r="L19" s="506">
        <v>62</v>
      </c>
      <c r="M19" s="506">
        <v>97</v>
      </c>
      <c r="N19" s="506">
        <v>38</v>
      </c>
      <c r="O19" s="506">
        <v>46</v>
      </c>
      <c r="P19" s="506">
        <v>39</v>
      </c>
      <c r="Q19" s="506">
        <v>46</v>
      </c>
      <c r="R19" s="506">
        <v>31</v>
      </c>
      <c r="S19" s="506">
        <v>93</v>
      </c>
      <c r="T19" s="130"/>
      <c r="U19" s="130"/>
      <c r="V19" s="130"/>
      <c r="W19" s="130"/>
      <c r="X19" s="130"/>
      <c r="Y19" s="130"/>
      <c r="Z19" s="130"/>
    </row>
    <row r="20" spans="1:26" ht="11.25" customHeight="1" x14ac:dyDescent="0.2">
      <c r="B20" s="432"/>
      <c r="C20" s="432"/>
      <c r="D20" s="432"/>
      <c r="E20" s="432"/>
      <c r="F20" s="432"/>
      <c r="G20" s="432"/>
      <c r="H20" s="432"/>
      <c r="I20" s="432"/>
      <c r="J20" s="432"/>
      <c r="K20" s="432"/>
      <c r="L20" s="432"/>
      <c r="M20" s="432"/>
      <c r="N20" s="432"/>
      <c r="O20" s="432"/>
      <c r="P20" s="432"/>
      <c r="Q20" s="432"/>
      <c r="R20" s="432"/>
      <c r="S20" s="432"/>
    </row>
    <row r="21" spans="1:26" ht="11.25" customHeight="1" x14ac:dyDescent="0.2">
      <c r="A21" s="104" t="s">
        <v>59</v>
      </c>
      <c r="B21" s="506">
        <v>83</v>
      </c>
      <c r="C21" s="506">
        <v>84</v>
      </c>
      <c r="D21" s="506">
        <v>83</v>
      </c>
      <c r="E21" s="506">
        <v>74</v>
      </c>
      <c r="F21" s="506">
        <v>86</v>
      </c>
      <c r="G21" s="506">
        <v>78</v>
      </c>
      <c r="H21" s="506">
        <v>97</v>
      </c>
      <c r="I21" s="506">
        <v>80</v>
      </c>
      <c r="J21" s="506">
        <v>18</v>
      </c>
      <c r="K21" s="506">
        <v>82</v>
      </c>
      <c r="L21" s="506">
        <v>34</v>
      </c>
      <c r="M21" s="506">
        <v>81</v>
      </c>
      <c r="N21" s="506">
        <v>30</v>
      </c>
      <c r="O21" s="506">
        <v>50</v>
      </c>
      <c r="P21" s="506">
        <v>29</v>
      </c>
      <c r="Q21" s="506">
        <v>49</v>
      </c>
      <c r="R21" s="506">
        <v>21</v>
      </c>
      <c r="S21" s="506">
        <v>79</v>
      </c>
      <c r="T21" s="114"/>
    </row>
    <row r="22" spans="1:26" ht="11.25" customHeight="1" x14ac:dyDescent="0.2">
      <c r="A22" s="104" t="s">
        <v>17</v>
      </c>
      <c r="B22" s="506">
        <v>60</v>
      </c>
      <c r="C22" s="506">
        <v>62</v>
      </c>
      <c r="D22" s="506">
        <v>58</v>
      </c>
      <c r="E22" s="506">
        <v>59</v>
      </c>
      <c r="F22" s="506">
        <v>58</v>
      </c>
      <c r="G22" s="506">
        <v>53</v>
      </c>
      <c r="H22" s="506">
        <v>66</v>
      </c>
      <c r="I22" s="506">
        <v>64</v>
      </c>
      <c r="J22" s="506">
        <v>18</v>
      </c>
      <c r="K22" s="506">
        <v>59</v>
      </c>
      <c r="L22" s="506">
        <v>32</v>
      </c>
      <c r="M22" s="506">
        <v>59</v>
      </c>
      <c r="N22" s="506">
        <v>25</v>
      </c>
      <c r="O22" s="506">
        <v>24</v>
      </c>
      <c r="P22" s="506">
        <v>26</v>
      </c>
      <c r="Q22" s="506">
        <v>24</v>
      </c>
      <c r="R22" s="506">
        <v>19</v>
      </c>
      <c r="S22" s="506">
        <v>56</v>
      </c>
    </row>
    <row r="23" spans="1:26" ht="11.25" customHeight="1" x14ac:dyDescent="0.2">
      <c r="A23" s="104" t="s">
        <v>18</v>
      </c>
      <c r="B23" s="506">
        <v>48</v>
      </c>
      <c r="C23" s="506">
        <v>49</v>
      </c>
      <c r="D23" s="506">
        <v>46</v>
      </c>
      <c r="E23" s="506">
        <v>41</v>
      </c>
      <c r="F23" s="506">
        <v>48</v>
      </c>
      <c r="G23" s="506">
        <v>45</v>
      </c>
      <c r="H23" s="506">
        <v>63</v>
      </c>
      <c r="I23" s="506">
        <v>36</v>
      </c>
      <c r="J23" s="506">
        <v>1</v>
      </c>
      <c r="K23" s="506">
        <v>47</v>
      </c>
      <c r="L23" s="506">
        <v>3</v>
      </c>
      <c r="M23" s="506">
        <v>46</v>
      </c>
      <c r="N23" s="506">
        <v>7</v>
      </c>
      <c r="O23" s="506">
        <v>20</v>
      </c>
      <c r="P23" s="506">
        <v>6</v>
      </c>
      <c r="Q23" s="506">
        <v>19</v>
      </c>
      <c r="R23" s="506">
        <v>2</v>
      </c>
      <c r="S23" s="506">
        <v>44</v>
      </c>
      <c r="T23" s="114"/>
    </row>
    <row r="24" spans="1:26" ht="11.25" customHeight="1" x14ac:dyDescent="0.2">
      <c r="A24" s="104" t="s">
        <v>595</v>
      </c>
      <c r="B24" s="506">
        <v>4</v>
      </c>
      <c r="C24" s="506">
        <v>4</v>
      </c>
      <c r="D24" s="506">
        <v>4</v>
      </c>
      <c r="E24" s="506">
        <v>4</v>
      </c>
      <c r="F24" s="506">
        <v>4</v>
      </c>
      <c r="G24" s="506">
        <v>0</v>
      </c>
      <c r="H24" s="506">
        <v>0</v>
      </c>
      <c r="I24" s="506">
        <v>3</v>
      </c>
      <c r="J24" s="506" t="s">
        <v>635</v>
      </c>
      <c r="K24" s="506">
        <v>4</v>
      </c>
      <c r="L24" s="506">
        <v>0</v>
      </c>
      <c r="M24" s="506">
        <v>4</v>
      </c>
      <c r="N24" s="506">
        <v>0</v>
      </c>
      <c r="O24" s="506">
        <v>1</v>
      </c>
      <c r="P24" s="506" t="s">
        <v>635</v>
      </c>
      <c r="Q24" s="506">
        <v>1</v>
      </c>
      <c r="R24" s="506">
        <v>0</v>
      </c>
      <c r="S24" s="506">
        <v>3</v>
      </c>
      <c r="T24" s="114"/>
    </row>
    <row r="25" spans="1:26" ht="11.25" customHeight="1" x14ac:dyDescent="0.2">
      <c r="A25" s="104" t="s">
        <v>19</v>
      </c>
      <c r="B25" s="506">
        <v>2</v>
      </c>
      <c r="C25" s="506">
        <v>2</v>
      </c>
      <c r="D25" s="506">
        <v>2</v>
      </c>
      <c r="E25" s="506">
        <v>2</v>
      </c>
      <c r="F25" s="506">
        <v>3</v>
      </c>
      <c r="G25" s="506">
        <v>0</v>
      </c>
      <c r="H25" s="506">
        <v>0</v>
      </c>
      <c r="I25" s="506">
        <v>11</v>
      </c>
      <c r="J25" s="506">
        <v>0</v>
      </c>
      <c r="K25" s="506">
        <v>2</v>
      </c>
      <c r="L25" s="506">
        <v>0</v>
      </c>
      <c r="M25" s="506">
        <v>2</v>
      </c>
      <c r="N25" s="506">
        <v>0</v>
      </c>
      <c r="O25" s="506">
        <v>0</v>
      </c>
      <c r="P25" s="506">
        <v>1</v>
      </c>
      <c r="Q25" s="506">
        <v>0</v>
      </c>
      <c r="R25" s="506">
        <v>0</v>
      </c>
      <c r="S25" s="506">
        <v>2</v>
      </c>
      <c r="T25" s="114"/>
    </row>
    <row r="26" spans="1:26" ht="11.25" customHeight="1" x14ac:dyDescent="0.2">
      <c r="A26" s="124"/>
      <c r="B26" s="506"/>
      <c r="C26" s="506"/>
      <c r="D26" s="506"/>
      <c r="E26" s="506"/>
      <c r="F26" s="506"/>
      <c r="G26" s="506"/>
      <c r="H26" s="506"/>
      <c r="I26" s="506"/>
      <c r="J26" s="506"/>
      <c r="K26" s="506"/>
      <c r="L26" s="506"/>
      <c r="M26" s="506"/>
      <c r="N26" s="506"/>
      <c r="O26" s="506"/>
      <c r="P26" s="506"/>
      <c r="Q26" s="506"/>
      <c r="R26" s="506"/>
      <c r="S26" s="506"/>
      <c r="T26" s="114"/>
    </row>
    <row r="27" spans="1:26" ht="11.25" customHeight="1" x14ac:dyDescent="0.2">
      <c r="A27" s="104" t="s">
        <v>20</v>
      </c>
      <c r="B27" s="506">
        <v>22</v>
      </c>
      <c r="C27" s="506">
        <v>20</v>
      </c>
      <c r="D27" s="506">
        <v>23</v>
      </c>
      <c r="E27" s="506">
        <v>13</v>
      </c>
      <c r="F27" s="506">
        <v>26</v>
      </c>
      <c r="G27" s="506">
        <v>23</v>
      </c>
      <c r="H27" s="506">
        <v>31</v>
      </c>
      <c r="I27" s="506">
        <v>13</v>
      </c>
      <c r="J27" s="506">
        <v>0</v>
      </c>
      <c r="K27" s="506">
        <v>21</v>
      </c>
      <c r="L27" s="506">
        <v>0</v>
      </c>
      <c r="M27" s="506">
        <v>21</v>
      </c>
      <c r="N27" s="506">
        <v>2</v>
      </c>
      <c r="O27" s="506">
        <v>19</v>
      </c>
      <c r="P27" s="506">
        <v>1</v>
      </c>
      <c r="Q27" s="506">
        <v>18</v>
      </c>
      <c r="R27" s="506">
        <v>0</v>
      </c>
      <c r="S27" s="506">
        <v>21</v>
      </c>
      <c r="T27" s="114"/>
    </row>
    <row r="28" spans="1:26" ht="11.25" customHeight="1" x14ac:dyDescent="0.2">
      <c r="A28" s="104" t="s">
        <v>21</v>
      </c>
      <c r="B28" s="506">
        <v>22</v>
      </c>
      <c r="C28" s="506">
        <v>20</v>
      </c>
      <c r="D28" s="506">
        <v>23</v>
      </c>
      <c r="E28" s="506">
        <v>13</v>
      </c>
      <c r="F28" s="506">
        <v>26</v>
      </c>
      <c r="G28" s="506">
        <v>22</v>
      </c>
      <c r="H28" s="506">
        <v>29</v>
      </c>
      <c r="I28" s="506">
        <v>13</v>
      </c>
      <c r="J28" s="506">
        <v>0</v>
      </c>
      <c r="K28" s="506">
        <v>21</v>
      </c>
      <c r="L28" s="506">
        <v>1</v>
      </c>
      <c r="M28" s="506">
        <v>21</v>
      </c>
      <c r="N28" s="506">
        <v>2</v>
      </c>
      <c r="O28" s="506">
        <v>21</v>
      </c>
      <c r="P28" s="506">
        <v>0</v>
      </c>
      <c r="Q28" s="506">
        <v>20</v>
      </c>
      <c r="R28" s="506">
        <v>0</v>
      </c>
      <c r="S28" s="506">
        <v>21</v>
      </c>
      <c r="T28" s="114"/>
    </row>
    <row r="29" spans="1:26" ht="11.25" customHeight="1" x14ac:dyDescent="0.2">
      <c r="A29" s="104" t="s">
        <v>22</v>
      </c>
      <c r="B29" s="506">
        <v>22</v>
      </c>
      <c r="C29" s="506">
        <v>21</v>
      </c>
      <c r="D29" s="506">
        <v>23</v>
      </c>
      <c r="E29" s="506">
        <v>13</v>
      </c>
      <c r="F29" s="506">
        <v>27</v>
      </c>
      <c r="G29" s="506">
        <v>24</v>
      </c>
      <c r="H29" s="506">
        <v>35</v>
      </c>
      <c r="I29" s="506">
        <v>13</v>
      </c>
      <c r="J29" s="506">
        <v>1</v>
      </c>
      <c r="K29" s="506">
        <v>22</v>
      </c>
      <c r="L29" s="506">
        <v>1</v>
      </c>
      <c r="M29" s="506">
        <v>21</v>
      </c>
      <c r="N29" s="506">
        <v>1</v>
      </c>
      <c r="O29" s="506">
        <v>22</v>
      </c>
      <c r="P29" s="506">
        <v>2</v>
      </c>
      <c r="Q29" s="506">
        <v>21</v>
      </c>
      <c r="R29" s="506">
        <v>1</v>
      </c>
      <c r="S29" s="506">
        <v>21</v>
      </c>
      <c r="T29" s="114"/>
    </row>
    <row r="30" spans="1:26" ht="11.25" customHeight="1" x14ac:dyDescent="0.2">
      <c r="A30" s="104" t="s">
        <v>699</v>
      </c>
      <c r="B30" s="506">
        <v>3</v>
      </c>
      <c r="C30" s="506">
        <v>2</v>
      </c>
      <c r="D30" s="506">
        <v>3</v>
      </c>
      <c r="E30" s="506">
        <v>2</v>
      </c>
      <c r="F30" s="506">
        <v>3</v>
      </c>
      <c r="G30" s="506">
        <v>5</v>
      </c>
      <c r="H30" s="506">
        <v>0</v>
      </c>
      <c r="I30" s="506">
        <v>0</v>
      </c>
      <c r="J30" s="506">
        <v>0</v>
      </c>
      <c r="K30" s="506">
        <v>3</v>
      </c>
      <c r="L30" s="506">
        <v>0</v>
      </c>
      <c r="M30" s="506">
        <v>3</v>
      </c>
      <c r="N30" s="506">
        <v>0</v>
      </c>
      <c r="O30" s="506">
        <v>1</v>
      </c>
      <c r="P30" s="506">
        <v>1</v>
      </c>
      <c r="Q30" s="506">
        <v>1</v>
      </c>
      <c r="R30" s="506">
        <v>0</v>
      </c>
      <c r="S30" s="506">
        <v>3</v>
      </c>
      <c r="T30" s="114"/>
    </row>
    <row r="31" spans="1:26" ht="11.25" customHeight="1" x14ac:dyDescent="0.2">
      <c r="A31" s="104" t="s">
        <v>700</v>
      </c>
      <c r="B31" s="506">
        <v>1</v>
      </c>
      <c r="C31" s="506">
        <v>1</v>
      </c>
      <c r="D31" s="506">
        <v>1</v>
      </c>
      <c r="E31" s="506">
        <v>1</v>
      </c>
      <c r="F31" s="506">
        <v>1</v>
      </c>
      <c r="G31" s="506">
        <v>0</v>
      </c>
      <c r="H31" s="506" t="s">
        <v>635</v>
      </c>
      <c r="I31" s="506">
        <v>2</v>
      </c>
      <c r="J31" s="506">
        <v>0</v>
      </c>
      <c r="K31" s="506">
        <v>1</v>
      </c>
      <c r="L31" s="506">
        <v>0</v>
      </c>
      <c r="M31" s="506">
        <v>1</v>
      </c>
      <c r="N31" s="506">
        <v>2</v>
      </c>
      <c r="O31" s="506">
        <v>1</v>
      </c>
      <c r="P31" s="506">
        <v>0</v>
      </c>
      <c r="Q31" s="506">
        <v>1</v>
      </c>
      <c r="R31" s="506">
        <v>0</v>
      </c>
      <c r="S31" s="506">
        <v>1</v>
      </c>
      <c r="T31" s="114"/>
    </row>
    <row r="32" spans="1:26" ht="11.25" customHeight="1" x14ac:dyDescent="0.2">
      <c r="B32" s="506"/>
      <c r="C32" s="506"/>
      <c r="D32" s="506"/>
      <c r="E32" s="506"/>
      <c r="F32" s="506"/>
      <c r="G32" s="506"/>
      <c r="H32" s="506"/>
      <c r="I32" s="506"/>
      <c r="J32" s="506"/>
      <c r="K32" s="506"/>
      <c r="L32" s="506"/>
      <c r="M32" s="506"/>
      <c r="N32" s="506"/>
      <c r="O32" s="506"/>
      <c r="P32" s="506"/>
      <c r="Q32" s="506"/>
      <c r="R32" s="506"/>
      <c r="S32" s="506"/>
      <c r="T32" s="114"/>
    </row>
    <row r="33" spans="1:20" ht="11.25" customHeight="1" x14ac:dyDescent="0.2">
      <c r="A33" s="104" t="s">
        <v>60</v>
      </c>
      <c r="B33" s="506">
        <v>33</v>
      </c>
      <c r="C33" s="506">
        <v>33</v>
      </c>
      <c r="D33" s="506">
        <v>32</v>
      </c>
      <c r="E33" s="506">
        <v>27</v>
      </c>
      <c r="F33" s="506">
        <v>34</v>
      </c>
      <c r="G33" s="506">
        <v>18</v>
      </c>
      <c r="H33" s="506">
        <v>64</v>
      </c>
      <c r="I33" s="506">
        <v>8</v>
      </c>
      <c r="J33" s="506">
        <v>5</v>
      </c>
      <c r="K33" s="506">
        <v>32</v>
      </c>
      <c r="L33" s="506">
        <v>3</v>
      </c>
      <c r="M33" s="506">
        <v>32</v>
      </c>
      <c r="N33" s="506">
        <v>17</v>
      </c>
      <c r="O33" s="506">
        <v>18</v>
      </c>
      <c r="P33" s="506">
        <v>8</v>
      </c>
      <c r="Q33" s="506">
        <v>18</v>
      </c>
      <c r="R33" s="506">
        <v>6</v>
      </c>
      <c r="S33" s="506">
        <v>31</v>
      </c>
      <c r="T33" s="114"/>
    </row>
    <row r="34" spans="1:20" ht="11.25" customHeight="1" x14ac:dyDescent="0.2">
      <c r="A34" s="104" t="s">
        <v>24</v>
      </c>
      <c r="B34" s="506">
        <v>1</v>
      </c>
      <c r="C34" s="506">
        <v>1</v>
      </c>
      <c r="D34" s="506">
        <v>2</v>
      </c>
      <c r="E34" s="506">
        <v>1</v>
      </c>
      <c r="F34" s="506">
        <v>2</v>
      </c>
      <c r="G34" s="506">
        <v>0</v>
      </c>
      <c r="H34" s="506">
        <v>14</v>
      </c>
      <c r="I34" s="506">
        <v>0</v>
      </c>
      <c r="J34" s="506">
        <v>0</v>
      </c>
      <c r="K34" s="506">
        <v>1</v>
      </c>
      <c r="L34" s="506" t="s">
        <v>635</v>
      </c>
      <c r="M34" s="506">
        <v>1</v>
      </c>
      <c r="N34" s="506">
        <v>0</v>
      </c>
      <c r="O34" s="506">
        <v>1</v>
      </c>
      <c r="P34" s="506">
        <v>0</v>
      </c>
      <c r="Q34" s="506">
        <v>1</v>
      </c>
      <c r="R34" s="506">
        <v>0</v>
      </c>
      <c r="S34" s="506">
        <v>1</v>
      </c>
      <c r="T34" s="114"/>
    </row>
    <row r="35" spans="1:20" ht="11.25" customHeight="1" x14ac:dyDescent="0.2">
      <c r="A35" s="104" t="s">
        <v>25</v>
      </c>
      <c r="B35" s="506">
        <v>7</v>
      </c>
      <c r="C35" s="506">
        <v>7</v>
      </c>
      <c r="D35" s="506">
        <v>7</v>
      </c>
      <c r="E35" s="506">
        <v>6</v>
      </c>
      <c r="F35" s="506">
        <v>7</v>
      </c>
      <c r="G35" s="506">
        <v>0</v>
      </c>
      <c r="H35" s="506">
        <v>0</v>
      </c>
      <c r="I35" s="506">
        <v>2</v>
      </c>
      <c r="J35" s="506">
        <v>1</v>
      </c>
      <c r="K35" s="506">
        <v>7</v>
      </c>
      <c r="L35" s="506">
        <v>1</v>
      </c>
      <c r="M35" s="506">
        <v>7</v>
      </c>
      <c r="N35" s="506">
        <v>3</v>
      </c>
      <c r="O35" s="506">
        <v>2</v>
      </c>
      <c r="P35" s="506">
        <v>1</v>
      </c>
      <c r="Q35" s="506">
        <v>2</v>
      </c>
      <c r="R35" s="506">
        <v>1</v>
      </c>
      <c r="S35" s="506">
        <v>7</v>
      </c>
      <c r="T35" s="114"/>
    </row>
    <row r="36" spans="1:20" ht="11.25" customHeight="1" x14ac:dyDescent="0.2">
      <c r="A36" s="104" t="s">
        <v>26</v>
      </c>
      <c r="B36" s="506">
        <v>6</v>
      </c>
      <c r="C36" s="506">
        <v>6</v>
      </c>
      <c r="D36" s="506">
        <v>6</v>
      </c>
      <c r="E36" s="506">
        <v>4</v>
      </c>
      <c r="F36" s="506">
        <v>6</v>
      </c>
      <c r="G36" s="506">
        <v>3</v>
      </c>
      <c r="H36" s="506">
        <v>0</v>
      </c>
      <c r="I36" s="506">
        <v>0</v>
      </c>
      <c r="J36" s="506">
        <v>0</v>
      </c>
      <c r="K36" s="506">
        <v>6</v>
      </c>
      <c r="L36" s="506">
        <v>0</v>
      </c>
      <c r="M36" s="506">
        <v>6</v>
      </c>
      <c r="N36" s="506">
        <v>0</v>
      </c>
      <c r="O36" s="506">
        <v>2</v>
      </c>
      <c r="P36" s="506">
        <v>0</v>
      </c>
      <c r="Q36" s="506">
        <v>2</v>
      </c>
      <c r="R36" s="506">
        <v>0</v>
      </c>
      <c r="S36" s="506">
        <v>5</v>
      </c>
      <c r="T36" s="114"/>
    </row>
    <row r="37" spans="1:20" ht="11.25" customHeight="1" x14ac:dyDescent="0.2">
      <c r="A37" s="104" t="s">
        <v>27</v>
      </c>
      <c r="B37" s="506">
        <v>9</v>
      </c>
      <c r="C37" s="506">
        <v>9</v>
      </c>
      <c r="D37" s="506">
        <v>8</v>
      </c>
      <c r="E37" s="506">
        <v>8</v>
      </c>
      <c r="F37" s="506">
        <v>9</v>
      </c>
      <c r="G37" s="506">
        <v>8</v>
      </c>
      <c r="H37" s="506">
        <v>0</v>
      </c>
      <c r="I37" s="506">
        <v>1</v>
      </c>
      <c r="J37" s="506">
        <v>4</v>
      </c>
      <c r="K37" s="506">
        <v>9</v>
      </c>
      <c r="L37" s="506">
        <v>1</v>
      </c>
      <c r="M37" s="506">
        <v>8</v>
      </c>
      <c r="N37" s="506">
        <v>15</v>
      </c>
      <c r="O37" s="506">
        <v>9</v>
      </c>
      <c r="P37" s="506">
        <v>5</v>
      </c>
      <c r="Q37" s="506">
        <v>9</v>
      </c>
      <c r="R37" s="506">
        <v>5</v>
      </c>
      <c r="S37" s="506">
        <v>9</v>
      </c>
      <c r="T37" s="114"/>
    </row>
    <row r="38" spans="1:20" ht="11.25" customHeight="1" x14ac:dyDescent="0.2">
      <c r="A38" s="104" t="s">
        <v>28</v>
      </c>
      <c r="B38" s="506">
        <v>1</v>
      </c>
      <c r="C38" s="506">
        <v>0</v>
      </c>
      <c r="D38" s="506">
        <v>1</v>
      </c>
      <c r="E38" s="506">
        <v>0</v>
      </c>
      <c r="F38" s="506">
        <v>1</v>
      </c>
      <c r="G38" s="506">
        <v>0</v>
      </c>
      <c r="H38" s="506">
        <v>19</v>
      </c>
      <c r="I38" s="506">
        <v>0</v>
      </c>
      <c r="J38" s="506">
        <v>0</v>
      </c>
      <c r="K38" s="506">
        <v>1</v>
      </c>
      <c r="L38" s="506">
        <v>0</v>
      </c>
      <c r="M38" s="506">
        <v>1</v>
      </c>
      <c r="N38" s="506">
        <v>0</v>
      </c>
      <c r="O38" s="506">
        <v>1</v>
      </c>
      <c r="P38" s="506">
        <v>0</v>
      </c>
      <c r="Q38" s="506">
        <v>1</v>
      </c>
      <c r="R38" s="506">
        <v>0</v>
      </c>
      <c r="S38" s="506">
        <v>1</v>
      </c>
      <c r="T38" s="114"/>
    </row>
    <row r="39" spans="1:20" ht="12" customHeight="1" x14ac:dyDescent="0.2">
      <c r="A39" s="104" t="s">
        <v>29</v>
      </c>
      <c r="B39" s="506">
        <v>5</v>
      </c>
      <c r="C39" s="506">
        <v>5</v>
      </c>
      <c r="D39" s="506">
        <v>4</v>
      </c>
      <c r="E39" s="506">
        <v>3</v>
      </c>
      <c r="F39" s="506">
        <v>5</v>
      </c>
      <c r="G39" s="506">
        <v>0</v>
      </c>
      <c r="H39" s="506">
        <v>0</v>
      </c>
      <c r="I39" s="506">
        <v>0</v>
      </c>
      <c r="J39" s="506">
        <v>0</v>
      </c>
      <c r="K39" s="506">
        <v>4</v>
      </c>
      <c r="L39" s="506">
        <v>0</v>
      </c>
      <c r="M39" s="506">
        <v>4</v>
      </c>
      <c r="N39" s="506">
        <v>0</v>
      </c>
      <c r="O39" s="506">
        <v>1</v>
      </c>
      <c r="P39" s="506" t="s">
        <v>635</v>
      </c>
      <c r="Q39" s="506">
        <v>1</v>
      </c>
      <c r="R39" s="506">
        <v>0</v>
      </c>
      <c r="S39" s="506">
        <v>4</v>
      </c>
      <c r="T39" s="114"/>
    </row>
    <row r="40" spans="1:20" ht="12" customHeight="1" x14ac:dyDescent="0.2">
      <c r="A40" s="104" t="s">
        <v>701</v>
      </c>
      <c r="B40" s="506">
        <v>6</v>
      </c>
      <c r="C40" s="506">
        <v>6</v>
      </c>
      <c r="D40" s="506">
        <v>7</v>
      </c>
      <c r="E40" s="506">
        <v>7</v>
      </c>
      <c r="F40" s="506">
        <v>6</v>
      </c>
      <c r="G40" s="506">
        <v>8</v>
      </c>
      <c r="H40" s="506">
        <v>45</v>
      </c>
      <c r="I40" s="506">
        <v>6</v>
      </c>
      <c r="J40" s="506">
        <v>0</v>
      </c>
      <c r="K40" s="506">
        <v>6</v>
      </c>
      <c r="L40" s="506">
        <v>0</v>
      </c>
      <c r="M40" s="506">
        <v>6</v>
      </c>
      <c r="N40" s="506">
        <v>1</v>
      </c>
      <c r="O40" s="506">
        <v>3</v>
      </c>
      <c r="P40" s="506">
        <v>1</v>
      </c>
      <c r="Q40" s="506">
        <v>3</v>
      </c>
      <c r="R40" s="506">
        <v>0</v>
      </c>
      <c r="S40" s="506">
        <v>6</v>
      </c>
      <c r="T40" s="114"/>
    </row>
    <row r="41" spans="1:20" ht="11.25" customHeight="1" x14ac:dyDescent="0.2">
      <c r="A41" s="142" t="s">
        <v>484</v>
      </c>
      <c r="B41" s="506">
        <v>1</v>
      </c>
      <c r="C41" s="506">
        <v>1</v>
      </c>
      <c r="D41" s="506">
        <v>1</v>
      </c>
      <c r="E41" s="506">
        <v>0</v>
      </c>
      <c r="F41" s="506">
        <v>1</v>
      </c>
      <c r="G41" s="506" t="s">
        <v>635</v>
      </c>
      <c r="H41" s="506">
        <v>0</v>
      </c>
      <c r="I41" s="506">
        <v>4</v>
      </c>
      <c r="J41" s="506">
        <v>0</v>
      </c>
      <c r="K41" s="506">
        <v>1</v>
      </c>
      <c r="L41" s="506">
        <v>0</v>
      </c>
      <c r="M41" s="506">
        <v>1</v>
      </c>
      <c r="N41" s="506">
        <v>0</v>
      </c>
      <c r="O41" s="506">
        <v>0</v>
      </c>
      <c r="P41" s="506">
        <v>0</v>
      </c>
      <c r="Q41" s="506">
        <v>0</v>
      </c>
      <c r="R41" s="506">
        <v>0</v>
      </c>
      <c r="S41" s="506">
        <v>1</v>
      </c>
      <c r="T41" s="114"/>
    </row>
    <row r="42" spans="1:20" ht="11.25" customHeight="1" x14ac:dyDescent="0.2">
      <c r="A42" s="104" t="s">
        <v>702</v>
      </c>
      <c r="B42" s="506">
        <v>14</v>
      </c>
      <c r="C42" s="506">
        <v>15</v>
      </c>
      <c r="D42" s="506">
        <v>14</v>
      </c>
      <c r="E42" s="506">
        <v>14</v>
      </c>
      <c r="F42" s="506">
        <v>14</v>
      </c>
      <c r="G42" s="506">
        <v>33</v>
      </c>
      <c r="H42" s="506">
        <v>6</v>
      </c>
      <c r="I42" s="506">
        <v>36</v>
      </c>
      <c r="J42" s="506">
        <v>2</v>
      </c>
      <c r="K42" s="506">
        <v>14</v>
      </c>
      <c r="L42" s="506">
        <v>2</v>
      </c>
      <c r="M42" s="506">
        <v>14</v>
      </c>
      <c r="N42" s="506">
        <v>0</v>
      </c>
      <c r="O42" s="506">
        <v>8</v>
      </c>
      <c r="P42" s="506">
        <v>2</v>
      </c>
      <c r="Q42" s="506">
        <v>7</v>
      </c>
      <c r="R42" s="506">
        <v>2</v>
      </c>
      <c r="S42" s="506">
        <v>13</v>
      </c>
      <c r="T42" s="114"/>
    </row>
    <row r="43" spans="1:20" ht="11.25" customHeight="1" x14ac:dyDescent="0.2">
      <c r="A43" s="104" t="s">
        <v>30</v>
      </c>
      <c r="B43" s="506">
        <v>13</v>
      </c>
      <c r="C43" s="506">
        <v>12</v>
      </c>
      <c r="D43" s="506">
        <v>13</v>
      </c>
      <c r="E43" s="506">
        <v>9</v>
      </c>
      <c r="F43" s="506">
        <v>15</v>
      </c>
      <c r="G43" s="506">
        <v>27</v>
      </c>
      <c r="H43" s="506">
        <v>2</v>
      </c>
      <c r="I43" s="506">
        <v>5</v>
      </c>
      <c r="J43" s="506">
        <v>0</v>
      </c>
      <c r="K43" s="506">
        <v>13</v>
      </c>
      <c r="L43" s="506">
        <v>1</v>
      </c>
      <c r="M43" s="506">
        <v>12</v>
      </c>
      <c r="N43" s="506" t="s">
        <v>635</v>
      </c>
      <c r="O43" s="506">
        <v>8</v>
      </c>
      <c r="P43" s="506">
        <v>1</v>
      </c>
      <c r="Q43" s="506">
        <v>8</v>
      </c>
      <c r="R43" s="506">
        <v>0</v>
      </c>
      <c r="S43" s="506">
        <v>12</v>
      </c>
      <c r="T43" s="114"/>
    </row>
    <row r="44" spans="1:20" ht="11.25" customHeight="1" x14ac:dyDescent="0.2">
      <c r="A44" s="143" t="s">
        <v>90</v>
      </c>
      <c r="B44" s="506">
        <v>1</v>
      </c>
      <c r="C44" s="506">
        <v>1</v>
      </c>
      <c r="D44" s="506">
        <v>1</v>
      </c>
      <c r="E44" s="506">
        <v>2</v>
      </c>
      <c r="F44" s="506">
        <v>1</v>
      </c>
      <c r="G44" s="506">
        <v>3</v>
      </c>
      <c r="H44" s="506">
        <v>45</v>
      </c>
      <c r="I44" s="506">
        <v>4</v>
      </c>
      <c r="J44" s="506">
        <v>0</v>
      </c>
      <c r="K44" s="506">
        <v>1</v>
      </c>
      <c r="L44" s="506">
        <v>0</v>
      </c>
      <c r="M44" s="506">
        <v>1</v>
      </c>
      <c r="N44" s="506">
        <v>0</v>
      </c>
      <c r="O44" s="506">
        <v>0</v>
      </c>
      <c r="P44" s="506">
        <v>0</v>
      </c>
      <c r="Q44" s="506">
        <v>0</v>
      </c>
      <c r="R44" s="506">
        <v>0</v>
      </c>
      <c r="S44" s="506">
        <v>1</v>
      </c>
      <c r="T44" s="114"/>
    </row>
    <row r="45" spans="1:20" ht="11.25" customHeight="1" x14ac:dyDescent="0.2">
      <c r="A45" s="104" t="s">
        <v>31</v>
      </c>
      <c r="B45" s="506">
        <v>5</v>
      </c>
      <c r="C45" s="506">
        <v>5</v>
      </c>
      <c r="D45" s="506">
        <v>5</v>
      </c>
      <c r="E45" s="506">
        <v>5</v>
      </c>
      <c r="F45" s="506">
        <v>5</v>
      </c>
      <c r="G45" s="506" t="s">
        <v>635</v>
      </c>
      <c r="H45" s="506" t="s">
        <v>635</v>
      </c>
      <c r="I45" s="506">
        <v>0</v>
      </c>
      <c r="J45" s="506">
        <v>1</v>
      </c>
      <c r="K45" s="506">
        <v>5</v>
      </c>
      <c r="L45" s="506">
        <v>1</v>
      </c>
      <c r="M45" s="506">
        <v>5</v>
      </c>
      <c r="N45" s="506">
        <v>1</v>
      </c>
      <c r="O45" s="506">
        <v>3</v>
      </c>
      <c r="P45" s="506">
        <v>1</v>
      </c>
      <c r="Q45" s="506">
        <v>3</v>
      </c>
      <c r="R45" s="506">
        <v>1</v>
      </c>
      <c r="S45" s="506">
        <v>4</v>
      </c>
    </row>
    <row r="46" spans="1:20" ht="11.25" customHeight="1" x14ac:dyDescent="0.2">
      <c r="B46" s="432"/>
      <c r="C46" s="432"/>
      <c r="D46" s="432"/>
      <c r="E46" s="432"/>
      <c r="F46" s="432"/>
      <c r="G46" s="432"/>
      <c r="H46" s="432"/>
      <c r="I46" s="432"/>
      <c r="J46" s="432"/>
      <c r="K46" s="432"/>
      <c r="L46" s="432"/>
      <c r="M46" s="432"/>
      <c r="N46" s="432"/>
      <c r="O46" s="432"/>
      <c r="P46" s="432"/>
      <c r="Q46" s="432"/>
      <c r="R46" s="432"/>
      <c r="S46" s="432"/>
      <c r="T46" s="114"/>
    </row>
    <row r="47" spans="1:20" ht="11.25" customHeight="1" x14ac:dyDescent="0.2">
      <c r="A47" s="104" t="s">
        <v>32</v>
      </c>
      <c r="B47" s="506">
        <v>35</v>
      </c>
      <c r="C47" s="506">
        <v>34</v>
      </c>
      <c r="D47" s="506">
        <v>35</v>
      </c>
      <c r="E47" s="506">
        <v>26</v>
      </c>
      <c r="F47" s="506">
        <v>38</v>
      </c>
      <c r="G47" s="506">
        <v>57</v>
      </c>
      <c r="H47" s="506" t="s">
        <v>635</v>
      </c>
      <c r="I47" s="506">
        <v>8</v>
      </c>
      <c r="J47" s="506">
        <v>1</v>
      </c>
      <c r="K47" s="506">
        <v>34</v>
      </c>
      <c r="L47" s="506">
        <v>1</v>
      </c>
      <c r="M47" s="506">
        <v>34</v>
      </c>
      <c r="N47" s="506">
        <v>5</v>
      </c>
      <c r="O47" s="506">
        <v>38</v>
      </c>
      <c r="P47" s="506">
        <v>4</v>
      </c>
      <c r="Q47" s="506">
        <v>36</v>
      </c>
      <c r="R47" s="506">
        <v>2</v>
      </c>
      <c r="S47" s="506">
        <v>34</v>
      </c>
      <c r="T47" s="114"/>
    </row>
    <row r="48" spans="1:20" ht="11.25" customHeight="1" x14ac:dyDescent="0.2">
      <c r="A48" s="104" t="s">
        <v>33</v>
      </c>
      <c r="B48" s="506">
        <v>40</v>
      </c>
      <c r="C48" s="506">
        <v>39</v>
      </c>
      <c r="D48" s="506">
        <v>41</v>
      </c>
      <c r="E48" s="506">
        <v>33</v>
      </c>
      <c r="F48" s="506">
        <v>43</v>
      </c>
      <c r="G48" s="506">
        <v>25</v>
      </c>
      <c r="H48" s="506">
        <v>21</v>
      </c>
      <c r="I48" s="506">
        <v>14</v>
      </c>
      <c r="J48" s="506">
        <v>1</v>
      </c>
      <c r="K48" s="506">
        <v>39</v>
      </c>
      <c r="L48" s="506">
        <v>2</v>
      </c>
      <c r="M48" s="506">
        <v>39</v>
      </c>
      <c r="N48" s="506">
        <v>5</v>
      </c>
      <c r="O48" s="506">
        <v>38</v>
      </c>
      <c r="P48" s="506">
        <v>4</v>
      </c>
      <c r="Q48" s="506">
        <v>36</v>
      </c>
      <c r="R48" s="506">
        <v>2</v>
      </c>
      <c r="S48" s="506">
        <v>38</v>
      </c>
      <c r="T48" s="114"/>
    </row>
    <row r="49" spans="1:20" ht="11.25" customHeight="1" x14ac:dyDescent="0.2">
      <c r="A49" s="104" t="s">
        <v>34</v>
      </c>
      <c r="B49" s="506">
        <v>2</v>
      </c>
      <c r="C49" s="506">
        <v>2</v>
      </c>
      <c r="D49" s="506">
        <v>2</v>
      </c>
      <c r="E49" s="506">
        <v>3</v>
      </c>
      <c r="F49" s="506">
        <v>1</v>
      </c>
      <c r="G49" s="506">
        <v>0</v>
      </c>
      <c r="H49" s="506" t="s">
        <v>635</v>
      </c>
      <c r="I49" s="506">
        <v>6</v>
      </c>
      <c r="J49" s="506">
        <v>1</v>
      </c>
      <c r="K49" s="506">
        <v>2</v>
      </c>
      <c r="L49" s="506">
        <v>1</v>
      </c>
      <c r="M49" s="506">
        <v>2</v>
      </c>
      <c r="N49" s="506">
        <v>2</v>
      </c>
      <c r="O49" s="506">
        <v>0</v>
      </c>
      <c r="P49" s="506">
        <v>1</v>
      </c>
      <c r="Q49" s="506">
        <v>0</v>
      </c>
      <c r="R49" s="506">
        <v>1</v>
      </c>
      <c r="S49" s="506">
        <v>2</v>
      </c>
      <c r="T49" s="114"/>
    </row>
    <row r="50" spans="1:20" ht="11.25" customHeight="1" x14ac:dyDescent="0.2">
      <c r="A50" s="104" t="s">
        <v>72</v>
      </c>
      <c r="B50" s="506">
        <v>1</v>
      </c>
      <c r="C50" s="506">
        <v>1</v>
      </c>
      <c r="D50" s="506">
        <v>1</v>
      </c>
      <c r="E50" s="506">
        <v>1</v>
      </c>
      <c r="F50" s="506">
        <v>1</v>
      </c>
      <c r="G50" s="506">
        <v>0</v>
      </c>
      <c r="H50" s="506">
        <v>0</v>
      </c>
      <c r="I50" s="506">
        <v>2</v>
      </c>
      <c r="J50" s="506">
        <v>0</v>
      </c>
      <c r="K50" s="506">
        <v>1</v>
      </c>
      <c r="L50" s="506">
        <v>0</v>
      </c>
      <c r="M50" s="506">
        <v>1</v>
      </c>
      <c r="N50" s="506">
        <v>0</v>
      </c>
      <c r="O50" s="506">
        <v>1</v>
      </c>
      <c r="P50" s="506">
        <v>0</v>
      </c>
      <c r="Q50" s="506">
        <v>1</v>
      </c>
      <c r="R50" s="506">
        <v>0</v>
      </c>
      <c r="S50" s="506">
        <v>1</v>
      </c>
      <c r="T50" s="114"/>
    </row>
    <row r="51" spans="1:20" ht="11.25" customHeight="1" x14ac:dyDescent="0.2">
      <c r="A51" s="104" t="s">
        <v>35</v>
      </c>
      <c r="B51" s="506">
        <v>10</v>
      </c>
      <c r="C51" s="506">
        <v>10</v>
      </c>
      <c r="D51" s="506">
        <v>9</v>
      </c>
      <c r="E51" s="506">
        <v>12</v>
      </c>
      <c r="F51" s="506">
        <v>9</v>
      </c>
      <c r="G51" s="506">
        <v>0</v>
      </c>
      <c r="H51" s="506">
        <v>0</v>
      </c>
      <c r="I51" s="506">
        <v>4</v>
      </c>
      <c r="J51" s="506">
        <v>0</v>
      </c>
      <c r="K51" s="506">
        <v>9</v>
      </c>
      <c r="L51" s="506">
        <v>2</v>
      </c>
      <c r="M51" s="506">
        <v>9</v>
      </c>
      <c r="N51" s="506" t="s">
        <v>635</v>
      </c>
      <c r="O51" s="506">
        <v>2</v>
      </c>
      <c r="P51" s="506">
        <v>1</v>
      </c>
      <c r="Q51" s="506">
        <v>2</v>
      </c>
      <c r="R51" s="506">
        <v>0</v>
      </c>
      <c r="S51" s="506">
        <v>9</v>
      </c>
      <c r="T51" s="114"/>
    </row>
    <row r="52" spans="1:20" ht="11.25" customHeight="1" x14ac:dyDescent="0.2">
      <c r="B52" s="432"/>
      <c r="C52" s="432"/>
      <c r="D52" s="432"/>
      <c r="E52" s="432"/>
      <c r="F52" s="432"/>
      <c r="G52" s="432"/>
      <c r="H52" s="432"/>
      <c r="I52" s="432"/>
      <c r="J52" s="432"/>
      <c r="K52" s="432"/>
      <c r="L52" s="432"/>
      <c r="M52" s="432"/>
      <c r="N52" s="432"/>
      <c r="O52" s="432"/>
      <c r="P52" s="432"/>
      <c r="Q52" s="432"/>
      <c r="R52" s="432"/>
      <c r="S52" s="432"/>
    </row>
    <row r="53" spans="1:20" ht="11.25" customHeight="1" x14ac:dyDescent="0.2">
      <c r="A53" s="104" t="s">
        <v>61</v>
      </c>
      <c r="B53" s="506">
        <v>51</v>
      </c>
      <c r="C53" s="506">
        <v>49</v>
      </c>
      <c r="D53" s="506">
        <v>52</v>
      </c>
      <c r="E53" s="506">
        <v>39</v>
      </c>
      <c r="F53" s="506">
        <v>56</v>
      </c>
      <c r="G53" s="506">
        <v>51</v>
      </c>
      <c r="H53" s="506">
        <v>27</v>
      </c>
      <c r="I53" s="506">
        <v>15</v>
      </c>
      <c r="J53" s="506">
        <v>0</v>
      </c>
      <c r="K53" s="506">
        <v>50</v>
      </c>
      <c r="L53" s="506">
        <v>3</v>
      </c>
      <c r="M53" s="506">
        <v>49</v>
      </c>
      <c r="N53" s="506">
        <v>3</v>
      </c>
      <c r="O53" s="506">
        <v>55</v>
      </c>
      <c r="P53" s="506">
        <v>1</v>
      </c>
      <c r="Q53" s="506">
        <v>52</v>
      </c>
      <c r="R53" s="506">
        <v>1</v>
      </c>
      <c r="S53" s="506">
        <v>49</v>
      </c>
      <c r="T53" s="114"/>
    </row>
    <row r="54" spans="1:20" ht="11.25" customHeight="1" x14ac:dyDescent="0.2">
      <c r="A54" s="248" t="s">
        <v>543</v>
      </c>
      <c r="B54" s="506">
        <v>0</v>
      </c>
      <c r="C54" s="506">
        <v>0</v>
      </c>
      <c r="D54" s="506">
        <v>0</v>
      </c>
      <c r="E54" s="506">
        <v>1</v>
      </c>
      <c r="F54" s="506">
        <v>0</v>
      </c>
      <c r="G54" s="506">
        <v>0</v>
      </c>
      <c r="H54" s="506">
        <v>0</v>
      </c>
      <c r="I54" s="506">
        <v>0</v>
      </c>
      <c r="J54" s="506">
        <v>0</v>
      </c>
      <c r="K54" s="506">
        <v>0</v>
      </c>
      <c r="L54" s="506">
        <v>0</v>
      </c>
      <c r="M54" s="506">
        <v>0</v>
      </c>
      <c r="N54" s="506">
        <v>0</v>
      </c>
      <c r="O54" s="506">
        <v>2</v>
      </c>
      <c r="P54" s="506">
        <v>0</v>
      </c>
      <c r="Q54" s="506">
        <v>2</v>
      </c>
      <c r="R54" s="506">
        <v>0</v>
      </c>
      <c r="S54" s="506">
        <v>0</v>
      </c>
    </row>
    <row r="55" spans="1:20" ht="11.25" customHeight="1" x14ac:dyDescent="0.2">
      <c r="A55" s="248" t="s">
        <v>544</v>
      </c>
      <c r="B55" s="506">
        <v>0</v>
      </c>
      <c r="C55" s="506">
        <v>0</v>
      </c>
      <c r="D55" s="506">
        <v>0</v>
      </c>
      <c r="E55" s="506">
        <v>0</v>
      </c>
      <c r="F55" s="506">
        <v>0</v>
      </c>
      <c r="G55" s="506" t="s">
        <v>635</v>
      </c>
      <c r="H55" s="506">
        <v>0</v>
      </c>
      <c r="I55" s="506">
        <v>0</v>
      </c>
      <c r="J55" s="506" t="s">
        <v>635</v>
      </c>
      <c r="K55" s="506">
        <v>0</v>
      </c>
      <c r="L55" s="506">
        <v>0</v>
      </c>
      <c r="M55" s="506">
        <v>0</v>
      </c>
      <c r="N55" s="506">
        <v>0</v>
      </c>
      <c r="O55" s="506">
        <v>2</v>
      </c>
      <c r="P55" s="506" t="s">
        <v>635</v>
      </c>
      <c r="Q55" s="506">
        <v>2</v>
      </c>
      <c r="R55" s="506" t="s">
        <v>635</v>
      </c>
      <c r="S55" s="506">
        <v>0</v>
      </c>
    </row>
    <row r="56" spans="1:20" ht="11.25" customHeight="1" x14ac:dyDescent="0.2">
      <c r="A56" s="104" t="s">
        <v>37</v>
      </c>
      <c r="B56" s="506">
        <v>27</v>
      </c>
      <c r="C56" s="506">
        <v>26</v>
      </c>
      <c r="D56" s="506">
        <v>27</v>
      </c>
      <c r="E56" s="506">
        <v>20</v>
      </c>
      <c r="F56" s="506">
        <v>30</v>
      </c>
      <c r="G56" s="506">
        <v>36</v>
      </c>
      <c r="H56" s="506">
        <v>7</v>
      </c>
      <c r="I56" s="506">
        <v>12</v>
      </c>
      <c r="J56" s="506">
        <v>0</v>
      </c>
      <c r="K56" s="506">
        <v>26</v>
      </c>
      <c r="L56" s="506">
        <v>1</v>
      </c>
      <c r="M56" s="506">
        <v>26</v>
      </c>
      <c r="N56" s="506">
        <v>3</v>
      </c>
      <c r="O56" s="506">
        <v>28</v>
      </c>
      <c r="P56" s="506">
        <v>0</v>
      </c>
      <c r="Q56" s="506">
        <v>26</v>
      </c>
      <c r="R56" s="506">
        <v>0</v>
      </c>
      <c r="S56" s="506">
        <v>26</v>
      </c>
    </row>
    <row r="57" spans="1:20" ht="11.25" customHeight="1" x14ac:dyDescent="0.2">
      <c r="A57" s="104" t="s">
        <v>38</v>
      </c>
      <c r="B57" s="506">
        <v>10</v>
      </c>
      <c r="C57" s="506">
        <v>9</v>
      </c>
      <c r="D57" s="506">
        <v>11</v>
      </c>
      <c r="E57" s="506">
        <v>4</v>
      </c>
      <c r="F57" s="506">
        <v>13</v>
      </c>
      <c r="G57" s="506">
        <v>3</v>
      </c>
      <c r="H57" s="506">
        <v>14</v>
      </c>
      <c r="I57" s="506" t="s">
        <v>635</v>
      </c>
      <c r="J57" s="506" t="s">
        <v>635</v>
      </c>
      <c r="K57" s="506">
        <v>10</v>
      </c>
      <c r="L57" s="506">
        <v>0</v>
      </c>
      <c r="M57" s="506">
        <v>10</v>
      </c>
      <c r="N57" s="506">
        <v>0</v>
      </c>
      <c r="O57" s="506">
        <v>9</v>
      </c>
      <c r="P57" s="506">
        <v>0</v>
      </c>
      <c r="Q57" s="506">
        <v>8</v>
      </c>
      <c r="R57" s="506">
        <v>0</v>
      </c>
      <c r="S57" s="506">
        <v>9</v>
      </c>
    </row>
    <row r="58" spans="1:20" ht="11.25" customHeight="1" x14ac:dyDescent="0.2">
      <c r="A58" s="104" t="s">
        <v>40</v>
      </c>
      <c r="B58" s="506">
        <v>1</v>
      </c>
      <c r="C58" s="506">
        <v>0</v>
      </c>
      <c r="D58" s="506">
        <v>1</v>
      </c>
      <c r="E58" s="506">
        <v>0</v>
      </c>
      <c r="F58" s="506">
        <v>1</v>
      </c>
      <c r="G58" s="506" t="s">
        <v>635</v>
      </c>
      <c r="H58" s="506">
        <v>0</v>
      </c>
      <c r="I58" s="506">
        <v>0</v>
      </c>
      <c r="J58" s="506" t="s">
        <v>635</v>
      </c>
      <c r="K58" s="506">
        <v>1</v>
      </c>
      <c r="L58" s="506">
        <v>0</v>
      </c>
      <c r="M58" s="506">
        <v>1</v>
      </c>
      <c r="N58" s="506">
        <v>0</v>
      </c>
      <c r="O58" s="506">
        <v>1</v>
      </c>
      <c r="P58" s="506">
        <v>0</v>
      </c>
      <c r="Q58" s="506">
        <v>1</v>
      </c>
      <c r="R58" s="506" t="s">
        <v>635</v>
      </c>
      <c r="S58" s="506">
        <v>1</v>
      </c>
    </row>
    <row r="59" spans="1:20" ht="11.25" customHeight="1" x14ac:dyDescent="0.2">
      <c r="A59" s="248" t="s">
        <v>545</v>
      </c>
      <c r="B59" s="506">
        <v>1</v>
      </c>
      <c r="C59" s="506">
        <v>1</v>
      </c>
      <c r="D59" s="506">
        <v>1</v>
      </c>
      <c r="E59" s="506">
        <v>1</v>
      </c>
      <c r="F59" s="506">
        <v>0</v>
      </c>
      <c r="G59" s="506">
        <v>1</v>
      </c>
      <c r="H59" s="506">
        <v>0</v>
      </c>
      <c r="I59" s="506">
        <v>1</v>
      </c>
      <c r="J59" s="506">
        <v>0</v>
      </c>
      <c r="K59" s="506">
        <v>1</v>
      </c>
      <c r="L59" s="506">
        <v>0</v>
      </c>
      <c r="M59" s="506">
        <v>1</v>
      </c>
      <c r="N59" s="506">
        <v>0</v>
      </c>
      <c r="O59" s="506">
        <v>0</v>
      </c>
      <c r="P59" s="506" t="s">
        <v>635</v>
      </c>
      <c r="Q59" s="506">
        <v>0</v>
      </c>
      <c r="R59" s="506">
        <v>0</v>
      </c>
      <c r="S59" s="506">
        <v>1</v>
      </c>
    </row>
    <row r="60" spans="1:20" ht="11.25" customHeight="1" x14ac:dyDescent="0.2">
      <c r="A60" s="104" t="s">
        <v>39</v>
      </c>
      <c r="B60" s="506">
        <v>14</v>
      </c>
      <c r="C60" s="506">
        <v>14</v>
      </c>
      <c r="D60" s="506">
        <v>15</v>
      </c>
      <c r="E60" s="506">
        <v>12</v>
      </c>
      <c r="F60" s="506">
        <v>16</v>
      </c>
      <c r="G60" s="506">
        <v>13</v>
      </c>
      <c r="H60" s="506">
        <v>6</v>
      </c>
      <c r="I60" s="506">
        <v>1</v>
      </c>
      <c r="J60" s="506">
        <v>0</v>
      </c>
      <c r="K60" s="506">
        <v>14</v>
      </c>
      <c r="L60" s="506">
        <v>1</v>
      </c>
      <c r="M60" s="506">
        <v>14</v>
      </c>
      <c r="N60" s="506" t="s">
        <v>635</v>
      </c>
      <c r="O60" s="506">
        <v>18</v>
      </c>
      <c r="P60" s="506">
        <v>0</v>
      </c>
      <c r="Q60" s="506">
        <v>17</v>
      </c>
      <c r="R60" s="506">
        <v>0</v>
      </c>
      <c r="S60" s="506">
        <v>14</v>
      </c>
    </row>
    <row r="61" spans="1:20" ht="11.25" customHeight="1" x14ac:dyDescent="0.2">
      <c r="A61" s="248" t="s">
        <v>546</v>
      </c>
      <c r="B61" s="506">
        <v>1</v>
      </c>
      <c r="C61" s="506">
        <v>1</v>
      </c>
      <c r="D61" s="506">
        <v>0</v>
      </c>
      <c r="E61" s="506">
        <v>1</v>
      </c>
      <c r="F61" s="506">
        <v>0</v>
      </c>
      <c r="G61" s="506" t="s">
        <v>635</v>
      </c>
      <c r="H61" s="506">
        <v>0</v>
      </c>
      <c r="I61" s="506" t="s">
        <v>635</v>
      </c>
      <c r="J61" s="506">
        <v>0</v>
      </c>
      <c r="K61" s="506">
        <v>1</v>
      </c>
      <c r="L61" s="506">
        <v>0</v>
      </c>
      <c r="M61" s="506">
        <v>1</v>
      </c>
      <c r="N61" s="506">
        <v>0</v>
      </c>
      <c r="O61" s="506">
        <v>2</v>
      </c>
      <c r="P61" s="506" t="s">
        <v>635</v>
      </c>
      <c r="Q61" s="506">
        <v>2</v>
      </c>
      <c r="R61" s="506" t="s">
        <v>635</v>
      </c>
      <c r="S61" s="506">
        <v>1</v>
      </c>
    </row>
    <row r="62" spans="1:20" ht="11.25" customHeight="1" x14ac:dyDescent="0.2">
      <c r="A62" s="104" t="s">
        <v>41</v>
      </c>
      <c r="B62" s="506">
        <v>1</v>
      </c>
      <c r="C62" s="506">
        <v>2</v>
      </c>
      <c r="D62" s="506">
        <v>1</v>
      </c>
      <c r="E62" s="506">
        <v>2</v>
      </c>
      <c r="F62" s="506">
        <v>1</v>
      </c>
      <c r="G62" s="506" t="s">
        <v>635</v>
      </c>
      <c r="H62" s="506" t="s">
        <v>635</v>
      </c>
      <c r="I62" s="506" t="s">
        <v>635</v>
      </c>
      <c r="J62" s="506">
        <v>0</v>
      </c>
      <c r="K62" s="506">
        <v>1</v>
      </c>
      <c r="L62" s="506">
        <v>0</v>
      </c>
      <c r="M62" s="506">
        <v>1</v>
      </c>
      <c r="N62" s="506">
        <v>0</v>
      </c>
      <c r="O62" s="506">
        <v>3</v>
      </c>
      <c r="P62" s="506" t="s">
        <v>635</v>
      </c>
      <c r="Q62" s="506">
        <v>3</v>
      </c>
      <c r="R62" s="506" t="s">
        <v>635</v>
      </c>
      <c r="S62" s="506">
        <v>2</v>
      </c>
    </row>
    <row r="63" spans="1:20" ht="11.25" customHeight="1" x14ac:dyDescent="0.2">
      <c r="B63" s="432"/>
      <c r="C63" s="432"/>
      <c r="D63" s="432"/>
      <c r="E63" s="432"/>
      <c r="F63" s="432"/>
      <c r="G63" s="432"/>
      <c r="H63" s="432"/>
      <c r="I63" s="432"/>
      <c r="J63" s="432"/>
      <c r="K63" s="432"/>
      <c r="L63" s="432"/>
      <c r="M63" s="432"/>
      <c r="N63" s="432"/>
      <c r="O63" s="432"/>
      <c r="P63" s="432"/>
      <c r="Q63" s="432"/>
      <c r="R63" s="432"/>
      <c r="S63" s="432"/>
    </row>
    <row r="64" spans="1:20" ht="11.25" customHeight="1" x14ac:dyDescent="0.2">
      <c r="A64" s="104" t="s">
        <v>542</v>
      </c>
      <c r="B64" s="506">
        <v>1</v>
      </c>
      <c r="C64" s="506">
        <v>1</v>
      </c>
      <c r="D64" s="506">
        <v>1</v>
      </c>
      <c r="E64" s="506">
        <v>1</v>
      </c>
      <c r="F64" s="506">
        <v>1</v>
      </c>
      <c r="G64" s="506">
        <v>5</v>
      </c>
      <c r="H64" s="506">
        <v>0</v>
      </c>
      <c r="I64" s="506">
        <v>0</v>
      </c>
      <c r="J64" s="506" t="s">
        <v>635</v>
      </c>
      <c r="K64" s="506">
        <v>1</v>
      </c>
      <c r="L64" s="506" t="s">
        <v>635</v>
      </c>
      <c r="M64" s="506">
        <v>1</v>
      </c>
      <c r="N64" s="506">
        <v>0</v>
      </c>
      <c r="O64" s="506">
        <v>18</v>
      </c>
      <c r="P64" s="506" t="s">
        <v>635</v>
      </c>
      <c r="Q64" s="506">
        <v>17</v>
      </c>
      <c r="R64" s="506">
        <v>0</v>
      </c>
      <c r="S64" s="506">
        <v>2</v>
      </c>
    </row>
    <row r="65" spans="1:25" ht="11.25" customHeight="1" x14ac:dyDescent="0.2">
      <c r="A65" s="8" t="s">
        <v>478</v>
      </c>
      <c r="B65" s="506">
        <v>0</v>
      </c>
      <c r="C65" s="506">
        <v>0</v>
      </c>
      <c r="D65" s="506">
        <v>0</v>
      </c>
      <c r="E65" s="506">
        <v>0</v>
      </c>
      <c r="F65" s="506">
        <v>0</v>
      </c>
      <c r="G65" s="506">
        <v>4</v>
      </c>
      <c r="H65" s="506">
        <v>0</v>
      </c>
      <c r="I65" s="506">
        <v>0</v>
      </c>
      <c r="J65" s="506">
        <v>0</v>
      </c>
      <c r="K65" s="506">
        <v>0</v>
      </c>
      <c r="L65" s="506">
        <v>0</v>
      </c>
      <c r="M65" s="506">
        <v>0</v>
      </c>
      <c r="N65" s="506">
        <v>0</v>
      </c>
      <c r="O65" s="506">
        <v>5</v>
      </c>
      <c r="P65" s="506" t="s">
        <v>635</v>
      </c>
      <c r="Q65" s="506">
        <v>4</v>
      </c>
      <c r="R65" s="506" t="s">
        <v>635</v>
      </c>
      <c r="S65" s="506">
        <v>1</v>
      </c>
    </row>
    <row r="66" spans="1:25" ht="11.25" customHeight="1" x14ac:dyDescent="0.2">
      <c r="A66" s="8" t="s">
        <v>479</v>
      </c>
      <c r="B66" s="506">
        <v>0</v>
      </c>
      <c r="C66" s="506">
        <v>0</v>
      </c>
      <c r="D66" s="506">
        <v>0</v>
      </c>
      <c r="E66" s="506">
        <v>0</v>
      </c>
      <c r="F66" s="506">
        <v>0</v>
      </c>
      <c r="G66" s="506">
        <v>0</v>
      </c>
      <c r="H66" s="506">
        <v>0</v>
      </c>
      <c r="I66" s="506">
        <v>0</v>
      </c>
      <c r="J66" s="506">
        <v>0</v>
      </c>
      <c r="K66" s="506">
        <v>0</v>
      </c>
      <c r="L66" s="506">
        <v>0</v>
      </c>
      <c r="M66" s="506">
        <v>0</v>
      </c>
      <c r="N66" s="506">
        <v>0</v>
      </c>
      <c r="O66" s="506">
        <v>2</v>
      </c>
      <c r="P66" s="506">
        <v>0</v>
      </c>
      <c r="Q66" s="506">
        <v>2</v>
      </c>
      <c r="R66" s="506">
        <v>0</v>
      </c>
      <c r="S66" s="506">
        <v>0</v>
      </c>
    </row>
    <row r="67" spans="1:25" ht="11.25" customHeight="1" x14ac:dyDescent="0.2">
      <c r="A67" s="104" t="s">
        <v>480</v>
      </c>
      <c r="B67" s="506">
        <v>0</v>
      </c>
      <c r="C67" s="506">
        <v>0</v>
      </c>
      <c r="D67" s="506">
        <v>1</v>
      </c>
      <c r="E67" s="506">
        <v>0</v>
      </c>
      <c r="F67" s="506">
        <v>1</v>
      </c>
      <c r="G67" s="506">
        <v>1</v>
      </c>
      <c r="H67" s="506">
        <v>0</v>
      </c>
      <c r="I67" s="506">
        <v>0</v>
      </c>
      <c r="J67" s="506" t="s">
        <v>635</v>
      </c>
      <c r="K67" s="506">
        <v>0</v>
      </c>
      <c r="L67" s="506" t="s">
        <v>635</v>
      </c>
      <c r="M67" s="506">
        <v>0</v>
      </c>
      <c r="N67" s="506">
        <v>0</v>
      </c>
      <c r="O67" s="506">
        <v>13</v>
      </c>
      <c r="P67" s="506">
        <v>0</v>
      </c>
      <c r="Q67" s="506">
        <v>12</v>
      </c>
      <c r="R67" s="506" t="s">
        <v>635</v>
      </c>
      <c r="S67" s="506">
        <v>1</v>
      </c>
    </row>
    <row r="68" spans="1:25" ht="11.25" customHeight="1" x14ac:dyDescent="0.2">
      <c r="A68" s="104" t="s">
        <v>547</v>
      </c>
      <c r="B68" s="506">
        <v>0</v>
      </c>
      <c r="C68" s="506">
        <v>0</v>
      </c>
      <c r="D68" s="506">
        <v>0</v>
      </c>
      <c r="E68" s="506">
        <v>0</v>
      </c>
      <c r="F68" s="506">
        <v>0</v>
      </c>
      <c r="G68" s="506">
        <v>0</v>
      </c>
      <c r="H68" s="506">
        <v>0</v>
      </c>
      <c r="I68" s="506">
        <v>0</v>
      </c>
      <c r="J68" s="506">
        <v>0</v>
      </c>
      <c r="K68" s="506">
        <v>0</v>
      </c>
      <c r="L68" s="506">
        <v>0</v>
      </c>
      <c r="M68" s="506">
        <v>0</v>
      </c>
      <c r="N68" s="506">
        <v>0</v>
      </c>
      <c r="O68" s="506">
        <v>1</v>
      </c>
      <c r="P68" s="506">
        <v>0</v>
      </c>
      <c r="Q68" s="506">
        <v>1</v>
      </c>
      <c r="R68" s="506">
        <v>0</v>
      </c>
      <c r="S68" s="506">
        <v>0</v>
      </c>
    </row>
    <row r="69" spans="1:25" ht="11.25" customHeight="1" x14ac:dyDescent="0.2">
      <c r="B69" s="432"/>
      <c r="C69" s="432"/>
      <c r="D69" s="432"/>
      <c r="E69" s="432"/>
      <c r="F69" s="432"/>
      <c r="G69" s="432"/>
      <c r="H69" s="432"/>
      <c r="I69" s="432"/>
      <c r="J69" s="432"/>
      <c r="K69" s="432"/>
      <c r="L69" s="432"/>
      <c r="M69" s="432"/>
      <c r="N69" s="432"/>
      <c r="O69" s="432"/>
      <c r="P69" s="432"/>
      <c r="Q69" s="432"/>
      <c r="R69" s="432"/>
      <c r="S69" s="432"/>
    </row>
    <row r="70" spans="1:25" ht="11.25" customHeight="1" x14ac:dyDescent="0.2">
      <c r="A70" s="142" t="s">
        <v>89</v>
      </c>
      <c r="B70" s="506">
        <v>0</v>
      </c>
      <c r="C70" s="506">
        <v>0</v>
      </c>
      <c r="D70" s="506">
        <v>0</v>
      </c>
      <c r="E70" s="506">
        <v>0</v>
      </c>
      <c r="F70" s="506">
        <v>0</v>
      </c>
      <c r="G70" s="506">
        <v>0</v>
      </c>
      <c r="H70" s="506">
        <v>0</v>
      </c>
      <c r="I70" s="506">
        <v>0</v>
      </c>
      <c r="J70" s="506">
        <v>0</v>
      </c>
      <c r="K70" s="506">
        <v>0</v>
      </c>
      <c r="L70" s="506" t="s">
        <v>635</v>
      </c>
      <c r="M70" s="506">
        <v>0</v>
      </c>
      <c r="N70" s="506">
        <v>0</v>
      </c>
      <c r="O70" s="506" t="s">
        <v>635</v>
      </c>
      <c r="P70" s="506" t="s">
        <v>635</v>
      </c>
      <c r="Q70" s="506">
        <v>0</v>
      </c>
      <c r="R70" s="506">
        <v>0</v>
      </c>
      <c r="S70" s="506">
        <v>0</v>
      </c>
    </row>
    <row r="71" spans="1:25" ht="11.25" customHeight="1" x14ac:dyDescent="0.2">
      <c r="A71" s="144" t="s">
        <v>101</v>
      </c>
      <c r="B71" s="225" t="s">
        <v>308</v>
      </c>
      <c r="C71" s="225" t="s">
        <v>308</v>
      </c>
      <c r="D71" s="225" t="s">
        <v>308</v>
      </c>
      <c r="E71" s="225" t="s">
        <v>308</v>
      </c>
      <c r="F71" s="225" t="s">
        <v>308</v>
      </c>
      <c r="G71" s="225" t="s">
        <v>308</v>
      </c>
      <c r="H71" s="225" t="s">
        <v>308</v>
      </c>
      <c r="I71" s="225" t="s">
        <v>308</v>
      </c>
      <c r="J71" s="225" t="s">
        <v>308</v>
      </c>
      <c r="K71" s="225" t="s">
        <v>308</v>
      </c>
      <c r="L71" s="225" t="s">
        <v>308</v>
      </c>
      <c r="M71" s="225" t="s">
        <v>308</v>
      </c>
      <c r="N71" s="225" t="s">
        <v>308</v>
      </c>
      <c r="O71" s="225" t="s">
        <v>308</v>
      </c>
      <c r="P71" s="225" t="s">
        <v>308</v>
      </c>
      <c r="Q71" s="225" t="s">
        <v>308</v>
      </c>
      <c r="R71" s="225" t="s">
        <v>308</v>
      </c>
      <c r="S71" s="225" t="s">
        <v>308</v>
      </c>
      <c r="T71" s="225"/>
      <c r="U71" s="225"/>
      <c r="V71" s="225"/>
      <c r="W71" s="225"/>
      <c r="X71" s="225"/>
      <c r="Y71" s="225"/>
    </row>
    <row r="72" spans="1:25" ht="11.25" customHeight="1" x14ac:dyDescent="0.2">
      <c r="A72" s="104" t="s">
        <v>42</v>
      </c>
      <c r="B72" s="506">
        <v>27</v>
      </c>
      <c r="C72" s="506">
        <v>27</v>
      </c>
      <c r="D72" s="506">
        <v>27</v>
      </c>
      <c r="E72" s="506">
        <v>26</v>
      </c>
      <c r="F72" s="506">
        <v>27</v>
      </c>
      <c r="G72" s="506">
        <v>37</v>
      </c>
      <c r="H72" s="506" t="s">
        <v>635</v>
      </c>
      <c r="I72" s="506">
        <v>2</v>
      </c>
      <c r="J72" s="506">
        <v>16</v>
      </c>
      <c r="K72" s="506">
        <v>27</v>
      </c>
      <c r="L72" s="506">
        <v>10</v>
      </c>
      <c r="M72" s="506">
        <v>27</v>
      </c>
      <c r="N72" s="506">
        <v>21</v>
      </c>
      <c r="O72" s="506">
        <v>27</v>
      </c>
      <c r="P72" s="506">
        <v>14</v>
      </c>
      <c r="Q72" s="506">
        <v>26</v>
      </c>
      <c r="R72" s="506">
        <v>16</v>
      </c>
      <c r="S72" s="506">
        <v>27</v>
      </c>
    </row>
    <row r="73" spans="1:25" ht="11.25" customHeight="1" x14ac:dyDescent="0.2">
      <c r="A73" s="104" t="s">
        <v>46</v>
      </c>
      <c r="B73" s="506">
        <v>2</v>
      </c>
      <c r="C73" s="506">
        <v>1</v>
      </c>
      <c r="D73" s="506">
        <v>2</v>
      </c>
      <c r="E73" s="506">
        <v>3</v>
      </c>
      <c r="F73" s="506">
        <v>2</v>
      </c>
      <c r="G73" s="506">
        <v>0</v>
      </c>
      <c r="H73" s="506">
        <v>0</v>
      </c>
      <c r="I73" s="506">
        <v>1</v>
      </c>
      <c r="J73" s="506">
        <v>0</v>
      </c>
      <c r="K73" s="506">
        <v>2</v>
      </c>
      <c r="L73" s="506">
        <v>1</v>
      </c>
      <c r="M73" s="506">
        <v>2</v>
      </c>
      <c r="N73" s="506" t="s">
        <v>635</v>
      </c>
      <c r="O73" s="506">
        <v>0</v>
      </c>
      <c r="P73" s="506">
        <v>1</v>
      </c>
      <c r="Q73" s="506">
        <v>0</v>
      </c>
      <c r="R73" s="506">
        <v>0</v>
      </c>
      <c r="S73" s="506">
        <v>2</v>
      </c>
    </row>
    <row r="74" spans="1:25" ht="11.25" customHeight="1" x14ac:dyDescent="0.2">
      <c r="A74" s="144" t="s">
        <v>94</v>
      </c>
      <c r="B74" s="506">
        <v>0</v>
      </c>
      <c r="C74" s="506">
        <v>0</v>
      </c>
      <c r="D74" s="506">
        <v>0</v>
      </c>
      <c r="E74" s="506">
        <v>0</v>
      </c>
      <c r="F74" s="506">
        <v>0</v>
      </c>
      <c r="G74" s="506">
        <v>0</v>
      </c>
      <c r="H74" s="506">
        <v>0</v>
      </c>
      <c r="I74" s="506">
        <v>0</v>
      </c>
      <c r="J74" s="506">
        <v>0</v>
      </c>
      <c r="K74" s="506">
        <v>0</v>
      </c>
      <c r="L74" s="506">
        <v>0</v>
      </c>
      <c r="M74" s="506">
        <v>0</v>
      </c>
      <c r="N74" s="506">
        <v>0</v>
      </c>
      <c r="O74" s="506">
        <v>0</v>
      </c>
      <c r="P74" s="506">
        <v>0</v>
      </c>
      <c r="Q74" s="506">
        <v>0</v>
      </c>
      <c r="R74" s="506">
        <v>0</v>
      </c>
      <c r="S74" s="506">
        <v>0</v>
      </c>
    </row>
    <row r="75" spans="1:25" ht="11.25" customHeight="1" x14ac:dyDescent="0.2">
      <c r="A75" s="104" t="s">
        <v>44</v>
      </c>
      <c r="B75" s="506">
        <v>11</v>
      </c>
      <c r="C75" s="506">
        <v>11</v>
      </c>
      <c r="D75" s="506">
        <v>12</v>
      </c>
      <c r="E75" s="506">
        <v>9</v>
      </c>
      <c r="F75" s="506">
        <v>12</v>
      </c>
      <c r="G75" s="506">
        <v>18</v>
      </c>
      <c r="H75" s="506">
        <v>0</v>
      </c>
      <c r="I75" s="506">
        <v>1</v>
      </c>
      <c r="J75" s="506">
        <v>1</v>
      </c>
      <c r="K75" s="506">
        <v>11</v>
      </c>
      <c r="L75" s="506">
        <v>1</v>
      </c>
      <c r="M75" s="506">
        <v>11</v>
      </c>
      <c r="N75" s="506">
        <v>2</v>
      </c>
      <c r="O75" s="506">
        <v>15</v>
      </c>
      <c r="P75" s="506">
        <v>3</v>
      </c>
      <c r="Q75" s="506">
        <v>14</v>
      </c>
      <c r="R75" s="506">
        <v>1</v>
      </c>
      <c r="S75" s="506">
        <v>11</v>
      </c>
    </row>
    <row r="76" spans="1:25" ht="11.25" customHeight="1" x14ac:dyDescent="0.2">
      <c r="A76" s="104" t="s">
        <v>43</v>
      </c>
      <c r="B76" s="506">
        <v>71</v>
      </c>
      <c r="C76" s="506">
        <v>71</v>
      </c>
      <c r="D76" s="506">
        <v>70</v>
      </c>
      <c r="E76" s="506">
        <v>54</v>
      </c>
      <c r="F76" s="506">
        <v>75</v>
      </c>
      <c r="G76" s="506">
        <v>81</v>
      </c>
      <c r="H76" s="506">
        <v>88</v>
      </c>
      <c r="I76" s="506">
        <v>26</v>
      </c>
      <c r="J76" s="506">
        <v>2</v>
      </c>
      <c r="K76" s="506">
        <v>69</v>
      </c>
      <c r="L76" s="506">
        <v>4</v>
      </c>
      <c r="M76" s="506">
        <v>68</v>
      </c>
      <c r="N76" s="506">
        <v>7</v>
      </c>
      <c r="O76" s="506">
        <v>42</v>
      </c>
      <c r="P76" s="506">
        <v>5</v>
      </c>
      <c r="Q76" s="506">
        <v>39</v>
      </c>
      <c r="R76" s="506">
        <v>2</v>
      </c>
      <c r="S76" s="506">
        <v>66</v>
      </c>
    </row>
    <row r="77" spans="1:25" ht="11.25" customHeight="1" x14ac:dyDescent="0.2">
      <c r="A77" s="126" t="s">
        <v>477</v>
      </c>
      <c r="B77" s="506">
        <v>0</v>
      </c>
      <c r="C77" s="506">
        <v>0</v>
      </c>
      <c r="D77" s="506">
        <v>0</v>
      </c>
      <c r="E77" s="506">
        <v>1</v>
      </c>
      <c r="F77" s="506">
        <v>0</v>
      </c>
      <c r="G77" s="506">
        <v>0</v>
      </c>
      <c r="H77" s="506">
        <v>0</v>
      </c>
      <c r="I77" s="506">
        <v>0</v>
      </c>
      <c r="J77" s="506">
        <v>0</v>
      </c>
      <c r="K77" s="506">
        <v>0</v>
      </c>
      <c r="L77" s="506">
        <v>0</v>
      </c>
      <c r="M77" s="506">
        <v>0</v>
      </c>
      <c r="N77" s="506">
        <v>0</v>
      </c>
      <c r="O77" s="506">
        <v>0</v>
      </c>
      <c r="P77" s="506">
        <v>0</v>
      </c>
      <c r="Q77" s="506">
        <v>0</v>
      </c>
      <c r="R77" s="506">
        <v>0</v>
      </c>
      <c r="S77" s="506">
        <v>0</v>
      </c>
    </row>
    <row r="78" spans="1:25" ht="11.25" customHeight="1" x14ac:dyDescent="0.2">
      <c r="A78" s="126" t="s">
        <v>485</v>
      </c>
      <c r="B78" s="506">
        <v>2</v>
      </c>
      <c r="C78" s="506">
        <v>2</v>
      </c>
      <c r="D78" s="506">
        <v>1</v>
      </c>
      <c r="E78" s="506">
        <v>2</v>
      </c>
      <c r="F78" s="506">
        <v>1</v>
      </c>
      <c r="G78" s="506">
        <v>0</v>
      </c>
      <c r="H78" s="506" t="s">
        <v>635</v>
      </c>
      <c r="I78" s="506">
        <v>0</v>
      </c>
      <c r="J78" s="506">
        <v>0</v>
      </c>
      <c r="K78" s="506">
        <v>2</v>
      </c>
      <c r="L78" s="506">
        <v>1</v>
      </c>
      <c r="M78" s="506">
        <v>2</v>
      </c>
      <c r="N78" s="506">
        <v>2</v>
      </c>
      <c r="O78" s="506">
        <v>0</v>
      </c>
      <c r="P78" s="506">
        <v>1</v>
      </c>
      <c r="Q78" s="506">
        <v>0</v>
      </c>
      <c r="R78" s="506">
        <v>1</v>
      </c>
      <c r="S78" s="506">
        <v>1</v>
      </c>
    </row>
    <row r="79" spans="1:25" ht="11.25" customHeight="1" x14ac:dyDescent="0.2">
      <c r="A79" s="142" t="s">
        <v>91</v>
      </c>
      <c r="B79" s="506">
        <v>2</v>
      </c>
      <c r="C79" s="506">
        <v>3</v>
      </c>
      <c r="D79" s="506">
        <v>2</v>
      </c>
      <c r="E79" s="506">
        <v>2</v>
      </c>
      <c r="F79" s="506">
        <v>2</v>
      </c>
      <c r="G79" s="506">
        <v>0</v>
      </c>
      <c r="H79" s="506">
        <v>0</v>
      </c>
      <c r="I79" s="506">
        <v>8</v>
      </c>
      <c r="J79" s="506" t="s">
        <v>635</v>
      </c>
      <c r="K79" s="506">
        <v>2</v>
      </c>
      <c r="L79" s="506">
        <v>0</v>
      </c>
      <c r="M79" s="506">
        <v>2</v>
      </c>
      <c r="N79" s="506" t="s">
        <v>635</v>
      </c>
      <c r="O79" s="506">
        <v>0</v>
      </c>
      <c r="P79" s="506">
        <v>0</v>
      </c>
      <c r="Q79" s="506">
        <v>0</v>
      </c>
      <c r="R79" s="506">
        <v>0</v>
      </c>
      <c r="S79" s="506">
        <v>2</v>
      </c>
    </row>
    <row r="80" spans="1:25" ht="11.25" customHeight="1" x14ac:dyDescent="0.2">
      <c r="A80" s="144" t="s">
        <v>95</v>
      </c>
      <c r="B80" s="506">
        <v>0</v>
      </c>
      <c r="C80" s="506">
        <v>0</v>
      </c>
      <c r="D80" s="506">
        <v>0</v>
      </c>
      <c r="E80" s="506">
        <v>1</v>
      </c>
      <c r="F80" s="506">
        <v>0</v>
      </c>
      <c r="G80" s="506">
        <v>1</v>
      </c>
      <c r="H80" s="506">
        <v>0</v>
      </c>
      <c r="I80" s="506">
        <v>0</v>
      </c>
      <c r="J80" s="506">
        <v>0</v>
      </c>
      <c r="K80" s="506">
        <v>0</v>
      </c>
      <c r="L80" s="506">
        <v>0</v>
      </c>
      <c r="M80" s="506">
        <v>0</v>
      </c>
      <c r="N80" s="506">
        <v>0</v>
      </c>
      <c r="O80" s="506">
        <v>0</v>
      </c>
      <c r="P80" s="506">
        <v>0</v>
      </c>
      <c r="Q80" s="506">
        <v>0</v>
      </c>
      <c r="R80" s="506">
        <v>0</v>
      </c>
      <c r="S80" s="506">
        <v>0</v>
      </c>
    </row>
    <row r="81" spans="1:20" ht="11.25" customHeight="1" x14ac:dyDescent="0.2">
      <c r="A81" s="144" t="s">
        <v>92</v>
      </c>
      <c r="B81" s="506">
        <v>1</v>
      </c>
      <c r="C81" s="506">
        <v>1</v>
      </c>
      <c r="D81" s="506">
        <v>1</v>
      </c>
      <c r="E81" s="506">
        <v>2</v>
      </c>
      <c r="F81" s="506">
        <v>1</v>
      </c>
      <c r="G81" s="506">
        <v>0</v>
      </c>
      <c r="H81" s="506">
        <v>0</v>
      </c>
      <c r="I81" s="506">
        <v>8</v>
      </c>
      <c r="J81" s="506">
        <v>0</v>
      </c>
      <c r="K81" s="506">
        <v>1</v>
      </c>
      <c r="L81" s="506">
        <v>1</v>
      </c>
      <c r="M81" s="506">
        <v>1</v>
      </c>
      <c r="N81" s="506" t="s">
        <v>635</v>
      </c>
      <c r="O81" s="506">
        <v>0</v>
      </c>
      <c r="P81" s="506">
        <v>0</v>
      </c>
      <c r="Q81" s="506">
        <v>0</v>
      </c>
      <c r="R81" s="506">
        <v>0</v>
      </c>
      <c r="S81" s="506">
        <v>1</v>
      </c>
    </row>
    <row r="82" spans="1:20" ht="11.25" customHeight="1" x14ac:dyDescent="0.2">
      <c r="A82" s="144" t="s">
        <v>93</v>
      </c>
      <c r="B82" s="506">
        <v>0</v>
      </c>
      <c r="C82" s="506">
        <v>0</v>
      </c>
      <c r="D82" s="506">
        <v>0</v>
      </c>
      <c r="E82" s="506">
        <v>0</v>
      </c>
      <c r="F82" s="506">
        <v>0</v>
      </c>
      <c r="G82" s="506">
        <v>0</v>
      </c>
      <c r="H82" s="506">
        <v>0</v>
      </c>
      <c r="I82" s="506">
        <v>0</v>
      </c>
      <c r="J82" s="506">
        <v>0</v>
      </c>
      <c r="K82" s="506">
        <v>0</v>
      </c>
      <c r="L82" s="506">
        <v>0</v>
      </c>
      <c r="M82" s="506">
        <v>0</v>
      </c>
      <c r="N82" s="506">
        <v>0</v>
      </c>
      <c r="O82" s="506">
        <v>0</v>
      </c>
      <c r="P82" s="506">
        <v>0</v>
      </c>
      <c r="Q82" s="506">
        <v>0</v>
      </c>
      <c r="R82" s="506">
        <v>0</v>
      </c>
      <c r="S82" s="506">
        <v>0</v>
      </c>
    </row>
    <row r="83" spans="1:20" ht="11.25" customHeight="1" x14ac:dyDescent="0.2">
      <c r="A83" s="104" t="s">
        <v>45</v>
      </c>
      <c r="B83" s="506">
        <v>9</v>
      </c>
      <c r="C83" s="506">
        <v>9</v>
      </c>
      <c r="D83" s="506">
        <v>9</v>
      </c>
      <c r="E83" s="506">
        <v>10</v>
      </c>
      <c r="F83" s="506">
        <v>9</v>
      </c>
      <c r="G83" s="506">
        <v>1</v>
      </c>
      <c r="H83" s="506">
        <v>0</v>
      </c>
      <c r="I83" s="506" t="s">
        <v>635</v>
      </c>
      <c r="J83" s="506">
        <v>1</v>
      </c>
      <c r="K83" s="506">
        <v>9</v>
      </c>
      <c r="L83" s="506">
        <v>2</v>
      </c>
      <c r="M83" s="506">
        <v>9</v>
      </c>
      <c r="N83" s="506">
        <v>1</v>
      </c>
      <c r="O83" s="506">
        <v>1</v>
      </c>
      <c r="P83" s="506">
        <v>1</v>
      </c>
      <c r="Q83" s="506">
        <v>1</v>
      </c>
      <c r="R83" s="506">
        <v>1</v>
      </c>
      <c r="S83" s="506">
        <v>8</v>
      </c>
    </row>
    <row r="84" spans="1:20" ht="11.25" customHeight="1" x14ac:dyDescent="0.2">
      <c r="A84" s="144" t="s">
        <v>99</v>
      </c>
      <c r="B84" s="225" t="s">
        <v>308</v>
      </c>
      <c r="C84" s="225" t="s">
        <v>308</v>
      </c>
      <c r="D84" s="225" t="s">
        <v>308</v>
      </c>
      <c r="E84" s="225" t="s">
        <v>308</v>
      </c>
      <c r="F84" s="225" t="s">
        <v>308</v>
      </c>
      <c r="G84" s="225" t="s">
        <v>308</v>
      </c>
      <c r="H84" s="225" t="s">
        <v>308</v>
      </c>
      <c r="I84" s="225" t="s">
        <v>308</v>
      </c>
      <c r="J84" s="225" t="s">
        <v>308</v>
      </c>
      <c r="K84" s="225" t="s">
        <v>308</v>
      </c>
      <c r="L84" s="225" t="s">
        <v>308</v>
      </c>
      <c r="M84" s="225" t="s">
        <v>308</v>
      </c>
      <c r="N84" s="225" t="s">
        <v>308</v>
      </c>
      <c r="O84" s="225" t="s">
        <v>308</v>
      </c>
      <c r="P84" s="225" t="s">
        <v>308</v>
      </c>
      <c r="Q84" s="225" t="s">
        <v>308</v>
      </c>
      <c r="R84" s="225" t="s">
        <v>308</v>
      </c>
      <c r="S84" s="225" t="s">
        <v>308</v>
      </c>
    </row>
    <row r="85" spans="1:20" ht="11.25" customHeight="1" x14ac:dyDescent="0.2">
      <c r="A85" s="104" t="s">
        <v>36</v>
      </c>
      <c r="B85" s="506">
        <v>7</v>
      </c>
      <c r="C85" s="506">
        <v>7</v>
      </c>
      <c r="D85" s="506">
        <v>7</v>
      </c>
      <c r="E85" s="506">
        <v>5</v>
      </c>
      <c r="F85" s="506">
        <v>8</v>
      </c>
      <c r="G85" s="506">
        <v>6</v>
      </c>
      <c r="H85" s="506">
        <v>0</v>
      </c>
      <c r="I85" s="506">
        <v>1</v>
      </c>
      <c r="J85" s="506">
        <v>0</v>
      </c>
      <c r="K85" s="506">
        <v>7</v>
      </c>
      <c r="L85" s="506">
        <v>0</v>
      </c>
      <c r="M85" s="506">
        <v>7</v>
      </c>
      <c r="N85" s="506">
        <v>2</v>
      </c>
      <c r="O85" s="506">
        <v>10</v>
      </c>
      <c r="P85" s="506">
        <v>1</v>
      </c>
      <c r="Q85" s="506">
        <v>9</v>
      </c>
      <c r="R85" s="506">
        <v>1</v>
      </c>
      <c r="S85" s="506">
        <v>7</v>
      </c>
    </row>
    <row r="86" spans="1:20" ht="11.25" customHeight="1" x14ac:dyDescent="0.2">
      <c r="A86" s="142" t="s">
        <v>100</v>
      </c>
      <c r="B86" s="506">
        <v>1</v>
      </c>
      <c r="C86" s="506">
        <v>1</v>
      </c>
      <c r="D86" s="506">
        <v>1</v>
      </c>
      <c r="E86" s="506">
        <v>1</v>
      </c>
      <c r="F86" s="506">
        <v>1</v>
      </c>
      <c r="G86" s="506">
        <v>2</v>
      </c>
      <c r="H86" s="506">
        <v>0</v>
      </c>
      <c r="I86" s="506" t="s">
        <v>635</v>
      </c>
      <c r="J86" s="506">
        <v>0</v>
      </c>
      <c r="K86" s="506">
        <v>1</v>
      </c>
      <c r="L86" s="506">
        <v>0</v>
      </c>
      <c r="M86" s="506">
        <v>1</v>
      </c>
      <c r="N86" s="506">
        <v>0</v>
      </c>
      <c r="O86" s="506">
        <v>0</v>
      </c>
      <c r="P86" s="506">
        <v>1</v>
      </c>
      <c r="Q86" s="506">
        <v>0</v>
      </c>
      <c r="R86" s="506">
        <v>0</v>
      </c>
      <c r="S86" s="506">
        <v>1</v>
      </c>
    </row>
    <row r="87" spans="1:20" ht="11.25" customHeight="1" x14ac:dyDescent="0.2">
      <c r="A87" s="104" t="s">
        <v>47</v>
      </c>
      <c r="B87" s="506">
        <v>18</v>
      </c>
      <c r="C87" s="506">
        <v>18</v>
      </c>
      <c r="D87" s="506">
        <v>19</v>
      </c>
      <c r="E87" s="506">
        <v>14</v>
      </c>
      <c r="F87" s="506">
        <v>20</v>
      </c>
      <c r="G87" s="506">
        <v>14</v>
      </c>
      <c r="H87" s="506">
        <v>3</v>
      </c>
      <c r="I87" s="506">
        <v>7</v>
      </c>
      <c r="J87" s="506">
        <v>2</v>
      </c>
      <c r="K87" s="506">
        <v>18</v>
      </c>
      <c r="L87" s="506">
        <v>1</v>
      </c>
      <c r="M87" s="506">
        <v>18</v>
      </c>
      <c r="N87" s="506">
        <v>2</v>
      </c>
      <c r="O87" s="506">
        <v>13</v>
      </c>
      <c r="P87" s="506">
        <v>3</v>
      </c>
      <c r="Q87" s="506">
        <v>12</v>
      </c>
      <c r="R87" s="506">
        <v>2</v>
      </c>
      <c r="S87" s="506">
        <v>17</v>
      </c>
    </row>
    <row r="88" spans="1:20" ht="11.25" customHeight="1" x14ac:dyDescent="0.2">
      <c r="A88" s="104" t="s">
        <v>48</v>
      </c>
      <c r="B88" s="506">
        <v>44</v>
      </c>
      <c r="C88" s="506">
        <v>48</v>
      </c>
      <c r="D88" s="506">
        <v>41</v>
      </c>
      <c r="E88" s="506">
        <v>31</v>
      </c>
      <c r="F88" s="506">
        <v>45</v>
      </c>
      <c r="G88" s="506">
        <v>15</v>
      </c>
      <c r="H88" s="506" t="s">
        <v>635</v>
      </c>
      <c r="I88" s="506">
        <v>11</v>
      </c>
      <c r="J88" s="506">
        <v>1</v>
      </c>
      <c r="K88" s="506">
        <v>43</v>
      </c>
      <c r="L88" s="506">
        <v>3</v>
      </c>
      <c r="M88" s="506">
        <v>43</v>
      </c>
      <c r="N88" s="506">
        <v>3</v>
      </c>
      <c r="O88" s="506">
        <v>34</v>
      </c>
      <c r="P88" s="506">
        <v>2</v>
      </c>
      <c r="Q88" s="506">
        <v>32</v>
      </c>
      <c r="R88" s="506">
        <v>1</v>
      </c>
      <c r="S88" s="506">
        <v>42</v>
      </c>
    </row>
    <row r="89" spans="1:20" ht="11.25" customHeight="1" x14ac:dyDescent="0.2">
      <c r="A89" s="104" t="s">
        <v>71</v>
      </c>
      <c r="B89" s="506">
        <v>9</v>
      </c>
      <c r="C89" s="506">
        <v>7</v>
      </c>
      <c r="D89" s="506">
        <v>9</v>
      </c>
      <c r="E89" s="506">
        <v>10</v>
      </c>
      <c r="F89" s="506">
        <v>9</v>
      </c>
      <c r="G89" s="506">
        <v>5</v>
      </c>
      <c r="H89" s="506">
        <v>17</v>
      </c>
      <c r="I89" s="506">
        <v>1</v>
      </c>
      <c r="J89" s="506">
        <v>1</v>
      </c>
      <c r="K89" s="506">
        <v>8</v>
      </c>
      <c r="L89" s="506">
        <v>2</v>
      </c>
      <c r="M89" s="506">
        <v>8</v>
      </c>
      <c r="N89" s="506">
        <v>1</v>
      </c>
      <c r="O89" s="506">
        <v>3</v>
      </c>
      <c r="P89" s="506">
        <v>1</v>
      </c>
      <c r="Q89" s="506">
        <v>3</v>
      </c>
      <c r="R89" s="506">
        <v>1</v>
      </c>
      <c r="S89" s="506">
        <v>8</v>
      </c>
    </row>
    <row r="90" spans="1:20" ht="11.25" customHeight="1" x14ac:dyDescent="0.2">
      <c r="A90" s="104" t="s">
        <v>73</v>
      </c>
      <c r="B90" s="506">
        <v>7</v>
      </c>
      <c r="C90" s="506">
        <v>7</v>
      </c>
      <c r="D90" s="506">
        <v>7</v>
      </c>
      <c r="E90" s="506">
        <v>8</v>
      </c>
      <c r="F90" s="506">
        <v>7</v>
      </c>
      <c r="G90" s="506">
        <v>21</v>
      </c>
      <c r="H90" s="506">
        <v>0</v>
      </c>
      <c r="I90" s="506">
        <v>1</v>
      </c>
      <c r="J90" s="506">
        <v>1</v>
      </c>
      <c r="K90" s="506">
        <v>7</v>
      </c>
      <c r="L90" s="506">
        <v>2</v>
      </c>
      <c r="M90" s="506">
        <v>7</v>
      </c>
      <c r="N90" s="506">
        <v>2</v>
      </c>
      <c r="O90" s="506">
        <v>2</v>
      </c>
      <c r="P90" s="506">
        <v>2</v>
      </c>
      <c r="Q90" s="506">
        <v>2</v>
      </c>
      <c r="R90" s="506">
        <v>1</v>
      </c>
      <c r="S90" s="506">
        <v>6</v>
      </c>
    </row>
    <row r="91" spans="1:20" ht="11.25" customHeight="1" x14ac:dyDescent="0.2">
      <c r="A91" s="129"/>
      <c r="B91" s="438"/>
      <c r="C91" s="438"/>
      <c r="D91" s="438"/>
      <c r="E91" s="438"/>
      <c r="F91" s="438"/>
      <c r="G91" s="438"/>
      <c r="H91" s="438"/>
      <c r="I91" s="438"/>
      <c r="J91" s="438"/>
      <c r="K91" s="438"/>
      <c r="L91" s="438"/>
      <c r="M91" s="438"/>
      <c r="N91" s="438"/>
      <c r="O91" s="438"/>
      <c r="P91" s="438"/>
      <c r="Q91" s="438"/>
      <c r="R91" s="438"/>
      <c r="S91" s="438"/>
      <c r="T91" s="114"/>
    </row>
    <row r="92" spans="1:20" ht="11.25" customHeight="1" x14ac:dyDescent="0.2">
      <c r="A92" s="124"/>
      <c r="R92" s="128"/>
      <c r="S92" s="128" t="s">
        <v>671</v>
      </c>
    </row>
    <row r="93" spans="1:20" x14ac:dyDescent="0.2">
      <c r="A93" s="124"/>
      <c r="R93" s="128"/>
      <c r="S93" s="128"/>
    </row>
    <row r="94" spans="1:20" ht="11.25" customHeight="1" x14ac:dyDescent="0.2">
      <c r="A94" s="152" t="s">
        <v>703</v>
      </c>
      <c r="B94" s="152"/>
      <c r="C94" s="152"/>
      <c r="D94" s="152"/>
      <c r="E94" s="152"/>
      <c r="F94" s="152"/>
      <c r="Q94" s="412"/>
      <c r="S94" s="124"/>
    </row>
    <row r="95" spans="1:20" s="126" customFormat="1" ht="11.25" customHeight="1" x14ac:dyDescent="0.2">
      <c r="A95" s="423" t="s">
        <v>522</v>
      </c>
      <c r="B95" s="124"/>
      <c r="C95" s="124"/>
      <c r="D95" s="124"/>
      <c r="E95" s="124"/>
      <c r="F95" s="124"/>
      <c r="G95" s="423"/>
      <c r="H95" s="423"/>
      <c r="I95" s="423"/>
      <c r="J95" s="423"/>
      <c r="K95" s="423"/>
      <c r="L95" s="422"/>
      <c r="M95" s="422"/>
      <c r="N95" s="422"/>
      <c r="O95" s="422"/>
      <c r="P95" s="422"/>
      <c r="Q95" s="413"/>
      <c r="R95" s="8"/>
    </row>
    <row r="96" spans="1:20" s="126" customFormat="1" ht="22.5" customHeight="1" x14ac:dyDescent="0.2">
      <c r="A96" s="550" t="s">
        <v>704</v>
      </c>
      <c r="B96" s="550"/>
      <c r="C96" s="550"/>
      <c r="D96" s="550"/>
      <c r="E96" s="550"/>
      <c r="F96" s="550"/>
      <c r="G96" s="550"/>
      <c r="H96" s="550"/>
      <c r="I96" s="550"/>
      <c r="J96" s="550"/>
      <c r="K96" s="550"/>
      <c r="L96" s="550"/>
      <c r="M96" s="106"/>
      <c r="N96" s="106"/>
      <c r="O96" s="106"/>
      <c r="P96" s="106"/>
      <c r="Q96" s="413"/>
      <c r="R96" s="8"/>
    </row>
    <row r="97" spans="1:19" s="126" customFormat="1" ht="11.25" customHeight="1" x14ac:dyDescent="0.2">
      <c r="A97" s="551" t="s">
        <v>523</v>
      </c>
      <c r="B97" s="551"/>
      <c r="C97" s="551"/>
      <c r="D97" s="551"/>
      <c r="E97" s="551"/>
      <c r="F97" s="551"/>
      <c r="G97" s="551"/>
      <c r="H97" s="551"/>
      <c r="I97" s="551"/>
      <c r="J97" s="551"/>
      <c r="K97" s="551"/>
      <c r="L97" s="551"/>
      <c r="M97" s="551"/>
      <c r="N97" s="551"/>
      <c r="O97" s="551"/>
      <c r="P97" s="551"/>
      <c r="Q97" s="413"/>
      <c r="R97" s="8"/>
    </row>
    <row r="98" spans="1:19" s="126" customFormat="1" ht="11.25" customHeight="1" x14ac:dyDescent="0.2">
      <c r="A98" s="541" t="s">
        <v>650</v>
      </c>
      <c r="B98" s="541"/>
      <c r="C98" s="541"/>
      <c r="D98" s="541"/>
      <c r="E98" s="541"/>
      <c r="F98" s="541"/>
      <c r="G98" s="541"/>
      <c r="H98" s="423"/>
      <c r="I98" s="423"/>
      <c r="J98" s="8"/>
      <c r="K98" s="8"/>
      <c r="L98" s="8"/>
      <c r="M98" s="8"/>
      <c r="N98" s="8"/>
      <c r="O98" s="8"/>
      <c r="P98" s="107"/>
      <c r="Q98" s="413"/>
      <c r="R98" s="8"/>
    </row>
    <row r="99" spans="1:19" s="126" customFormat="1" ht="11.25" customHeight="1" x14ac:dyDescent="0.2">
      <c r="A99" s="550" t="s">
        <v>524</v>
      </c>
      <c r="B99" s="550"/>
      <c r="C99" s="550"/>
      <c r="D99" s="550"/>
      <c r="E99" s="550"/>
      <c r="F99" s="550"/>
      <c r="G99" s="550"/>
      <c r="H99" s="550"/>
      <c r="I99" s="550"/>
      <c r="J99" s="550"/>
      <c r="K99" s="550"/>
      <c r="L99" s="550"/>
      <c r="M99" s="550"/>
      <c r="N99" s="550"/>
      <c r="O99" s="8"/>
      <c r="P99" s="107"/>
      <c r="Q99" s="413"/>
      <c r="R99" s="8"/>
    </row>
    <row r="100" spans="1:19" s="126" customFormat="1" ht="22.5" customHeight="1" x14ac:dyDescent="0.2">
      <c r="A100" s="550" t="s">
        <v>705</v>
      </c>
      <c r="B100" s="550"/>
      <c r="C100" s="550"/>
      <c r="D100" s="550"/>
      <c r="E100" s="550"/>
      <c r="F100" s="550"/>
      <c r="G100" s="550"/>
      <c r="H100" s="550"/>
      <c r="I100" s="550"/>
      <c r="J100" s="550"/>
      <c r="K100" s="550"/>
      <c r="L100" s="550"/>
      <c r="M100" s="550"/>
      <c r="N100" s="550"/>
      <c r="O100" s="550"/>
      <c r="P100" s="107"/>
      <c r="Q100" s="412"/>
      <c r="R100" s="104"/>
      <c r="S100" s="124"/>
    </row>
    <row r="101" spans="1:19" x14ac:dyDescent="0.2">
      <c r="A101" s="541" t="s">
        <v>525</v>
      </c>
      <c r="B101" s="541"/>
      <c r="C101" s="541"/>
      <c r="D101" s="541"/>
      <c r="E101" s="541"/>
      <c r="F101" s="541"/>
      <c r="G101" s="541"/>
      <c r="H101" s="423"/>
      <c r="I101" s="423"/>
      <c r="J101" s="425"/>
      <c r="K101" s="425"/>
      <c r="L101" s="425"/>
      <c r="M101" s="425"/>
      <c r="N101" s="425"/>
      <c r="O101" s="425"/>
      <c r="P101" s="107"/>
      <c r="Q101" s="413"/>
      <c r="S101" s="124"/>
    </row>
    <row r="102" spans="1:19" ht="11.25" customHeight="1" x14ac:dyDescent="0.2">
      <c r="A102" s="423" t="s">
        <v>526</v>
      </c>
      <c r="B102" s="423"/>
      <c r="C102" s="423"/>
      <c r="D102" s="423"/>
      <c r="E102" s="423"/>
      <c r="F102" s="423"/>
      <c r="G102" s="423"/>
      <c r="H102" s="423"/>
      <c r="I102" s="423"/>
      <c r="J102" s="425"/>
      <c r="K102" s="425"/>
      <c r="L102" s="425"/>
      <c r="M102" s="425"/>
      <c r="N102" s="425"/>
      <c r="O102" s="425"/>
      <c r="P102" s="107"/>
      <c r="S102" s="124"/>
    </row>
    <row r="103" spans="1:19" x14ac:dyDescent="0.2">
      <c r="A103" s="423" t="s">
        <v>573</v>
      </c>
      <c r="B103" s="423"/>
      <c r="C103" s="423"/>
      <c r="D103" s="423"/>
      <c r="E103" s="423"/>
      <c r="F103" s="423"/>
      <c r="G103" s="423"/>
      <c r="H103" s="423"/>
      <c r="I103" s="423"/>
      <c r="J103" s="425"/>
      <c r="K103" s="425"/>
      <c r="L103" s="425"/>
      <c r="M103" s="425"/>
      <c r="N103" s="425"/>
      <c r="O103" s="425"/>
      <c r="P103" s="107"/>
      <c r="S103" s="124"/>
    </row>
    <row r="104" spans="1:19" x14ac:dyDescent="0.2">
      <c r="A104" s="423" t="s">
        <v>706</v>
      </c>
      <c r="B104" s="423"/>
      <c r="C104" s="423"/>
      <c r="D104" s="423"/>
      <c r="E104" s="423"/>
      <c r="F104" s="423"/>
      <c r="G104" s="423"/>
      <c r="H104" s="423"/>
      <c r="I104" s="423"/>
      <c r="J104" s="425"/>
      <c r="K104" s="425"/>
      <c r="L104" s="425"/>
      <c r="M104" s="425"/>
      <c r="N104" s="425"/>
      <c r="O104" s="425"/>
      <c r="P104" s="107"/>
      <c r="S104" s="124"/>
    </row>
    <row r="105" spans="1:19" ht="11.25" customHeight="1" x14ac:dyDescent="0.2">
      <c r="A105" s="540" t="s">
        <v>707</v>
      </c>
      <c r="B105" s="540"/>
      <c r="C105" s="540"/>
      <c r="D105" s="540"/>
      <c r="E105" s="540"/>
      <c r="F105" s="422"/>
      <c r="G105" s="422"/>
      <c r="H105" s="422"/>
      <c r="I105" s="422"/>
      <c r="J105" s="423"/>
      <c r="K105" s="423"/>
      <c r="L105" s="423"/>
      <c r="M105" s="423"/>
      <c r="N105" s="423"/>
      <c r="O105" s="423"/>
      <c r="P105" s="423"/>
      <c r="S105" s="124"/>
    </row>
    <row r="106" spans="1:19" x14ac:dyDescent="0.2">
      <c r="A106" s="541" t="s">
        <v>708</v>
      </c>
      <c r="B106" s="541"/>
      <c r="C106" s="541"/>
      <c r="D106" s="541"/>
      <c r="E106" s="541"/>
      <c r="F106" s="541"/>
      <c r="G106" s="541"/>
      <c r="H106" s="541"/>
      <c r="I106" s="541"/>
      <c r="J106" s="541"/>
      <c r="K106" s="423"/>
      <c r="L106" s="422"/>
      <c r="M106" s="422"/>
      <c r="N106" s="422"/>
      <c r="O106" s="422"/>
      <c r="P106" s="422"/>
    </row>
    <row r="107" spans="1:19" x14ac:dyDescent="0.2">
      <c r="A107" s="541" t="s">
        <v>709</v>
      </c>
      <c r="B107" s="541"/>
      <c r="C107" s="541"/>
      <c r="D107" s="541"/>
      <c r="E107" s="541"/>
      <c r="F107" s="541"/>
      <c r="G107" s="541"/>
      <c r="H107" s="541"/>
      <c r="I107" s="541"/>
      <c r="J107" s="541"/>
      <c r="K107" s="541"/>
      <c r="L107" s="541"/>
      <c r="M107" s="541"/>
      <c r="N107" s="541"/>
      <c r="O107" s="541"/>
      <c r="P107" s="541"/>
    </row>
    <row r="108" spans="1:19" x14ac:dyDescent="0.2">
      <c r="A108" s="152"/>
    </row>
    <row r="109" spans="1:19" ht="12.75" x14ac:dyDescent="0.2">
      <c r="A109" s="548" t="s">
        <v>123</v>
      </c>
      <c r="B109" s="548"/>
      <c r="C109" s="548"/>
      <c r="D109" s="548"/>
      <c r="E109" s="548"/>
      <c r="F109" s="548"/>
      <c r="G109" s="548"/>
      <c r="H109" s="548"/>
      <c r="I109" s="548"/>
      <c r="J109" s="549"/>
      <c r="K109" s="549"/>
      <c r="L109" s="549"/>
      <c r="M109" s="549"/>
      <c r="N109" s="416"/>
      <c r="O109" s="416"/>
    </row>
    <row r="110" spans="1:19" x14ac:dyDescent="0.2">
      <c r="A110" s="8" t="s">
        <v>463</v>
      </c>
    </row>
    <row r="111" spans="1:19" ht="11.25" customHeight="1" x14ac:dyDescent="0.2">
      <c r="A111" s="8"/>
    </row>
    <row r="112" spans="1:19" x14ac:dyDescent="0.2">
      <c r="A112" s="538" t="s">
        <v>507</v>
      </c>
      <c r="B112" s="538"/>
      <c r="C112" s="538"/>
      <c r="D112" s="538"/>
      <c r="E112" s="538"/>
      <c r="F112" s="538"/>
      <c r="G112" s="538"/>
      <c r="H112" s="538"/>
      <c r="I112" s="538"/>
      <c r="J112" s="538"/>
      <c r="K112" s="538"/>
      <c r="L112" s="538"/>
      <c r="M112" s="538"/>
      <c r="N112" s="538"/>
    </row>
  </sheetData>
  <sheetProtection sheet="1" objects="1" scenarios="1"/>
  <mergeCells count="12">
    <mergeCell ref="A112:N112"/>
    <mergeCell ref="A109:M109"/>
    <mergeCell ref="A2:B2"/>
    <mergeCell ref="A96:L96"/>
    <mergeCell ref="A97:P97"/>
    <mergeCell ref="A98:G98"/>
    <mergeCell ref="A99:N99"/>
    <mergeCell ref="A100:O100"/>
    <mergeCell ref="A101:G101"/>
    <mergeCell ref="A105:E105"/>
    <mergeCell ref="A106:J106"/>
    <mergeCell ref="A107:P107"/>
  </mergeCells>
  <pageMargins left="0.70866141732283472" right="0.70866141732283472" top="0.74803149606299213" bottom="0.74803149606299213" header="0.31496062992125984" footer="0.31496062992125984"/>
  <pageSetup paperSize="9" scale="59" fitToHeight="0" orientation="landscape" r:id="rId1"/>
  <headerFooter alignWithMargins="0">
    <oddHeader xml:space="preserve">&amp;C&amp;"Arial,Bold"&amp;12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108"/>
  <sheetViews>
    <sheetView showGridLines="0" zoomScaleNormal="100" workbookViewId="0">
      <selection sqref="A1:E1"/>
    </sheetView>
  </sheetViews>
  <sheetFormatPr defaultRowHeight="11.25" x14ac:dyDescent="0.2"/>
  <cols>
    <col min="1" max="1" width="28.140625" style="104" customWidth="1"/>
    <col min="2" max="2" width="11.7109375" style="104" bestFit="1" customWidth="1"/>
    <col min="3" max="3" width="13.28515625" style="124" bestFit="1" customWidth="1"/>
    <col min="4" max="4" width="12" style="124" bestFit="1" customWidth="1"/>
    <col min="5" max="5" width="15.7109375" style="124" customWidth="1"/>
    <col min="6" max="6" width="11.7109375" style="124" customWidth="1"/>
    <col min="7" max="16384" width="9.140625" style="124"/>
  </cols>
  <sheetData>
    <row r="1" spans="1:6" ht="22.5" customHeight="1" x14ac:dyDescent="0.2">
      <c r="A1" s="545" t="s">
        <v>648</v>
      </c>
      <c r="B1" s="545"/>
      <c r="C1" s="545"/>
      <c r="D1" s="545"/>
      <c r="E1" s="545"/>
      <c r="F1" s="177"/>
    </row>
    <row r="2" spans="1:6" ht="13.5" customHeight="1" x14ac:dyDescent="0.2">
      <c r="A2" s="543" t="s">
        <v>675</v>
      </c>
      <c r="B2" s="543"/>
    </row>
    <row r="3" spans="1:6" ht="12.75" customHeight="1" x14ac:dyDescent="0.2">
      <c r="A3" s="1" t="s">
        <v>49</v>
      </c>
      <c r="B3" s="124"/>
    </row>
    <row r="4" spans="1:6" ht="11.25" customHeight="1" x14ac:dyDescent="0.2">
      <c r="A4" s="25"/>
      <c r="B4" s="129"/>
      <c r="C4" s="129"/>
      <c r="D4" s="133"/>
      <c r="E4" s="133" t="s">
        <v>511</v>
      </c>
      <c r="F4" s="414"/>
    </row>
    <row r="5" spans="1:6" s="132" customFormat="1" ht="22.5" x14ac:dyDescent="0.2">
      <c r="A5" s="3"/>
      <c r="B5" s="236" t="s">
        <v>482</v>
      </c>
      <c r="C5" s="236" t="s">
        <v>481</v>
      </c>
      <c r="D5" s="420" t="s">
        <v>527</v>
      </c>
      <c r="E5" s="236" t="s">
        <v>512</v>
      </c>
    </row>
    <row r="6" spans="1:6" ht="11.25" customHeight="1" x14ac:dyDescent="0.2">
      <c r="A6" s="124"/>
    </row>
    <row r="7" spans="1:6" ht="11.25" customHeight="1" x14ac:dyDescent="0.2">
      <c r="A7" s="124" t="s">
        <v>746</v>
      </c>
      <c r="B7" s="505">
        <v>2749</v>
      </c>
      <c r="C7" s="505">
        <v>163</v>
      </c>
      <c r="D7" s="505">
        <v>125</v>
      </c>
      <c r="E7" s="505">
        <v>3037</v>
      </c>
    </row>
    <row r="8" spans="1:6" ht="11.25" customHeight="1" x14ac:dyDescent="0.2">
      <c r="A8" s="124"/>
      <c r="B8" s="432"/>
      <c r="C8" s="508"/>
      <c r="D8" s="508"/>
      <c r="E8" s="508"/>
    </row>
    <row r="9" spans="1:6" ht="11.25" customHeight="1" x14ac:dyDescent="0.2">
      <c r="A9" s="104" t="s">
        <v>55</v>
      </c>
      <c r="B9" s="506">
        <v>100</v>
      </c>
      <c r="C9" s="506">
        <v>100</v>
      </c>
      <c r="D9" s="506">
        <v>100</v>
      </c>
      <c r="E9" s="506">
        <v>100</v>
      </c>
    </row>
    <row r="10" spans="1:6" ht="11.25" customHeight="1" x14ac:dyDescent="0.2">
      <c r="B10" s="432"/>
      <c r="C10" s="508"/>
      <c r="D10" s="508"/>
      <c r="E10" s="508"/>
    </row>
    <row r="11" spans="1:6" ht="11.25" customHeight="1" x14ac:dyDescent="0.2">
      <c r="A11" s="104" t="s">
        <v>56</v>
      </c>
      <c r="B11" s="506">
        <v>79</v>
      </c>
      <c r="C11" s="506">
        <v>83</v>
      </c>
      <c r="D11" s="506">
        <v>69</v>
      </c>
      <c r="E11" s="506">
        <v>79</v>
      </c>
    </row>
    <row r="12" spans="1:6" ht="11.25" customHeight="1" x14ac:dyDescent="0.2">
      <c r="A12" s="104" t="s">
        <v>57</v>
      </c>
      <c r="B12" s="506">
        <v>83</v>
      </c>
      <c r="C12" s="506">
        <v>81</v>
      </c>
      <c r="D12" s="506">
        <v>85</v>
      </c>
      <c r="E12" s="506">
        <v>83</v>
      </c>
    </row>
    <row r="13" spans="1:6" ht="11.25" customHeight="1" x14ac:dyDescent="0.2">
      <c r="A13" s="104" t="s">
        <v>58</v>
      </c>
      <c r="B13" s="506">
        <v>68</v>
      </c>
      <c r="C13" s="506">
        <v>73</v>
      </c>
      <c r="D13" s="506">
        <v>61</v>
      </c>
      <c r="E13" s="506">
        <v>68</v>
      </c>
    </row>
    <row r="14" spans="1:6" s="130" customFormat="1" ht="11.25" customHeight="1" x14ac:dyDescent="0.2">
      <c r="A14" s="131"/>
      <c r="B14" s="507"/>
      <c r="C14" s="507"/>
      <c r="D14" s="507"/>
      <c r="E14" s="507"/>
      <c r="F14" s="124"/>
    </row>
    <row r="15" spans="1:6" ht="11.25" customHeight="1" x14ac:dyDescent="0.2">
      <c r="A15" s="104" t="s">
        <v>550</v>
      </c>
      <c r="B15" s="506">
        <v>79</v>
      </c>
      <c r="C15" s="506">
        <v>87</v>
      </c>
      <c r="D15" s="506">
        <v>69</v>
      </c>
      <c r="E15" s="506">
        <v>79</v>
      </c>
    </row>
    <row r="16" spans="1:6" ht="11.25" customHeight="1" x14ac:dyDescent="0.2">
      <c r="A16" s="145" t="s">
        <v>15</v>
      </c>
      <c r="B16" s="506">
        <v>19</v>
      </c>
      <c r="C16" s="506">
        <v>1</v>
      </c>
      <c r="D16" s="506">
        <v>20</v>
      </c>
      <c r="E16" s="506">
        <v>18</v>
      </c>
    </row>
    <row r="17" spans="1:5" ht="11.25" customHeight="1" x14ac:dyDescent="0.2">
      <c r="A17" s="145" t="s">
        <v>551</v>
      </c>
      <c r="B17" s="506">
        <v>60</v>
      </c>
      <c r="C17" s="506">
        <v>86</v>
      </c>
      <c r="D17" s="506">
        <v>49</v>
      </c>
      <c r="E17" s="506">
        <v>61</v>
      </c>
    </row>
    <row r="18" spans="1:5" ht="11.25" customHeight="1" x14ac:dyDescent="0.2">
      <c r="A18" s="145"/>
      <c r="B18" s="432"/>
      <c r="C18" s="508"/>
      <c r="D18" s="508"/>
      <c r="E18" s="508"/>
    </row>
    <row r="19" spans="1:5" ht="11.25" customHeight="1" x14ac:dyDescent="0.2">
      <c r="A19" s="104" t="s">
        <v>16</v>
      </c>
      <c r="B19" s="506">
        <v>99</v>
      </c>
      <c r="C19" s="506">
        <v>93</v>
      </c>
      <c r="D19" s="506">
        <v>99</v>
      </c>
      <c r="E19" s="506">
        <v>99</v>
      </c>
    </row>
    <row r="20" spans="1:5" ht="11.25" customHeight="1" x14ac:dyDescent="0.2">
      <c r="B20" s="432"/>
      <c r="C20" s="508"/>
      <c r="D20" s="508"/>
      <c r="E20" s="508"/>
    </row>
    <row r="21" spans="1:5" ht="11.25" customHeight="1" x14ac:dyDescent="0.2">
      <c r="A21" s="104" t="s">
        <v>59</v>
      </c>
      <c r="B21" s="506">
        <v>83</v>
      </c>
      <c r="C21" s="506">
        <v>84</v>
      </c>
      <c r="D21" s="506">
        <v>85</v>
      </c>
      <c r="E21" s="506">
        <v>83</v>
      </c>
    </row>
    <row r="22" spans="1:5" ht="11.25" customHeight="1" x14ac:dyDescent="0.2">
      <c r="A22" s="104" t="s">
        <v>17</v>
      </c>
      <c r="B22" s="506">
        <v>61</v>
      </c>
      <c r="C22" s="506">
        <v>19</v>
      </c>
      <c r="D22" s="506">
        <v>70</v>
      </c>
      <c r="E22" s="506">
        <v>60</v>
      </c>
    </row>
    <row r="23" spans="1:5" ht="11.25" customHeight="1" x14ac:dyDescent="0.2">
      <c r="A23" s="104" t="s">
        <v>18</v>
      </c>
      <c r="B23" s="506">
        <v>49</v>
      </c>
      <c r="C23" s="506">
        <v>18</v>
      </c>
      <c r="D23" s="506">
        <v>51</v>
      </c>
      <c r="E23" s="506">
        <v>48</v>
      </c>
    </row>
    <row r="24" spans="1:5" ht="11.25" customHeight="1" x14ac:dyDescent="0.2">
      <c r="A24" s="104" t="s">
        <v>595</v>
      </c>
      <c r="B24" s="506">
        <v>4</v>
      </c>
      <c r="C24" s="506">
        <v>1</v>
      </c>
      <c r="D24" s="506">
        <v>3</v>
      </c>
      <c r="E24" s="506">
        <v>4</v>
      </c>
    </row>
    <row r="25" spans="1:5" ht="11.25" customHeight="1" x14ac:dyDescent="0.2">
      <c r="A25" s="104" t="s">
        <v>19</v>
      </c>
      <c r="B25" s="506">
        <v>2</v>
      </c>
      <c r="C25" s="506">
        <v>1</v>
      </c>
      <c r="D25" s="506">
        <v>3</v>
      </c>
      <c r="E25" s="506">
        <v>2</v>
      </c>
    </row>
    <row r="26" spans="1:5" ht="11.25" customHeight="1" x14ac:dyDescent="0.2">
      <c r="B26" s="506"/>
      <c r="C26" s="506"/>
      <c r="D26" s="506"/>
      <c r="E26" s="506"/>
    </row>
    <row r="27" spans="1:5" ht="11.25" customHeight="1" x14ac:dyDescent="0.2">
      <c r="A27" s="104" t="s">
        <v>20</v>
      </c>
      <c r="B27" s="506">
        <v>20</v>
      </c>
      <c r="C27" s="506">
        <v>61</v>
      </c>
      <c r="D27" s="506">
        <v>13</v>
      </c>
      <c r="E27" s="506">
        <v>22</v>
      </c>
    </row>
    <row r="28" spans="1:5" ht="11.25" customHeight="1" x14ac:dyDescent="0.2">
      <c r="A28" s="104" t="s">
        <v>21</v>
      </c>
      <c r="B28" s="506">
        <v>20</v>
      </c>
      <c r="C28" s="506">
        <v>61</v>
      </c>
      <c r="D28" s="506">
        <v>13</v>
      </c>
      <c r="E28" s="506">
        <v>22</v>
      </c>
    </row>
    <row r="29" spans="1:5" ht="11.25" customHeight="1" x14ac:dyDescent="0.2">
      <c r="A29" s="104" t="s">
        <v>22</v>
      </c>
      <c r="B29" s="506">
        <v>21</v>
      </c>
      <c r="C29" s="506">
        <v>62</v>
      </c>
      <c r="D29" s="506">
        <v>14</v>
      </c>
      <c r="E29" s="506">
        <v>22</v>
      </c>
    </row>
    <row r="30" spans="1:5" ht="11.25" customHeight="1" x14ac:dyDescent="0.2">
      <c r="A30" s="104" t="s">
        <v>691</v>
      </c>
      <c r="B30" s="506">
        <v>3</v>
      </c>
      <c r="C30" s="506">
        <v>7</v>
      </c>
      <c r="D30" s="506">
        <v>1</v>
      </c>
      <c r="E30" s="506">
        <v>3</v>
      </c>
    </row>
    <row r="31" spans="1:5" ht="11.25" customHeight="1" x14ac:dyDescent="0.2">
      <c r="A31" s="104" t="s">
        <v>692</v>
      </c>
      <c r="B31" s="506">
        <v>1</v>
      </c>
      <c r="C31" s="506">
        <v>3</v>
      </c>
      <c r="D31" s="506">
        <v>1</v>
      </c>
      <c r="E31" s="506">
        <v>1</v>
      </c>
    </row>
    <row r="32" spans="1:5" ht="11.25" customHeight="1" x14ac:dyDescent="0.2">
      <c r="B32" s="506"/>
      <c r="C32" s="506"/>
      <c r="D32" s="506"/>
      <c r="E32" s="506"/>
    </row>
    <row r="33" spans="1:5" ht="11.25" customHeight="1" x14ac:dyDescent="0.2">
      <c r="A33" s="104" t="s">
        <v>60</v>
      </c>
      <c r="B33" s="506">
        <v>33</v>
      </c>
      <c r="C33" s="506">
        <v>36</v>
      </c>
      <c r="D33" s="506">
        <v>31</v>
      </c>
      <c r="E33" s="506">
        <v>33</v>
      </c>
    </row>
    <row r="34" spans="1:5" ht="11.25" customHeight="1" x14ac:dyDescent="0.2">
      <c r="A34" s="104" t="s">
        <v>24</v>
      </c>
      <c r="B34" s="506">
        <v>1</v>
      </c>
      <c r="C34" s="506">
        <v>2</v>
      </c>
      <c r="D34" s="506">
        <v>1</v>
      </c>
      <c r="E34" s="506">
        <v>1</v>
      </c>
    </row>
    <row r="35" spans="1:5" ht="11.25" customHeight="1" x14ac:dyDescent="0.2">
      <c r="A35" s="104" t="s">
        <v>25</v>
      </c>
      <c r="B35" s="506">
        <v>7</v>
      </c>
      <c r="C35" s="506">
        <v>7</v>
      </c>
      <c r="D35" s="506">
        <v>8</v>
      </c>
      <c r="E35" s="506">
        <v>7</v>
      </c>
    </row>
    <row r="36" spans="1:5" ht="11.25" customHeight="1" x14ac:dyDescent="0.2">
      <c r="A36" s="104" t="s">
        <v>26</v>
      </c>
      <c r="B36" s="506">
        <v>6</v>
      </c>
      <c r="C36" s="506">
        <v>6</v>
      </c>
      <c r="D36" s="506">
        <v>6</v>
      </c>
      <c r="E36" s="506">
        <v>6</v>
      </c>
    </row>
    <row r="37" spans="1:5" ht="11.25" customHeight="1" x14ac:dyDescent="0.2">
      <c r="A37" s="104" t="s">
        <v>27</v>
      </c>
      <c r="B37" s="506">
        <v>9</v>
      </c>
      <c r="C37" s="506">
        <v>8</v>
      </c>
      <c r="D37" s="506">
        <v>10</v>
      </c>
      <c r="E37" s="506">
        <v>9</v>
      </c>
    </row>
    <row r="38" spans="1:5" ht="12" customHeight="1" x14ac:dyDescent="0.2">
      <c r="A38" s="104" t="s">
        <v>28</v>
      </c>
      <c r="B38" s="506">
        <v>1</v>
      </c>
      <c r="C38" s="506">
        <v>1</v>
      </c>
      <c r="D38" s="506">
        <v>0</v>
      </c>
      <c r="E38" s="506">
        <v>1</v>
      </c>
    </row>
    <row r="39" spans="1:5" ht="12" customHeight="1" x14ac:dyDescent="0.2">
      <c r="A39" s="104" t="s">
        <v>29</v>
      </c>
      <c r="B39" s="506">
        <v>5</v>
      </c>
      <c r="C39" s="506">
        <v>4</v>
      </c>
      <c r="D39" s="506">
        <v>4</v>
      </c>
      <c r="E39" s="506">
        <v>5</v>
      </c>
    </row>
    <row r="40" spans="1:5" ht="11.25" customHeight="1" x14ac:dyDescent="0.2">
      <c r="A40" s="104" t="s">
        <v>693</v>
      </c>
      <c r="B40" s="506">
        <v>6</v>
      </c>
      <c r="C40" s="506">
        <v>7</v>
      </c>
      <c r="D40" s="506">
        <v>4</v>
      </c>
      <c r="E40" s="506">
        <v>6</v>
      </c>
    </row>
    <row r="41" spans="1:5" ht="11.25" customHeight="1" x14ac:dyDescent="0.2">
      <c r="A41" s="142" t="s">
        <v>484</v>
      </c>
      <c r="B41" s="506">
        <v>1</v>
      </c>
      <c r="C41" s="506">
        <v>1</v>
      </c>
      <c r="D41" s="506">
        <v>1</v>
      </c>
      <c r="E41" s="506">
        <v>1</v>
      </c>
    </row>
    <row r="42" spans="1:5" ht="11.25" customHeight="1" x14ac:dyDescent="0.2">
      <c r="A42" s="104" t="s">
        <v>694</v>
      </c>
      <c r="B42" s="506">
        <v>14</v>
      </c>
      <c r="C42" s="506">
        <v>16</v>
      </c>
      <c r="D42" s="506">
        <v>14</v>
      </c>
      <c r="E42" s="506">
        <v>14</v>
      </c>
    </row>
    <row r="43" spans="1:5" ht="11.25" customHeight="1" x14ac:dyDescent="0.2">
      <c r="A43" s="104" t="s">
        <v>30</v>
      </c>
      <c r="B43" s="506">
        <v>13</v>
      </c>
      <c r="C43" s="506">
        <v>19</v>
      </c>
      <c r="D43" s="506">
        <v>9</v>
      </c>
      <c r="E43" s="506">
        <v>13</v>
      </c>
    </row>
    <row r="44" spans="1:5" ht="11.25" customHeight="1" x14ac:dyDescent="0.2">
      <c r="A44" s="143" t="s">
        <v>90</v>
      </c>
      <c r="B44" s="506">
        <v>1</v>
      </c>
      <c r="C44" s="506">
        <v>1</v>
      </c>
      <c r="D44" s="506">
        <v>2</v>
      </c>
      <c r="E44" s="506">
        <v>1</v>
      </c>
    </row>
    <row r="45" spans="1:5" ht="11.25" customHeight="1" x14ac:dyDescent="0.2">
      <c r="A45" s="104" t="s">
        <v>31</v>
      </c>
      <c r="B45" s="506">
        <v>5</v>
      </c>
      <c r="C45" s="506">
        <v>2</v>
      </c>
      <c r="D45" s="506">
        <v>6</v>
      </c>
      <c r="E45" s="506">
        <v>5</v>
      </c>
    </row>
    <row r="46" spans="1:5" ht="11.25" customHeight="1" x14ac:dyDescent="0.2">
      <c r="B46" s="432"/>
      <c r="C46" s="508"/>
      <c r="D46" s="508"/>
      <c r="E46" s="508"/>
    </row>
    <row r="47" spans="1:5" ht="11.25" customHeight="1" x14ac:dyDescent="0.2">
      <c r="A47" s="104" t="s">
        <v>32</v>
      </c>
      <c r="B47" s="506">
        <v>34</v>
      </c>
      <c r="C47" s="506">
        <v>51</v>
      </c>
      <c r="D47" s="506">
        <v>32</v>
      </c>
      <c r="E47" s="506">
        <v>35</v>
      </c>
    </row>
    <row r="48" spans="1:5" ht="11.25" customHeight="1" x14ac:dyDescent="0.2">
      <c r="A48" s="104" t="s">
        <v>33</v>
      </c>
      <c r="B48" s="506">
        <v>39</v>
      </c>
      <c r="C48" s="506">
        <v>56</v>
      </c>
      <c r="D48" s="506">
        <v>36</v>
      </c>
      <c r="E48" s="506">
        <v>40</v>
      </c>
    </row>
    <row r="49" spans="1:5" ht="11.25" customHeight="1" x14ac:dyDescent="0.2">
      <c r="A49" s="104" t="s">
        <v>34</v>
      </c>
      <c r="B49" s="506">
        <v>2</v>
      </c>
      <c r="C49" s="506" t="s">
        <v>635</v>
      </c>
      <c r="D49" s="506">
        <v>2</v>
      </c>
      <c r="E49" s="506">
        <v>2</v>
      </c>
    </row>
    <row r="50" spans="1:5" ht="11.25" customHeight="1" x14ac:dyDescent="0.2">
      <c r="A50" s="104" t="s">
        <v>72</v>
      </c>
      <c r="B50" s="506">
        <v>1</v>
      </c>
      <c r="C50" s="506">
        <v>4</v>
      </c>
      <c r="D50" s="506">
        <v>0</v>
      </c>
      <c r="E50" s="506">
        <v>1</v>
      </c>
    </row>
    <row r="51" spans="1:5" ht="11.25" customHeight="1" x14ac:dyDescent="0.2">
      <c r="A51" s="104" t="s">
        <v>35</v>
      </c>
      <c r="B51" s="506">
        <v>10</v>
      </c>
      <c r="C51" s="506">
        <v>4</v>
      </c>
      <c r="D51" s="506">
        <v>10</v>
      </c>
      <c r="E51" s="506">
        <v>10</v>
      </c>
    </row>
    <row r="52" spans="1:5" ht="11.25" customHeight="1" x14ac:dyDescent="0.2">
      <c r="B52" s="432"/>
      <c r="C52" s="508"/>
      <c r="D52" s="508"/>
      <c r="E52" s="508"/>
    </row>
    <row r="53" spans="1:5" ht="11.25" customHeight="1" x14ac:dyDescent="0.2">
      <c r="A53" s="104" t="s">
        <v>61</v>
      </c>
      <c r="B53" s="506">
        <v>50</v>
      </c>
      <c r="C53" s="506">
        <v>87</v>
      </c>
      <c r="D53" s="506">
        <v>38</v>
      </c>
      <c r="E53" s="506">
        <v>51</v>
      </c>
    </row>
    <row r="54" spans="1:5" ht="11.25" customHeight="1" x14ac:dyDescent="0.2">
      <c r="A54" s="248" t="s">
        <v>543</v>
      </c>
      <c r="B54" s="506">
        <v>0</v>
      </c>
      <c r="C54" s="506">
        <v>0</v>
      </c>
      <c r="D54" s="506">
        <v>0</v>
      </c>
      <c r="E54" s="506">
        <v>0</v>
      </c>
    </row>
    <row r="55" spans="1:5" ht="11.25" customHeight="1" x14ac:dyDescent="0.2">
      <c r="A55" s="248" t="s">
        <v>544</v>
      </c>
      <c r="B55" s="506">
        <v>0</v>
      </c>
      <c r="C55" s="506">
        <v>2</v>
      </c>
      <c r="D55" s="506">
        <v>0</v>
      </c>
      <c r="E55" s="506">
        <v>0</v>
      </c>
    </row>
    <row r="56" spans="1:5" ht="11.25" customHeight="1" x14ac:dyDescent="0.2">
      <c r="A56" s="104" t="s">
        <v>37</v>
      </c>
      <c r="B56" s="506">
        <v>26</v>
      </c>
      <c r="C56" s="506">
        <v>42</v>
      </c>
      <c r="D56" s="506">
        <v>23</v>
      </c>
      <c r="E56" s="506">
        <v>27</v>
      </c>
    </row>
    <row r="57" spans="1:5" ht="11.25" customHeight="1" x14ac:dyDescent="0.2">
      <c r="A57" s="104" t="s">
        <v>38</v>
      </c>
      <c r="B57" s="506">
        <v>9</v>
      </c>
      <c r="C57" s="506">
        <v>27</v>
      </c>
      <c r="D57" s="506">
        <v>3</v>
      </c>
      <c r="E57" s="506">
        <v>10</v>
      </c>
    </row>
    <row r="58" spans="1:5" ht="11.25" customHeight="1" x14ac:dyDescent="0.2">
      <c r="A58" s="104" t="s">
        <v>40</v>
      </c>
      <c r="B58" s="506">
        <v>1</v>
      </c>
      <c r="C58" s="506">
        <v>1</v>
      </c>
      <c r="D58" s="506">
        <v>0</v>
      </c>
      <c r="E58" s="506">
        <v>1</v>
      </c>
    </row>
    <row r="59" spans="1:5" ht="11.25" customHeight="1" x14ac:dyDescent="0.2">
      <c r="A59" s="248" t="s">
        <v>545</v>
      </c>
      <c r="B59" s="506">
        <v>1</v>
      </c>
      <c r="C59" s="506">
        <v>0</v>
      </c>
      <c r="D59" s="506">
        <v>1</v>
      </c>
      <c r="E59" s="506">
        <v>1</v>
      </c>
    </row>
    <row r="60" spans="1:5" ht="11.25" customHeight="1" x14ac:dyDescent="0.2">
      <c r="A60" s="104" t="s">
        <v>39</v>
      </c>
      <c r="B60" s="506">
        <v>14</v>
      </c>
      <c r="C60" s="506">
        <v>29</v>
      </c>
      <c r="D60" s="506">
        <v>12</v>
      </c>
      <c r="E60" s="506">
        <v>14</v>
      </c>
    </row>
    <row r="61" spans="1:5" ht="11.25" customHeight="1" x14ac:dyDescent="0.2">
      <c r="A61" s="248" t="s">
        <v>546</v>
      </c>
      <c r="B61" s="506">
        <v>1</v>
      </c>
      <c r="C61" s="506">
        <v>0</v>
      </c>
      <c r="D61" s="506">
        <v>0</v>
      </c>
      <c r="E61" s="506">
        <v>1</v>
      </c>
    </row>
    <row r="62" spans="1:5" ht="11.25" customHeight="1" x14ac:dyDescent="0.2">
      <c r="A62" s="104" t="s">
        <v>41</v>
      </c>
      <c r="B62" s="506">
        <v>1</v>
      </c>
      <c r="C62" s="506">
        <v>2</v>
      </c>
      <c r="D62" s="506">
        <v>1</v>
      </c>
      <c r="E62" s="506">
        <v>1</v>
      </c>
    </row>
    <row r="63" spans="1:5" ht="11.25" customHeight="1" x14ac:dyDescent="0.2">
      <c r="B63" s="432"/>
      <c r="C63" s="508"/>
      <c r="D63" s="508"/>
      <c r="E63" s="508"/>
    </row>
    <row r="64" spans="1:5" ht="11.25" customHeight="1" x14ac:dyDescent="0.2">
      <c r="A64" s="104" t="s">
        <v>542</v>
      </c>
      <c r="B64" s="506">
        <v>1</v>
      </c>
      <c r="C64" s="506">
        <v>8</v>
      </c>
      <c r="D64" s="506">
        <v>0</v>
      </c>
      <c r="E64" s="506">
        <v>1</v>
      </c>
    </row>
    <row r="65" spans="1:5" ht="11.25" customHeight="1" x14ac:dyDescent="0.2">
      <c r="A65" s="8" t="s">
        <v>478</v>
      </c>
      <c r="B65" s="506">
        <v>0</v>
      </c>
      <c r="C65" s="506">
        <v>2</v>
      </c>
      <c r="D65" s="506">
        <v>0</v>
      </c>
      <c r="E65" s="506">
        <v>0</v>
      </c>
    </row>
    <row r="66" spans="1:5" ht="11.25" customHeight="1" x14ac:dyDescent="0.2">
      <c r="A66" s="8" t="s">
        <v>479</v>
      </c>
      <c r="B66" s="506">
        <v>0</v>
      </c>
      <c r="C66" s="506">
        <v>0</v>
      </c>
      <c r="D66" s="506">
        <v>0</v>
      </c>
      <c r="E66" s="506">
        <v>0</v>
      </c>
    </row>
    <row r="67" spans="1:5" ht="11.25" customHeight="1" x14ac:dyDescent="0.2">
      <c r="A67" s="104" t="s">
        <v>480</v>
      </c>
      <c r="B67" s="506">
        <v>0</v>
      </c>
      <c r="C67" s="506">
        <v>6</v>
      </c>
      <c r="D67" s="506" t="s">
        <v>635</v>
      </c>
      <c r="E67" s="506">
        <v>0</v>
      </c>
    </row>
    <row r="68" spans="1:5" ht="11.25" customHeight="1" x14ac:dyDescent="0.2">
      <c r="A68" s="104" t="s">
        <v>547</v>
      </c>
      <c r="B68" s="506">
        <v>0</v>
      </c>
      <c r="C68" s="506">
        <v>1</v>
      </c>
      <c r="D68" s="506">
        <v>0</v>
      </c>
      <c r="E68" s="506">
        <v>0</v>
      </c>
    </row>
    <row r="69" spans="1:5" ht="11.25" customHeight="1" x14ac:dyDescent="0.2">
      <c r="B69" s="432"/>
      <c r="C69" s="508"/>
      <c r="D69" s="508"/>
      <c r="E69" s="508"/>
    </row>
    <row r="70" spans="1:5" ht="11.25" customHeight="1" x14ac:dyDescent="0.2">
      <c r="A70" s="142" t="s">
        <v>89</v>
      </c>
      <c r="B70" s="506">
        <v>0</v>
      </c>
      <c r="C70" s="506">
        <v>0</v>
      </c>
      <c r="D70" s="506">
        <v>0</v>
      </c>
      <c r="E70" s="506">
        <v>0</v>
      </c>
    </row>
    <row r="71" spans="1:5" ht="11.25" customHeight="1" x14ac:dyDescent="0.2">
      <c r="A71" s="144" t="s">
        <v>101</v>
      </c>
      <c r="B71" s="225" t="s">
        <v>308</v>
      </c>
      <c r="C71" s="225" t="s">
        <v>308</v>
      </c>
      <c r="D71" s="225" t="s">
        <v>308</v>
      </c>
      <c r="E71" s="225" t="s">
        <v>308</v>
      </c>
    </row>
    <row r="72" spans="1:5" ht="11.25" customHeight="1" x14ac:dyDescent="0.2">
      <c r="A72" s="104" t="s">
        <v>42</v>
      </c>
      <c r="B72" s="506">
        <v>27</v>
      </c>
      <c r="C72" s="506">
        <v>25</v>
      </c>
      <c r="D72" s="506">
        <v>29</v>
      </c>
      <c r="E72" s="506">
        <v>27</v>
      </c>
    </row>
    <row r="73" spans="1:5" ht="11.25" customHeight="1" x14ac:dyDescent="0.2">
      <c r="A73" s="104" t="s">
        <v>46</v>
      </c>
      <c r="B73" s="506">
        <v>2</v>
      </c>
      <c r="C73" s="506">
        <v>0</v>
      </c>
      <c r="D73" s="506">
        <v>3</v>
      </c>
      <c r="E73" s="506">
        <v>2</v>
      </c>
    </row>
    <row r="74" spans="1:5" ht="11.25" customHeight="1" x14ac:dyDescent="0.2">
      <c r="A74" s="144" t="s">
        <v>94</v>
      </c>
      <c r="B74" s="506">
        <v>0</v>
      </c>
      <c r="C74" s="506">
        <v>0</v>
      </c>
      <c r="D74" s="506">
        <v>0</v>
      </c>
      <c r="E74" s="506">
        <v>0</v>
      </c>
    </row>
    <row r="75" spans="1:5" ht="11.25" customHeight="1" x14ac:dyDescent="0.2">
      <c r="A75" s="104" t="s">
        <v>44</v>
      </c>
      <c r="B75" s="506">
        <v>11</v>
      </c>
      <c r="C75" s="506">
        <v>13</v>
      </c>
      <c r="D75" s="506">
        <v>10</v>
      </c>
      <c r="E75" s="506">
        <v>11</v>
      </c>
    </row>
    <row r="76" spans="1:5" ht="11.25" customHeight="1" x14ac:dyDescent="0.2">
      <c r="A76" s="104" t="s">
        <v>43</v>
      </c>
      <c r="B76" s="506">
        <v>70</v>
      </c>
      <c r="C76" s="506">
        <v>87</v>
      </c>
      <c r="D76" s="506">
        <v>66</v>
      </c>
      <c r="E76" s="506">
        <v>71</v>
      </c>
    </row>
    <row r="77" spans="1:5" ht="11.25" customHeight="1" x14ac:dyDescent="0.2">
      <c r="A77" s="126" t="s">
        <v>477</v>
      </c>
      <c r="B77" s="506">
        <v>0</v>
      </c>
      <c r="C77" s="506">
        <v>0</v>
      </c>
      <c r="D77" s="506" t="s">
        <v>635</v>
      </c>
      <c r="E77" s="506">
        <v>0</v>
      </c>
    </row>
    <row r="78" spans="1:5" ht="11.25" customHeight="1" x14ac:dyDescent="0.2">
      <c r="A78" s="126" t="s">
        <v>485</v>
      </c>
      <c r="B78" s="506">
        <v>2</v>
      </c>
      <c r="C78" s="506">
        <v>1</v>
      </c>
      <c r="D78" s="506">
        <v>1</v>
      </c>
      <c r="E78" s="506">
        <v>2</v>
      </c>
    </row>
    <row r="79" spans="1:5" ht="11.25" customHeight="1" x14ac:dyDescent="0.2">
      <c r="A79" s="142" t="s">
        <v>91</v>
      </c>
      <c r="B79" s="506">
        <v>3</v>
      </c>
      <c r="C79" s="506">
        <v>0</v>
      </c>
      <c r="D79" s="506">
        <v>3</v>
      </c>
      <c r="E79" s="506">
        <v>2</v>
      </c>
    </row>
    <row r="80" spans="1:5" ht="11.25" customHeight="1" x14ac:dyDescent="0.2">
      <c r="A80" s="144" t="s">
        <v>95</v>
      </c>
      <c r="B80" s="506">
        <v>0</v>
      </c>
      <c r="C80" s="506">
        <v>0</v>
      </c>
      <c r="D80" s="506">
        <v>0</v>
      </c>
      <c r="E80" s="506">
        <v>0</v>
      </c>
    </row>
    <row r="81" spans="1:6" ht="11.25" customHeight="1" x14ac:dyDescent="0.2">
      <c r="A81" s="144" t="s">
        <v>92</v>
      </c>
      <c r="B81" s="506">
        <v>1</v>
      </c>
      <c r="C81" s="506">
        <v>0</v>
      </c>
      <c r="D81" s="506">
        <v>2</v>
      </c>
      <c r="E81" s="506">
        <v>1</v>
      </c>
    </row>
    <row r="82" spans="1:6" ht="11.25" customHeight="1" x14ac:dyDescent="0.2">
      <c r="A82" s="144" t="s">
        <v>93</v>
      </c>
      <c r="B82" s="506">
        <v>0</v>
      </c>
      <c r="C82" s="506">
        <v>0</v>
      </c>
      <c r="D82" s="506">
        <v>0</v>
      </c>
      <c r="E82" s="506">
        <v>0</v>
      </c>
    </row>
    <row r="83" spans="1:6" ht="11.25" customHeight="1" x14ac:dyDescent="0.2">
      <c r="A83" s="104" t="s">
        <v>45</v>
      </c>
      <c r="B83" s="506">
        <v>9</v>
      </c>
      <c r="C83" s="506">
        <v>2</v>
      </c>
      <c r="D83" s="506">
        <v>10</v>
      </c>
      <c r="E83" s="506">
        <v>9</v>
      </c>
    </row>
    <row r="84" spans="1:6" ht="11.25" customHeight="1" x14ac:dyDescent="0.2">
      <c r="A84" s="144" t="s">
        <v>99</v>
      </c>
      <c r="B84" s="225" t="s">
        <v>308</v>
      </c>
      <c r="C84" s="225" t="s">
        <v>308</v>
      </c>
      <c r="D84" s="225" t="s">
        <v>308</v>
      </c>
      <c r="E84" s="225" t="s">
        <v>308</v>
      </c>
    </row>
    <row r="85" spans="1:6" ht="11.25" customHeight="1" x14ac:dyDescent="0.2">
      <c r="A85" s="104" t="s">
        <v>36</v>
      </c>
      <c r="B85" s="506">
        <v>7</v>
      </c>
      <c r="C85" s="506">
        <v>12</v>
      </c>
      <c r="D85" s="506">
        <v>5</v>
      </c>
      <c r="E85" s="506">
        <v>7</v>
      </c>
    </row>
    <row r="86" spans="1:6" ht="11.25" customHeight="1" x14ac:dyDescent="0.2">
      <c r="A86" s="142" t="s">
        <v>100</v>
      </c>
      <c r="B86" s="506">
        <v>1</v>
      </c>
      <c r="C86" s="506">
        <v>1</v>
      </c>
      <c r="D86" s="506">
        <v>1</v>
      </c>
      <c r="E86" s="506">
        <v>1</v>
      </c>
    </row>
    <row r="87" spans="1:6" ht="11.25" customHeight="1" x14ac:dyDescent="0.2">
      <c r="A87" s="104" t="s">
        <v>47</v>
      </c>
      <c r="B87" s="506">
        <v>18</v>
      </c>
      <c r="C87" s="506">
        <v>20</v>
      </c>
      <c r="D87" s="506">
        <v>16</v>
      </c>
      <c r="E87" s="506">
        <v>18</v>
      </c>
    </row>
    <row r="88" spans="1:6" ht="11.25" customHeight="1" x14ac:dyDescent="0.2">
      <c r="A88" s="104" t="s">
        <v>48</v>
      </c>
      <c r="B88" s="506">
        <v>44</v>
      </c>
      <c r="C88" s="506">
        <v>51</v>
      </c>
      <c r="D88" s="506">
        <v>41</v>
      </c>
      <c r="E88" s="506">
        <v>44</v>
      </c>
    </row>
    <row r="89" spans="1:6" ht="11.25" customHeight="1" x14ac:dyDescent="0.2">
      <c r="A89" s="104" t="s">
        <v>71</v>
      </c>
      <c r="B89" s="506">
        <v>8</v>
      </c>
      <c r="C89" s="506">
        <v>11</v>
      </c>
      <c r="D89" s="506">
        <v>17</v>
      </c>
      <c r="E89" s="506">
        <v>9</v>
      </c>
    </row>
    <row r="90" spans="1:6" ht="11.25" customHeight="1" x14ac:dyDescent="0.2">
      <c r="A90" s="104" t="s">
        <v>73</v>
      </c>
      <c r="B90" s="506">
        <v>7</v>
      </c>
      <c r="C90" s="506">
        <v>2</v>
      </c>
      <c r="D90" s="506">
        <v>7</v>
      </c>
      <c r="E90" s="506">
        <v>7</v>
      </c>
    </row>
    <row r="91" spans="1:6" ht="11.25" customHeight="1" x14ac:dyDescent="0.2">
      <c r="A91" s="129"/>
      <c r="B91" s="129"/>
      <c r="C91" s="129"/>
      <c r="D91" s="129"/>
      <c r="E91" s="129"/>
    </row>
    <row r="92" spans="1:6" ht="11.25" customHeight="1" x14ac:dyDescent="0.2">
      <c r="A92" s="125"/>
      <c r="B92" s="412"/>
      <c r="C92" s="125"/>
      <c r="D92" s="125"/>
      <c r="E92" s="128" t="s">
        <v>671</v>
      </c>
    </row>
    <row r="93" spans="1:6" ht="11.25" customHeight="1" x14ac:dyDescent="0.2">
      <c r="A93" s="125"/>
      <c r="B93" s="490"/>
      <c r="C93" s="125"/>
      <c r="D93" s="125"/>
      <c r="E93" s="125"/>
      <c r="F93" s="128"/>
    </row>
    <row r="94" spans="1:6" ht="21.95" customHeight="1" x14ac:dyDescent="0.2">
      <c r="A94" s="539" t="s">
        <v>710</v>
      </c>
      <c r="B94" s="539"/>
      <c r="C94" s="539"/>
      <c r="D94" s="539"/>
      <c r="E94" s="539"/>
      <c r="F94" s="181"/>
    </row>
    <row r="95" spans="1:6" s="127" customFormat="1" ht="11.25" customHeight="1" x14ac:dyDescent="0.2">
      <c r="A95" s="426" t="s">
        <v>522</v>
      </c>
      <c r="B95" s="124"/>
      <c r="C95" s="124"/>
      <c r="D95" s="124"/>
      <c r="E95" s="124"/>
      <c r="F95" s="124"/>
    </row>
    <row r="96" spans="1:6" s="126" customFormat="1" ht="44.1" customHeight="1" x14ac:dyDescent="0.2">
      <c r="A96" s="539" t="s">
        <v>704</v>
      </c>
      <c r="B96" s="539"/>
      <c r="C96" s="539"/>
      <c r="D96" s="539"/>
      <c r="E96" s="539"/>
      <c r="F96" s="181"/>
    </row>
    <row r="97" spans="1:6" x14ac:dyDescent="0.2">
      <c r="A97" s="423" t="s">
        <v>509</v>
      </c>
      <c r="B97" s="424"/>
      <c r="C97" s="424"/>
      <c r="D97" s="424"/>
      <c r="E97" s="424"/>
      <c r="F97" s="181"/>
    </row>
    <row r="98" spans="1:6" ht="11.25" customHeight="1" x14ac:dyDescent="0.2">
      <c r="A98" s="552" t="s">
        <v>603</v>
      </c>
      <c r="B98" s="554"/>
      <c r="C98" s="554"/>
      <c r="D98" s="554"/>
      <c r="E98" s="424"/>
      <c r="F98" s="181"/>
    </row>
    <row r="99" spans="1:6" ht="21.95" customHeight="1" x14ac:dyDescent="0.2">
      <c r="A99" s="550" t="s">
        <v>747</v>
      </c>
      <c r="B99" s="550"/>
      <c r="C99" s="550"/>
      <c r="D99" s="550"/>
      <c r="E99" s="550"/>
      <c r="F99" s="181"/>
    </row>
    <row r="100" spans="1:6" ht="11.25" customHeight="1" x14ac:dyDescent="0.2">
      <c r="A100" s="553" t="s">
        <v>696</v>
      </c>
      <c r="B100" s="553"/>
      <c r="C100" s="553"/>
      <c r="D100" s="553"/>
      <c r="E100" s="553"/>
      <c r="F100" s="553"/>
    </row>
    <row r="101" spans="1:6" x14ac:dyDescent="0.2">
      <c r="A101" s="552" t="s">
        <v>697</v>
      </c>
      <c r="B101" s="552"/>
      <c r="C101" s="552"/>
      <c r="D101" s="552"/>
      <c r="E101" s="552"/>
      <c r="F101" s="552"/>
    </row>
    <row r="102" spans="1:6" ht="21.95" customHeight="1" x14ac:dyDescent="0.2">
      <c r="A102" s="539" t="s">
        <v>698</v>
      </c>
      <c r="B102" s="539"/>
      <c r="C102" s="539"/>
      <c r="D102" s="539"/>
      <c r="E102" s="539"/>
      <c r="F102" s="181"/>
    </row>
    <row r="103" spans="1:6" x14ac:dyDescent="0.2">
      <c r="A103" s="494"/>
      <c r="B103" s="494"/>
      <c r="C103" s="494"/>
      <c r="D103" s="494"/>
      <c r="E103" s="494"/>
      <c r="F103" s="181"/>
    </row>
    <row r="104" spans="1:6" x14ac:dyDescent="0.2">
      <c r="A104" s="417" t="s">
        <v>123</v>
      </c>
      <c r="B104" s="417"/>
      <c r="C104" s="417"/>
      <c r="D104" s="417"/>
      <c r="E104" s="417"/>
      <c r="F104" s="417"/>
    </row>
    <row r="105" spans="1:6" x14ac:dyDescent="0.2">
      <c r="A105" s="8" t="s">
        <v>463</v>
      </c>
      <c r="B105" s="182"/>
      <c r="C105" s="183"/>
      <c r="D105" s="183"/>
      <c r="E105" s="183"/>
      <c r="F105" s="183"/>
    </row>
    <row r="106" spans="1:6" x14ac:dyDescent="0.2">
      <c r="A106" s="8"/>
      <c r="B106" s="182"/>
      <c r="C106" s="183"/>
      <c r="D106" s="183"/>
      <c r="E106" s="183"/>
      <c r="F106" s="183"/>
    </row>
    <row r="107" spans="1:6" ht="21.95" customHeight="1" x14ac:dyDescent="0.2">
      <c r="A107" s="538" t="s">
        <v>507</v>
      </c>
      <c r="B107" s="538"/>
      <c r="C107" s="538"/>
      <c r="D107" s="538"/>
      <c r="E107" s="538"/>
      <c r="F107" s="492"/>
    </row>
    <row r="108" spans="1:6" x14ac:dyDescent="0.2">
      <c r="A108" s="124"/>
      <c r="B108" s="124"/>
    </row>
  </sheetData>
  <sheetProtection sheet="1" objects="1" scenarios="1"/>
  <mergeCells count="10">
    <mergeCell ref="A102:E102"/>
    <mergeCell ref="A107:E107"/>
    <mergeCell ref="A1:E1"/>
    <mergeCell ref="A101:F101"/>
    <mergeCell ref="A100:F100"/>
    <mergeCell ref="A2:B2"/>
    <mergeCell ref="A96:E96"/>
    <mergeCell ref="A98:D98"/>
    <mergeCell ref="A94:E94"/>
    <mergeCell ref="A99:E99"/>
  </mergeCells>
  <pageMargins left="0.70866141732283472" right="0.70866141732283472" top="0.74803149606299213" bottom="0.74803149606299213" header="0.31496062992125984" footer="0.31496062992125984"/>
  <pageSetup paperSize="9" scale="95" orientation="portrait" r:id="rId1"/>
  <headerFooter alignWithMargins="0">
    <oddHeader xml:space="preserve">&amp;C&amp;"Arial,Bold"&amp;12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enableFormatConditionsCalculation="0">
    <tabColor theme="6" tint="0.39997558519241921"/>
    <pageSetUpPr fitToPage="1"/>
  </sheetPr>
  <dimension ref="A1:AR120"/>
  <sheetViews>
    <sheetView showGridLines="0" zoomScaleNormal="100" workbookViewId="0">
      <selection sqref="A1:M1"/>
    </sheetView>
  </sheetViews>
  <sheetFormatPr defaultRowHeight="11.25" x14ac:dyDescent="0.2"/>
  <cols>
    <col min="1" max="1" width="30.140625" style="157" customWidth="1"/>
    <col min="2" max="11" width="6.7109375" style="157" customWidth="1"/>
    <col min="12" max="12" width="2.28515625" style="157" customWidth="1"/>
    <col min="13" max="13" width="8.85546875" style="158" customWidth="1"/>
    <col min="14" max="16384" width="9.140625" style="157"/>
  </cols>
  <sheetData>
    <row r="1" spans="1:44" ht="13.5" customHeight="1" x14ac:dyDescent="0.2">
      <c r="A1" s="555" t="s">
        <v>649</v>
      </c>
      <c r="B1" s="555"/>
      <c r="C1" s="555"/>
      <c r="D1" s="555"/>
      <c r="E1" s="555"/>
      <c r="F1" s="555"/>
      <c r="G1" s="555"/>
      <c r="H1" s="555"/>
      <c r="I1" s="555"/>
      <c r="J1" s="555"/>
      <c r="K1" s="555"/>
      <c r="L1" s="555"/>
      <c r="M1" s="555"/>
    </row>
    <row r="2" spans="1:44" ht="13.5" customHeight="1" x14ac:dyDescent="0.2">
      <c r="A2" s="543" t="s">
        <v>674</v>
      </c>
      <c r="B2" s="543"/>
      <c r="C2" s="4"/>
      <c r="D2" s="4"/>
      <c r="E2" s="4"/>
      <c r="F2" s="4"/>
      <c r="G2" s="4"/>
      <c r="H2" s="4"/>
      <c r="I2" s="4"/>
      <c r="J2" s="4"/>
      <c r="K2" s="4"/>
      <c r="L2" s="4"/>
      <c r="M2" s="4"/>
    </row>
    <row r="3" spans="1:44" ht="12.75" customHeight="1" x14ac:dyDescent="0.2">
      <c r="A3" s="1" t="s">
        <v>49</v>
      </c>
      <c r="B3" s="5"/>
      <c r="C3" s="4"/>
      <c r="D3" s="4"/>
      <c r="E3" s="4"/>
      <c r="F3" s="4"/>
      <c r="G3" s="4"/>
      <c r="H3" s="4"/>
      <c r="I3" s="4"/>
      <c r="J3" s="4"/>
      <c r="K3" s="4"/>
      <c r="L3" s="4"/>
      <c r="M3" s="4"/>
    </row>
    <row r="4" spans="1:44" s="185" customFormat="1" ht="11.25" customHeight="1" x14ac:dyDescent="0.2">
      <c r="A4" s="9"/>
      <c r="B4" s="6"/>
      <c r="C4" s="7"/>
      <c r="D4" s="7"/>
      <c r="E4" s="7"/>
      <c r="F4" s="7"/>
      <c r="G4" s="7"/>
      <c r="H4" s="7"/>
      <c r="I4" s="7"/>
      <c r="J4" s="7"/>
      <c r="K4" s="7"/>
      <c r="L4" s="7"/>
      <c r="M4" s="184" t="s">
        <v>74</v>
      </c>
    </row>
    <row r="5" spans="1:44" s="189" customFormat="1" ht="11.25" customHeight="1" x14ac:dyDescent="0.2">
      <c r="A5" s="186"/>
      <c r="B5" s="556" t="s">
        <v>75</v>
      </c>
      <c r="C5" s="556"/>
      <c r="D5" s="556"/>
      <c r="E5" s="556"/>
      <c r="F5" s="556"/>
      <c r="G5" s="556"/>
      <c r="H5" s="556"/>
      <c r="I5" s="556"/>
      <c r="J5" s="556"/>
      <c r="K5" s="556"/>
      <c r="L5" s="187"/>
      <c r="M5" s="188" t="s">
        <v>14</v>
      </c>
    </row>
    <row r="6" spans="1:44" ht="11.25" customHeight="1" x14ac:dyDescent="0.2">
      <c r="A6" s="190" t="s">
        <v>76</v>
      </c>
      <c r="B6" s="191" t="s">
        <v>77</v>
      </c>
      <c r="C6" s="191" t="s">
        <v>65</v>
      </c>
      <c r="D6" s="191" t="s">
        <v>66</v>
      </c>
      <c r="E6" s="191" t="s">
        <v>67</v>
      </c>
      <c r="F6" s="191" t="s">
        <v>68</v>
      </c>
      <c r="G6" s="191" t="s">
        <v>69</v>
      </c>
      <c r="H6" s="191" t="s">
        <v>13</v>
      </c>
      <c r="I6" s="191" t="s">
        <v>70</v>
      </c>
      <c r="J6" s="191" t="s">
        <v>121</v>
      </c>
      <c r="K6" s="191" t="s">
        <v>122</v>
      </c>
      <c r="L6" s="192"/>
      <c r="M6" s="193" t="s">
        <v>78</v>
      </c>
    </row>
    <row r="7" spans="1:44" ht="11.25" customHeight="1" x14ac:dyDescent="0.2">
      <c r="A7" s="439"/>
      <c r="B7" s="440"/>
      <c r="C7" s="440"/>
      <c r="D7" s="440"/>
      <c r="E7" s="440"/>
      <c r="F7" s="440"/>
      <c r="G7" s="440"/>
      <c r="H7" s="440"/>
      <c r="I7" s="440"/>
      <c r="J7" s="440"/>
      <c r="K7" s="440"/>
      <c r="L7" s="441"/>
      <c r="M7" s="442"/>
      <c r="N7" s="104"/>
    </row>
    <row r="8" spans="1:44" ht="11.25" customHeight="1" x14ac:dyDescent="0.2">
      <c r="A8" s="104" t="s">
        <v>557</v>
      </c>
      <c r="B8" s="443">
        <v>20</v>
      </c>
      <c r="C8" s="443">
        <v>61.7</v>
      </c>
      <c r="D8" s="443">
        <v>114.3</v>
      </c>
      <c r="E8" s="443">
        <v>139.9</v>
      </c>
      <c r="F8" s="443">
        <v>75.8</v>
      </c>
      <c r="G8" s="443">
        <v>31.2</v>
      </c>
      <c r="H8" s="443">
        <v>12.3</v>
      </c>
      <c r="I8" s="443">
        <v>4.8</v>
      </c>
      <c r="J8" s="443">
        <v>2.7</v>
      </c>
      <c r="K8" s="443">
        <v>1.5</v>
      </c>
      <c r="M8" s="444">
        <v>464.2</v>
      </c>
      <c r="N8" s="145"/>
      <c r="AB8" s="158"/>
      <c r="AC8" s="158"/>
      <c r="AD8" s="158"/>
      <c r="AE8" s="158"/>
      <c r="AF8" s="158"/>
      <c r="AG8" s="158"/>
      <c r="AH8" s="158"/>
      <c r="AI8" s="158"/>
      <c r="AJ8" s="158"/>
      <c r="AK8" s="158"/>
      <c r="AL8" s="158"/>
      <c r="AM8" s="158"/>
      <c r="AN8" s="158"/>
      <c r="AO8" s="158"/>
      <c r="AP8" s="158"/>
      <c r="AQ8" s="158"/>
      <c r="AR8" s="158"/>
    </row>
    <row r="9" spans="1:44" ht="11.25" customHeight="1" x14ac:dyDescent="0.2">
      <c r="A9" s="145" t="s">
        <v>15</v>
      </c>
      <c r="B9" s="443">
        <v>0.3</v>
      </c>
      <c r="C9" s="443">
        <v>2.1</v>
      </c>
      <c r="D9" s="443">
        <v>8.9</v>
      </c>
      <c r="E9" s="443">
        <v>30.9</v>
      </c>
      <c r="F9" s="443">
        <v>33</v>
      </c>
      <c r="G9" s="443">
        <v>19.7</v>
      </c>
      <c r="H9" s="443">
        <v>8.8000000000000007</v>
      </c>
      <c r="I9" s="443">
        <v>3.4</v>
      </c>
      <c r="J9" s="443">
        <v>2</v>
      </c>
      <c r="K9" s="443">
        <v>0.7</v>
      </c>
      <c r="M9" s="444">
        <v>109.8</v>
      </c>
      <c r="N9" s="145"/>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row>
    <row r="10" spans="1:44" ht="11.25" customHeight="1" x14ac:dyDescent="0.2">
      <c r="A10" s="145" t="s">
        <v>558</v>
      </c>
      <c r="B10" s="443">
        <v>19.7</v>
      </c>
      <c r="C10" s="443">
        <v>59.5</v>
      </c>
      <c r="D10" s="443">
        <v>105.4</v>
      </c>
      <c r="E10" s="443">
        <v>109</v>
      </c>
      <c r="F10" s="443">
        <v>42.8</v>
      </c>
      <c r="G10" s="443">
        <v>11.6</v>
      </c>
      <c r="H10" s="443">
        <v>3.5</v>
      </c>
      <c r="I10" s="443">
        <v>1.4</v>
      </c>
      <c r="J10" s="443">
        <v>0.7</v>
      </c>
      <c r="K10" s="443">
        <v>0.9</v>
      </c>
      <c r="M10" s="444">
        <v>354.4</v>
      </c>
      <c r="N10" s="104"/>
      <c r="Z10" s="158"/>
      <c r="AA10" s="158"/>
      <c r="AB10" s="158"/>
      <c r="AC10" s="158"/>
      <c r="AD10" s="158"/>
      <c r="AE10" s="158"/>
      <c r="AF10" s="158"/>
      <c r="AG10" s="158"/>
      <c r="AH10" s="158"/>
      <c r="AI10" s="158"/>
      <c r="AJ10" s="158"/>
      <c r="AK10" s="158"/>
      <c r="AL10" s="158"/>
      <c r="AM10" s="158"/>
      <c r="AN10" s="158"/>
      <c r="AO10" s="158"/>
      <c r="AP10" s="158"/>
      <c r="AQ10" s="158"/>
      <c r="AR10" s="158"/>
    </row>
    <row r="11" spans="1:44" ht="11.25" customHeight="1" x14ac:dyDescent="0.2">
      <c r="A11" s="104" t="s">
        <v>16</v>
      </c>
      <c r="B11" s="443">
        <v>40.700000000000003</v>
      </c>
      <c r="C11" s="443">
        <v>69.599999999999994</v>
      </c>
      <c r="D11" s="443">
        <v>113.4</v>
      </c>
      <c r="E11" s="443">
        <v>182.3</v>
      </c>
      <c r="F11" s="443">
        <v>73.8</v>
      </c>
      <c r="G11" s="443">
        <v>36.200000000000003</v>
      </c>
      <c r="H11" s="443">
        <v>27.7</v>
      </c>
      <c r="I11" s="443">
        <v>22.1</v>
      </c>
      <c r="J11" s="443">
        <v>19.2</v>
      </c>
      <c r="K11" s="443">
        <v>11.9</v>
      </c>
      <c r="M11" s="444">
        <v>596.79999999999995</v>
      </c>
      <c r="N11" s="104"/>
      <c r="Z11" s="158"/>
      <c r="AA11" s="158"/>
      <c r="AB11" s="158"/>
      <c r="AC11" s="158"/>
      <c r="AD11" s="158"/>
      <c r="AE11" s="158"/>
      <c r="AF11" s="158"/>
      <c r="AG11" s="158"/>
      <c r="AH11" s="158"/>
      <c r="AI11" s="158"/>
      <c r="AJ11" s="158"/>
      <c r="AK11" s="158"/>
    </row>
    <row r="12" spans="1:44" ht="11.25" customHeight="1" x14ac:dyDescent="0.2">
      <c r="A12" s="104"/>
      <c r="M12" s="444"/>
      <c r="N12" s="104"/>
      <c r="Z12" s="158"/>
      <c r="AA12" s="158"/>
      <c r="AB12" s="158"/>
      <c r="AC12" s="158"/>
      <c r="AD12" s="158"/>
      <c r="AE12" s="158"/>
      <c r="AF12" s="158"/>
      <c r="AG12" s="158"/>
      <c r="AH12" s="158"/>
      <c r="AI12" s="158"/>
      <c r="AJ12" s="158"/>
      <c r="AK12" s="158"/>
    </row>
    <row r="13" spans="1:44" ht="11.25" customHeight="1" x14ac:dyDescent="0.2">
      <c r="A13" s="104" t="s">
        <v>17</v>
      </c>
      <c r="B13" s="443">
        <v>4.8</v>
      </c>
      <c r="C13" s="443">
        <v>25.3</v>
      </c>
      <c r="D13" s="443">
        <v>66.400000000000006</v>
      </c>
      <c r="E13" s="443">
        <v>122.3</v>
      </c>
      <c r="F13" s="443">
        <v>66</v>
      </c>
      <c r="G13" s="443">
        <v>36.200000000000003</v>
      </c>
      <c r="H13" s="443">
        <v>18.5</v>
      </c>
      <c r="I13" s="443">
        <v>7.6</v>
      </c>
      <c r="J13" s="443">
        <v>3.7</v>
      </c>
      <c r="K13" s="443">
        <v>2.2000000000000002</v>
      </c>
      <c r="M13" s="444">
        <v>352.9</v>
      </c>
      <c r="N13" s="104"/>
      <c r="Z13" s="158"/>
      <c r="AA13" s="158"/>
      <c r="AB13" s="158"/>
      <c r="AC13" s="158"/>
      <c r="AD13" s="158"/>
      <c r="AE13" s="158"/>
      <c r="AF13" s="158"/>
      <c r="AG13" s="158"/>
      <c r="AH13" s="158"/>
      <c r="AI13" s="158"/>
      <c r="AJ13" s="158"/>
      <c r="AK13" s="158"/>
    </row>
    <row r="14" spans="1:44" ht="11.25" customHeight="1" x14ac:dyDescent="0.2">
      <c r="A14" s="104" t="s">
        <v>18</v>
      </c>
      <c r="B14" s="443">
        <v>6.3</v>
      </c>
      <c r="C14" s="443">
        <v>24.9</v>
      </c>
      <c r="D14" s="443">
        <v>59.6</v>
      </c>
      <c r="E14" s="443">
        <v>87.8</v>
      </c>
      <c r="F14" s="443">
        <v>55.9</v>
      </c>
      <c r="G14" s="443">
        <v>22.2</v>
      </c>
      <c r="H14" s="443">
        <v>9.1999999999999993</v>
      </c>
      <c r="I14" s="443">
        <v>3.5</v>
      </c>
      <c r="J14" s="443">
        <v>1.5</v>
      </c>
      <c r="K14" s="443">
        <v>0.4</v>
      </c>
      <c r="M14" s="444">
        <v>271.2</v>
      </c>
      <c r="N14" s="104"/>
      <c r="Z14" s="158"/>
      <c r="AA14" s="158"/>
      <c r="AB14" s="158"/>
      <c r="AC14" s="158"/>
      <c r="AD14" s="158"/>
      <c r="AE14" s="158"/>
      <c r="AF14" s="158"/>
      <c r="AG14" s="158"/>
      <c r="AH14" s="158"/>
      <c r="AI14" s="158"/>
      <c r="AJ14" s="158"/>
      <c r="AK14" s="158"/>
    </row>
    <row r="15" spans="1:44" ht="11.25" customHeight="1" x14ac:dyDescent="0.2">
      <c r="A15" s="104" t="s">
        <v>595</v>
      </c>
      <c r="B15" s="443">
        <v>2.2999999999999998</v>
      </c>
      <c r="C15" s="443">
        <v>4.5</v>
      </c>
      <c r="D15" s="443">
        <v>5.8</v>
      </c>
      <c r="E15" s="443">
        <v>5.0999999999999996</v>
      </c>
      <c r="F15" s="443">
        <v>2.4</v>
      </c>
      <c r="G15" s="443">
        <v>0.7</v>
      </c>
      <c r="H15" s="443">
        <v>0.1</v>
      </c>
      <c r="I15" s="443">
        <v>0.1</v>
      </c>
      <c r="J15" s="443">
        <v>0</v>
      </c>
      <c r="K15" s="443">
        <v>0</v>
      </c>
      <c r="M15" s="444">
        <v>21</v>
      </c>
      <c r="N15" s="144"/>
      <c r="Z15" s="158"/>
      <c r="AA15" s="158"/>
      <c r="AB15" s="158"/>
      <c r="AC15" s="158"/>
      <c r="AD15" s="158"/>
      <c r="AE15" s="158"/>
      <c r="AF15" s="158"/>
      <c r="AG15" s="158"/>
      <c r="AH15" s="158"/>
      <c r="AI15" s="158"/>
      <c r="AJ15" s="158"/>
      <c r="AK15" s="158"/>
    </row>
    <row r="16" spans="1:44" ht="11.25" customHeight="1" x14ac:dyDescent="0.2">
      <c r="A16" s="144" t="s">
        <v>19</v>
      </c>
      <c r="B16" s="443">
        <v>0</v>
      </c>
      <c r="C16" s="443">
        <v>0.1</v>
      </c>
      <c r="D16" s="443">
        <v>1</v>
      </c>
      <c r="E16" s="443">
        <v>3.1</v>
      </c>
      <c r="F16" s="443">
        <v>4</v>
      </c>
      <c r="G16" s="443">
        <v>2.8</v>
      </c>
      <c r="H16" s="443">
        <v>1.4</v>
      </c>
      <c r="I16" s="443">
        <v>0.5</v>
      </c>
      <c r="J16" s="443">
        <v>0.2</v>
      </c>
      <c r="K16" s="443">
        <v>0.1</v>
      </c>
      <c r="M16" s="444">
        <v>13.3</v>
      </c>
      <c r="N16" s="144"/>
      <c r="Z16" s="158"/>
      <c r="AA16" s="158"/>
      <c r="AB16" s="158"/>
      <c r="AC16" s="158"/>
      <c r="AD16" s="158"/>
      <c r="AE16" s="158"/>
      <c r="AF16" s="158"/>
      <c r="AG16" s="158"/>
      <c r="AH16" s="158"/>
      <c r="AI16" s="158"/>
      <c r="AJ16" s="158"/>
      <c r="AK16" s="158"/>
    </row>
    <row r="17" spans="1:37" ht="11.25" customHeight="1" x14ac:dyDescent="0.2">
      <c r="A17" s="144"/>
      <c r="B17" s="443"/>
      <c r="C17" s="443"/>
      <c r="D17" s="443"/>
      <c r="E17" s="443"/>
      <c r="F17" s="443"/>
      <c r="G17" s="443"/>
      <c r="H17" s="443"/>
      <c r="I17" s="443"/>
      <c r="J17" s="443"/>
      <c r="K17" s="443"/>
      <c r="M17" s="444"/>
      <c r="N17" s="104"/>
      <c r="Z17" s="158"/>
      <c r="AA17" s="158"/>
      <c r="AB17" s="158"/>
      <c r="AC17" s="158"/>
      <c r="AD17" s="158"/>
      <c r="AE17" s="158"/>
      <c r="AF17" s="158"/>
      <c r="AG17" s="158"/>
      <c r="AH17" s="158"/>
      <c r="AI17" s="158"/>
      <c r="AJ17" s="158"/>
      <c r="AK17" s="158"/>
    </row>
    <row r="18" spans="1:37" ht="11.25" customHeight="1" x14ac:dyDescent="0.2">
      <c r="A18" s="104" t="s">
        <v>20</v>
      </c>
      <c r="B18" s="443">
        <v>19.600000000000001</v>
      </c>
      <c r="C18" s="443">
        <v>35.1</v>
      </c>
      <c r="D18" s="443">
        <v>37.4</v>
      </c>
      <c r="E18" s="443">
        <v>26.1</v>
      </c>
      <c r="F18" s="443">
        <v>8.5</v>
      </c>
      <c r="G18" s="443">
        <v>1.6</v>
      </c>
      <c r="H18" s="443">
        <v>0.3</v>
      </c>
      <c r="I18" s="443">
        <v>0.1</v>
      </c>
      <c r="J18" s="443">
        <v>0.1</v>
      </c>
      <c r="K18" s="443">
        <v>0.1</v>
      </c>
      <c r="M18" s="444">
        <v>128.69999999999999</v>
      </c>
      <c r="N18" s="104"/>
      <c r="Z18" s="158"/>
      <c r="AA18" s="158"/>
      <c r="AB18" s="158"/>
      <c r="AC18" s="158"/>
      <c r="AD18" s="158"/>
      <c r="AE18" s="158"/>
      <c r="AF18" s="158"/>
      <c r="AG18" s="158"/>
      <c r="AH18" s="158"/>
      <c r="AI18" s="158"/>
      <c r="AJ18" s="158"/>
      <c r="AK18" s="158"/>
    </row>
    <row r="19" spans="1:37" ht="11.25" customHeight="1" x14ac:dyDescent="0.2">
      <c r="A19" s="104" t="s">
        <v>21</v>
      </c>
      <c r="B19" s="443">
        <v>19.3</v>
      </c>
      <c r="C19" s="443">
        <v>36.299999999999997</v>
      </c>
      <c r="D19" s="443">
        <v>37.299999999999997</v>
      </c>
      <c r="E19" s="443">
        <v>25.3</v>
      </c>
      <c r="F19" s="443">
        <v>8.8000000000000007</v>
      </c>
      <c r="G19" s="443">
        <v>1.9</v>
      </c>
      <c r="H19" s="443">
        <v>0.4</v>
      </c>
      <c r="I19" s="443">
        <v>0.1</v>
      </c>
      <c r="J19" s="443">
        <v>0.1</v>
      </c>
      <c r="K19" s="443">
        <v>0.1</v>
      </c>
      <c r="M19" s="444">
        <v>129.69999999999999</v>
      </c>
      <c r="N19" s="104"/>
      <c r="Z19" s="158"/>
      <c r="AA19" s="158"/>
      <c r="AB19" s="158"/>
      <c r="AC19" s="158"/>
      <c r="AD19" s="158"/>
      <c r="AE19" s="158"/>
      <c r="AF19" s="158"/>
      <c r="AG19" s="158"/>
      <c r="AH19" s="158"/>
      <c r="AI19" s="158"/>
      <c r="AJ19" s="158"/>
      <c r="AK19" s="158"/>
    </row>
    <row r="20" spans="1:37" ht="11.25" customHeight="1" x14ac:dyDescent="0.2">
      <c r="A20" s="104" t="s">
        <v>22</v>
      </c>
      <c r="B20" s="443">
        <v>18.5</v>
      </c>
      <c r="C20" s="443">
        <v>37.4</v>
      </c>
      <c r="D20" s="443">
        <v>39.1</v>
      </c>
      <c r="E20" s="443">
        <v>25.9</v>
      </c>
      <c r="F20" s="443">
        <v>8.6999999999999993</v>
      </c>
      <c r="G20" s="443">
        <v>1.9</v>
      </c>
      <c r="H20" s="443">
        <v>0.7</v>
      </c>
      <c r="I20" s="443">
        <v>0.3</v>
      </c>
      <c r="J20" s="443">
        <v>0.3</v>
      </c>
      <c r="K20" s="443">
        <v>0.1</v>
      </c>
      <c r="M20" s="444">
        <v>133</v>
      </c>
      <c r="N20" s="104"/>
      <c r="Z20" s="158"/>
      <c r="AA20" s="158"/>
      <c r="AB20" s="158"/>
      <c r="AC20" s="158"/>
      <c r="AD20" s="158"/>
      <c r="AE20" s="158"/>
      <c r="AF20" s="158"/>
      <c r="AG20" s="158"/>
      <c r="AH20" s="158"/>
      <c r="AI20" s="158"/>
      <c r="AJ20" s="158"/>
      <c r="AK20" s="158"/>
    </row>
    <row r="21" spans="1:37" ht="11.25" customHeight="1" x14ac:dyDescent="0.2">
      <c r="A21" s="104" t="s">
        <v>711</v>
      </c>
      <c r="B21" s="443">
        <v>1</v>
      </c>
      <c r="C21" s="443">
        <v>2.7</v>
      </c>
      <c r="D21" s="443">
        <v>3.4</v>
      </c>
      <c r="E21" s="443">
        <v>3.2</v>
      </c>
      <c r="F21" s="443">
        <v>2.2000000000000002</v>
      </c>
      <c r="G21" s="443">
        <v>1.4</v>
      </c>
      <c r="H21" s="443">
        <v>0.8</v>
      </c>
      <c r="I21" s="443">
        <v>0.5</v>
      </c>
      <c r="J21" s="443">
        <v>0.4</v>
      </c>
      <c r="K21" s="443">
        <v>0.2</v>
      </c>
      <c r="M21" s="444">
        <v>15.8</v>
      </c>
      <c r="N21" s="104"/>
      <c r="Z21" s="158"/>
      <c r="AA21" s="158"/>
      <c r="AB21" s="158"/>
      <c r="AC21" s="158"/>
      <c r="AD21" s="158"/>
      <c r="AE21" s="158"/>
      <c r="AF21" s="158"/>
      <c r="AG21" s="158"/>
      <c r="AH21" s="158"/>
      <c r="AI21" s="158"/>
      <c r="AJ21" s="158"/>
      <c r="AK21" s="158"/>
    </row>
    <row r="22" spans="1:37" ht="11.25" customHeight="1" x14ac:dyDescent="0.2">
      <c r="A22" s="104" t="s">
        <v>712</v>
      </c>
      <c r="B22" s="443">
        <v>0.6</v>
      </c>
      <c r="C22" s="443">
        <v>0.9</v>
      </c>
      <c r="D22" s="443">
        <v>1.2</v>
      </c>
      <c r="E22" s="443">
        <v>1.3</v>
      </c>
      <c r="F22" s="443">
        <v>1.1000000000000001</v>
      </c>
      <c r="G22" s="443">
        <v>0.8</v>
      </c>
      <c r="H22" s="443">
        <v>0.6</v>
      </c>
      <c r="I22" s="443">
        <v>0.3</v>
      </c>
      <c r="J22" s="443">
        <v>0.2</v>
      </c>
      <c r="K22" s="443">
        <v>0</v>
      </c>
      <c r="M22" s="444">
        <v>6.9</v>
      </c>
      <c r="Z22" s="158"/>
      <c r="AA22" s="158"/>
      <c r="AB22" s="158"/>
      <c r="AC22" s="158"/>
      <c r="AD22" s="158"/>
      <c r="AE22" s="158"/>
      <c r="AF22" s="158"/>
      <c r="AG22" s="158"/>
      <c r="AH22" s="158"/>
      <c r="AI22" s="158"/>
      <c r="AJ22" s="158"/>
      <c r="AK22" s="158"/>
    </row>
    <row r="23" spans="1:37" ht="11.25" customHeight="1" x14ac:dyDescent="0.2">
      <c r="M23" s="444"/>
      <c r="N23" s="104"/>
      <c r="Z23" s="158"/>
      <c r="AA23" s="158"/>
      <c r="AB23" s="158"/>
      <c r="AC23" s="158"/>
      <c r="AD23" s="158"/>
      <c r="AE23" s="158"/>
      <c r="AF23" s="158"/>
      <c r="AG23" s="158"/>
      <c r="AH23" s="158"/>
      <c r="AI23" s="158"/>
      <c r="AJ23" s="158"/>
      <c r="AK23" s="158"/>
    </row>
    <row r="24" spans="1:37" ht="11.25" customHeight="1" x14ac:dyDescent="0.2">
      <c r="A24" s="104" t="s">
        <v>24</v>
      </c>
      <c r="B24" s="443">
        <v>0.6</v>
      </c>
      <c r="C24" s="443">
        <v>1.3</v>
      </c>
      <c r="D24" s="443">
        <v>1.8</v>
      </c>
      <c r="E24" s="443">
        <v>1.7</v>
      </c>
      <c r="F24" s="443">
        <v>1.2</v>
      </c>
      <c r="G24" s="443">
        <v>0.8</v>
      </c>
      <c r="H24" s="443">
        <v>0.5</v>
      </c>
      <c r="I24" s="443">
        <v>0.3</v>
      </c>
      <c r="J24" s="443">
        <v>0.1</v>
      </c>
      <c r="K24" s="443">
        <v>0</v>
      </c>
      <c r="M24" s="444">
        <v>8.3000000000000007</v>
      </c>
      <c r="N24" s="104"/>
      <c r="Z24" s="158"/>
      <c r="AA24" s="158"/>
      <c r="AB24" s="158"/>
      <c r="AC24" s="158"/>
      <c r="AD24" s="158"/>
      <c r="AE24" s="158"/>
      <c r="AF24" s="158"/>
      <c r="AG24" s="158"/>
      <c r="AH24" s="158"/>
      <c r="AI24" s="158"/>
      <c r="AJ24" s="158"/>
      <c r="AK24" s="158"/>
    </row>
    <row r="25" spans="1:37" ht="11.25" customHeight="1" x14ac:dyDescent="0.2">
      <c r="A25" s="104" t="s">
        <v>25</v>
      </c>
      <c r="B25" s="443">
        <v>2.1</v>
      </c>
      <c r="C25" s="443">
        <v>5.2</v>
      </c>
      <c r="D25" s="443">
        <v>8.1999999999999993</v>
      </c>
      <c r="E25" s="443">
        <v>9.6</v>
      </c>
      <c r="F25" s="443">
        <v>7.3</v>
      </c>
      <c r="G25" s="443">
        <v>4.4000000000000004</v>
      </c>
      <c r="H25" s="443">
        <v>2.2999999999999998</v>
      </c>
      <c r="I25" s="443">
        <v>1</v>
      </c>
      <c r="J25" s="443">
        <v>0.5</v>
      </c>
      <c r="K25" s="443">
        <v>0.1</v>
      </c>
      <c r="M25" s="444">
        <v>40.6</v>
      </c>
      <c r="N25" s="104"/>
      <c r="Z25" s="158"/>
      <c r="AA25" s="158"/>
      <c r="AB25" s="158"/>
      <c r="AC25" s="158"/>
      <c r="AD25" s="158"/>
      <c r="AE25" s="158"/>
      <c r="AF25" s="158"/>
      <c r="AG25" s="158"/>
      <c r="AH25" s="158"/>
      <c r="AI25" s="158"/>
      <c r="AJ25" s="158"/>
      <c r="AK25" s="158"/>
    </row>
    <row r="26" spans="1:37" ht="11.25" customHeight="1" x14ac:dyDescent="0.2">
      <c r="A26" s="104" t="s">
        <v>26</v>
      </c>
      <c r="B26" s="443">
        <v>1.6</v>
      </c>
      <c r="C26" s="443">
        <v>4.2</v>
      </c>
      <c r="D26" s="443">
        <v>6.6</v>
      </c>
      <c r="E26" s="443">
        <v>7.5</v>
      </c>
      <c r="F26" s="443">
        <v>6</v>
      </c>
      <c r="G26" s="443">
        <v>3.7</v>
      </c>
      <c r="H26" s="443">
        <v>2.2999999999999998</v>
      </c>
      <c r="I26" s="443">
        <v>1.3</v>
      </c>
      <c r="J26" s="443">
        <v>0.8</v>
      </c>
      <c r="K26" s="443">
        <v>0.1</v>
      </c>
      <c r="M26" s="444">
        <v>33.9</v>
      </c>
      <c r="N26" s="104"/>
      <c r="Z26" s="158"/>
      <c r="AA26" s="158"/>
      <c r="AB26" s="158"/>
      <c r="AC26" s="158"/>
      <c r="AD26" s="158"/>
      <c r="AE26" s="158"/>
      <c r="AF26" s="158"/>
      <c r="AG26" s="158"/>
      <c r="AH26" s="158"/>
      <c r="AI26" s="158"/>
      <c r="AJ26" s="158"/>
      <c r="AK26" s="158"/>
    </row>
    <row r="27" spans="1:37" ht="12" customHeight="1" x14ac:dyDescent="0.2">
      <c r="A27" s="104" t="s">
        <v>27</v>
      </c>
      <c r="B27" s="443">
        <v>2</v>
      </c>
      <c r="C27" s="443">
        <v>5.4</v>
      </c>
      <c r="D27" s="443">
        <v>10.1</v>
      </c>
      <c r="E27" s="443">
        <v>12.7</v>
      </c>
      <c r="F27" s="443">
        <v>9.9</v>
      </c>
      <c r="G27" s="443">
        <v>6.3</v>
      </c>
      <c r="H27" s="443">
        <v>3.7</v>
      </c>
      <c r="I27" s="443">
        <v>1.8</v>
      </c>
      <c r="J27" s="443">
        <v>0.8</v>
      </c>
      <c r="K27" s="443">
        <v>0.1</v>
      </c>
      <c r="M27" s="444">
        <v>52.8</v>
      </c>
      <c r="N27" s="104"/>
      <c r="Z27" s="158"/>
      <c r="AA27" s="158"/>
      <c r="AB27" s="158"/>
      <c r="AC27" s="158"/>
      <c r="AD27" s="158"/>
      <c r="AE27" s="158"/>
      <c r="AF27" s="158"/>
      <c r="AG27" s="158"/>
      <c r="AH27" s="158"/>
      <c r="AI27" s="158"/>
      <c r="AJ27" s="158"/>
      <c r="AK27" s="158"/>
    </row>
    <row r="28" spans="1:37" ht="12" customHeight="1" x14ac:dyDescent="0.2">
      <c r="A28" s="104" t="s">
        <v>28</v>
      </c>
      <c r="B28" s="443">
        <v>0.3</v>
      </c>
      <c r="C28" s="443">
        <v>0.4</v>
      </c>
      <c r="D28" s="443">
        <v>0.7</v>
      </c>
      <c r="E28" s="443">
        <v>0.7</v>
      </c>
      <c r="F28" s="443">
        <v>0.5</v>
      </c>
      <c r="G28" s="443">
        <v>0.3</v>
      </c>
      <c r="H28" s="443">
        <v>0.2</v>
      </c>
      <c r="I28" s="443">
        <v>0.1</v>
      </c>
      <c r="J28" s="443">
        <v>0</v>
      </c>
      <c r="K28" s="443">
        <v>0</v>
      </c>
      <c r="M28" s="444">
        <v>3.2</v>
      </c>
      <c r="N28" s="104"/>
      <c r="Z28" s="158"/>
      <c r="AA28" s="158"/>
      <c r="AB28" s="158"/>
      <c r="AC28" s="158"/>
      <c r="AD28" s="158"/>
      <c r="AE28" s="158"/>
      <c r="AF28" s="158"/>
      <c r="AG28" s="158"/>
      <c r="AH28" s="158"/>
      <c r="AI28" s="158"/>
      <c r="AJ28" s="158"/>
      <c r="AK28" s="158"/>
    </row>
    <row r="29" spans="1:37" ht="11.25" customHeight="1" x14ac:dyDescent="0.2">
      <c r="A29" s="104" t="s">
        <v>29</v>
      </c>
      <c r="B29" s="443">
        <v>2.5</v>
      </c>
      <c r="C29" s="443">
        <v>4.3</v>
      </c>
      <c r="D29" s="443">
        <v>5.8</v>
      </c>
      <c r="E29" s="443">
        <v>5.7</v>
      </c>
      <c r="F29" s="443">
        <v>3.6</v>
      </c>
      <c r="G29" s="443">
        <v>2</v>
      </c>
      <c r="H29" s="443">
        <v>1</v>
      </c>
      <c r="I29" s="443">
        <v>0.4</v>
      </c>
      <c r="J29" s="443">
        <v>0.2</v>
      </c>
      <c r="K29" s="443">
        <v>0.1</v>
      </c>
      <c r="M29" s="444">
        <v>25.6</v>
      </c>
      <c r="N29" s="104"/>
      <c r="Z29" s="158"/>
      <c r="AA29" s="158"/>
      <c r="AB29" s="158"/>
      <c r="AC29" s="158"/>
      <c r="AD29" s="158"/>
      <c r="AE29" s="158"/>
      <c r="AF29" s="158"/>
      <c r="AG29" s="158"/>
      <c r="AH29" s="158"/>
      <c r="AI29" s="158"/>
      <c r="AJ29" s="158"/>
      <c r="AK29" s="158"/>
    </row>
    <row r="30" spans="1:37" s="185" customFormat="1" ht="11.25" customHeight="1" x14ac:dyDescent="0.2">
      <c r="A30" s="104" t="s">
        <v>713</v>
      </c>
      <c r="B30" s="443">
        <v>1.7</v>
      </c>
      <c r="C30" s="443">
        <v>4</v>
      </c>
      <c r="D30" s="443">
        <v>6.9</v>
      </c>
      <c r="E30" s="443">
        <v>8.6</v>
      </c>
      <c r="F30" s="443">
        <v>6.8</v>
      </c>
      <c r="G30" s="443">
        <v>4.3</v>
      </c>
      <c r="H30" s="443">
        <v>2.5</v>
      </c>
      <c r="I30" s="443">
        <v>1.2</v>
      </c>
      <c r="J30" s="443">
        <v>0.7</v>
      </c>
      <c r="K30" s="443">
        <v>0.1</v>
      </c>
      <c r="L30" s="157"/>
      <c r="M30" s="444">
        <v>36.9</v>
      </c>
      <c r="N30" s="142"/>
      <c r="O30" s="157"/>
      <c r="Z30" s="158"/>
      <c r="AA30" s="158"/>
      <c r="AB30" s="158"/>
      <c r="AC30" s="158"/>
      <c r="AD30" s="158"/>
      <c r="AE30" s="158"/>
      <c r="AF30" s="158"/>
      <c r="AG30" s="158"/>
      <c r="AH30" s="158"/>
      <c r="AI30" s="158"/>
      <c r="AJ30" s="158"/>
      <c r="AK30" s="158"/>
    </row>
    <row r="31" spans="1:37" ht="11.25" customHeight="1" x14ac:dyDescent="0.2">
      <c r="A31" s="142" t="s">
        <v>484</v>
      </c>
      <c r="B31" s="443">
        <v>0</v>
      </c>
      <c r="C31" s="443">
        <v>0.2</v>
      </c>
      <c r="D31" s="443">
        <v>0.5</v>
      </c>
      <c r="E31" s="443">
        <v>0.9</v>
      </c>
      <c r="F31" s="443">
        <v>0.9</v>
      </c>
      <c r="G31" s="443">
        <v>0.7</v>
      </c>
      <c r="H31" s="443">
        <v>0.4</v>
      </c>
      <c r="I31" s="443">
        <v>0.2</v>
      </c>
      <c r="J31" s="443">
        <v>0.2</v>
      </c>
      <c r="K31" s="443">
        <v>0</v>
      </c>
      <c r="M31" s="444">
        <v>4.0999999999999996</v>
      </c>
      <c r="N31" s="104"/>
      <c r="Z31" s="158"/>
      <c r="AA31" s="158"/>
      <c r="AB31" s="158"/>
      <c r="AC31" s="158"/>
      <c r="AD31" s="158"/>
      <c r="AE31" s="158"/>
      <c r="AF31" s="158"/>
      <c r="AG31" s="158"/>
      <c r="AH31" s="158"/>
      <c r="AI31" s="158"/>
      <c r="AJ31" s="158"/>
      <c r="AK31" s="158"/>
    </row>
    <row r="32" spans="1:37" ht="11.25" customHeight="1" x14ac:dyDescent="0.2">
      <c r="A32" s="104" t="s">
        <v>714</v>
      </c>
      <c r="B32" s="443">
        <v>4.7</v>
      </c>
      <c r="C32" s="443">
        <v>13.3</v>
      </c>
      <c r="D32" s="443">
        <v>19</v>
      </c>
      <c r="E32" s="443">
        <v>18.899999999999999</v>
      </c>
      <c r="F32" s="443">
        <v>11.1</v>
      </c>
      <c r="G32" s="443">
        <v>6.1</v>
      </c>
      <c r="H32" s="443">
        <v>4</v>
      </c>
      <c r="I32" s="443">
        <v>2.8</v>
      </c>
      <c r="J32" s="443">
        <v>1.9</v>
      </c>
      <c r="K32" s="443">
        <v>0.1</v>
      </c>
      <c r="M32" s="444">
        <v>81.900000000000006</v>
      </c>
      <c r="N32" s="104"/>
      <c r="Z32" s="158"/>
      <c r="AA32" s="158"/>
      <c r="AB32" s="158"/>
      <c r="AC32" s="158"/>
      <c r="AD32" s="158"/>
      <c r="AE32" s="158"/>
      <c r="AF32" s="158"/>
      <c r="AG32" s="158"/>
      <c r="AH32" s="158"/>
      <c r="AI32" s="158"/>
      <c r="AJ32" s="158"/>
      <c r="AK32" s="158"/>
    </row>
    <row r="33" spans="1:37" ht="11.25" customHeight="1" x14ac:dyDescent="0.2">
      <c r="A33" s="104" t="s">
        <v>30</v>
      </c>
      <c r="B33" s="443">
        <v>2.7</v>
      </c>
      <c r="C33" s="443">
        <v>11.3</v>
      </c>
      <c r="D33" s="443">
        <v>18.2</v>
      </c>
      <c r="E33" s="443">
        <v>17.399999999999999</v>
      </c>
      <c r="F33" s="443">
        <v>11.4</v>
      </c>
      <c r="G33" s="443">
        <v>6.4</v>
      </c>
      <c r="H33" s="443">
        <v>3.7</v>
      </c>
      <c r="I33" s="443">
        <v>2</v>
      </c>
      <c r="J33" s="443">
        <v>1</v>
      </c>
      <c r="K33" s="443">
        <v>0.1</v>
      </c>
      <c r="M33" s="444">
        <v>74.3</v>
      </c>
      <c r="N33" s="143"/>
      <c r="Z33" s="158"/>
      <c r="AA33" s="158"/>
      <c r="AB33" s="158"/>
      <c r="AC33" s="158"/>
      <c r="AD33" s="158"/>
      <c r="AE33" s="158"/>
      <c r="AF33" s="158"/>
      <c r="AG33" s="158"/>
      <c r="AH33" s="158"/>
      <c r="AI33" s="158"/>
      <c r="AJ33" s="158"/>
      <c r="AK33" s="158"/>
    </row>
    <row r="34" spans="1:37" ht="11.25" customHeight="1" x14ac:dyDescent="0.2">
      <c r="A34" s="143" t="s">
        <v>90</v>
      </c>
      <c r="B34" s="443">
        <v>0.2</v>
      </c>
      <c r="C34" s="443">
        <v>1</v>
      </c>
      <c r="D34" s="443">
        <v>1.7</v>
      </c>
      <c r="E34" s="443">
        <v>1.8</v>
      </c>
      <c r="F34" s="443">
        <v>1.3</v>
      </c>
      <c r="G34" s="443">
        <v>0.9</v>
      </c>
      <c r="H34" s="443">
        <v>0.5</v>
      </c>
      <c r="I34" s="443">
        <v>0.4</v>
      </c>
      <c r="J34" s="443">
        <v>0.4</v>
      </c>
      <c r="K34" s="443">
        <v>0</v>
      </c>
      <c r="M34" s="444">
        <v>8</v>
      </c>
      <c r="N34" s="104"/>
      <c r="Z34" s="158"/>
      <c r="AA34" s="158"/>
      <c r="AB34" s="158"/>
      <c r="AC34" s="158"/>
      <c r="AD34" s="158"/>
      <c r="AE34" s="158"/>
      <c r="AF34" s="158"/>
      <c r="AG34" s="158"/>
      <c r="AH34" s="158"/>
      <c r="AI34" s="158"/>
      <c r="AJ34" s="158"/>
      <c r="AK34" s="158"/>
    </row>
    <row r="35" spans="1:37" ht="11.25" customHeight="1" x14ac:dyDescent="0.2">
      <c r="A35" s="104" t="s">
        <v>31</v>
      </c>
      <c r="B35" s="443">
        <v>0.8</v>
      </c>
      <c r="C35" s="443">
        <v>2.8</v>
      </c>
      <c r="D35" s="443">
        <v>5.3</v>
      </c>
      <c r="E35" s="443">
        <v>6.6</v>
      </c>
      <c r="F35" s="443">
        <v>5.6</v>
      </c>
      <c r="G35" s="443">
        <v>3.7</v>
      </c>
      <c r="H35" s="443">
        <v>2</v>
      </c>
      <c r="I35" s="443">
        <v>0.9</v>
      </c>
      <c r="J35" s="443">
        <v>0.4</v>
      </c>
      <c r="K35" s="443">
        <v>0.1</v>
      </c>
      <c r="M35" s="444">
        <v>28.2</v>
      </c>
      <c r="N35" s="104"/>
      <c r="Z35" s="158"/>
      <c r="AA35" s="158"/>
      <c r="AB35" s="158"/>
      <c r="AC35" s="158"/>
      <c r="AD35" s="158"/>
      <c r="AE35" s="158"/>
      <c r="AF35" s="158"/>
      <c r="AG35" s="158"/>
      <c r="AH35" s="158"/>
      <c r="AI35" s="158"/>
      <c r="AJ35" s="158"/>
      <c r="AK35" s="158"/>
    </row>
    <row r="36" spans="1:37" ht="11.25" customHeight="1" x14ac:dyDescent="0.2">
      <c r="A36" s="104"/>
      <c r="M36" s="444"/>
      <c r="N36" s="104"/>
      <c r="Z36" s="158"/>
      <c r="AA36" s="158"/>
      <c r="AB36" s="158"/>
      <c r="AC36" s="158"/>
      <c r="AD36" s="158"/>
      <c r="AE36" s="158"/>
      <c r="AF36" s="158"/>
      <c r="AG36" s="158"/>
      <c r="AH36" s="158"/>
      <c r="AI36" s="158"/>
      <c r="AJ36" s="158"/>
      <c r="AK36" s="158"/>
    </row>
    <row r="37" spans="1:37" ht="11.25" customHeight="1" x14ac:dyDescent="0.2">
      <c r="A37" s="104" t="s">
        <v>32</v>
      </c>
      <c r="B37" s="443">
        <v>20.100000000000001</v>
      </c>
      <c r="C37" s="443">
        <v>35.9</v>
      </c>
      <c r="D37" s="443">
        <v>42.7</v>
      </c>
      <c r="E37" s="443">
        <v>45.9</v>
      </c>
      <c r="F37" s="443">
        <v>30.7</v>
      </c>
      <c r="G37" s="443">
        <v>17.8</v>
      </c>
      <c r="H37" s="443">
        <v>9.6</v>
      </c>
      <c r="I37" s="443">
        <v>4.8</v>
      </c>
      <c r="J37" s="443">
        <v>1.7</v>
      </c>
      <c r="K37" s="443">
        <v>0.1</v>
      </c>
      <c r="M37" s="444">
        <v>209.2</v>
      </c>
      <c r="N37" s="104"/>
      <c r="Z37" s="158"/>
      <c r="AA37" s="158"/>
      <c r="AB37" s="158"/>
      <c r="AC37" s="158"/>
      <c r="AD37" s="158"/>
      <c r="AE37" s="158"/>
      <c r="AF37" s="158"/>
      <c r="AG37" s="158"/>
      <c r="AH37" s="158"/>
      <c r="AI37" s="158"/>
      <c r="AJ37" s="158"/>
      <c r="AK37" s="158"/>
    </row>
    <row r="38" spans="1:37" ht="11.25" customHeight="1" x14ac:dyDescent="0.2">
      <c r="A38" s="104" t="s">
        <v>33</v>
      </c>
      <c r="B38" s="443">
        <v>24.2</v>
      </c>
      <c r="C38" s="443">
        <v>44.1</v>
      </c>
      <c r="D38" s="443">
        <v>49.8</v>
      </c>
      <c r="E38" s="443">
        <v>44.8</v>
      </c>
      <c r="F38" s="443">
        <v>31.2</v>
      </c>
      <c r="G38" s="443">
        <v>20</v>
      </c>
      <c r="H38" s="443">
        <v>12.2</v>
      </c>
      <c r="I38" s="443">
        <v>7.5</v>
      </c>
      <c r="J38" s="443">
        <v>4.3</v>
      </c>
      <c r="K38" s="443">
        <v>0.2</v>
      </c>
      <c r="M38" s="444">
        <v>238.3</v>
      </c>
      <c r="N38" s="104"/>
      <c r="Z38" s="158"/>
      <c r="AA38" s="158"/>
      <c r="AB38" s="158"/>
      <c r="AC38" s="158"/>
      <c r="AD38" s="158"/>
      <c r="AE38" s="158"/>
      <c r="AF38" s="158"/>
      <c r="AG38" s="158"/>
      <c r="AH38" s="158"/>
      <c r="AI38" s="158"/>
      <c r="AJ38" s="158"/>
      <c r="AK38" s="158"/>
    </row>
    <row r="39" spans="1:37" ht="11.25" customHeight="1" x14ac:dyDescent="0.2">
      <c r="A39" s="104" t="s">
        <v>34</v>
      </c>
      <c r="B39" s="443">
        <v>0.2</v>
      </c>
      <c r="C39" s="443">
        <v>0.7</v>
      </c>
      <c r="D39" s="443">
        <v>1.6</v>
      </c>
      <c r="E39" s="443">
        <v>2</v>
      </c>
      <c r="F39" s="443">
        <v>1.8</v>
      </c>
      <c r="G39" s="443">
        <v>1.5</v>
      </c>
      <c r="H39" s="443">
        <v>1.1000000000000001</v>
      </c>
      <c r="I39" s="443">
        <v>0.6</v>
      </c>
      <c r="J39" s="443">
        <v>0.4</v>
      </c>
      <c r="K39" s="443">
        <v>0</v>
      </c>
      <c r="M39" s="444">
        <v>10.1</v>
      </c>
      <c r="N39" s="104"/>
      <c r="Z39" s="158"/>
      <c r="AA39" s="158"/>
      <c r="AB39" s="158"/>
      <c r="AC39" s="158"/>
      <c r="AD39" s="158"/>
      <c r="AE39" s="158"/>
      <c r="AF39" s="158"/>
      <c r="AG39" s="158"/>
      <c r="AH39" s="158"/>
      <c r="AI39" s="158"/>
      <c r="AJ39" s="158"/>
      <c r="AK39" s="158"/>
    </row>
    <row r="40" spans="1:37" s="185" customFormat="1" ht="11.25" customHeight="1" x14ac:dyDescent="0.2">
      <c r="A40" s="104" t="s">
        <v>72</v>
      </c>
      <c r="B40" s="443">
        <v>0.3</v>
      </c>
      <c r="C40" s="443">
        <v>1.2</v>
      </c>
      <c r="D40" s="443">
        <v>1.5</v>
      </c>
      <c r="E40" s="443">
        <v>0.9</v>
      </c>
      <c r="F40" s="443">
        <v>0.5</v>
      </c>
      <c r="G40" s="443">
        <v>0.3</v>
      </c>
      <c r="H40" s="443">
        <v>0.1</v>
      </c>
      <c r="I40" s="443">
        <v>0.1</v>
      </c>
      <c r="J40" s="443">
        <v>0.1</v>
      </c>
      <c r="K40" s="443">
        <v>0</v>
      </c>
      <c r="L40" s="157"/>
      <c r="M40" s="444">
        <v>4.9000000000000004</v>
      </c>
      <c r="N40" s="104"/>
      <c r="O40" s="157"/>
      <c r="Z40" s="158"/>
      <c r="AA40" s="158"/>
      <c r="AB40" s="158"/>
      <c r="AC40" s="158"/>
      <c r="AD40" s="158"/>
      <c r="AE40" s="158"/>
      <c r="AF40" s="158"/>
      <c r="AG40" s="158"/>
      <c r="AH40" s="158"/>
      <c r="AI40" s="158"/>
      <c r="AJ40" s="158"/>
      <c r="AK40" s="158"/>
    </row>
    <row r="41" spans="1:37" ht="11.25" customHeight="1" x14ac:dyDescent="0.2">
      <c r="A41" s="104" t="s">
        <v>35</v>
      </c>
      <c r="B41" s="443">
        <v>1.7</v>
      </c>
      <c r="C41" s="443">
        <v>7.9</v>
      </c>
      <c r="D41" s="443">
        <v>13.3</v>
      </c>
      <c r="E41" s="443">
        <v>13.1</v>
      </c>
      <c r="F41" s="443">
        <v>8.6999999999999993</v>
      </c>
      <c r="G41" s="443">
        <v>5.5</v>
      </c>
      <c r="H41" s="443">
        <v>3.4</v>
      </c>
      <c r="I41" s="443">
        <v>1.9</v>
      </c>
      <c r="J41" s="443">
        <v>1.2</v>
      </c>
      <c r="K41" s="443">
        <v>0.2</v>
      </c>
      <c r="M41" s="444">
        <v>57</v>
      </c>
      <c r="N41" s="104"/>
      <c r="Z41" s="158"/>
      <c r="AA41" s="158"/>
      <c r="AB41" s="158"/>
      <c r="AC41" s="158"/>
      <c r="AD41" s="158"/>
      <c r="AE41" s="158"/>
      <c r="AF41" s="158"/>
      <c r="AG41" s="158"/>
      <c r="AH41" s="158"/>
      <c r="AI41" s="158"/>
      <c r="AJ41" s="158"/>
      <c r="AK41" s="158"/>
    </row>
    <row r="42" spans="1:37" ht="11.25" customHeight="1" x14ac:dyDescent="0.2">
      <c r="A42" s="104"/>
      <c r="M42" s="445"/>
      <c r="N42" s="104"/>
      <c r="Z42" s="158"/>
      <c r="AA42" s="158"/>
      <c r="AB42" s="158"/>
      <c r="AC42" s="158"/>
      <c r="AD42" s="158"/>
      <c r="AE42" s="158"/>
      <c r="AF42" s="158"/>
      <c r="AG42" s="158"/>
      <c r="AH42" s="158"/>
      <c r="AI42" s="158"/>
      <c r="AJ42" s="158"/>
      <c r="AK42" s="158"/>
    </row>
    <row r="43" spans="1:37" ht="11.25" customHeight="1" x14ac:dyDescent="0.2">
      <c r="A43" s="104" t="s">
        <v>61</v>
      </c>
      <c r="M43" s="444"/>
      <c r="N43" s="248"/>
      <c r="Z43" s="158"/>
      <c r="AA43" s="158"/>
      <c r="AB43" s="158"/>
      <c r="AC43" s="158"/>
      <c r="AD43" s="158"/>
      <c r="AE43" s="158"/>
      <c r="AF43" s="158"/>
      <c r="AG43" s="158"/>
      <c r="AH43" s="158"/>
      <c r="AI43" s="158"/>
      <c r="AJ43" s="158"/>
      <c r="AK43" s="158"/>
    </row>
    <row r="44" spans="1:37" ht="11.25" customHeight="1" x14ac:dyDescent="0.2">
      <c r="A44" s="248" t="s">
        <v>543</v>
      </c>
      <c r="B44" s="443">
        <v>1</v>
      </c>
      <c r="C44" s="443">
        <v>0.6</v>
      </c>
      <c r="D44" s="443">
        <v>0.4</v>
      </c>
      <c r="E44" s="443">
        <v>0.3</v>
      </c>
      <c r="F44" s="443">
        <v>0.2</v>
      </c>
      <c r="G44" s="443">
        <v>0.1</v>
      </c>
      <c r="H44" s="443">
        <v>0.1</v>
      </c>
      <c r="I44" s="443">
        <v>0.1</v>
      </c>
      <c r="J44" s="443">
        <v>0.1</v>
      </c>
      <c r="K44" s="443">
        <v>0</v>
      </c>
      <c r="M44" s="444">
        <v>3</v>
      </c>
      <c r="N44" s="248"/>
      <c r="Z44" s="158"/>
      <c r="AA44" s="158"/>
      <c r="AB44" s="158"/>
      <c r="AC44" s="158"/>
      <c r="AD44" s="158"/>
      <c r="AE44" s="158"/>
      <c r="AF44" s="158"/>
      <c r="AG44" s="158"/>
      <c r="AH44" s="158"/>
      <c r="AI44" s="158"/>
      <c r="AJ44" s="158"/>
      <c r="AK44" s="158"/>
    </row>
    <row r="45" spans="1:37" ht="11.25" customHeight="1" x14ac:dyDescent="0.2">
      <c r="A45" s="248" t="s">
        <v>544</v>
      </c>
      <c r="B45" s="443">
        <v>1.8</v>
      </c>
      <c r="C45" s="443">
        <v>0.5</v>
      </c>
      <c r="D45" s="443">
        <v>0.3</v>
      </c>
      <c r="E45" s="443">
        <v>0.2</v>
      </c>
      <c r="F45" s="443">
        <v>0.1</v>
      </c>
      <c r="G45" s="443">
        <v>0</v>
      </c>
      <c r="H45" s="443">
        <v>0</v>
      </c>
      <c r="I45" s="443" t="s">
        <v>635</v>
      </c>
      <c r="J45" s="443">
        <v>0</v>
      </c>
      <c r="K45" s="443">
        <v>0</v>
      </c>
      <c r="M45" s="444">
        <v>2.8</v>
      </c>
      <c r="N45" s="104"/>
      <c r="Z45" s="158"/>
      <c r="AA45" s="158"/>
      <c r="AB45" s="158"/>
      <c r="AC45" s="158"/>
      <c r="AD45" s="158"/>
      <c r="AE45" s="158"/>
      <c r="AF45" s="158"/>
      <c r="AG45" s="158"/>
      <c r="AH45" s="158"/>
      <c r="AI45" s="158"/>
      <c r="AJ45" s="158"/>
      <c r="AK45" s="158"/>
    </row>
    <row r="46" spans="1:37" ht="11.25" customHeight="1" x14ac:dyDescent="0.2">
      <c r="A46" s="104" t="s">
        <v>37</v>
      </c>
      <c r="B46" s="443">
        <v>15.2</v>
      </c>
      <c r="C46" s="443">
        <v>21.9</v>
      </c>
      <c r="D46" s="443">
        <v>30.4</v>
      </c>
      <c r="E46" s="443">
        <v>43.6</v>
      </c>
      <c r="F46" s="443">
        <v>31.2</v>
      </c>
      <c r="G46" s="443">
        <v>12.3</v>
      </c>
      <c r="H46" s="443">
        <v>4.3</v>
      </c>
      <c r="I46" s="443">
        <v>1.5</v>
      </c>
      <c r="J46" s="443">
        <v>0.4</v>
      </c>
      <c r="K46" s="443">
        <v>0.2</v>
      </c>
      <c r="M46" s="444">
        <v>161</v>
      </c>
      <c r="N46" s="104"/>
      <c r="Z46" s="158"/>
      <c r="AA46" s="158"/>
      <c r="AB46" s="158"/>
      <c r="AC46" s="158"/>
      <c r="AD46" s="158"/>
      <c r="AE46" s="158"/>
      <c r="AF46" s="158"/>
      <c r="AG46" s="158"/>
      <c r="AH46" s="158"/>
      <c r="AI46" s="158"/>
      <c r="AJ46" s="158"/>
      <c r="AK46" s="158"/>
    </row>
    <row r="47" spans="1:37" ht="11.25" customHeight="1" x14ac:dyDescent="0.2">
      <c r="A47" s="104" t="s">
        <v>38</v>
      </c>
      <c r="B47" s="443">
        <v>4.9000000000000004</v>
      </c>
      <c r="C47" s="443">
        <v>8.5</v>
      </c>
      <c r="D47" s="443">
        <v>13.3</v>
      </c>
      <c r="E47" s="443">
        <v>16.5</v>
      </c>
      <c r="F47" s="443">
        <v>10.1</v>
      </c>
      <c r="G47" s="443">
        <v>3.5</v>
      </c>
      <c r="H47" s="443">
        <v>1.2</v>
      </c>
      <c r="I47" s="443">
        <v>0.3</v>
      </c>
      <c r="J47" s="443">
        <v>0.1</v>
      </c>
      <c r="K47" s="443">
        <v>0.1</v>
      </c>
      <c r="M47" s="444">
        <v>58.5</v>
      </c>
      <c r="N47" s="104"/>
      <c r="Z47" s="158"/>
      <c r="AA47" s="158"/>
      <c r="AB47" s="158"/>
      <c r="AC47" s="158"/>
      <c r="AD47" s="158"/>
      <c r="AE47" s="158"/>
      <c r="AF47" s="158"/>
      <c r="AG47" s="158"/>
      <c r="AH47" s="158"/>
      <c r="AI47" s="158"/>
      <c r="AJ47" s="158"/>
      <c r="AK47" s="158"/>
    </row>
    <row r="48" spans="1:37" ht="11.25" customHeight="1" x14ac:dyDescent="0.2">
      <c r="A48" s="104" t="s">
        <v>40</v>
      </c>
      <c r="B48" s="443">
        <v>1.6</v>
      </c>
      <c r="C48" s="443">
        <v>0.8</v>
      </c>
      <c r="D48" s="443">
        <v>0.7</v>
      </c>
      <c r="E48" s="443">
        <v>0.5</v>
      </c>
      <c r="F48" s="443">
        <v>0.3</v>
      </c>
      <c r="G48" s="443">
        <v>0.1</v>
      </c>
      <c r="H48" s="443">
        <v>0.1</v>
      </c>
      <c r="I48" s="443">
        <v>0</v>
      </c>
      <c r="J48" s="443">
        <v>0</v>
      </c>
      <c r="K48" s="443">
        <v>0</v>
      </c>
      <c r="M48" s="444">
        <v>4.0999999999999996</v>
      </c>
      <c r="N48" s="248"/>
      <c r="Z48" s="158"/>
      <c r="AA48" s="158"/>
      <c r="AB48" s="158"/>
      <c r="AC48" s="158"/>
      <c r="AD48" s="158"/>
      <c r="AE48" s="158"/>
      <c r="AF48" s="158"/>
      <c r="AG48" s="158"/>
      <c r="AH48" s="158"/>
      <c r="AI48" s="158"/>
      <c r="AJ48" s="158"/>
      <c r="AK48" s="158"/>
    </row>
    <row r="49" spans="1:37" ht="11.25" customHeight="1" x14ac:dyDescent="0.2">
      <c r="A49" s="248" t="s">
        <v>545</v>
      </c>
      <c r="B49" s="443">
        <v>1.3</v>
      </c>
      <c r="C49" s="443">
        <v>1.6</v>
      </c>
      <c r="D49" s="443">
        <v>0.6</v>
      </c>
      <c r="E49" s="443">
        <v>0.2</v>
      </c>
      <c r="F49" s="443">
        <v>0.1</v>
      </c>
      <c r="G49" s="443">
        <v>0</v>
      </c>
      <c r="H49" s="443">
        <v>0</v>
      </c>
      <c r="I49" s="443">
        <v>0</v>
      </c>
      <c r="J49" s="443">
        <v>0</v>
      </c>
      <c r="K49" s="443">
        <v>0.1</v>
      </c>
      <c r="M49" s="444">
        <v>3.9</v>
      </c>
      <c r="N49" s="104"/>
      <c r="Z49" s="158"/>
      <c r="AA49" s="158"/>
      <c r="AB49" s="158"/>
      <c r="AC49" s="158"/>
      <c r="AD49" s="158"/>
      <c r="AE49" s="158"/>
      <c r="AF49" s="158"/>
      <c r="AG49" s="158"/>
      <c r="AH49" s="158"/>
      <c r="AI49" s="158"/>
      <c r="AJ49" s="158"/>
      <c r="AK49" s="158"/>
    </row>
    <row r="50" spans="1:37" ht="11.25" customHeight="1" x14ac:dyDescent="0.2">
      <c r="A50" s="104" t="s">
        <v>39</v>
      </c>
      <c r="B50" s="443">
        <v>10.4</v>
      </c>
      <c r="C50" s="443">
        <v>14</v>
      </c>
      <c r="D50" s="443">
        <v>17.3</v>
      </c>
      <c r="E50" s="443">
        <v>20.6</v>
      </c>
      <c r="F50" s="443">
        <v>14.2</v>
      </c>
      <c r="G50" s="443">
        <v>6.4</v>
      </c>
      <c r="H50" s="443">
        <v>2.8</v>
      </c>
      <c r="I50" s="443">
        <v>1.2</v>
      </c>
      <c r="J50" s="443">
        <v>0.5</v>
      </c>
      <c r="K50" s="443">
        <v>0.1</v>
      </c>
      <c r="M50" s="444">
        <v>87.6</v>
      </c>
      <c r="N50" s="248"/>
      <c r="Z50" s="158"/>
      <c r="AA50" s="158"/>
      <c r="AB50" s="158"/>
      <c r="AC50" s="158"/>
      <c r="AD50" s="158"/>
      <c r="AE50" s="158"/>
      <c r="AF50" s="158"/>
      <c r="AG50" s="158"/>
      <c r="AH50" s="158"/>
      <c r="AI50" s="158"/>
      <c r="AJ50" s="158"/>
      <c r="AK50" s="158"/>
    </row>
    <row r="51" spans="1:37" ht="11.25" customHeight="1" x14ac:dyDescent="0.2">
      <c r="A51" s="248" t="s">
        <v>546</v>
      </c>
      <c r="B51" s="443">
        <v>0.5</v>
      </c>
      <c r="C51" s="443">
        <v>1</v>
      </c>
      <c r="D51" s="443">
        <v>0.9</v>
      </c>
      <c r="E51" s="443">
        <v>0.8</v>
      </c>
      <c r="F51" s="443">
        <v>0.5</v>
      </c>
      <c r="G51" s="443">
        <v>0.3</v>
      </c>
      <c r="H51" s="443">
        <v>0.1</v>
      </c>
      <c r="I51" s="443">
        <v>0.1</v>
      </c>
      <c r="J51" s="443">
        <v>0</v>
      </c>
      <c r="K51" s="443">
        <v>0</v>
      </c>
      <c r="M51" s="444">
        <v>4.0999999999999996</v>
      </c>
      <c r="N51" s="104"/>
      <c r="Z51" s="158"/>
      <c r="AA51" s="158"/>
      <c r="AB51" s="158"/>
      <c r="AC51" s="158"/>
      <c r="AD51" s="158"/>
      <c r="AE51" s="158"/>
      <c r="AF51" s="158"/>
      <c r="AG51" s="158"/>
      <c r="AH51" s="158"/>
      <c r="AI51" s="158"/>
      <c r="AJ51" s="158"/>
      <c r="AK51" s="158"/>
    </row>
    <row r="52" spans="1:37" ht="11.25" customHeight="1" x14ac:dyDescent="0.2">
      <c r="A52" s="104" t="s">
        <v>41</v>
      </c>
      <c r="B52" s="443">
        <v>3.6</v>
      </c>
      <c r="C52" s="443">
        <v>2.9</v>
      </c>
      <c r="D52" s="443">
        <v>1.8</v>
      </c>
      <c r="E52" s="443">
        <v>1</v>
      </c>
      <c r="F52" s="443">
        <v>0.5</v>
      </c>
      <c r="G52" s="443">
        <v>0.2</v>
      </c>
      <c r="H52" s="443">
        <v>0.1</v>
      </c>
      <c r="I52" s="443">
        <v>0.1</v>
      </c>
      <c r="J52" s="443">
        <v>0</v>
      </c>
      <c r="K52" s="443">
        <v>0.1</v>
      </c>
      <c r="M52" s="444">
        <v>10.4</v>
      </c>
      <c r="N52" s="104"/>
      <c r="Z52" s="158"/>
      <c r="AA52" s="158"/>
      <c r="AB52" s="158"/>
      <c r="AC52" s="158"/>
      <c r="AD52" s="158"/>
      <c r="AE52" s="158"/>
      <c r="AF52" s="158"/>
      <c r="AG52" s="158"/>
      <c r="AH52" s="158"/>
      <c r="AI52" s="158"/>
      <c r="AJ52" s="158"/>
      <c r="AK52" s="158"/>
    </row>
    <row r="53" spans="1:37" ht="11.25" customHeight="1" x14ac:dyDescent="0.2">
      <c r="A53" s="104"/>
      <c r="M53" s="445"/>
      <c r="N53" s="104"/>
      <c r="Z53" s="158"/>
      <c r="AA53" s="158"/>
      <c r="AB53" s="158"/>
      <c r="AC53" s="158"/>
      <c r="AD53" s="158"/>
      <c r="AE53" s="158"/>
      <c r="AF53" s="158"/>
      <c r="AG53" s="158"/>
      <c r="AH53" s="158"/>
      <c r="AI53" s="158"/>
      <c r="AJ53" s="158"/>
      <c r="AK53" s="158"/>
    </row>
    <row r="54" spans="1:37" ht="11.25" customHeight="1" x14ac:dyDescent="0.2">
      <c r="A54" s="104" t="s">
        <v>542</v>
      </c>
      <c r="M54" s="444"/>
      <c r="N54" s="8"/>
      <c r="Z54" s="158"/>
      <c r="AA54" s="158"/>
      <c r="AB54" s="158"/>
      <c r="AC54" s="158"/>
      <c r="AD54" s="158"/>
      <c r="AE54" s="158"/>
      <c r="AF54" s="158"/>
      <c r="AG54" s="158"/>
      <c r="AH54" s="158"/>
      <c r="AI54" s="158"/>
      <c r="AJ54" s="158"/>
      <c r="AK54" s="158"/>
    </row>
    <row r="55" spans="1:37" ht="11.25" customHeight="1" x14ac:dyDescent="0.2">
      <c r="A55" s="8" t="s">
        <v>478</v>
      </c>
      <c r="B55" s="443">
        <v>0.5</v>
      </c>
      <c r="C55" s="443">
        <v>1.1000000000000001</v>
      </c>
      <c r="D55" s="443">
        <v>1</v>
      </c>
      <c r="E55" s="443">
        <v>0.7</v>
      </c>
      <c r="F55" s="443">
        <v>0.4</v>
      </c>
      <c r="G55" s="443">
        <v>0.2</v>
      </c>
      <c r="H55" s="443">
        <v>0.1</v>
      </c>
      <c r="I55" s="443">
        <v>0</v>
      </c>
      <c r="J55" s="443">
        <v>0</v>
      </c>
      <c r="K55" s="443" t="s">
        <v>635</v>
      </c>
      <c r="M55" s="444">
        <v>4.0999999999999996</v>
      </c>
      <c r="N55" s="8"/>
      <c r="Z55" s="158"/>
      <c r="AA55" s="158"/>
      <c r="AB55" s="158"/>
      <c r="AC55" s="158"/>
      <c r="AD55" s="158"/>
      <c r="AE55" s="158"/>
      <c r="AF55" s="158"/>
      <c r="AG55" s="158"/>
      <c r="AH55" s="158"/>
      <c r="AI55" s="158"/>
      <c r="AJ55" s="158"/>
      <c r="AK55" s="158"/>
    </row>
    <row r="56" spans="1:37" ht="11.25" customHeight="1" x14ac:dyDescent="0.2">
      <c r="A56" s="8" t="s">
        <v>479</v>
      </c>
      <c r="B56" s="443">
        <v>0.7</v>
      </c>
      <c r="C56" s="443">
        <v>0.2</v>
      </c>
      <c r="D56" s="443">
        <v>0.1</v>
      </c>
      <c r="E56" s="443">
        <v>0</v>
      </c>
      <c r="F56" s="443">
        <v>0</v>
      </c>
      <c r="G56" s="443">
        <v>0</v>
      </c>
      <c r="H56" s="443">
        <v>0</v>
      </c>
      <c r="I56" s="443">
        <v>0</v>
      </c>
      <c r="J56" s="443" t="s">
        <v>635</v>
      </c>
      <c r="K56" s="443">
        <v>0</v>
      </c>
      <c r="M56" s="444">
        <v>1.2</v>
      </c>
      <c r="N56" s="104"/>
      <c r="Z56" s="158"/>
      <c r="AA56" s="158"/>
      <c r="AB56" s="158"/>
      <c r="AC56" s="158"/>
      <c r="AD56" s="158"/>
      <c r="AE56" s="158"/>
      <c r="AF56" s="158"/>
      <c r="AG56" s="158"/>
      <c r="AH56" s="158"/>
      <c r="AI56" s="158"/>
      <c r="AJ56" s="158"/>
      <c r="AK56" s="158"/>
    </row>
    <row r="57" spans="1:37" ht="11.25" customHeight="1" x14ac:dyDescent="0.2">
      <c r="A57" s="104" t="s">
        <v>480</v>
      </c>
      <c r="B57" s="443">
        <v>3.9</v>
      </c>
      <c r="C57" s="443">
        <v>2.4</v>
      </c>
      <c r="D57" s="443">
        <v>1.2</v>
      </c>
      <c r="E57" s="443">
        <v>0.7</v>
      </c>
      <c r="F57" s="443">
        <v>0.4</v>
      </c>
      <c r="G57" s="443">
        <v>0.2</v>
      </c>
      <c r="H57" s="443">
        <v>0.1</v>
      </c>
      <c r="I57" s="443">
        <v>0</v>
      </c>
      <c r="J57" s="443">
        <v>0</v>
      </c>
      <c r="K57" s="443">
        <v>0</v>
      </c>
      <c r="M57" s="444">
        <v>8.9</v>
      </c>
      <c r="N57" s="104"/>
      <c r="Z57" s="158"/>
      <c r="AA57" s="158"/>
      <c r="AB57" s="158"/>
      <c r="AC57" s="158"/>
      <c r="AD57" s="158"/>
      <c r="AE57" s="158"/>
      <c r="AF57" s="158"/>
      <c r="AG57" s="158"/>
      <c r="AH57" s="158"/>
      <c r="AI57" s="158"/>
      <c r="AJ57" s="158"/>
      <c r="AK57" s="158"/>
    </row>
    <row r="58" spans="1:37" ht="11.25" customHeight="1" x14ac:dyDescent="0.2">
      <c r="A58" s="104" t="s">
        <v>547</v>
      </c>
      <c r="B58" s="443">
        <v>0.2</v>
      </c>
      <c r="C58" s="443">
        <v>0.4</v>
      </c>
      <c r="D58" s="443">
        <v>0.3</v>
      </c>
      <c r="E58" s="443">
        <v>0.3</v>
      </c>
      <c r="F58" s="443">
        <v>0.1</v>
      </c>
      <c r="G58" s="443">
        <v>0.1</v>
      </c>
      <c r="H58" s="443">
        <v>0</v>
      </c>
      <c r="I58" s="443">
        <v>0</v>
      </c>
      <c r="J58" s="443">
        <v>0</v>
      </c>
      <c r="K58" s="443">
        <v>0</v>
      </c>
      <c r="M58" s="444">
        <v>1.6</v>
      </c>
      <c r="N58" s="104"/>
      <c r="Z58" s="158"/>
      <c r="AA58" s="158"/>
      <c r="AB58" s="158"/>
      <c r="AC58" s="158"/>
      <c r="AD58" s="158"/>
      <c r="AE58" s="158"/>
      <c r="AF58" s="158"/>
      <c r="AG58" s="158"/>
      <c r="AH58" s="158"/>
      <c r="AI58" s="158"/>
      <c r="AJ58" s="158"/>
      <c r="AK58" s="158"/>
    </row>
    <row r="59" spans="1:37" ht="11.25" customHeight="1" x14ac:dyDescent="0.2">
      <c r="A59" s="104"/>
      <c r="M59" s="445"/>
      <c r="N59" s="142"/>
      <c r="Z59" s="158"/>
      <c r="AA59" s="158"/>
      <c r="AB59" s="158"/>
      <c r="AC59" s="158"/>
      <c r="AD59" s="158"/>
      <c r="AE59" s="158"/>
      <c r="AF59" s="158"/>
      <c r="AG59" s="158"/>
      <c r="AH59" s="158"/>
      <c r="AI59" s="158"/>
      <c r="AJ59" s="158"/>
      <c r="AK59" s="158"/>
    </row>
    <row r="60" spans="1:37" ht="11.25" customHeight="1" x14ac:dyDescent="0.2">
      <c r="A60" s="142" t="s">
        <v>89</v>
      </c>
      <c r="B60" s="443">
        <v>0</v>
      </c>
      <c r="C60" s="443">
        <v>0.1</v>
      </c>
      <c r="D60" s="443">
        <v>0.2</v>
      </c>
      <c r="E60" s="443">
        <v>0.3</v>
      </c>
      <c r="F60" s="443">
        <v>0.1</v>
      </c>
      <c r="G60" s="443">
        <v>0.1</v>
      </c>
      <c r="H60" s="443">
        <v>0</v>
      </c>
      <c r="I60" s="443">
        <v>0</v>
      </c>
      <c r="J60" s="443">
        <v>0</v>
      </c>
      <c r="K60" s="443">
        <v>0</v>
      </c>
      <c r="M60" s="444">
        <v>0.9</v>
      </c>
      <c r="N60" s="144"/>
      <c r="Z60" s="158"/>
      <c r="AA60" s="158"/>
      <c r="AB60" s="158"/>
      <c r="AC60" s="158"/>
      <c r="AD60" s="158"/>
      <c r="AE60" s="158"/>
      <c r="AF60" s="158"/>
      <c r="AG60" s="158"/>
      <c r="AH60" s="158"/>
      <c r="AI60" s="158"/>
      <c r="AJ60" s="158"/>
      <c r="AK60" s="158"/>
    </row>
    <row r="61" spans="1:37" ht="11.25" customHeight="1" x14ac:dyDescent="0.2">
      <c r="A61" s="144" t="s">
        <v>101</v>
      </c>
      <c r="B61" s="443" t="s">
        <v>308</v>
      </c>
      <c r="C61" s="443" t="s">
        <v>308</v>
      </c>
      <c r="D61" s="443" t="s">
        <v>308</v>
      </c>
      <c r="E61" s="443" t="s">
        <v>308</v>
      </c>
      <c r="F61" s="443" t="s">
        <v>308</v>
      </c>
      <c r="G61" s="443" t="s">
        <v>308</v>
      </c>
      <c r="H61" s="443" t="s">
        <v>308</v>
      </c>
      <c r="I61" s="443" t="s">
        <v>308</v>
      </c>
      <c r="J61" s="443" t="s">
        <v>308</v>
      </c>
      <c r="K61" s="443" t="s">
        <v>308</v>
      </c>
      <c r="M61" s="444" t="s">
        <v>308</v>
      </c>
      <c r="N61" s="104"/>
      <c r="Z61" s="158"/>
      <c r="AA61" s="158"/>
      <c r="AB61" s="158"/>
      <c r="AC61" s="158"/>
      <c r="AD61" s="158"/>
      <c r="AE61" s="158"/>
      <c r="AF61" s="158"/>
      <c r="AG61" s="158"/>
      <c r="AH61" s="158"/>
      <c r="AI61" s="158"/>
      <c r="AJ61" s="158"/>
      <c r="AK61" s="158"/>
    </row>
    <row r="62" spans="1:37" ht="11.25" customHeight="1" x14ac:dyDescent="0.2">
      <c r="A62" s="104" t="s">
        <v>42</v>
      </c>
      <c r="B62" s="443">
        <v>15.4</v>
      </c>
      <c r="C62" s="443">
        <v>23.5</v>
      </c>
      <c r="D62" s="443">
        <v>41.1</v>
      </c>
      <c r="E62" s="443">
        <v>50.3</v>
      </c>
      <c r="F62" s="443">
        <v>21.3</v>
      </c>
      <c r="G62" s="443">
        <v>10.3</v>
      </c>
      <c r="H62" s="443">
        <v>5.0999999999999996</v>
      </c>
      <c r="I62" s="443">
        <v>2.2000000000000002</v>
      </c>
      <c r="J62" s="443">
        <v>0.9</v>
      </c>
      <c r="K62" s="443">
        <v>1</v>
      </c>
      <c r="M62" s="444">
        <v>171.1</v>
      </c>
      <c r="N62" s="104"/>
      <c r="Z62" s="158"/>
      <c r="AA62" s="158"/>
      <c r="AB62" s="158"/>
      <c r="AC62" s="158"/>
      <c r="AD62" s="158"/>
      <c r="AE62" s="158"/>
      <c r="AF62" s="158"/>
      <c r="AG62" s="158"/>
      <c r="AH62" s="158"/>
      <c r="AI62" s="158"/>
      <c r="AJ62" s="158"/>
      <c r="AK62" s="158"/>
    </row>
    <row r="63" spans="1:37" ht="11.25" customHeight="1" x14ac:dyDescent="0.2">
      <c r="A63" s="104" t="s">
        <v>46</v>
      </c>
      <c r="B63" s="443">
        <v>0.5</v>
      </c>
      <c r="C63" s="443">
        <v>1.2</v>
      </c>
      <c r="D63" s="443">
        <v>2</v>
      </c>
      <c r="E63" s="443">
        <v>2.2999999999999998</v>
      </c>
      <c r="F63" s="443">
        <v>1.7</v>
      </c>
      <c r="G63" s="443">
        <v>1</v>
      </c>
      <c r="H63" s="443">
        <v>0.6</v>
      </c>
      <c r="I63" s="443">
        <v>0.3</v>
      </c>
      <c r="J63" s="443">
        <v>0.3</v>
      </c>
      <c r="K63" s="443">
        <v>0</v>
      </c>
      <c r="M63" s="444">
        <v>9.8000000000000007</v>
      </c>
      <c r="N63" s="144"/>
      <c r="Z63" s="158"/>
      <c r="AA63" s="158"/>
      <c r="AB63" s="158"/>
      <c r="AC63" s="158"/>
      <c r="AD63" s="158"/>
      <c r="AE63" s="158"/>
      <c r="AF63" s="158"/>
      <c r="AG63" s="158"/>
      <c r="AH63" s="158"/>
      <c r="AI63" s="158"/>
      <c r="AJ63" s="158"/>
      <c r="AK63" s="158"/>
    </row>
    <row r="64" spans="1:37" ht="11.25" customHeight="1" x14ac:dyDescent="0.2">
      <c r="A64" s="144" t="s">
        <v>94</v>
      </c>
      <c r="B64" s="443">
        <v>0</v>
      </c>
      <c r="C64" s="443">
        <v>0</v>
      </c>
      <c r="D64" s="443">
        <v>0</v>
      </c>
      <c r="E64" s="443">
        <v>0</v>
      </c>
      <c r="F64" s="443">
        <v>0</v>
      </c>
      <c r="G64" s="443">
        <v>0</v>
      </c>
      <c r="H64" s="443">
        <v>0</v>
      </c>
      <c r="I64" s="443">
        <v>0</v>
      </c>
      <c r="J64" s="443">
        <v>0</v>
      </c>
      <c r="K64" s="443">
        <v>0</v>
      </c>
      <c r="M64" s="444">
        <v>0</v>
      </c>
      <c r="N64" s="104"/>
      <c r="Z64" s="158"/>
      <c r="AA64" s="158"/>
      <c r="AB64" s="158"/>
      <c r="AC64" s="158"/>
      <c r="AD64" s="158"/>
      <c r="AE64" s="158"/>
      <c r="AF64" s="158"/>
      <c r="AG64" s="158"/>
      <c r="AH64" s="158"/>
      <c r="AI64" s="158"/>
      <c r="AJ64" s="158"/>
      <c r="AK64" s="158"/>
    </row>
    <row r="65" spans="1:37" ht="11.25" customHeight="1" x14ac:dyDescent="0.2">
      <c r="A65" s="104" t="s">
        <v>44</v>
      </c>
      <c r="B65" s="443">
        <v>3.8</v>
      </c>
      <c r="C65" s="443">
        <v>12.3</v>
      </c>
      <c r="D65" s="443">
        <v>18.2</v>
      </c>
      <c r="E65" s="443">
        <v>17.399999999999999</v>
      </c>
      <c r="F65" s="443">
        <v>10.7</v>
      </c>
      <c r="G65" s="443">
        <v>5</v>
      </c>
      <c r="H65" s="443">
        <v>2.2000000000000002</v>
      </c>
      <c r="I65" s="443">
        <v>0.9</v>
      </c>
      <c r="J65" s="443">
        <v>0.4</v>
      </c>
      <c r="K65" s="443">
        <v>0.1</v>
      </c>
      <c r="M65" s="444">
        <v>71</v>
      </c>
      <c r="N65" s="104"/>
      <c r="Z65" s="158"/>
      <c r="AA65" s="158"/>
      <c r="AB65" s="158"/>
      <c r="AC65" s="158"/>
      <c r="AD65" s="158"/>
      <c r="AE65" s="158"/>
      <c r="AF65" s="158"/>
      <c r="AG65" s="158"/>
      <c r="AH65" s="158"/>
      <c r="AI65" s="158"/>
      <c r="AJ65" s="158"/>
      <c r="AK65" s="158"/>
    </row>
    <row r="66" spans="1:37" s="158" customFormat="1" ht="11.25" customHeight="1" x14ac:dyDescent="0.2">
      <c r="A66" s="104" t="s">
        <v>43</v>
      </c>
      <c r="B66" s="443">
        <v>23.5</v>
      </c>
      <c r="C66" s="443">
        <v>71.7</v>
      </c>
      <c r="D66" s="443">
        <v>118.4</v>
      </c>
      <c r="E66" s="443">
        <v>102.9</v>
      </c>
      <c r="F66" s="443">
        <v>54.9</v>
      </c>
      <c r="G66" s="443">
        <v>22.1</v>
      </c>
      <c r="H66" s="443">
        <v>8.1999999999999993</v>
      </c>
      <c r="I66" s="443">
        <v>3.1</v>
      </c>
      <c r="J66" s="443">
        <v>3</v>
      </c>
      <c r="K66" s="443">
        <v>0.5</v>
      </c>
      <c r="L66" s="157"/>
      <c r="M66" s="444">
        <v>408.1</v>
      </c>
      <c r="N66" s="126"/>
      <c r="O66" s="157"/>
    </row>
    <row r="67" spans="1:37" ht="11.25" customHeight="1" x14ac:dyDescent="0.2">
      <c r="A67" s="126" t="s">
        <v>477</v>
      </c>
      <c r="B67" s="443">
        <v>0</v>
      </c>
      <c r="C67" s="443">
        <v>0</v>
      </c>
      <c r="D67" s="443">
        <v>0.1</v>
      </c>
      <c r="E67" s="443">
        <v>0.2</v>
      </c>
      <c r="F67" s="443">
        <v>0.2</v>
      </c>
      <c r="G67" s="443">
        <v>0.1</v>
      </c>
      <c r="H67" s="443">
        <v>0.1</v>
      </c>
      <c r="I67" s="443">
        <v>0</v>
      </c>
      <c r="J67" s="443">
        <v>0</v>
      </c>
      <c r="K67" s="443">
        <v>0</v>
      </c>
      <c r="M67" s="444">
        <v>0.8</v>
      </c>
      <c r="N67" s="126"/>
      <c r="Z67" s="158"/>
      <c r="AA67" s="158"/>
      <c r="AB67" s="158"/>
      <c r="AC67" s="158"/>
      <c r="AD67" s="158"/>
      <c r="AE67" s="158"/>
      <c r="AF67" s="158"/>
      <c r="AG67" s="158"/>
      <c r="AH67" s="158"/>
      <c r="AI67" s="158"/>
      <c r="AJ67" s="158"/>
      <c r="AK67" s="158"/>
    </row>
    <row r="68" spans="1:37" ht="11.25" customHeight="1" x14ac:dyDescent="0.2">
      <c r="A68" s="126" t="s">
        <v>485</v>
      </c>
      <c r="B68" s="443">
        <v>0.2</v>
      </c>
      <c r="C68" s="443">
        <v>0.7</v>
      </c>
      <c r="D68" s="443">
        <v>1.1000000000000001</v>
      </c>
      <c r="E68" s="443">
        <v>1.6</v>
      </c>
      <c r="F68" s="443">
        <v>1.7</v>
      </c>
      <c r="G68" s="443">
        <v>1.3</v>
      </c>
      <c r="H68" s="443">
        <v>1</v>
      </c>
      <c r="I68" s="443">
        <v>0.7</v>
      </c>
      <c r="J68" s="443">
        <v>0.5</v>
      </c>
      <c r="K68" s="443">
        <v>0.2</v>
      </c>
      <c r="M68" s="444">
        <v>9</v>
      </c>
      <c r="N68" s="142"/>
      <c r="Z68" s="158"/>
      <c r="AA68" s="158"/>
      <c r="AB68" s="158"/>
      <c r="AC68" s="158"/>
      <c r="AD68" s="158"/>
      <c r="AE68" s="158"/>
      <c r="AF68" s="158"/>
      <c r="AG68" s="158"/>
      <c r="AH68" s="158"/>
      <c r="AI68" s="158"/>
      <c r="AJ68" s="158"/>
      <c r="AK68" s="158"/>
    </row>
    <row r="69" spans="1:37" ht="11.25" customHeight="1" x14ac:dyDescent="0.2">
      <c r="A69" s="142" t="s">
        <v>91</v>
      </c>
      <c r="B69" s="443">
        <v>0.3</v>
      </c>
      <c r="C69" s="443">
        <v>1.2</v>
      </c>
      <c r="D69" s="443">
        <v>2.5</v>
      </c>
      <c r="E69" s="443">
        <v>3.2</v>
      </c>
      <c r="F69" s="443">
        <v>2.6</v>
      </c>
      <c r="G69" s="443">
        <v>1.7</v>
      </c>
      <c r="H69" s="443">
        <v>1.1000000000000001</v>
      </c>
      <c r="I69" s="443">
        <v>0.6</v>
      </c>
      <c r="J69" s="443">
        <v>0.5</v>
      </c>
      <c r="K69" s="443">
        <v>0</v>
      </c>
      <c r="M69" s="444">
        <v>13.7</v>
      </c>
      <c r="N69" s="144"/>
      <c r="Z69" s="158"/>
      <c r="AA69" s="158"/>
      <c r="AB69" s="158"/>
      <c r="AC69" s="158"/>
      <c r="AD69" s="158"/>
      <c r="AE69" s="158"/>
      <c r="AF69" s="158"/>
      <c r="AG69" s="158"/>
      <c r="AH69" s="158"/>
      <c r="AI69" s="158"/>
      <c r="AJ69" s="158"/>
      <c r="AK69" s="158"/>
    </row>
    <row r="70" spans="1:37" ht="11.25" customHeight="1" x14ac:dyDescent="0.2">
      <c r="A70" s="144" t="s">
        <v>95</v>
      </c>
      <c r="B70" s="443">
        <v>0</v>
      </c>
      <c r="C70" s="443">
        <v>0.2</v>
      </c>
      <c r="D70" s="443">
        <v>0.5</v>
      </c>
      <c r="E70" s="443">
        <v>0.6</v>
      </c>
      <c r="F70" s="443">
        <v>0.5</v>
      </c>
      <c r="G70" s="443">
        <v>0.3</v>
      </c>
      <c r="H70" s="443">
        <v>0.1</v>
      </c>
      <c r="I70" s="443">
        <v>0</v>
      </c>
      <c r="J70" s="443">
        <v>0</v>
      </c>
      <c r="K70" s="443">
        <v>0</v>
      </c>
      <c r="M70" s="444">
        <v>2.2000000000000002</v>
      </c>
      <c r="N70" s="144"/>
      <c r="Z70" s="158"/>
      <c r="AA70" s="158"/>
      <c r="AB70" s="158"/>
      <c r="AC70" s="158"/>
      <c r="AD70" s="158"/>
      <c r="AE70" s="158"/>
      <c r="AF70" s="158"/>
      <c r="AG70" s="158"/>
      <c r="AH70" s="158"/>
      <c r="AI70" s="158"/>
      <c r="AJ70" s="158"/>
      <c r="AK70" s="158"/>
    </row>
    <row r="71" spans="1:37" ht="11.25" customHeight="1" x14ac:dyDescent="0.2">
      <c r="A71" s="144" t="s">
        <v>92</v>
      </c>
      <c r="B71" s="443">
        <v>0.1</v>
      </c>
      <c r="C71" s="443">
        <v>0.3</v>
      </c>
      <c r="D71" s="443">
        <v>0.6</v>
      </c>
      <c r="E71" s="443">
        <v>1</v>
      </c>
      <c r="F71" s="443">
        <v>1.1000000000000001</v>
      </c>
      <c r="G71" s="443">
        <v>1</v>
      </c>
      <c r="H71" s="443">
        <v>0.8</v>
      </c>
      <c r="I71" s="443">
        <v>0.7</v>
      </c>
      <c r="J71" s="443">
        <v>0.7</v>
      </c>
      <c r="K71" s="443">
        <v>0</v>
      </c>
      <c r="M71" s="444">
        <v>6.4</v>
      </c>
      <c r="N71" s="144"/>
      <c r="Z71" s="158"/>
      <c r="AA71" s="158"/>
      <c r="AB71" s="158"/>
      <c r="AC71" s="158"/>
      <c r="AD71" s="158"/>
      <c r="AE71" s="158"/>
      <c r="AF71" s="158"/>
      <c r="AG71" s="158"/>
      <c r="AH71" s="158"/>
      <c r="AI71" s="158"/>
      <c r="AJ71" s="158"/>
      <c r="AK71" s="158"/>
    </row>
    <row r="72" spans="1:37" ht="11.25" customHeight="1" x14ac:dyDescent="0.2">
      <c r="A72" s="144" t="s">
        <v>93</v>
      </c>
      <c r="B72" s="443">
        <v>0</v>
      </c>
      <c r="C72" s="443">
        <v>0</v>
      </c>
      <c r="D72" s="443">
        <v>0</v>
      </c>
      <c r="E72" s="443">
        <v>0</v>
      </c>
      <c r="F72" s="443">
        <v>0</v>
      </c>
      <c r="G72" s="443">
        <v>0</v>
      </c>
      <c r="H72" s="443">
        <v>0</v>
      </c>
      <c r="I72" s="443">
        <v>0</v>
      </c>
      <c r="J72" s="443" t="s">
        <v>635</v>
      </c>
      <c r="K72" s="443">
        <v>0</v>
      </c>
      <c r="M72" s="444">
        <v>0.1</v>
      </c>
      <c r="N72" s="104"/>
      <c r="Z72" s="158"/>
      <c r="AA72" s="158"/>
      <c r="AB72" s="158"/>
      <c r="AC72" s="158"/>
      <c r="AD72" s="158"/>
      <c r="AE72" s="158"/>
      <c r="AF72" s="158"/>
      <c r="AG72" s="158"/>
      <c r="AH72" s="158"/>
      <c r="AI72" s="158"/>
      <c r="AJ72" s="158"/>
      <c r="AK72" s="158"/>
    </row>
    <row r="73" spans="1:37" ht="11.25" customHeight="1" x14ac:dyDescent="0.2">
      <c r="A73" s="104" t="s">
        <v>45</v>
      </c>
      <c r="B73" s="443">
        <v>1.6</v>
      </c>
      <c r="C73" s="443">
        <v>6.5</v>
      </c>
      <c r="D73" s="443">
        <v>11.9</v>
      </c>
      <c r="E73" s="443">
        <v>13.4</v>
      </c>
      <c r="F73" s="443">
        <v>8.9</v>
      </c>
      <c r="G73" s="443">
        <v>4.5999999999999996</v>
      </c>
      <c r="H73" s="443">
        <v>2.4</v>
      </c>
      <c r="I73" s="443">
        <v>1.1000000000000001</v>
      </c>
      <c r="J73" s="443">
        <v>0.6</v>
      </c>
      <c r="K73" s="443">
        <v>0.2</v>
      </c>
      <c r="M73" s="444">
        <v>51.3</v>
      </c>
      <c r="N73" s="144"/>
      <c r="Z73" s="158"/>
      <c r="AA73" s="158"/>
      <c r="AB73" s="158"/>
      <c r="AC73" s="158"/>
      <c r="AD73" s="158"/>
      <c r="AE73" s="158"/>
      <c r="AF73" s="158"/>
      <c r="AG73" s="158"/>
      <c r="AH73" s="158"/>
      <c r="AI73" s="158"/>
      <c r="AJ73" s="158"/>
      <c r="AK73" s="158"/>
    </row>
    <row r="74" spans="1:37" ht="11.25" customHeight="1" x14ac:dyDescent="0.2">
      <c r="A74" s="144" t="s">
        <v>99</v>
      </c>
      <c r="B74" s="443" t="s">
        <v>308</v>
      </c>
      <c r="C74" s="443" t="s">
        <v>308</v>
      </c>
      <c r="D74" s="443" t="s">
        <v>308</v>
      </c>
      <c r="E74" s="443" t="s">
        <v>308</v>
      </c>
      <c r="F74" s="443" t="s">
        <v>308</v>
      </c>
      <c r="G74" s="443" t="s">
        <v>308</v>
      </c>
      <c r="H74" s="443" t="s">
        <v>308</v>
      </c>
      <c r="I74" s="443" t="s">
        <v>308</v>
      </c>
      <c r="J74" s="443" t="s">
        <v>308</v>
      </c>
      <c r="K74" s="443" t="s">
        <v>308</v>
      </c>
      <c r="M74" s="444" t="s">
        <v>308</v>
      </c>
      <c r="N74" s="104"/>
      <c r="Z74" s="158"/>
      <c r="AA74" s="158"/>
      <c r="AB74" s="158"/>
      <c r="AC74" s="158"/>
      <c r="AD74" s="158"/>
      <c r="AE74" s="158"/>
      <c r="AF74" s="158"/>
      <c r="AG74" s="158"/>
      <c r="AH74" s="158"/>
      <c r="AI74" s="158"/>
      <c r="AJ74" s="158"/>
      <c r="AK74" s="158"/>
    </row>
    <row r="75" spans="1:37" ht="11.25" customHeight="1" x14ac:dyDescent="0.2">
      <c r="A75" s="104" t="s">
        <v>36</v>
      </c>
      <c r="B75" s="443">
        <v>3.8</v>
      </c>
      <c r="C75" s="443">
        <v>9.4</v>
      </c>
      <c r="D75" s="443">
        <v>10.7</v>
      </c>
      <c r="E75" s="443">
        <v>8.1999999999999993</v>
      </c>
      <c r="F75" s="443">
        <v>5.0999999999999996</v>
      </c>
      <c r="G75" s="443">
        <v>2.8</v>
      </c>
      <c r="H75" s="443">
        <v>1.3</v>
      </c>
      <c r="I75" s="443">
        <v>0.7</v>
      </c>
      <c r="J75" s="443">
        <v>0.4</v>
      </c>
      <c r="K75" s="443">
        <v>0.1</v>
      </c>
      <c r="M75" s="444">
        <v>42.4</v>
      </c>
      <c r="N75" s="142"/>
      <c r="Z75" s="158"/>
      <c r="AA75" s="158"/>
      <c r="AB75" s="158"/>
      <c r="AC75" s="158"/>
      <c r="AD75" s="158"/>
      <c r="AE75" s="158"/>
      <c r="AF75" s="158"/>
      <c r="AG75" s="158"/>
      <c r="AH75" s="158"/>
      <c r="AI75" s="158"/>
      <c r="AJ75" s="158"/>
      <c r="AK75" s="158"/>
    </row>
    <row r="76" spans="1:37" ht="11.25" customHeight="1" x14ac:dyDescent="0.2">
      <c r="A76" s="142" t="s">
        <v>100</v>
      </c>
      <c r="B76" s="443">
        <v>0.3</v>
      </c>
      <c r="C76" s="443">
        <v>0.5</v>
      </c>
      <c r="D76" s="443">
        <v>0.9</v>
      </c>
      <c r="E76" s="443">
        <v>1.1000000000000001</v>
      </c>
      <c r="F76" s="443">
        <v>0.8</v>
      </c>
      <c r="G76" s="443">
        <v>0.5</v>
      </c>
      <c r="H76" s="443">
        <v>0.3</v>
      </c>
      <c r="I76" s="443">
        <v>0.1</v>
      </c>
      <c r="J76" s="443">
        <v>0</v>
      </c>
      <c r="K76" s="443">
        <v>0.1</v>
      </c>
      <c r="M76" s="444">
        <v>4.5</v>
      </c>
      <c r="N76" s="104"/>
      <c r="Z76" s="158"/>
      <c r="AA76" s="158"/>
      <c r="AB76" s="158"/>
      <c r="AC76" s="158"/>
      <c r="AD76" s="158"/>
      <c r="AE76" s="158"/>
      <c r="AF76" s="158"/>
      <c r="AG76" s="158"/>
      <c r="AH76" s="158"/>
      <c r="AI76" s="158"/>
      <c r="AJ76" s="158"/>
      <c r="AK76" s="158"/>
    </row>
    <row r="77" spans="1:37" ht="11.25" customHeight="1" x14ac:dyDescent="0.2">
      <c r="A77" s="104" t="s">
        <v>47</v>
      </c>
      <c r="B77" s="443">
        <v>4.5999999999999996</v>
      </c>
      <c r="C77" s="443">
        <v>18</v>
      </c>
      <c r="D77" s="443">
        <v>27.8</v>
      </c>
      <c r="E77" s="443">
        <v>29.1</v>
      </c>
      <c r="F77" s="443">
        <v>20.100000000000001</v>
      </c>
      <c r="G77" s="443">
        <v>10.1</v>
      </c>
      <c r="H77" s="443">
        <v>3.6</v>
      </c>
      <c r="I77" s="443">
        <v>0.9</v>
      </c>
      <c r="J77" s="443">
        <v>0.3</v>
      </c>
      <c r="K77" s="443">
        <v>0.1</v>
      </c>
      <c r="M77" s="444">
        <v>114.5</v>
      </c>
      <c r="N77" s="104"/>
      <c r="Z77" s="158"/>
      <c r="AA77" s="158"/>
      <c r="AB77" s="158"/>
      <c r="AC77" s="158"/>
      <c r="AD77" s="158"/>
      <c r="AE77" s="158"/>
      <c r="AF77" s="158"/>
      <c r="AG77" s="158"/>
      <c r="AH77" s="158"/>
      <c r="AI77" s="158"/>
      <c r="AJ77" s="158"/>
      <c r="AK77" s="158"/>
    </row>
    <row r="78" spans="1:37" ht="11.25" customHeight="1" x14ac:dyDescent="0.2">
      <c r="A78" s="104" t="s">
        <v>48</v>
      </c>
      <c r="B78" s="443">
        <v>29</v>
      </c>
      <c r="C78" s="443">
        <v>50</v>
      </c>
      <c r="D78" s="443">
        <v>58.8</v>
      </c>
      <c r="E78" s="443">
        <v>47.9</v>
      </c>
      <c r="F78" s="443">
        <v>29.5</v>
      </c>
      <c r="G78" s="443">
        <v>18.899999999999999</v>
      </c>
      <c r="H78" s="443">
        <v>11.7</v>
      </c>
      <c r="I78" s="443">
        <v>7.4</v>
      </c>
      <c r="J78" s="443">
        <v>5.2</v>
      </c>
      <c r="K78" s="443">
        <v>0.9</v>
      </c>
      <c r="M78" s="444">
        <v>259.39999999999998</v>
      </c>
      <c r="N78" s="104"/>
      <c r="Z78" s="158"/>
      <c r="AA78" s="158"/>
      <c r="AB78" s="158"/>
      <c r="AC78" s="158"/>
      <c r="AD78" s="158"/>
      <c r="AE78" s="158"/>
      <c r="AF78" s="158"/>
      <c r="AG78" s="158"/>
      <c r="AH78" s="158"/>
      <c r="AI78" s="158"/>
      <c r="AJ78" s="158"/>
      <c r="AK78" s="158"/>
    </row>
    <row r="79" spans="1:37" ht="11.25" customHeight="1" x14ac:dyDescent="0.2">
      <c r="A79" s="104" t="s">
        <v>71</v>
      </c>
      <c r="B79" s="443">
        <v>2.5</v>
      </c>
      <c r="C79" s="443">
        <v>8.4</v>
      </c>
      <c r="D79" s="443">
        <v>11.6</v>
      </c>
      <c r="E79" s="443">
        <v>14</v>
      </c>
      <c r="F79" s="443">
        <v>7</v>
      </c>
      <c r="G79" s="443">
        <v>2.7</v>
      </c>
      <c r="H79" s="443">
        <v>1.2</v>
      </c>
      <c r="I79" s="443">
        <v>0.7</v>
      </c>
      <c r="J79" s="443">
        <v>0.9</v>
      </c>
      <c r="K79" s="443">
        <v>0.2</v>
      </c>
      <c r="M79" s="444">
        <v>49.1</v>
      </c>
      <c r="N79" s="104"/>
      <c r="Z79" s="158"/>
      <c r="AA79" s="158"/>
      <c r="AB79" s="158"/>
      <c r="AC79" s="158"/>
      <c r="AD79" s="158"/>
      <c r="AE79" s="158"/>
      <c r="AF79" s="158"/>
      <c r="AG79" s="158"/>
      <c r="AH79" s="158"/>
      <c r="AI79" s="158"/>
      <c r="AJ79" s="158"/>
      <c r="AK79" s="158"/>
    </row>
    <row r="80" spans="1:37" ht="11.25" customHeight="1" x14ac:dyDescent="0.2">
      <c r="A80" s="104" t="s">
        <v>73</v>
      </c>
      <c r="B80" s="443">
        <v>0.9</v>
      </c>
      <c r="C80" s="443">
        <v>4</v>
      </c>
      <c r="D80" s="443">
        <v>8.1999999999999993</v>
      </c>
      <c r="E80" s="443">
        <v>10.7</v>
      </c>
      <c r="F80" s="443">
        <v>8.4</v>
      </c>
      <c r="G80" s="443">
        <v>4.5</v>
      </c>
      <c r="H80" s="443">
        <v>2</v>
      </c>
      <c r="I80" s="443">
        <v>0.8</v>
      </c>
      <c r="J80" s="443">
        <v>0.5</v>
      </c>
      <c r="K80" s="443">
        <v>0</v>
      </c>
      <c r="M80" s="444">
        <v>40.1</v>
      </c>
      <c r="N80" s="104"/>
      <c r="Z80" s="158"/>
      <c r="AA80" s="158"/>
      <c r="AB80" s="158"/>
      <c r="AC80" s="158"/>
      <c r="AD80" s="158"/>
      <c r="AE80" s="158"/>
      <c r="AF80" s="158"/>
      <c r="AG80" s="158"/>
      <c r="AH80" s="158"/>
      <c r="AI80" s="158"/>
      <c r="AJ80" s="158"/>
      <c r="AK80" s="158"/>
    </row>
    <row r="81" spans="1:37" ht="11.25" customHeight="1" x14ac:dyDescent="0.2">
      <c r="A81" s="104"/>
      <c r="M81" s="445"/>
      <c r="N81" s="10"/>
      <c r="Z81" s="158"/>
      <c r="AA81" s="158"/>
      <c r="AB81" s="158"/>
      <c r="AC81" s="158"/>
      <c r="AD81" s="158"/>
      <c r="AE81" s="158"/>
      <c r="AF81" s="158"/>
      <c r="AG81" s="158"/>
      <c r="AH81" s="158"/>
      <c r="AI81" s="158"/>
      <c r="AJ81" s="158"/>
      <c r="AK81" s="158"/>
    </row>
    <row r="82" spans="1:37" ht="11.25" customHeight="1" x14ac:dyDescent="0.2">
      <c r="A82" s="10" t="s">
        <v>111</v>
      </c>
      <c r="B82" s="443">
        <v>330.7</v>
      </c>
      <c r="C82" s="443">
        <v>705.3</v>
      </c>
      <c r="D82" s="443">
        <v>1055.3</v>
      </c>
      <c r="E82" s="443">
        <v>1210.9000000000001</v>
      </c>
      <c r="F82" s="443">
        <v>678.3</v>
      </c>
      <c r="G82" s="443">
        <v>331.9</v>
      </c>
      <c r="H82" s="443">
        <v>172.3</v>
      </c>
      <c r="I82" s="443">
        <v>90.7</v>
      </c>
      <c r="J82" s="443">
        <v>58.5</v>
      </c>
      <c r="K82" s="443">
        <v>22.3</v>
      </c>
      <c r="M82" s="444">
        <v>4656.2</v>
      </c>
      <c r="Z82" s="158"/>
      <c r="AA82" s="158"/>
      <c r="AB82" s="158"/>
      <c r="AC82" s="158"/>
      <c r="AD82" s="158"/>
      <c r="AE82" s="158"/>
      <c r="AF82" s="158"/>
      <c r="AG82" s="158"/>
      <c r="AH82" s="158"/>
      <c r="AI82" s="158"/>
      <c r="AJ82" s="158"/>
      <c r="AK82" s="158"/>
    </row>
    <row r="83" spans="1:37" ht="11.25" customHeight="1" x14ac:dyDescent="0.2">
      <c r="A83" s="446"/>
      <c r="B83" s="447"/>
      <c r="C83" s="447"/>
      <c r="D83" s="447"/>
      <c r="E83" s="447"/>
      <c r="F83" s="447"/>
      <c r="G83" s="447"/>
      <c r="H83" s="447"/>
      <c r="I83" s="447"/>
      <c r="J83" s="447"/>
      <c r="K83" s="447"/>
      <c r="L83" s="448"/>
      <c r="M83" s="449"/>
      <c r="Z83" s="158"/>
      <c r="AA83" s="158"/>
      <c r="AB83" s="158"/>
      <c r="AC83" s="158"/>
      <c r="AD83" s="158"/>
      <c r="AE83" s="158"/>
      <c r="AF83" s="158"/>
      <c r="AG83" s="158"/>
      <c r="AH83" s="158"/>
      <c r="AI83" s="158"/>
      <c r="AJ83" s="158"/>
      <c r="AK83" s="158"/>
    </row>
    <row r="84" spans="1:37" ht="11.25" customHeight="1" x14ac:dyDescent="0.2">
      <c r="A84" s="153"/>
      <c r="B84" s="154"/>
      <c r="C84" s="154"/>
      <c r="D84" s="154"/>
      <c r="E84" s="154"/>
      <c r="F84" s="154"/>
      <c r="G84" s="154"/>
      <c r="H84" s="154"/>
      <c r="I84" s="154"/>
      <c r="J84" s="154"/>
      <c r="K84" s="154"/>
      <c r="L84" s="155"/>
      <c r="M84" s="128" t="s">
        <v>671</v>
      </c>
      <c r="Z84" s="158"/>
      <c r="AA84" s="158"/>
      <c r="AB84" s="158"/>
      <c r="AC84" s="158"/>
      <c r="AD84" s="158"/>
      <c r="AE84" s="158"/>
      <c r="AF84" s="158"/>
      <c r="AG84" s="158"/>
      <c r="AH84" s="158"/>
      <c r="AI84" s="158"/>
      <c r="AJ84" s="158"/>
      <c r="AK84" s="158"/>
    </row>
    <row r="85" spans="1:37" x14ac:dyDescent="0.2">
      <c r="A85" s="153"/>
      <c r="B85" s="154"/>
      <c r="C85" s="154"/>
      <c r="D85" s="154"/>
      <c r="E85" s="154"/>
      <c r="F85" s="154"/>
      <c r="G85" s="154"/>
      <c r="H85" s="154"/>
      <c r="I85" s="154"/>
      <c r="J85" s="154"/>
      <c r="K85" s="154"/>
      <c r="L85" s="155"/>
      <c r="M85" s="128"/>
      <c r="Z85" s="158"/>
      <c r="AA85" s="158"/>
      <c r="AB85" s="158"/>
      <c r="AC85" s="158"/>
      <c r="AD85" s="158"/>
      <c r="AE85" s="158"/>
      <c r="AF85" s="158"/>
      <c r="AG85" s="158"/>
      <c r="AH85" s="158"/>
      <c r="AI85" s="158"/>
      <c r="AJ85" s="158"/>
      <c r="AK85" s="158"/>
    </row>
    <row r="86" spans="1:37" ht="33.950000000000003" customHeight="1" x14ac:dyDescent="0.2">
      <c r="A86" s="537" t="s">
        <v>663</v>
      </c>
      <c r="B86" s="537"/>
      <c r="C86" s="537"/>
      <c r="D86" s="537"/>
      <c r="E86" s="537"/>
      <c r="F86" s="537"/>
      <c r="G86" s="537"/>
      <c r="H86" s="537"/>
      <c r="I86" s="537"/>
      <c r="J86" s="537"/>
      <c r="K86" s="537"/>
      <c r="L86" s="537"/>
      <c r="M86" s="537"/>
      <c r="Z86" s="158"/>
      <c r="AA86" s="158"/>
      <c r="AB86" s="158"/>
      <c r="AC86" s="158"/>
      <c r="AD86" s="158"/>
      <c r="AE86" s="158"/>
      <c r="AF86" s="158"/>
      <c r="AG86" s="158"/>
      <c r="AH86" s="158"/>
      <c r="AI86" s="158"/>
      <c r="AJ86" s="158"/>
      <c r="AK86" s="158"/>
    </row>
    <row r="87" spans="1:37" ht="21.95" customHeight="1" x14ac:dyDescent="0.2">
      <c r="A87" s="557" t="s">
        <v>715</v>
      </c>
      <c r="B87" s="557"/>
      <c r="C87" s="557"/>
      <c r="D87" s="557"/>
      <c r="E87" s="557"/>
      <c r="F87" s="557"/>
      <c r="G87" s="557"/>
      <c r="H87" s="557"/>
      <c r="I87" s="557"/>
      <c r="J87" s="557"/>
      <c r="K87" s="557"/>
      <c r="L87" s="557"/>
      <c r="M87" s="557"/>
      <c r="Z87" s="158"/>
      <c r="AA87" s="158"/>
      <c r="AB87" s="158"/>
      <c r="AC87" s="158"/>
      <c r="AD87" s="158"/>
      <c r="AE87" s="158"/>
      <c r="AF87" s="158"/>
      <c r="AG87" s="158"/>
      <c r="AH87" s="158"/>
      <c r="AI87" s="158"/>
      <c r="AJ87" s="158"/>
      <c r="AK87" s="158"/>
    </row>
    <row r="88" spans="1:37" ht="11.25" customHeight="1" x14ac:dyDescent="0.2">
      <c r="A88" s="552" t="s">
        <v>528</v>
      </c>
      <c r="B88" s="552"/>
      <c r="C88" s="552"/>
      <c r="D88" s="554"/>
      <c r="E88" s="156"/>
      <c r="F88" s="156"/>
      <c r="G88" s="156"/>
      <c r="H88" s="156"/>
      <c r="I88" s="156"/>
      <c r="J88" s="156"/>
      <c r="K88" s="156"/>
      <c r="L88" s="156"/>
      <c r="M88" s="249"/>
      <c r="Z88" s="158"/>
      <c r="AA88" s="158"/>
      <c r="AB88" s="158"/>
      <c r="AC88" s="158"/>
      <c r="AD88" s="158"/>
      <c r="AE88" s="158"/>
      <c r="AF88" s="158"/>
      <c r="AG88" s="158"/>
      <c r="AH88" s="158"/>
      <c r="AI88" s="158"/>
      <c r="AJ88" s="158"/>
      <c r="AK88" s="158"/>
    </row>
    <row r="89" spans="1:37" ht="11.25" customHeight="1" x14ac:dyDescent="0.2">
      <c r="A89" s="552" t="s">
        <v>529</v>
      </c>
      <c r="B89" s="552"/>
      <c r="C89" s="552"/>
      <c r="D89" s="552"/>
      <c r="E89" s="554"/>
      <c r="F89" s="156"/>
      <c r="G89" s="156"/>
      <c r="H89" s="156"/>
      <c r="I89" s="156"/>
      <c r="J89" s="156"/>
      <c r="K89" s="156"/>
      <c r="L89" s="156"/>
      <c r="M89" s="249"/>
      <c r="Z89" s="158"/>
      <c r="AA89" s="158"/>
      <c r="AB89" s="158"/>
      <c r="AC89" s="158"/>
      <c r="AD89" s="158"/>
      <c r="AE89" s="158"/>
      <c r="AF89" s="158"/>
      <c r="AG89" s="158"/>
      <c r="AH89" s="158"/>
      <c r="AI89" s="158"/>
      <c r="AJ89" s="158"/>
      <c r="AK89" s="158"/>
    </row>
    <row r="90" spans="1:37" ht="11.25" customHeight="1" x14ac:dyDescent="0.2">
      <c r="A90" s="426" t="s">
        <v>530</v>
      </c>
      <c r="B90" s="426"/>
      <c r="C90" s="426"/>
      <c r="D90" s="426"/>
      <c r="E90" s="463"/>
      <c r="F90" s="156"/>
      <c r="G90" s="156"/>
      <c r="H90" s="156"/>
      <c r="I90" s="156"/>
      <c r="J90" s="156"/>
      <c r="K90" s="156"/>
      <c r="L90" s="156"/>
      <c r="M90" s="249"/>
      <c r="Z90" s="158"/>
      <c r="AA90" s="158"/>
      <c r="AB90" s="158"/>
      <c r="AC90" s="158"/>
      <c r="AD90" s="158"/>
      <c r="AE90" s="158"/>
      <c r="AF90" s="158"/>
      <c r="AG90" s="158"/>
      <c r="AH90" s="158"/>
      <c r="AI90" s="158"/>
      <c r="AJ90" s="158"/>
      <c r="AK90" s="158"/>
    </row>
    <row r="91" spans="1:37" ht="11.25" customHeight="1" x14ac:dyDescent="0.2">
      <c r="A91" s="426" t="s">
        <v>574</v>
      </c>
      <c r="B91" s="426"/>
      <c r="C91" s="426"/>
      <c r="D91" s="426"/>
      <c r="E91" s="463"/>
      <c r="F91" s="156"/>
      <c r="G91" s="156"/>
      <c r="H91" s="156"/>
      <c r="I91" s="156"/>
      <c r="J91" s="156"/>
      <c r="K91" s="156"/>
      <c r="L91" s="156"/>
      <c r="M91" s="249"/>
      <c r="Z91" s="158"/>
      <c r="AA91" s="158"/>
      <c r="AB91" s="158"/>
      <c r="AC91" s="158"/>
      <c r="AD91" s="158"/>
      <c r="AE91" s="158"/>
      <c r="AF91" s="158"/>
      <c r="AG91" s="158"/>
      <c r="AH91" s="158"/>
      <c r="AI91" s="158"/>
      <c r="AJ91" s="158"/>
      <c r="AK91" s="158"/>
    </row>
    <row r="92" spans="1:37" ht="12.75" x14ac:dyDescent="0.2">
      <c r="A92" s="423" t="s">
        <v>716</v>
      </c>
      <c r="B92" s="426"/>
      <c r="C92" s="426"/>
      <c r="D92" s="426"/>
      <c r="E92" s="463"/>
      <c r="F92" s="156"/>
      <c r="G92" s="156"/>
      <c r="H92" s="156"/>
      <c r="I92" s="156"/>
      <c r="J92" s="156"/>
      <c r="K92" s="156"/>
      <c r="L92" s="156"/>
      <c r="M92" s="249"/>
      <c r="Z92" s="158"/>
      <c r="AA92" s="158"/>
      <c r="AB92" s="158"/>
      <c r="AC92" s="158"/>
      <c r="AD92" s="158"/>
      <c r="AE92" s="158"/>
      <c r="AF92" s="158"/>
      <c r="AG92" s="158"/>
      <c r="AH92" s="158"/>
      <c r="AI92" s="158"/>
      <c r="AJ92" s="158"/>
      <c r="AK92" s="158"/>
    </row>
    <row r="93" spans="1:37" ht="11.25" customHeight="1" x14ac:dyDescent="0.2">
      <c r="A93" s="423" t="s">
        <v>717</v>
      </c>
      <c r="B93" s="426"/>
      <c r="C93" s="426"/>
      <c r="D93" s="426"/>
      <c r="E93" s="463"/>
      <c r="F93" s="156"/>
      <c r="G93" s="156"/>
      <c r="H93" s="156"/>
      <c r="I93" s="156"/>
      <c r="J93" s="156"/>
      <c r="K93" s="156"/>
      <c r="L93" s="156"/>
      <c r="M93" s="249"/>
      <c r="Z93" s="158"/>
      <c r="AA93" s="158"/>
      <c r="AB93" s="158"/>
      <c r="AC93" s="158"/>
      <c r="AD93" s="158"/>
      <c r="AE93" s="158"/>
      <c r="AF93" s="158"/>
      <c r="AG93" s="158"/>
      <c r="AH93" s="158"/>
      <c r="AI93" s="158"/>
      <c r="AJ93" s="158"/>
      <c r="AK93" s="158"/>
    </row>
    <row r="94" spans="1:37" ht="11.25" customHeight="1" x14ac:dyDescent="0.2">
      <c r="A94" s="552" t="s">
        <v>718</v>
      </c>
      <c r="B94" s="552"/>
      <c r="C94" s="552"/>
      <c r="D94" s="552"/>
      <c r="E94" s="552"/>
      <c r="F94" s="552"/>
      <c r="G94" s="156"/>
      <c r="H94" s="156"/>
      <c r="I94" s="156"/>
      <c r="J94" s="156"/>
      <c r="K94" s="156"/>
      <c r="L94" s="156"/>
      <c r="M94" s="249"/>
      <c r="Z94" s="158"/>
      <c r="AA94" s="158"/>
      <c r="AB94" s="158"/>
      <c r="AC94" s="158"/>
      <c r="AD94" s="158"/>
      <c r="AE94" s="158"/>
      <c r="AF94" s="158"/>
      <c r="AG94" s="158"/>
      <c r="AH94" s="158"/>
      <c r="AI94" s="158"/>
      <c r="AJ94" s="158"/>
      <c r="AK94" s="158"/>
    </row>
    <row r="95" spans="1:37" ht="11.25" customHeight="1" x14ac:dyDescent="0.2">
      <c r="A95" s="552" t="s">
        <v>719</v>
      </c>
      <c r="B95" s="552"/>
      <c r="C95" s="552"/>
      <c r="D95" s="552"/>
      <c r="E95" s="552"/>
      <c r="F95" s="552"/>
      <c r="G95" s="552"/>
      <c r="H95" s="552"/>
      <c r="I95" s="552"/>
      <c r="J95" s="552"/>
      <c r="K95" s="552"/>
      <c r="L95" s="156"/>
      <c r="M95" s="249"/>
      <c r="Z95" s="158"/>
      <c r="AA95" s="158"/>
      <c r="AB95" s="158"/>
      <c r="AC95" s="158"/>
      <c r="AD95" s="158"/>
      <c r="AE95" s="158"/>
      <c r="AF95" s="158"/>
      <c r="AG95" s="158"/>
      <c r="AH95" s="158"/>
      <c r="AI95" s="158"/>
      <c r="AJ95" s="158"/>
      <c r="AK95" s="158"/>
    </row>
    <row r="96" spans="1:37" x14ac:dyDescent="0.2">
      <c r="Z96" s="158"/>
      <c r="AA96" s="158"/>
      <c r="AB96" s="158"/>
      <c r="AC96" s="158"/>
      <c r="AD96" s="158"/>
      <c r="AE96" s="158"/>
      <c r="AF96" s="158"/>
      <c r="AG96" s="158"/>
      <c r="AH96" s="158"/>
      <c r="AI96" s="158"/>
      <c r="AJ96" s="158"/>
      <c r="AK96" s="158"/>
    </row>
    <row r="97" spans="1:37" x14ac:dyDescent="0.2">
      <c r="A97" s="8" t="s">
        <v>463</v>
      </c>
      <c r="Z97" s="158"/>
      <c r="AA97" s="158"/>
      <c r="AB97" s="158"/>
      <c r="AC97" s="158"/>
      <c r="AD97" s="158"/>
      <c r="AE97" s="158"/>
      <c r="AF97" s="158"/>
      <c r="AG97" s="158"/>
      <c r="AH97" s="158"/>
      <c r="AI97" s="158"/>
      <c r="AJ97" s="158"/>
      <c r="AK97" s="158"/>
    </row>
    <row r="98" spans="1:37" ht="12.75" x14ac:dyDescent="0.2">
      <c r="A98" s="548" t="s">
        <v>123</v>
      </c>
      <c r="B98" s="548"/>
      <c r="C98" s="548"/>
      <c r="D98" s="548"/>
      <c r="E98" s="548"/>
      <c r="F98" s="548"/>
      <c r="G98" s="548"/>
      <c r="H98" s="549"/>
      <c r="I98" s="549"/>
      <c r="J98" s="549"/>
      <c r="K98" s="549"/>
      <c r="Z98" s="158"/>
      <c r="AA98" s="158"/>
      <c r="AB98" s="158"/>
      <c r="AC98" s="158"/>
      <c r="AD98" s="158"/>
      <c r="AE98" s="158"/>
      <c r="AF98" s="158"/>
      <c r="AG98" s="158"/>
      <c r="AH98" s="158"/>
      <c r="AI98" s="158"/>
      <c r="AJ98" s="158"/>
      <c r="AK98" s="158"/>
    </row>
    <row r="99" spans="1:37" ht="12.75" x14ac:dyDescent="0.2">
      <c r="A99" s="415"/>
      <c r="B99" s="415"/>
      <c r="C99" s="415"/>
      <c r="D99" s="415"/>
      <c r="E99" s="415"/>
      <c r="F99" s="415"/>
      <c r="G99" s="415"/>
      <c r="H99" s="416"/>
      <c r="I99" s="416"/>
      <c r="J99" s="416"/>
      <c r="K99" s="416"/>
      <c r="Z99" s="158"/>
      <c r="AA99" s="158"/>
      <c r="AB99" s="158"/>
      <c r="AC99" s="158"/>
      <c r="AD99" s="158"/>
      <c r="AE99" s="158"/>
      <c r="AF99" s="158"/>
      <c r="AG99" s="158"/>
      <c r="AH99" s="158"/>
      <c r="AI99" s="158"/>
      <c r="AJ99" s="158"/>
      <c r="AK99" s="158"/>
    </row>
    <row r="100" spans="1:37" ht="21.95" customHeight="1" x14ac:dyDescent="0.2">
      <c r="A100" s="538" t="s">
        <v>507</v>
      </c>
      <c r="B100" s="538"/>
      <c r="C100" s="538"/>
      <c r="D100" s="538"/>
      <c r="E100" s="538"/>
      <c r="F100" s="538"/>
      <c r="G100" s="538"/>
      <c r="H100" s="538"/>
      <c r="I100" s="538"/>
      <c r="J100" s="538"/>
      <c r="K100" s="538"/>
      <c r="L100" s="538"/>
      <c r="M100" s="538"/>
      <c r="Z100" s="158"/>
      <c r="AA100" s="158"/>
      <c r="AB100" s="158"/>
      <c r="AC100" s="158"/>
      <c r="AD100" s="158"/>
      <c r="AE100" s="158"/>
      <c r="AF100" s="158"/>
      <c r="AG100" s="158"/>
      <c r="AH100" s="158"/>
      <c r="AI100" s="158"/>
      <c r="AJ100" s="158"/>
      <c r="AK100" s="158"/>
    </row>
    <row r="101" spans="1:37" x14ac:dyDescent="0.2">
      <c r="Z101" s="158"/>
      <c r="AA101" s="158"/>
      <c r="AB101" s="158"/>
      <c r="AC101" s="158"/>
      <c r="AD101" s="158"/>
      <c r="AE101" s="158"/>
      <c r="AF101" s="158"/>
      <c r="AG101" s="158"/>
      <c r="AH101" s="158"/>
      <c r="AI101" s="158"/>
      <c r="AJ101" s="158"/>
      <c r="AK101" s="158"/>
    </row>
    <row r="102" spans="1:37" x14ac:dyDescent="0.2">
      <c r="Z102" s="158"/>
      <c r="AA102" s="158"/>
      <c r="AB102" s="158"/>
      <c r="AC102" s="158"/>
      <c r="AD102" s="158"/>
      <c r="AE102" s="158"/>
      <c r="AF102" s="158"/>
      <c r="AG102" s="158"/>
      <c r="AH102" s="158"/>
      <c r="AI102" s="158"/>
      <c r="AJ102" s="158"/>
      <c r="AK102" s="158"/>
    </row>
    <row r="103" spans="1:37" x14ac:dyDescent="0.2">
      <c r="Z103" s="158"/>
      <c r="AA103" s="158"/>
      <c r="AB103" s="158"/>
      <c r="AC103" s="158"/>
      <c r="AD103" s="158"/>
      <c r="AE103" s="158"/>
      <c r="AF103" s="158"/>
      <c r="AG103" s="158"/>
      <c r="AH103" s="158"/>
      <c r="AI103" s="158"/>
      <c r="AJ103" s="158"/>
      <c r="AK103" s="158"/>
    </row>
    <row r="104" spans="1:37" x14ac:dyDescent="0.2">
      <c r="Z104" s="158"/>
      <c r="AA104" s="158"/>
      <c r="AB104" s="158"/>
      <c r="AC104" s="158"/>
      <c r="AD104" s="158"/>
      <c r="AE104" s="158"/>
      <c r="AF104" s="158"/>
      <c r="AG104" s="158"/>
      <c r="AH104" s="158"/>
      <c r="AI104" s="158"/>
      <c r="AJ104" s="158"/>
      <c r="AK104" s="158"/>
    </row>
    <row r="105" spans="1:37" x14ac:dyDescent="0.2">
      <c r="Z105" s="158"/>
      <c r="AA105" s="158"/>
      <c r="AB105" s="158"/>
      <c r="AC105" s="158"/>
      <c r="AD105" s="158"/>
      <c r="AE105" s="158"/>
      <c r="AF105" s="158"/>
      <c r="AG105" s="158"/>
      <c r="AH105" s="158"/>
      <c r="AI105" s="158"/>
      <c r="AJ105" s="158"/>
      <c r="AK105" s="158"/>
    </row>
    <row r="106" spans="1:37" x14ac:dyDescent="0.2">
      <c r="Z106" s="158"/>
      <c r="AA106" s="158"/>
      <c r="AB106" s="158"/>
      <c r="AC106" s="158"/>
      <c r="AD106" s="158"/>
      <c r="AE106" s="158"/>
      <c r="AF106" s="158"/>
      <c r="AG106" s="158"/>
      <c r="AH106" s="158"/>
      <c r="AI106" s="158"/>
      <c r="AJ106" s="158"/>
      <c r="AK106" s="158"/>
    </row>
    <row r="107" spans="1:37" x14ac:dyDescent="0.2">
      <c r="Z107" s="158"/>
      <c r="AA107" s="158"/>
      <c r="AB107" s="158"/>
      <c r="AC107" s="158"/>
      <c r="AD107" s="158"/>
      <c r="AE107" s="158"/>
      <c r="AF107" s="158"/>
      <c r="AG107" s="158"/>
      <c r="AH107" s="158"/>
      <c r="AI107" s="158"/>
      <c r="AJ107" s="158"/>
      <c r="AK107" s="158"/>
    </row>
    <row r="108" spans="1:37" x14ac:dyDescent="0.2">
      <c r="Z108" s="158"/>
      <c r="AA108" s="158"/>
      <c r="AB108" s="158"/>
      <c r="AC108" s="158"/>
      <c r="AD108" s="158"/>
      <c r="AE108" s="158"/>
      <c r="AF108" s="158"/>
      <c r="AG108" s="158"/>
      <c r="AH108" s="158"/>
      <c r="AI108" s="158"/>
      <c r="AJ108" s="158"/>
      <c r="AK108" s="158"/>
    </row>
    <row r="109" spans="1:37" x14ac:dyDescent="0.2">
      <c r="Z109" s="158"/>
      <c r="AA109" s="158"/>
      <c r="AB109" s="158"/>
      <c r="AC109" s="158"/>
      <c r="AD109" s="158"/>
      <c r="AE109" s="158"/>
      <c r="AF109" s="158"/>
      <c r="AG109" s="158"/>
      <c r="AH109" s="158"/>
      <c r="AI109" s="158"/>
      <c r="AJ109" s="158"/>
      <c r="AK109" s="158"/>
    </row>
    <row r="110" spans="1:37" x14ac:dyDescent="0.2">
      <c r="Z110" s="158"/>
      <c r="AA110" s="158"/>
      <c r="AB110" s="158"/>
      <c r="AC110" s="158"/>
      <c r="AD110" s="158"/>
      <c r="AE110" s="158"/>
      <c r="AF110" s="158"/>
      <c r="AG110" s="158"/>
      <c r="AH110" s="158"/>
      <c r="AI110" s="158"/>
      <c r="AJ110" s="158"/>
      <c r="AK110" s="158"/>
    </row>
    <row r="111" spans="1:37" x14ac:dyDescent="0.2">
      <c r="Z111" s="158"/>
      <c r="AA111" s="158"/>
      <c r="AB111" s="158"/>
      <c r="AC111" s="158"/>
      <c r="AD111" s="158"/>
      <c r="AE111" s="158"/>
      <c r="AF111" s="158"/>
      <c r="AG111" s="158"/>
      <c r="AH111" s="158"/>
      <c r="AI111" s="158"/>
      <c r="AJ111" s="158"/>
      <c r="AK111" s="158"/>
    </row>
    <row r="112" spans="1:37" x14ac:dyDescent="0.2">
      <c r="Z112" s="158"/>
      <c r="AA112" s="158"/>
      <c r="AB112" s="158"/>
      <c r="AC112" s="158"/>
      <c r="AD112" s="158"/>
      <c r="AE112" s="158"/>
      <c r="AF112" s="158"/>
      <c r="AG112" s="158"/>
      <c r="AH112" s="158"/>
      <c r="AI112" s="158"/>
      <c r="AJ112" s="158"/>
      <c r="AK112" s="158"/>
    </row>
    <row r="113" spans="26:37" x14ac:dyDescent="0.2">
      <c r="Z113" s="158"/>
      <c r="AA113" s="158"/>
      <c r="AB113" s="158"/>
      <c r="AC113" s="158"/>
      <c r="AD113" s="158"/>
      <c r="AE113" s="158"/>
      <c r="AF113" s="158"/>
      <c r="AG113" s="158"/>
      <c r="AH113" s="158"/>
      <c r="AI113" s="158"/>
      <c r="AJ113" s="158"/>
      <c r="AK113" s="158"/>
    </row>
    <row r="114" spans="26:37" x14ac:dyDescent="0.2">
      <c r="Z114" s="158"/>
      <c r="AA114" s="158"/>
      <c r="AB114" s="158"/>
      <c r="AC114" s="158"/>
      <c r="AD114" s="158"/>
      <c r="AE114" s="158"/>
      <c r="AF114" s="158"/>
      <c r="AG114" s="158"/>
      <c r="AH114" s="158"/>
      <c r="AI114" s="158"/>
      <c r="AJ114" s="158"/>
      <c r="AK114" s="158"/>
    </row>
    <row r="115" spans="26:37" x14ac:dyDescent="0.2">
      <c r="Z115" s="158"/>
      <c r="AA115" s="158"/>
      <c r="AB115" s="158"/>
      <c r="AC115" s="158"/>
      <c r="AD115" s="158"/>
      <c r="AE115" s="158"/>
      <c r="AF115" s="158"/>
      <c r="AG115" s="158"/>
      <c r="AH115" s="158"/>
      <c r="AI115" s="158"/>
      <c r="AJ115" s="158"/>
      <c r="AK115" s="158"/>
    </row>
    <row r="116" spans="26:37" x14ac:dyDescent="0.2">
      <c r="Z116" s="158"/>
      <c r="AA116" s="158"/>
      <c r="AB116" s="158"/>
      <c r="AC116" s="158"/>
      <c r="AD116" s="158"/>
      <c r="AE116" s="158"/>
      <c r="AF116" s="158"/>
      <c r="AG116" s="158"/>
      <c r="AH116" s="158"/>
      <c r="AI116" s="158"/>
      <c r="AJ116" s="158"/>
      <c r="AK116" s="158"/>
    </row>
    <row r="117" spans="26:37" x14ac:dyDescent="0.2">
      <c r="Z117" s="158"/>
      <c r="AA117" s="158"/>
      <c r="AB117" s="158"/>
      <c r="AC117" s="158"/>
      <c r="AD117" s="158"/>
      <c r="AE117" s="158"/>
      <c r="AF117" s="158"/>
      <c r="AG117" s="158"/>
      <c r="AH117" s="158"/>
      <c r="AI117" s="158"/>
      <c r="AJ117" s="158"/>
      <c r="AK117" s="158"/>
    </row>
    <row r="118" spans="26:37" x14ac:dyDescent="0.2">
      <c r="Z118" s="158"/>
      <c r="AA118" s="158"/>
      <c r="AB118" s="158"/>
      <c r="AC118" s="158"/>
      <c r="AD118" s="158"/>
      <c r="AE118" s="158"/>
      <c r="AF118" s="158"/>
      <c r="AG118" s="158"/>
      <c r="AH118" s="158"/>
      <c r="AI118" s="158"/>
      <c r="AJ118" s="158"/>
      <c r="AK118" s="158"/>
    </row>
    <row r="119" spans="26:37" x14ac:dyDescent="0.2">
      <c r="Z119" s="158"/>
      <c r="AA119" s="158"/>
      <c r="AB119" s="158"/>
      <c r="AC119" s="158"/>
      <c r="AD119" s="158"/>
      <c r="AE119" s="158"/>
      <c r="AF119" s="158"/>
      <c r="AG119" s="158"/>
      <c r="AH119" s="158"/>
      <c r="AI119" s="158"/>
      <c r="AJ119" s="158"/>
      <c r="AK119" s="158"/>
    </row>
    <row r="120" spans="26:37" x14ac:dyDescent="0.2">
      <c r="Z120" s="158"/>
      <c r="AA120" s="158"/>
      <c r="AB120" s="158"/>
      <c r="AC120" s="158"/>
      <c r="AD120" s="158"/>
      <c r="AE120" s="158"/>
      <c r="AF120" s="158"/>
      <c r="AG120" s="158"/>
      <c r="AH120" s="158"/>
      <c r="AI120" s="158"/>
      <c r="AJ120" s="158"/>
      <c r="AK120" s="158"/>
    </row>
  </sheetData>
  <sheetProtection sheet="1" objects="1" scenarios="1"/>
  <mergeCells count="11">
    <mergeCell ref="A100:M100"/>
    <mergeCell ref="A1:M1"/>
    <mergeCell ref="B5:K5"/>
    <mergeCell ref="A2:B2"/>
    <mergeCell ref="A88:D88"/>
    <mergeCell ref="A89:E89"/>
    <mergeCell ref="A86:M86"/>
    <mergeCell ref="A87:M87"/>
    <mergeCell ref="A98:K98"/>
    <mergeCell ref="A94:F94"/>
    <mergeCell ref="A95:K95"/>
  </mergeCells>
  <phoneticPr fontId="27" type="noConversion"/>
  <pageMargins left="0.31496062992125984" right="0.27559055118110237" top="0.51181102362204722" bottom="0.51181102362204722" header="0.51181102362204722" footer="0.51181102362204722"/>
  <pageSetup paperSize="9" scale="61" orientation="portrait" r:id="rId1"/>
  <headerFooter alignWithMargins="0">
    <oddHeader xml:space="preserve">&amp;C&amp;"Arial,Bold"&amp;12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enableFormatConditionsCalculation="0">
    <tabColor theme="6" tint="0.39997558519241921"/>
  </sheetPr>
  <dimension ref="A1:Y40"/>
  <sheetViews>
    <sheetView showGridLines="0" zoomScaleNormal="100" workbookViewId="0">
      <selection sqref="A1:M1"/>
    </sheetView>
  </sheetViews>
  <sheetFormatPr defaultRowHeight="11.25" x14ac:dyDescent="0.2"/>
  <cols>
    <col min="1" max="1" width="27.5703125" style="157" customWidth="1"/>
    <col min="2" max="2" width="6.140625" style="157" bestFit="1" customWidth="1"/>
    <col min="3" max="11" width="6.140625" style="157" customWidth="1"/>
    <col min="12" max="12" width="1.28515625" style="157" customWidth="1"/>
    <col min="13" max="13" width="6.7109375" style="158" customWidth="1"/>
    <col min="14" max="14" width="9.140625" style="157"/>
    <col min="15" max="25" width="9.140625" style="450"/>
    <col min="26" max="16384" width="9.140625" style="157"/>
  </cols>
  <sheetData>
    <row r="1" spans="1:25" ht="25.5" customHeight="1" x14ac:dyDescent="0.2">
      <c r="A1" s="558" t="s">
        <v>666</v>
      </c>
      <c r="B1" s="558"/>
      <c r="C1" s="558"/>
      <c r="D1" s="558"/>
      <c r="E1" s="558"/>
      <c r="F1" s="558"/>
      <c r="G1" s="558"/>
      <c r="H1" s="558"/>
      <c r="I1" s="558"/>
      <c r="J1" s="558"/>
      <c r="K1" s="558"/>
      <c r="L1" s="558"/>
      <c r="M1" s="558"/>
    </row>
    <row r="2" spans="1:25" ht="13.5" customHeight="1" x14ac:dyDescent="0.2">
      <c r="A2" s="543" t="s">
        <v>676</v>
      </c>
      <c r="B2" s="543"/>
      <c r="C2" s="4"/>
      <c r="D2" s="4"/>
      <c r="E2" s="4"/>
      <c r="F2" s="4"/>
      <c r="G2" s="4"/>
      <c r="H2" s="4"/>
      <c r="I2" s="4"/>
      <c r="J2" s="4"/>
      <c r="K2" s="4"/>
      <c r="L2" s="4"/>
      <c r="M2" s="4"/>
    </row>
    <row r="3" spans="1:25" ht="12.75" customHeight="1" x14ac:dyDescent="0.2">
      <c r="A3" s="1" t="s">
        <v>49</v>
      </c>
      <c r="B3" s="5"/>
      <c r="C3" s="4"/>
      <c r="D3" s="4"/>
      <c r="E3" s="4"/>
      <c r="F3" s="4"/>
      <c r="G3" s="4"/>
      <c r="H3" s="4"/>
      <c r="I3" s="4"/>
      <c r="J3" s="4"/>
      <c r="K3" s="4"/>
      <c r="L3" s="4"/>
      <c r="M3" s="4"/>
    </row>
    <row r="4" spans="1:25" s="185" customFormat="1" ht="11.25" customHeight="1" x14ac:dyDescent="0.2">
      <c r="A4" s="9"/>
      <c r="B4" s="6"/>
      <c r="C4" s="7"/>
      <c r="D4" s="7"/>
      <c r="E4" s="7"/>
      <c r="F4" s="7"/>
      <c r="G4" s="7"/>
      <c r="H4" s="7"/>
      <c r="I4" s="7"/>
      <c r="J4" s="7"/>
      <c r="K4" s="7"/>
      <c r="L4" s="7"/>
      <c r="M4" s="184" t="s">
        <v>79</v>
      </c>
      <c r="O4" s="451"/>
      <c r="P4" s="451"/>
      <c r="Q4" s="451"/>
      <c r="R4" s="451"/>
      <c r="S4" s="451"/>
      <c r="T4" s="451"/>
      <c r="U4" s="451"/>
      <c r="V4" s="451"/>
      <c r="W4" s="451"/>
      <c r="X4" s="451"/>
      <c r="Y4" s="451"/>
    </row>
    <row r="5" spans="1:25" s="189" customFormat="1" ht="11.25" customHeight="1" x14ac:dyDescent="0.2">
      <c r="A5" s="186"/>
      <c r="B5" s="556" t="s">
        <v>75</v>
      </c>
      <c r="C5" s="556"/>
      <c r="D5" s="556"/>
      <c r="E5" s="556"/>
      <c r="F5" s="556"/>
      <c r="G5" s="556"/>
      <c r="H5" s="556"/>
      <c r="I5" s="556"/>
      <c r="J5" s="556"/>
      <c r="K5" s="556"/>
      <c r="L5" s="187"/>
      <c r="M5" s="188" t="s">
        <v>14</v>
      </c>
      <c r="O5" s="452"/>
      <c r="P5" s="452"/>
      <c r="Q5" s="452"/>
      <c r="R5" s="452"/>
      <c r="S5" s="452"/>
      <c r="T5" s="452"/>
      <c r="U5" s="452"/>
      <c r="V5" s="452"/>
      <c r="W5" s="452"/>
      <c r="X5" s="452"/>
      <c r="Y5" s="452"/>
    </row>
    <row r="6" spans="1:25" ht="11.25" customHeight="1" x14ac:dyDescent="0.2">
      <c r="A6" s="190" t="s">
        <v>76</v>
      </c>
      <c r="B6" s="191" t="s">
        <v>77</v>
      </c>
      <c r="C6" s="191" t="s">
        <v>65</v>
      </c>
      <c r="D6" s="191" t="s">
        <v>66</v>
      </c>
      <c r="E6" s="191" t="s">
        <v>67</v>
      </c>
      <c r="F6" s="191" t="s">
        <v>68</v>
      </c>
      <c r="G6" s="191" t="s">
        <v>69</v>
      </c>
      <c r="H6" s="191" t="s">
        <v>13</v>
      </c>
      <c r="I6" s="191" t="s">
        <v>70</v>
      </c>
      <c r="J6" s="191" t="s">
        <v>656</v>
      </c>
      <c r="K6" s="191" t="s">
        <v>657</v>
      </c>
      <c r="L6" s="192"/>
      <c r="M6" s="193" t="s">
        <v>78</v>
      </c>
    </row>
    <row r="7" spans="1:25" ht="11.25" customHeight="1" x14ac:dyDescent="0.2">
      <c r="A7" s="439"/>
      <c r="B7" s="440"/>
      <c r="C7" s="440"/>
      <c r="D7" s="440"/>
      <c r="E7" s="440"/>
      <c r="F7" s="440"/>
      <c r="G7" s="440"/>
      <c r="H7" s="440"/>
      <c r="I7" s="440"/>
      <c r="J7" s="440"/>
      <c r="K7" s="440"/>
      <c r="L7" s="441"/>
      <c r="M7" s="442"/>
    </row>
    <row r="8" spans="1:25" s="185" customFormat="1" ht="11.25" customHeight="1" x14ac:dyDescent="0.2">
      <c r="A8" s="123" t="s">
        <v>90</v>
      </c>
      <c r="B8" s="527" t="s">
        <v>635</v>
      </c>
      <c r="C8" s="527" t="s">
        <v>635</v>
      </c>
      <c r="D8" s="527">
        <v>39</v>
      </c>
      <c r="E8" s="527">
        <v>77</v>
      </c>
      <c r="F8" s="527">
        <v>64</v>
      </c>
      <c r="G8" s="527">
        <v>35</v>
      </c>
      <c r="H8" s="527">
        <v>11</v>
      </c>
      <c r="I8" s="527">
        <v>4</v>
      </c>
      <c r="J8" s="527" t="s">
        <v>635</v>
      </c>
      <c r="K8" s="527">
        <v>5</v>
      </c>
      <c r="L8" s="528"/>
      <c r="M8" s="527">
        <v>248</v>
      </c>
      <c r="O8" s="451"/>
      <c r="P8" s="451"/>
      <c r="Q8" s="451"/>
      <c r="R8" s="451"/>
      <c r="S8" s="451"/>
      <c r="T8" s="451"/>
      <c r="U8" s="451"/>
      <c r="V8" s="451"/>
      <c r="W8" s="451"/>
      <c r="X8" s="451"/>
      <c r="Y8" s="451"/>
    </row>
    <row r="9" spans="1:25" ht="11.25" customHeight="1" x14ac:dyDescent="0.2">
      <c r="A9" s="123" t="s">
        <v>42</v>
      </c>
      <c r="B9" s="527">
        <v>20</v>
      </c>
      <c r="C9" s="527">
        <v>12</v>
      </c>
      <c r="D9" s="527">
        <v>15</v>
      </c>
      <c r="E9" s="527">
        <v>25</v>
      </c>
      <c r="F9" s="527">
        <v>47</v>
      </c>
      <c r="G9" s="527">
        <v>27</v>
      </c>
      <c r="H9" s="527">
        <v>16</v>
      </c>
      <c r="I9" s="527">
        <v>12</v>
      </c>
      <c r="J9" s="527">
        <v>0</v>
      </c>
      <c r="K9" s="527">
        <v>10</v>
      </c>
      <c r="L9" s="528"/>
      <c r="M9" s="527">
        <v>184</v>
      </c>
    </row>
    <row r="10" spans="1:25" ht="11.25" customHeight="1" x14ac:dyDescent="0.2">
      <c r="A10" s="123" t="s">
        <v>22</v>
      </c>
      <c r="B10" s="527">
        <v>2418</v>
      </c>
      <c r="C10" s="527">
        <v>1576</v>
      </c>
      <c r="D10" s="527">
        <v>1284</v>
      </c>
      <c r="E10" s="527">
        <v>848</v>
      </c>
      <c r="F10" s="527">
        <v>316</v>
      </c>
      <c r="G10" s="527">
        <v>185</v>
      </c>
      <c r="H10" s="527">
        <v>88</v>
      </c>
      <c r="I10" s="527">
        <v>57</v>
      </c>
      <c r="J10" s="527">
        <v>112</v>
      </c>
      <c r="K10" s="527">
        <v>36</v>
      </c>
      <c r="L10" s="528"/>
      <c r="M10" s="527">
        <v>6920</v>
      </c>
    </row>
    <row r="11" spans="1:25" ht="11.25" customHeight="1" x14ac:dyDescent="0.2">
      <c r="A11" s="123" t="s">
        <v>30</v>
      </c>
      <c r="B11" s="527">
        <v>82</v>
      </c>
      <c r="C11" s="527">
        <v>120</v>
      </c>
      <c r="D11" s="527">
        <v>110</v>
      </c>
      <c r="E11" s="527">
        <v>81</v>
      </c>
      <c r="F11" s="527">
        <v>44</v>
      </c>
      <c r="G11" s="527">
        <v>30</v>
      </c>
      <c r="H11" s="527">
        <v>44</v>
      </c>
      <c r="I11" s="527">
        <v>33</v>
      </c>
      <c r="J11" s="527">
        <v>12</v>
      </c>
      <c r="K11" s="527">
        <v>5</v>
      </c>
      <c r="L11" s="528"/>
      <c r="M11" s="527">
        <v>561</v>
      </c>
    </row>
    <row r="12" spans="1:25" ht="11.25" customHeight="1" x14ac:dyDescent="0.2">
      <c r="A12" s="123" t="s">
        <v>21</v>
      </c>
      <c r="B12" s="527">
        <v>2030</v>
      </c>
      <c r="C12" s="527">
        <v>1403</v>
      </c>
      <c r="D12" s="527">
        <v>1196</v>
      </c>
      <c r="E12" s="527">
        <v>996</v>
      </c>
      <c r="F12" s="527">
        <v>465</v>
      </c>
      <c r="G12" s="527">
        <v>244</v>
      </c>
      <c r="H12" s="527">
        <v>96</v>
      </c>
      <c r="I12" s="527">
        <v>60</v>
      </c>
      <c r="J12" s="527">
        <v>38</v>
      </c>
      <c r="K12" s="527">
        <v>18</v>
      </c>
      <c r="L12" s="528"/>
      <c r="M12" s="527">
        <v>6546</v>
      </c>
    </row>
    <row r="13" spans="1:25" ht="11.25" customHeight="1" x14ac:dyDescent="0.2">
      <c r="A13" s="123" t="s">
        <v>544</v>
      </c>
      <c r="B13" s="527" t="s">
        <v>635</v>
      </c>
      <c r="C13" s="527">
        <v>13</v>
      </c>
      <c r="D13" s="527">
        <v>4</v>
      </c>
      <c r="E13" s="527" t="s">
        <v>635</v>
      </c>
      <c r="F13" s="527" t="s">
        <v>635</v>
      </c>
      <c r="G13" s="527">
        <v>0</v>
      </c>
      <c r="H13" s="527">
        <v>0</v>
      </c>
      <c r="I13" s="527">
        <v>0</v>
      </c>
      <c r="J13" s="527">
        <v>0</v>
      </c>
      <c r="K13" s="527">
        <v>0</v>
      </c>
      <c r="L13" s="528"/>
      <c r="M13" s="527">
        <v>55</v>
      </c>
    </row>
    <row r="14" spans="1:25" ht="22.5" customHeight="1" x14ac:dyDescent="0.2">
      <c r="A14" s="335" t="s">
        <v>80</v>
      </c>
      <c r="B14" s="527">
        <v>27</v>
      </c>
      <c r="C14" s="527">
        <v>130</v>
      </c>
      <c r="D14" s="527">
        <v>267</v>
      </c>
      <c r="E14" s="527">
        <v>435</v>
      </c>
      <c r="F14" s="527">
        <v>218</v>
      </c>
      <c r="G14" s="527">
        <v>141</v>
      </c>
      <c r="H14" s="527">
        <v>135</v>
      </c>
      <c r="I14" s="527">
        <v>72</v>
      </c>
      <c r="J14" s="527">
        <v>91</v>
      </c>
      <c r="K14" s="527">
        <v>58</v>
      </c>
      <c r="L14" s="528"/>
      <c r="M14" s="527">
        <v>1574</v>
      </c>
    </row>
    <row r="15" spans="1:25" s="185" customFormat="1" ht="11.25" customHeight="1" x14ac:dyDescent="0.2">
      <c r="A15" s="123" t="s">
        <v>486</v>
      </c>
      <c r="B15" s="527">
        <v>3220</v>
      </c>
      <c r="C15" s="527">
        <v>9574</v>
      </c>
      <c r="D15" s="527">
        <v>20291</v>
      </c>
      <c r="E15" s="527">
        <v>34273</v>
      </c>
      <c r="F15" s="527">
        <v>21370</v>
      </c>
      <c r="G15" s="527">
        <v>8477</v>
      </c>
      <c r="H15" s="527">
        <v>2809</v>
      </c>
      <c r="I15" s="527">
        <v>866</v>
      </c>
      <c r="J15" s="527">
        <v>1318</v>
      </c>
      <c r="K15" s="527">
        <v>3218</v>
      </c>
      <c r="L15" s="528"/>
      <c r="M15" s="527">
        <v>105416</v>
      </c>
      <c r="O15" s="451"/>
      <c r="P15" s="451"/>
      <c r="Q15" s="451"/>
      <c r="R15" s="451"/>
      <c r="S15" s="451"/>
      <c r="T15" s="451"/>
      <c r="U15" s="451"/>
      <c r="V15" s="451"/>
      <c r="W15" s="451"/>
      <c r="X15" s="451"/>
      <c r="Y15" s="451"/>
    </row>
    <row r="16" spans="1:25" ht="11.25" customHeight="1" x14ac:dyDescent="0.2">
      <c r="A16" s="123" t="s">
        <v>43</v>
      </c>
      <c r="B16" s="527">
        <v>1840</v>
      </c>
      <c r="C16" s="527">
        <v>2524</v>
      </c>
      <c r="D16" s="527">
        <v>4317</v>
      </c>
      <c r="E16" s="527">
        <v>6157</v>
      </c>
      <c r="F16" s="527">
        <v>5359</v>
      </c>
      <c r="G16" s="527">
        <v>5072</v>
      </c>
      <c r="H16" s="527">
        <v>4169</v>
      </c>
      <c r="I16" s="527">
        <v>2899</v>
      </c>
      <c r="J16" s="527">
        <v>2372</v>
      </c>
      <c r="K16" s="527">
        <v>788</v>
      </c>
      <c r="L16" s="528"/>
      <c r="M16" s="527">
        <v>35497</v>
      </c>
    </row>
    <row r="17" spans="1:25" ht="11.25" customHeight="1" x14ac:dyDescent="0.2">
      <c r="A17" s="123" t="s">
        <v>37</v>
      </c>
      <c r="B17" s="527">
        <v>766</v>
      </c>
      <c r="C17" s="527">
        <v>399</v>
      </c>
      <c r="D17" s="527">
        <v>263</v>
      </c>
      <c r="E17" s="527">
        <v>235</v>
      </c>
      <c r="F17" s="527">
        <v>270</v>
      </c>
      <c r="G17" s="527">
        <v>114</v>
      </c>
      <c r="H17" s="527">
        <v>60</v>
      </c>
      <c r="I17" s="527">
        <v>28</v>
      </c>
      <c r="J17" s="527">
        <v>14</v>
      </c>
      <c r="K17" s="527">
        <v>5</v>
      </c>
      <c r="L17" s="528"/>
      <c r="M17" s="527">
        <v>2154</v>
      </c>
    </row>
    <row r="18" spans="1:25" ht="11.25" customHeight="1" x14ac:dyDescent="0.2">
      <c r="A18" s="123" t="s">
        <v>32</v>
      </c>
      <c r="B18" s="527">
        <v>1085</v>
      </c>
      <c r="C18" s="527">
        <v>611</v>
      </c>
      <c r="D18" s="527">
        <v>309</v>
      </c>
      <c r="E18" s="527">
        <v>204</v>
      </c>
      <c r="F18" s="527">
        <v>88</v>
      </c>
      <c r="G18" s="527">
        <v>47</v>
      </c>
      <c r="H18" s="527">
        <v>15</v>
      </c>
      <c r="I18" s="527">
        <v>27</v>
      </c>
      <c r="J18" s="527">
        <v>8</v>
      </c>
      <c r="K18" s="527">
        <v>10</v>
      </c>
      <c r="L18" s="528"/>
      <c r="M18" s="527">
        <v>2404</v>
      </c>
    </row>
    <row r="19" spans="1:25" ht="11.25" customHeight="1" x14ac:dyDescent="0.2">
      <c r="A19" s="123" t="s">
        <v>38</v>
      </c>
      <c r="B19" s="527">
        <v>359</v>
      </c>
      <c r="C19" s="527">
        <v>302</v>
      </c>
      <c r="D19" s="527">
        <v>234</v>
      </c>
      <c r="E19" s="527">
        <v>152</v>
      </c>
      <c r="F19" s="527">
        <v>78</v>
      </c>
      <c r="G19" s="527">
        <v>40</v>
      </c>
      <c r="H19" s="527" t="s">
        <v>635</v>
      </c>
      <c r="I19" s="527">
        <v>5</v>
      </c>
      <c r="J19" s="527" t="s">
        <v>635</v>
      </c>
      <c r="K19" s="527" t="s">
        <v>635</v>
      </c>
      <c r="L19" s="528"/>
      <c r="M19" s="527">
        <v>1195</v>
      </c>
    </row>
    <row r="20" spans="1:25" ht="11.25" customHeight="1" x14ac:dyDescent="0.2">
      <c r="A20" s="123" t="s">
        <v>81</v>
      </c>
      <c r="B20" s="527">
        <v>0</v>
      </c>
      <c r="C20" s="527" t="s">
        <v>635</v>
      </c>
      <c r="D20" s="527">
        <v>7</v>
      </c>
      <c r="E20" s="527" t="s">
        <v>635</v>
      </c>
      <c r="F20" s="527" t="s">
        <v>635</v>
      </c>
      <c r="G20" s="527">
        <v>3</v>
      </c>
      <c r="H20" s="527" t="s">
        <v>635</v>
      </c>
      <c r="I20" s="527">
        <v>3</v>
      </c>
      <c r="J20" s="527" t="s">
        <v>635</v>
      </c>
      <c r="K20" s="527" t="s">
        <v>635</v>
      </c>
      <c r="L20" s="528"/>
      <c r="M20" s="527">
        <v>30</v>
      </c>
    </row>
    <row r="21" spans="1:25" s="185" customFormat="1" ht="11.25" customHeight="1" x14ac:dyDescent="0.2">
      <c r="A21" s="226" t="s">
        <v>33</v>
      </c>
      <c r="B21" s="527">
        <v>2182</v>
      </c>
      <c r="C21" s="527">
        <v>1414</v>
      </c>
      <c r="D21" s="527">
        <v>702</v>
      </c>
      <c r="E21" s="527">
        <v>404</v>
      </c>
      <c r="F21" s="527">
        <v>237</v>
      </c>
      <c r="G21" s="527">
        <v>140</v>
      </c>
      <c r="H21" s="527">
        <v>97</v>
      </c>
      <c r="I21" s="527">
        <v>48</v>
      </c>
      <c r="J21" s="527">
        <v>28</v>
      </c>
      <c r="K21" s="527">
        <v>18</v>
      </c>
      <c r="L21" s="528"/>
      <c r="M21" s="527">
        <v>5270</v>
      </c>
      <c r="O21" s="451"/>
      <c r="P21" s="451"/>
      <c r="Q21" s="451"/>
      <c r="R21" s="451"/>
      <c r="S21" s="451"/>
      <c r="T21" s="451"/>
      <c r="U21" s="451"/>
      <c r="V21" s="451"/>
      <c r="W21" s="451"/>
      <c r="X21" s="451"/>
      <c r="Y21" s="451"/>
    </row>
    <row r="22" spans="1:25" ht="11.25" customHeight="1" x14ac:dyDescent="0.2">
      <c r="A22" s="226" t="s">
        <v>720</v>
      </c>
      <c r="B22" s="527">
        <v>312</v>
      </c>
      <c r="C22" s="527">
        <v>600</v>
      </c>
      <c r="D22" s="527">
        <v>599</v>
      </c>
      <c r="E22" s="527">
        <v>488</v>
      </c>
      <c r="F22" s="527">
        <v>390</v>
      </c>
      <c r="G22" s="527">
        <v>312</v>
      </c>
      <c r="H22" s="527">
        <v>144</v>
      </c>
      <c r="I22" s="527">
        <v>86</v>
      </c>
      <c r="J22" s="527">
        <v>58</v>
      </c>
      <c r="K22" s="527">
        <v>68</v>
      </c>
      <c r="L22" s="528"/>
      <c r="M22" s="527">
        <v>3057</v>
      </c>
    </row>
    <row r="23" spans="1:25" ht="11.25" customHeight="1" x14ac:dyDescent="0.2">
      <c r="A23" s="227" t="s">
        <v>16</v>
      </c>
      <c r="B23" s="527">
        <v>1781</v>
      </c>
      <c r="C23" s="527">
        <v>1072</v>
      </c>
      <c r="D23" s="527">
        <v>773</v>
      </c>
      <c r="E23" s="527">
        <v>951</v>
      </c>
      <c r="F23" s="527">
        <v>444</v>
      </c>
      <c r="G23" s="527">
        <v>329</v>
      </c>
      <c r="H23" s="527">
        <v>334</v>
      </c>
      <c r="I23" s="527">
        <v>223</v>
      </c>
      <c r="J23" s="527">
        <v>75</v>
      </c>
      <c r="K23" s="527">
        <v>219</v>
      </c>
      <c r="L23" s="528"/>
      <c r="M23" s="527">
        <v>6201</v>
      </c>
      <c r="N23" s="453"/>
    </row>
    <row r="24" spans="1:25" ht="11.25" customHeight="1" x14ac:dyDescent="0.2">
      <c r="A24" s="8" t="s">
        <v>36</v>
      </c>
      <c r="B24" s="527">
        <v>237</v>
      </c>
      <c r="C24" s="527">
        <v>90</v>
      </c>
      <c r="D24" s="527">
        <v>22</v>
      </c>
      <c r="E24" s="527" t="s">
        <v>635</v>
      </c>
      <c r="F24" s="527" t="s">
        <v>635</v>
      </c>
      <c r="G24" s="527">
        <v>0</v>
      </c>
      <c r="H24" s="527">
        <v>0</v>
      </c>
      <c r="I24" s="527">
        <v>0</v>
      </c>
      <c r="J24" s="527">
        <v>0</v>
      </c>
      <c r="K24" s="527" t="s">
        <v>635</v>
      </c>
      <c r="L24" s="528"/>
      <c r="M24" s="527">
        <v>357</v>
      </c>
      <c r="N24" s="453"/>
    </row>
    <row r="25" spans="1:25" ht="11.25" customHeight="1" x14ac:dyDescent="0.2">
      <c r="A25" s="123" t="s">
        <v>41</v>
      </c>
      <c r="B25" s="527"/>
      <c r="C25" s="527"/>
      <c r="D25" s="527"/>
      <c r="E25" s="527"/>
      <c r="F25" s="527"/>
      <c r="G25" s="527"/>
      <c r="H25" s="527"/>
      <c r="I25" s="527"/>
      <c r="J25" s="527"/>
      <c r="K25" s="527"/>
      <c r="L25" s="528"/>
      <c r="M25" s="527"/>
      <c r="N25" s="453"/>
    </row>
    <row r="26" spans="1:25" ht="11.25" customHeight="1" x14ac:dyDescent="0.2">
      <c r="A26" s="123" t="s">
        <v>20</v>
      </c>
      <c r="B26" s="527">
        <v>2594</v>
      </c>
      <c r="C26" s="527">
        <v>1757</v>
      </c>
      <c r="D26" s="527">
        <v>1319</v>
      </c>
      <c r="E26" s="527">
        <v>915</v>
      </c>
      <c r="F26" s="527">
        <v>358</v>
      </c>
      <c r="G26" s="527">
        <v>204</v>
      </c>
      <c r="H26" s="527">
        <v>114</v>
      </c>
      <c r="I26" s="527">
        <v>42</v>
      </c>
      <c r="J26" s="527">
        <v>62</v>
      </c>
      <c r="K26" s="527">
        <v>20</v>
      </c>
      <c r="L26" s="528"/>
      <c r="M26" s="527">
        <v>7385</v>
      </c>
      <c r="N26" s="453"/>
    </row>
    <row r="27" spans="1:25" ht="11.25" customHeight="1" x14ac:dyDescent="0.2">
      <c r="A27" s="123" t="s">
        <v>39</v>
      </c>
      <c r="B27" s="527">
        <v>481</v>
      </c>
      <c r="C27" s="527">
        <v>211</v>
      </c>
      <c r="D27" s="527">
        <v>152</v>
      </c>
      <c r="E27" s="527">
        <v>71</v>
      </c>
      <c r="F27" s="527">
        <v>39</v>
      </c>
      <c r="G27" s="527">
        <v>20</v>
      </c>
      <c r="H27" s="527">
        <v>12</v>
      </c>
      <c r="I27" s="527">
        <v>6</v>
      </c>
      <c r="J27" s="527">
        <v>14</v>
      </c>
      <c r="K27" s="527">
        <v>15</v>
      </c>
      <c r="L27" s="528"/>
      <c r="M27" s="527">
        <v>1021</v>
      </c>
      <c r="N27" s="453"/>
    </row>
    <row r="28" spans="1:25" ht="11.25" customHeight="1" x14ac:dyDescent="0.2">
      <c r="A28" s="226"/>
      <c r="B28" s="527"/>
      <c r="C28" s="527"/>
      <c r="D28" s="527"/>
      <c r="E28" s="527"/>
      <c r="F28" s="527"/>
      <c r="G28" s="527"/>
      <c r="H28" s="527"/>
      <c r="I28" s="527"/>
      <c r="J28" s="527"/>
      <c r="K28" s="527"/>
      <c r="L28" s="529"/>
      <c r="M28" s="527"/>
      <c r="N28" s="453"/>
    </row>
    <row r="29" spans="1:25" ht="11.25" customHeight="1" x14ac:dyDescent="0.2">
      <c r="A29" s="10" t="s">
        <v>14</v>
      </c>
      <c r="B29" s="527">
        <v>19471</v>
      </c>
      <c r="C29" s="527">
        <v>21818</v>
      </c>
      <c r="D29" s="527">
        <v>31903</v>
      </c>
      <c r="E29" s="527">
        <v>46326</v>
      </c>
      <c r="F29" s="527">
        <v>29794</v>
      </c>
      <c r="G29" s="527">
        <v>15420</v>
      </c>
      <c r="H29" s="527">
        <v>8166</v>
      </c>
      <c r="I29" s="527">
        <v>4471</v>
      </c>
      <c r="J29" s="527">
        <v>4209</v>
      </c>
      <c r="K29" s="527">
        <v>4498</v>
      </c>
      <c r="L29" s="528"/>
      <c r="M29" s="527">
        <v>186076</v>
      </c>
      <c r="N29" s="453"/>
    </row>
    <row r="30" spans="1:25" ht="11.25" customHeight="1" x14ac:dyDescent="0.2">
      <c r="A30" s="446"/>
      <c r="B30" s="447"/>
      <c r="C30" s="447"/>
      <c r="D30" s="447"/>
      <c r="E30" s="447"/>
      <c r="F30" s="447"/>
      <c r="G30" s="447"/>
      <c r="H30" s="447"/>
      <c r="I30" s="447"/>
      <c r="J30" s="447"/>
      <c r="K30" s="447"/>
      <c r="L30" s="447"/>
      <c r="M30" s="447"/>
    </row>
    <row r="31" spans="1:25" ht="11.25" customHeight="1" x14ac:dyDescent="0.2">
      <c r="A31" s="153"/>
      <c r="B31" s="154"/>
      <c r="C31" s="154"/>
      <c r="D31" s="154"/>
      <c r="E31" s="154"/>
      <c r="F31" s="154"/>
      <c r="G31" s="154"/>
      <c r="H31" s="154"/>
      <c r="I31" s="154"/>
      <c r="J31" s="154"/>
      <c r="K31" s="154"/>
      <c r="L31" s="155"/>
      <c r="M31" s="128" t="s">
        <v>671</v>
      </c>
    </row>
    <row r="32" spans="1:25" x14ac:dyDescent="0.2">
      <c r="A32" s="153"/>
      <c r="B32" s="154"/>
      <c r="C32" s="154"/>
      <c r="D32" s="154"/>
      <c r="E32" s="154"/>
      <c r="F32" s="154"/>
      <c r="G32" s="154"/>
      <c r="H32" s="154"/>
      <c r="I32" s="154"/>
      <c r="J32" s="154"/>
      <c r="K32" s="154"/>
      <c r="L32" s="155"/>
      <c r="M32" s="128"/>
    </row>
    <row r="33" spans="1:13" ht="21.95" customHeight="1" x14ac:dyDescent="0.2">
      <c r="A33" s="537" t="s">
        <v>668</v>
      </c>
      <c r="B33" s="537"/>
      <c r="C33" s="537"/>
      <c r="D33" s="537"/>
      <c r="E33" s="537"/>
      <c r="F33" s="537"/>
      <c r="G33" s="537"/>
      <c r="H33" s="537"/>
      <c r="I33" s="537"/>
      <c r="J33" s="537"/>
      <c r="K33" s="537"/>
      <c r="L33" s="537"/>
      <c r="M33" s="537"/>
    </row>
    <row r="34" spans="1:13" ht="11.25" customHeight="1" x14ac:dyDescent="0.2">
      <c r="A34" s="153" t="s">
        <v>771</v>
      </c>
      <c r="B34" s="154"/>
      <c r="C34" s="154"/>
      <c r="D34" s="154"/>
      <c r="E34" s="154"/>
      <c r="F34" s="154"/>
      <c r="G34" s="154"/>
      <c r="H34" s="154"/>
      <c r="I34" s="154"/>
      <c r="J34" s="154"/>
      <c r="K34" s="154"/>
      <c r="L34" s="155"/>
      <c r="M34" s="155"/>
    </row>
    <row r="35" spans="1:13" ht="33.950000000000003" customHeight="1" x14ac:dyDescent="0.2">
      <c r="A35" s="557" t="s">
        <v>667</v>
      </c>
      <c r="B35" s="557"/>
      <c r="C35" s="557"/>
      <c r="D35" s="557"/>
      <c r="E35" s="557"/>
      <c r="F35" s="557"/>
      <c r="G35" s="559"/>
      <c r="H35" s="559"/>
      <c r="I35" s="559"/>
      <c r="J35" s="559"/>
      <c r="K35" s="559"/>
      <c r="L35" s="559"/>
      <c r="M35" s="559"/>
    </row>
    <row r="36" spans="1:13" ht="11.25" customHeight="1" x14ac:dyDescent="0.2">
      <c r="A36" s="541" t="s">
        <v>658</v>
      </c>
      <c r="B36" s="541"/>
      <c r="C36" s="541"/>
      <c r="D36" s="560"/>
      <c r="E36" s="560"/>
      <c r="F36" s="560"/>
    </row>
    <row r="37" spans="1:13" ht="11.25" customHeight="1" x14ac:dyDescent="0.2">
      <c r="A37" s="552" t="s">
        <v>659</v>
      </c>
      <c r="B37" s="552"/>
      <c r="C37" s="552"/>
      <c r="D37" s="552"/>
      <c r="E37" s="552"/>
      <c r="F37" s="552"/>
    </row>
    <row r="38" spans="1:13" ht="11.25" customHeight="1" x14ac:dyDescent="0.2">
      <c r="A38" s="552" t="s">
        <v>721</v>
      </c>
      <c r="B38" s="552"/>
      <c r="C38" s="552"/>
      <c r="D38" s="552"/>
      <c r="E38" s="552"/>
      <c r="F38" s="552"/>
      <c r="G38" s="552"/>
      <c r="H38" s="552"/>
      <c r="I38" s="552"/>
      <c r="J38" s="552"/>
      <c r="K38" s="552"/>
      <c r="L38" s="552"/>
      <c r="M38" s="552"/>
    </row>
    <row r="39" spans="1:13" ht="11.25" customHeight="1" x14ac:dyDescent="0.2"/>
    <row r="40" spans="1:13" ht="12.75" x14ac:dyDescent="0.2">
      <c r="A40" s="548" t="s">
        <v>123</v>
      </c>
      <c r="B40" s="548"/>
      <c r="C40" s="548"/>
      <c r="D40" s="548"/>
      <c r="E40" s="549"/>
      <c r="F40" s="549"/>
      <c r="G40" s="549"/>
      <c r="H40" s="549"/>
      <c r="I40" s="549"/>
      <c r="J40" s="549"/>
      <c r="K40" s="549"/>
      <c r="L40" s="549"/>
      <c r="M40" s="549"/>
    </row>
  </sheetData>
  <sheetProtection sheet="1" objects="1" scenarios="1"/>
  <mergeCells count="9">
    <mergeCell ref="A40:M40"/>
    <mergeCell ref="A1:M1"/>
    <mergeCell ref="B5:K5"/>
    <mergeCell ref="A2:B2"/>
    <mergeCell ref="A35:M35"/>
    <mergeCell ref="A36:F36"/>
    <mergeCell ref="A38:M38"/>
    <mergeCell ref="A37:F37"/>
    <mergeCell ref="A33:M33"/>
  </mergeCells>
  <phoneticPr fontId="27" type="noConversion"/>
  <pageMargins left="0.31496062992125984" right="0.27559055118110237" top="0.51181102362204722" bottom="0.51181102362204722"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enableFormatConditionsCalculation="0">
    <tabColor theme="6" tint="0.39997558519241921"/>
  </sheetPr>
  <dimension ref="A1:T34"/>
  <sheetViews>
    <sheetView showGridLines="0" zoomScaleNormal="100" workbookViewId="0">
      <selection sqref="A1:T1"/>
    </sheetView>
  </sheetViews>
  <sheetFormatPr defaultRowHeight="11.25" x14ac:dyDescent="0.2"/>
  <cols>
    <col min="1" max="1" width="36.7109375" style="161" customWidth="1"/>
    <col min="2" max="7" width="5.7109375" style="161" customWidth="1"/>
    <col min="8" max="9" width="6.140625" style="161" customWidth="1"/>
    <col min="10" max="10" width="5.85546875" style="161" customWidth="1"/>
    <col min="11" max="11" width="5.28515625" style="161" customWidth="1"/>
    <col min="12" max="18" width="5.7109375" style="161" customWidth="1"/>
    <col min="19" max="19" width="1" style="161" customWidth="1"/>
    <col min="20" max="20" width="7.7109375" style="161" customWidth="1"/>
    <col min="21" max="16384" width="9.140625" style="161"/>
  </cols>
  <sheetData>
    <row r="1" spans="1:20" ht="13.5" customHeight="1" x14ac:dyDescent="0.2">
      <c r="A1" s="558" t="s">
        <v>748</v>
      </c>
      <c r="B1" s="558"/>
      <c r="C1" s="558"/>
      <c r="D1" s="558"/>
      <c r="E1" s="558"/>
      <c r="F1" s="558"/>
      <c r="G1" s="558"/>
      <c r="H1" s="558"/>
      <c r="I1" s="558"/>
      <c r="J1" s="558"/>
      <c r="K1" s="558"/>
      <c r="L1" s="558"/>
      <c r="M1" s="558"/>
      <c r="N1" s="558"/>
      <c r="O1" s="558"/>
      <c r="P1" s="558"/>
      <c r="Q1" s="558"/>
      <c r="R1" s="558"/>
      <c r="S1" s="558"/>
      <c r="T1" s="558"/>
    </row>
    <row r="2" spans="1:20" ht="13.5" customHeight="1" x14ac:dyDescent="0.2">
      <c r="A2" s="543" t="s">
        <v>674</v>
      </c>
      <c r="B2" s="543"/>
      <c r="C2" s="5"/>
      <c r="D2" s="4"/>
      <c r="E2" s="4"/>
      <c r="F2" s="4"/>
      <c r="G2" s="4"/>
      <c r="H2" s="4"/>
      <c r="I2" s="4"/>
      <c r="J2" s="4"/>
      <c r="K2" s="4"/>
      <c r="L2" s="4"/>
      <c r="M2" s="4"/>
      <c r="N2" s="4"/>
      <c r="O2" s="4"/>
      <c r="P2" s="4"/>
      <c r="Q2" s="4"/>
      <c r="R2" s="4"/>
      <c r="S2" s="4"/>
      <c r="T2" s="4"/>
    </row>
    <row r="3" spans="1:20" ht="12.75" customHeight="1" x14ac:dyDescent="0.2">
      <c r="A3" s="1" t="s">
        <v>49</v>
      </c>
      <c r="B3" s="5"/>
      <c r="C3" s="5"/>
      <c r="D3" s="4"/>
      <c r="E3" s="4"/>
      <c r="F3" s="4"/>
      <c r="G3" s="4"/>
      <c r="H3" s="4"/>
      <c r="I3" s="4"/>
      <c r="J3" s="4"/>
      <c r="K3" s="4"/>
      <c r="L3" s="4"/>
      <c r="M3" s="4"/>
      <c r="N3" s="4"/>
      <c r="O3" s="4"/>
      <c r="P3" s="4"/>
      <c r="Q3" s="4"/>
      <c r="R3" s="4"/>
      <c r="S3" s="4"/>
      <c r="T3" s="4"/>
    </row>
    <row r="4" spans="1:20" s="454" customFormat="1" ht="11.25" customHeight="1" x14ac:dyDescent="0.2">
      <c r="A4" s="9"/>
      <c r="B4" s="6"/>
      <c r="C4" s="6"/>
      <c r="D4" s="7"/>
      <c r="E4" s="7"/>
      <c r="F4" s="7"/>
      <c r="G4" s="7"/>
      <c r="H4" s="7"/>
      <c r="I4" s="7"/>
      <c r="J4" s="7"/>
      <c r="K4" s="7"/>
      <c r="L4" s="7"/>
      <c r="M4" s="7"/>
      <c r="N4" s="7"/>
      <c r="O4" s="7"/>
      <c r="P4" s="7"/>
      <c r="Q4" s="7"/>
      <c r="R4" s="563" t="s">
        <v>112</v>
      </c>
      <c r="S4" s="563"/>
      <c r="T4" s="563"/>
    </row>
    <row r="5" spans="1:20" s="455" customFormat="1" ht="12" customHeight="1" x14ac:dyDescent="0.2">
      <c r="A5" s="186"/>
      <c r="B5" s="556" t="s">
        <v>75</v>
      </c>
      <c r="C5" s="556"/>
      <c r="D5" s="556"/>
      <c r="E5" s="556"/>
      <c r="F5" s="556"/>
      <c r="G5" s="556"/>
      <c r="H5" s="556"/>
      <c r="I5" s="556"/>
      <c r="J5" s="556"/>
      <c r="K5" s="556"/>
      <c r="L5" s="556"/>
      <c r="M5" s="556"/>
      <c r="N5" s="556"/>
      <c r="O5" s="556"/>
      <c r="P5" s="556"/>
      <c r="Q5" s="556"/>
      <c r="R5" s="556"/>
      <c r="S5" s="194"/>
      <c r="T5" s="561" t="s">
        <v>102</v>
      </c>
    </row>
    <row r="6" spans="1:20" ht="12" customHeight="1" x14ac:dyDescent="0.2">
      <c r="A6" s="190" t="s">
        <v>655</v>
      </c>
      <c r="B6" s="191" t="s">
        <v>103</v>
      </c>
      <c r="C6" s="191" t="s">
        <v>104</v>
      </c>
      <c r="D6" s="191" t="s">
        <v>105</v>
      </c>
      <c r="E6" s="191" t="s">
        <v>106</v>
      </c>
      <c r="F6" s="191" t="s">
        <v>107</v>
      </c>
      <c r="G6" s="191" t="s">
        <v>108</v>
      </c>
      <c r="H6" s="191" t="s">
        <v>109</v>
      </c>
      <c r="I6" s="191" t="s">
        <v>110</v>
      </c>
      <c r="J6" s="191" t="s">
        <v>82</v>
      </c>
      <c r="K6" s="191" t="s">
        <v>83</v>
      </c>
      <c r="L6" s="191" t="s">
        <v>84</v>
      </c>
      <c r="M6" s="191" t="s">
        <v>85</v>
      </c>
      <c r="N6" s="191" t="s">
        <v>86</v>
      </c>
      <c r="O6" s="191" t="s">
        <v>87</v>
      </c>
      <c r="P6" s="191" t="s">
        <v>88</v>
      </c>
      <c r="Q6" s="191" t="s">
        <v>656</v>
      </c>
      <c r="R6" s="191" t="s">
        <v>657</v>
      </c>
      <c r="S6" s="419"/>
      <c r="T6" s="562"/>
    </row>
    <row r="7" spans="1:20" s="454" customFormat="1" ht="11.25" customHeight="1" x14ac:dyDescent="0.2">
      <c r="A7" s="456"/>
      <c r="B7" s="457"/>
      <c r="C7" s="457"/>
      <c r="D7" s="458"/>
      <c r="E7" s="458"/>
      <c r="F7" s="458"/>
      <c r="G7" s="458"/>
      <c r="H7" s="458"/>
      <c r="I7" s="458"/>
      <c r="J7" s="458"/>
      <c r="K7" s="458"/>
      <c r="L7" s="458"/>
      <c r="M7" s="458"/>
      <c r="N7" s="458"/>
      <c r="O7" s="458"/>
      <c r="P7" s="458"/>
      <c r="Q7" s="458"/>
      <c r="R7" s="458"/>
      <c r="S7" s="458"/>
      <c r="T7" s="458"/>
    </row>
    <row r="8" spans="1:20" ht="11.25" customHeight="1" x14ac:dyDescent="0.2">
      <c r="A8" s="111" t="s">
        <v>89</v>
      </c>
      <c r="B8" s="530" t="s">
        <v>308</v>
      </c>
      <c r="C8" s="530" t="s">
        <v>308</v>
      </c>
      <c r="D8" s="530" t="s">
        <v>308</v>
      </c>
      <c r="E8" s="530" t="s">
        <v>308</v>
      </c>
      <c r="F8" s="530" t="s">
        <v>308</v>
      </c>
      <c r="G8" s="530" t="s">
        <v>308</v>
      </c>
      <c r="H8" s="530" t="s">
        <v>308</v>
      </c>
      <c r="I8" s="530" t="s">
        <v>308</v>
      </c>
      <c r="J8" s="530" t="s">
        <v>308</v>
      </c>
      <c r="K8" s="530" t="s">
        <v>308</v>
      </c>
      <c r="L8" s="530" t="s">
        <v>308</v>
      </c>
      <c r="M8" s="530" t="s">
        <v>308</v>
      </c>
      <c r="N8" s="530" t="s">
        <v>308</v>
      </c>
      <c r="O8" s="530" t="s">
        <v>308</v>
      </c>
      <c r="P8" s="530" t="s">
        <v>308</v>
      </c>
      <c r="Q8" s="530" t="s">
        <v>308</v>
      </c>
      <c r="R8" s="530" t="s">
        <v>308</v>
      </c>
      <c r="S8" s="531"/>
      <c r="T8" s="530" t="s">
        <v>308</v>
      </c>
    </row>
    <row r="9" spans="1:20" ht="11.25" customHeight="1" x14ac:dyDescent="0.2">
      <c r="A9" s="111" t="s">
        <v>90</v>
      </c>
      <c r="B9" s="530">
        <v>49</v>
      </c>
      <c r="C9" s="530">
        <v>102</v>
      </c>
      <c r="D9" s="530">
        <v>197</v>
      </c>
      <c r="E9" s="530">
        <v>243</v>
      </c>
      <c r="F9" s="530">
        <v>274</v>
      </c>
      <c r="G9" s="530">
        <v>275</v>
      </c>
      <c r="H9" s="530">
        <v>249</v>
      </c>
      <c r="I9" s="530">
        <v>169</v>
      </c>
      <c r="J9" s="530">
        <v>164</v>
      </c>
      <c r="K9" s="530">
        <v>109</v>
      </c>
      <c r="L9" s="530">
        <v>82</v>
      </c>
      <c r="M9" s="530">
        <v>58</v>
      </c>
      <c r="N9" s="530">
        <v>39</v>
      </c>
      <c r="O9" s="530">
        <v>41</v>
      </c>
      <c r="P9" s="530" t="s">
        <v>635</v>
      </c>
      <c r="Q9" s="530">
        <v>43</v>
      </c>
      <c r="R9" s="530" t="s">
        <v>635</v>
      </c>
      <c r="S9" s="531"/>
      <c r="T9" s="530">
        <v>2118</v>
      </c>
    </row>
    <row r="10" spans="1:20" ht="11.25" customHeight="1" x14ac:dyDescent="0.2">
      <c r="A10" s="459" t="s">
        <v>98</v>
      </c>
      <c r="B10" s="530" t="s">
        <v>308</v>
      </c>
      <c r="C10" s="530" t="s">
        <v>308</v>
      </c>
      <c r="D10" s="530" t="s">
        <v>308</v>
      </c>
      <c r="E10" s="530" t="s">
        <v>308</v>
      </c>
      <c r="F10" s="530" t="s">
        <v>308</v>
      </c>
      <c r="G10" s="530" t="s">
        <v>308</v>
      </c>
      <c r="H10" s="530" t="s">
        <v>308</v>
      </c>
      <c r="I10" s="530" t="s">
        <v>308</v>
      </c>
      <c r="J10" s="530" t="s">
        <v>308</v>
      </c>
      <c r="K10" s="530" t="s">
        <v>308</v>
      </c>
      <c r="L10" s="530" t="s">
        <v>308</v>
      </c>
      <c r="M10" s="530" t="s">
        <v>308</v>
      </c>
      <c r="N10" s="530" t="s">
        <v>308</v>
      </c>
      <c r="O10" s="530" t="s">
        <v>308</v>
      </c>
      <c r="P10" s="530" t="s">
        <v>308</v>
      </c>
      <c r="Q10" s="530" t="s">
        <v>308</v>
      </c>
      <c r="R10" s="530" t="s">
        <v>308</v>
      </c>
      <c r="S10" s="531"/>
      <c r="T10" s="530" t="s">
        <v>308</v>
      </c>
    </row>
    <row r="11" spans="1:20" ht="11.25" customHeight="1" x14ac:dyDescent="0.2">
      <c r="A11" s="111" t="s">
        <v>96</v>
      </c>
      <c r="B11" s="530">
        <v>0</v>
      </c>
      <c r="C11" s="530">
        <v>0</v>
      </c>
      <c r="D11" s="530">
        <v>0</v>
      </c>
      <c r="E11" s="530">
        <v>0</v>
      </c>
      <c r="F11" s="530">
        <v>0</v>
      </c>
      <c r="G11" s="530">
        <v>0</v>
      </c>
      <c r="H11" s="530">
        <v>0</v>
      </c>
      <c r="I11" s="530">
        <v>0</v>
      </c>
      <c r="J11" s="530">
        <v>0</v>
      </c>
      <c r="K11" s="530" t="s">
        <v>635</v>
      </c>
      <c r="L11" s="530">
        <v>0</v>
      </c>
      <c r="M11" s="530">
        <v>0</v>
      </c>
      <c r="N11" s="530">
        <v>0</v>
      </c>
      <c r="O11" s="530">
        <v>0</v>
      </c>
      <c r="P11" s="530">
        <v>0</v>
      </c>
      <c r="Q11" s="530">
        <v>0</v>
      </c>
      <c r="R11" s="530">
        <v>0</v>
      </c>
      <c r="S11" s="531"/>
      <c r="T11" s="530" t="s">
        <v>635</v>
      </c>
    </row>
    <row r="12" spans="1:20" ht="11.25" customHeight="1" x14ac:dyDescent="0.2">
      <c r="A12" s="111" t="s">
        <v>97</v>
      </c>
      <c r="B12" s="530">
        <v>36</v>
      </c>
      <c r="C12" s="530">
        <v>61</v>
      </c>
      <c r="D12" s="530">
        <v>106</v>
      </c>
      <c r="E12" s="530">
        <v>110</v>
      </c>
      <c r="F12" s="530">
        <v>154</v>
      </c>
      <c r="G12" s="530">
        <v>176</v>
      </c>
      <c r="H12" s="530">
        <v>157</v>
      </c>
      <c r="I12" s="530">
        <v>163</v>
      </c>
      <c r="J12" s="530">
        <v>162</v>
      </c>
      <c r="K12" s="530">
        <v>120</v>
      </c>
      <c r="L12" s="530">
        <v>105</v>
      </c>
      <c r="M12" s="530">
        <v>89</v>
      </c>
      <c r="N12" s="530">
        <v>67</v>
      </c>
      <c r="O12" s="530">
        <v>50</v>
      </c>
      <c r="P12" s="530">
        <v>42</v>
      </c>
      <c r="Q12" s="530" t="s">
        <v>635</v>
      </c>
      <c r="R12" s="530" t="s">
        <v>635</v>
      </c>
      <c r="S12" s="531"/>
      <c r="T12" s="530">
        <v>1644</v>
      </c>
    </row>
    <row r="13" spans="1:20" ht="11.25" customHeight="1" x14ac:dyDescent="0.2">
      <c r="A13" s="111" t="s">
        <v>91</v>
      </c>
      <c r="B13" s="530">
        <v>34</v>
      </c>
      <c r="C13" s="530">
        <v>70</v>
      </c>
      <c r="D13" s="530">
        <v>166</v>
      </c>
      <c r="E13" s="530">
        <v>237</v>
      </c>
      <c r="F13" s="530">
        <v>363</v>
      </c>
      <c r="G13" s="530">
        <v>420</v>
      </c>
      <c r="H13" s="530">
        <v>399</v>
      </c>
      <c r="I13" s="530">
        <v>362</v>
      </c>
      <c r="J13" s="530">
        <v>267</v>
      </c>
      <c r="K13" s="530">
        <v>190</v>
      </c>
      <c r="L13" s="530">
        <v>155</v>
      </c>
      <c r="M13" s="530">
        <v>119</v>
      </c>
      <c r="N13" s="530">
        <v>98</v>
      </c>
      <c r="O13" s="530">
        <v>71</v>
      </c>
      <c r="P13" s="530">
        <v>44</v>
      </c>
      <c r="Q13" s="530" t="s">
        <v>635</v>
      </c>
      <c r="R13" s="530" t="s">
        <v>635</v>
      </c>
      <c r="S13" s="531"/>
      <c r="T13" s="530">
        <v>3045</v>
      </c>
    </row>
    <row r="14" spans="1:20" ht="11.25" customHeight="1" x14ac:dyDescent="0.2">
      <c r="A14" s="111" t="s">
        <v>95</v>
      </c>
      <c r="B14" s="530">
        <v>12</v>
      </c>
      <c r="C14" s="530" t="s">
        <v>635</v>
      </c>
      <c r="D14" s="530">
        <v>50</v>
      </c>
      <c r="E14" s="530">
        <v>64</v>
      </c>
      <c r="F14" s="530">
        <v>61</v>
      </c>
      <c r="G14" s="530">
        <v>89</v>
      </c>
      <c r="H14" s="530">
        <v>78</v>
      </c>
      <c r="I14" s="530">
        <v>67</v>
      </c>
      <c r="J14" s="530">
        <v>46</v>
      </c>
      <c r="K14" s="530">
        <v>21</v>
      </c>
      <c r="L14" s="530">
        <v>21</v>
      </c>
      <c r="M14" s="530">
        <v>13</v>
      </c>
      <c r="N14" s="530">
        <v>6</v>
      </c>
      <c r="O14" s="530">
        <v>3</v>
      </c>
      <c r="P14" s="530" t="s">
        <v>635</v>
      </c>
      <c r="Q14" s="530" t="s">
        <v>635</v>
      </c>
      <c r="R14" s="530">
        <v>6</v>
      </c>
      <c r="S14" s="531"/>
      <c r="T14" s="530">
        <v>564</v>
      </c>
    </row>
    <row r="15" spans="1:20" ht="11.25" customHeight="1" x14ac:dyDescent="0.2">
      <c r="A15" s="111" t="s">
        <v>92</v>
      </c>
      <c r="B15" s="530">
        <v>9</v>
      </c>
      <c r="C15" s="530">
        <v>9</v>
      </c>
      <c r="D15" s="530">
        <v>17</v>
      </c>
      <c r="E15" s="530">
        <v>23</v>
      </c>
      <c r="F15" s="530">
        <v>21</v>
      </c>
      <c r="G15" s="530">
        <v>33</v>
      </c>
      <c r="H15" s="530">
        <v>34</v>
      </c>
      <c r="I15" s="530">
        <v>29</v>
      </c>
      <c r="J15" s="530">
        <v>27</v>
      </c>
      <c r="K15" s="530">
        <v>17</v>
      </c>
      <c r="L15" s="530">
        <v>16</v>
      </c>
      <c r="M15" s="530">
        <v>14</v>
      </c>
      <c r="N15" s="530">
        <v>10</v>
      </c>
      <c r="O15" s="530">
        <v>9</v>
      </c>
      <c r="P15" s="530">
        <v>8</v>
      </c>
      <c r="Q15" s="530">
        <v>4</v>
      </c>
      <c r="R15" s="530" t="s">
        <v>635</v>
      </c>
      <c r="S15" s="531"/>
      <c r="T15" s="530" t="s">
        <v>635</v>
      </c>
    </row>
    <row r="16" spans="1:20" ht="11.25" customHeight="1" x14ac:dyDescent="0.2">
      <c r="A16" s="111" t="s">
        <v>93</v>
      </c>
      <c r="B16" s="530">
        <v>0</v>
      </c>
      <c r="C16" s="530" t="s">
        <v>635</v>
      </c>
      <c r="D16" s="530">
        <v>7</v>
      </c>
      <c r="E16" s="530">
        <v>11</v>
      </c>
      <c r="F16" s="530">
        <v>14</v>
      </c>
      <c r="G16" s="530">
        <v>20</v>
      </c>
      <c r="H16" s="530">
        <v>28</v>
      </c>
      <c r="I16" s="530">
        <v>46</v>
      </c>
      <c r="J16" s="530">
        <v>28</v>
      </c>
      <c r="K16" s="530" t="s">
        <v>635</v>
      </c>
      <c r="L16" s="530">
        <v>21</v>
      </c>
      <c r="M16" s="530">
        <v>9</v>
      </c>
      <c r="N16" s="530">
        <v>8</v>
      </c>
      <c r="O16" s="530">
        <v>11</v>
      </c>
      <c r="P16" s="530">
        <v>4</v>
      </c>
      <c r="Q16" s="530">
        <v>4</v>
      </c>
      <c r="R16" s="530">
        <v>0</v>
      </c>
      <c r="S16" s="531"/>
      <c r="T16" s="530">
        <v>227</v>
      </c>
    </row>
    <row r="17" spans="1:20" ht="11.25" customHeight="1" x14ac:dyDescent="0.2">
      <c r="A17" s="111" t="s">
        <v>100</v>
      </c>
      <c r="B17" s="530" t="s">
        <v>308</v>
      </c>
      <c r="C17" s="530" t="s">
        <v>308</v>
      </c>
      <c r="D17" s="530" t="s">
        <v>308</v>
      </c>
      <c r="E17" s="530" t="s">
        <v>308</v>
      </c>
      <c r="F17" s="530" t="s">
        <v>308</v>
      </c>
      <c r="G17" s="530" t="s">
        <v>308</v>
      </c>
      <c r="H17" s="530" t="s">
        <v>308</v>
      </c>
      <c r="I17" s="530" t="s">
        <v>308</v>
      </c>
      <c r="J17" s="530" t="s">
        <v>308</v>
      </c>
      <c r="K17" s="530" t="s">
        <v>308</v>
      </c>
      <c r="L17" s="530" t="s">
        <v>308</v>
      </c>
      <c r="M17" s="530" t="s">
        <v>308</v>
      </c>
      <c r="N17" s="530" t="s">
        <v>308</v>
      </c>
      <c r="O17" s="530" t="s">
        <v>308</v>
      </c>
      <c r="P17" s="530" t="s">
        <v>308</v>
      </c>
      <c r="Q17" s="530" t="s">
        <v>308</v>
      </c>
      <c r="R17" s="530" t="s">
        <v>308</v>
      </c>
      <c r="S17" s="531"/>
      <c r="T17" s="530" t="s">
        <v>308</v>
      </c>
    </row>
    <row r="18" spans="1:20" ht="11.25" customHeight="1" x14ac:dyDescent="0.2">
      <c r="A18" s="111"/>
      <c r="B18" s="530"/>
      <c r="C18" s="530"/>
      <c r="D18" s="530"/>
      <c r="E18" s="530"/>
      <c r="F18" s="530"/>
      <c r="G18" s="530"/>
      <c r="H18" s="530"/>
      <c r="I18" s="530"/>
      <c r="J18" s="530"/>
      <c r="K18" s="530"/>
      <c r="L18" s="530"/>
      <c r="M18" s="530"/>
      <c r="N18" s="530"/>
      <c r="O18" s="530"/>
      <c r="P18" s="530"/>
      <c r="Q18" s="530"/>
      <c r="R18" s="530"/>
      <c r="S18" s="531"/>
      <c r="T18" s="530"/>
    </row>
    <row r="19" spans="1:20" ht="11.25" customHeight="1" x14ac:dyDescent="0.2">
      <c r="A19" s="111" t="s">
        <v>483</v>
      </c>
      <c r="B19" s="530">
        <v>140</v>
      </c>
      <c r="C19" s="530">
        <v>266</v>
      </c>
      <c r="D19" s="530">
        <v>543</v>
      </c>
      <c r="E19" s="530">
        <v>688</v>
      </c>
      <c r="F19" s="530">
        <v>887</v>
      </c>
      <c r="G19" s="530">
        <v>1013</v>
      </c>
      <c r="H19" s="530">
        <v>945</v>
      </c>
      <c r="I19" s="530">
        <v>836</v>
      </c>
      <c r="J19" s="530">
        <v>694</v>
      </c>
      <c r="K19" s="530">
        <v>473</v>
      </c>
      <c r="L19" s="530">
        <v>400</v>
      </c>
      <c r="M19" s="530">
        <v>302</v>
      </c>
      <c r="N19" s="530">
        <v>228</v>
      </c>
      <c r="O19" s="530">
        <v>185</v>
      </c>
      <c r="P19" s="530">
        <v>123</v>
      </c>
      <c r="Q19" s="530">
        <v>147</v>
      </c>
      <c r="R19" s="530">
        <v>11</v>
      </c>
      <c r="S19" s="531"/>
      <c r="T19" s="530">
        <v>7881</v>
      </c>
    </row>
    <row r="20" spans="1:20" ht="11.25" customHeight="1" x14ac:dyDescent="0.2">
      <c r="A20" s="460"/>
      <c r="B20" s="461"/>
      <c r="C20" s="461"/>
      <c r="D20" s="461"/>
      <c r="E20" s="461"/>
      <c r="F20" s="461"/>
      <c r="G20" s="461"/>
      <c r="H20" s="461"/>
      <c r="I20" s="461"/>
      <c r="J20" s="461"/>
      <c r="K20" s="461"/>
      <c r="L20" s="461"/>
      <c r="M20" s="461"/>
      <c r="N20" s="461"/>
      <c r="O20" s="461"/>
      <c r="P20" s="461"/>
      <c r="Q20" s="461"/>
      <c r="R20" s="461"/>
      <c r="S20" s="461"/>
      <c r="T20" s="461"/>
    </row>
    <row r="21" spans="1:20" x14ac:dyDescent="0.2">
      <c r="A21" s="159"/>
      <c r="B21" s="160"/>
      <c r="C21" s="160"/>
      <c r="D21" s="160"/>
      <c r="E21" s="160"/>
      <c r="F21" s="160"/>
      <c r="G21" s="160"/>
      <c r="H21" s="160"/>
      <c r="I21" s="160"/>
      <c r="J21" s="160"/>
      <c r="K21" s="160"/>
      <c r="L21" s="160"/>
      <c r="M21" s="160"/>
      <c r="N21" s="160"/>
      <c r="O21" s="160"/>
      <c r="P21" s="160"/>
      <c r="Q21" s="128"/>
      <c r="R21" s="160"/>
      <c r="S21" s="128"/>
      <c r="T21" s="128" t="s">
        <v>671</v>
      </c>
    </row>
    <row r="22" spans="1:20" x14ac:dyDescent="0.2">
      <c r="A22" s="159"/>
      <c r="B22" s="160"/>
      <c r="C22" s="160"/>
      <c r="D22" s="160"/>
      <c r="E22" s="160"/>
      <c r="F22" s="160"/>
      <c r="G22" s="160"/>
      <c r="H22" s="160"/>
      <c r="I22" s="160"/>
      <c r="J22" s="160"/>
      <c r="K22" s="160"/>
      <c r="L22" s="160"/>
      <c r="M22" s="160"/>
      <c r="N22" s="160"/>
      <c r="O22" s="160"/>
      <c r="P22" s="160"/>
      <c r="Q22" s="128"/>
      <c r="R22" s="160"/>
      <c r="S22" s="128"/>
      <c r="T22" s="128"/>
    </row>
    <row r="23" spans="1:20" ht="11.25" customHeight="1" x14ac:dyDescent="0.2">
      <c r="A23" s="565" t="s">
        <v>772</v>
      </c>
      <c r="B23" s="565"/>
      <c r="C23" s="565"/>
      <c r="D23" s="565"/>
      <c r="E23" s="565"/>
      <c r="F23" s="565"/>
      <c r="G23" s="565"/>
      <c r="H23" s="565"/>
      <c r="I23" s="565"/>
      <c r="J23" s="565"/>
      <c r="K23" s="565"/>
      <c r="L23" s="565"/>
      <c r="M23" s="565"/>
      <c r="N23" s="565"/>
      <c r="O23" s="565"/>
      <c r="P23" s="565"/>
      <c r="Q23" s="565"/>
      <c r="R23" s="565"/>
      <c r="S23" s="565"/>
      <c r="T23" s="565"/>
    </row>
    <row r="24" spans="1:20" ht="24.95" customHeight="1" x14ac:dyDescent="0.2">
      <c r="A24" s="557" t="s">
        <v>664</v>
      </c>
      <c r="B24" s="557"/>
      <c r="C24" s="557"/>
      <c r="D24" s="557"/>
      <c r="E24" s="557"/>
      <c r="F24" s="557"/>
      <c r="G24" s="557"/>
      <c r="H24" s="557"/>
      <c r="I24" s="557"/>
      <c r="J24" s="557"/>
      <c r="K24" s="557"/>
      <c r="L24" s="557"/>
      <c r="M24" s="557"/>
      <c r="N24" s="557"/>
      <c r="O24" s="557"/>
      <c r="P24" s="557"/>
      <c r="Q24" s="557"/>
      <c r="R24" s="557"/>
      <c r="S24" s="557"/>
      <c r="T24" s="557"/>
    </row>
    <row r="25" spans="1:20" ht="11.25" customHeight="1" x14ac:dyDescent="0.2">
      <c r="A25" s="564" t="s">
        <v>654</v>
      </c>
      <c r="B25" s="564"/>
      <c r="C25" s="564"/>
      <c r="D25" s="564"/>
      <c r="E25" s="564"/>
      <c r="F25" s="564"/>
      <c r="G25" s="418"/>
    </row>
    <row r="26" spans="1:20" ht="11.25" customHeight="1" x14ac:dyDescent="0.2">
      <c r="A26" s="564" t="s">
        <v>658</v>
      </c>
      <c r="B26" s="564"/>
      <c r="C26" s="564"/>
      <c r="D26" s="564"/>
      <c r="E26" s="564"/>
      <c r="F26" s="564"/>
      <c r="G26" s="418"/>
    </row>
    <row r="27" spans="1:20" ht="11.25" customHeight="1" x14ac:dyDescent="0.2">
      <c r="A27" s="564" t="s">
        <v>659</v>
      </c>
      <c r="B27" s="564"/>
      <c r="C27" s="549"/>
      <c r="D27" s="549"/>
      <c r="E27" s="549"/>
    </row>
    <row r="29" spans="1:20" ht="12.75" x14ac:dyDescent="0.2">
      <c r="A29" s="548" t="s">
        <v>495</v>
      </c>
      <c r="B29" s="548"/>
      <c r="C29" s="549"/>
      <c r="D29" s="549"/>
      <c r="E29" s="549"/>
      <c r="F29" s="549"/>
      <c r="G29" s="549"/>
      <c r="H29" s="549"/>
      <c r="I29" s="549"/>
      <c r="J29" s="549"/>
    </row>
    <row r="30" spans="1:20" ht="11.25" customHeight="1" x14ac:dyDescent="0.2">
      <c r="A30" s="8" t="s">
        <v>722</v>
      </c>
    </row>
    <row r="31" spans="1:20" x14ac:dyDescent="0.2">
      <c r="A31" s="8"/>
    </row>
    <row r="32" spans="1:20" x14ac:dyDescent="0.2">
      <c r="A32" s="8"/>
    </row>
    <row r="33" spans="2:2" x14ac:dyDescent="0.2">
      <c r="B33" s="189"/>
    </row>
    <row r="34" spans="2:2" x14ac:dyDescent="0.2">
      <c r="B34" s="157"/>
    </row>
  </sheetData>
  <sheetProtection sheet="1" objects="1" scenarios="1"/>
  <sortState ref="A8:A17">
    <sortCondition ref="A8"/>
  </sortState>
  <mergeCells count="11">
    <mergeCell ref="A26:F26"/>
    <mergeCell ref="A29:J29"/>
    <mergeCell ref="A27:E27"/>
    <mergeCell ref="A23:T23"/>
    <mergeCell ref="A24:T24"/>
    <mergeCell ref="A1:T1"/>
    <mergeCell ref="T5:T6"/>
    <mergeCell ref="R4:T4"/>
    <mergeCell ref="B5:R5"/>
    <mergeCell ref="A25:F25"/>
    <mergeCell ref="A2:B2"/>
  </mergeCells>
  <phoneticPr fontId="27" type="noConversion"/>
  <pageMargins left="0.31496062992125984" right="0.27559055118110237" top="0.51181102362204722" bottom="0.51181102362204722" header="0.51181102362204722" footer="0.51181102362204722"/>
  <pageSetup paperSize="9"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38</vt:i4>
      </vt:variant>
    </vt:vector>
  </HeadingPairs>
  <TitlesOfParts>
    <vt:vector size="59" baseType="lpstr">
      <vt:lpstr>Index</vt:lpstr>
      <vt:lpstr>Table 7</vt:lpstr>
      <vt:lpstr>Table 8</vt:lpstr>
      <vt:lpstr>Table 9</vt:lpstr>
      <vt:lpstr>Table 10a</vt:lpstr>
      <vt:lpstr>Table 10b</vt:lpstr>
      <vt:lpstr>Table 11</vt:lpstr>
      <vt:lpstr>Table 12</vt:lpstr>
      <vt:lpstr>Table 13</vt:lpstr>
      <vt:lpstr>Table 14</vt:lpstr>
      <vt:lpstr>Table 15 data</vt:lpstr>
      <vt:lpstr>Table 15</vt:lpstr>
      <vt:lpstr>Table 16</vt:lpstr>
      <vt:lpstr>Table 16 data</vt:lpstr>
      <vt:lpstr>Table 17</vt:lpstr>
      <vt:lpstr>Table 18 data</vt:lpstr>
      <vt:lpstr>Table 18</vt:lpstr>
      <vt:lpstr>Table 19 data</vt:lpstr>
      <vt:lpstr>Table 19</vt:lpstr>
      <vt:lpstr>Table 20</vt:lpstr>
      <vt:lpstr>Table 21</vt:lpstr>
      <vt:lpstr>EngMaths</vt:lpstr>
      <vt:lpstr>Gender</vt:lpstr>
      <vt:lpstr>'Table 10a'!Print_Area</vt:lpstr>
      <vt:lpstr>'Table 10b'!Print_Area</vt:lpstr>
      <vt:lpstr>'Table 11'!Print_Area</vt:lpstr>
      <vt:lpstr>'Table 12'!Print_Area</vt:lpstr>
      <vt:lpstr>'Table 13'!Print_Area</vt:lpstr>
      <vt:lpstr>'Table 14'!Print_Area</vt:lpstr>
      <vt:lpstr>'Table 15'!Print_Area</vt:lpstr>
      <vt:lpstr>'Table 16'!Print_Area</vt:lpstr>
      <vt:lpstr>'Table 16 data'!Print_Area</vt:lpstr>
      <vt:lpstr>'Table 17'!Print_Area</vt:lpstr>
      <vt:lpstr>'Table 18'!Print_Area</vt:lpstr>
      <vt:lpstr>'Table 18 data'!Print_Area</vt:lpstr>
      <vt:lpstr>'Table 19'!Print_Area</vt:lpstr>
      <vt:lpstr>'Table 19 data'!Print_Area</vt:lpstr>
      <vt:lpstr>'Table 20'!Print_Area</vt:lpstr>
      <vt:lpstr>'Table 21'!Print_Area</vt:lpstr>
      <vt:lpstr>'Table 7'!Print_Area</vt:lpstr>
      <vt:lpstr>'Table 8'!Print_Area</vt:lpstr>
      <vt:lpstr>'Table 9'!Print_Area</vt:lpstr>
      <vt:lpstr>'Table 10a'!Print_Titles</vt:lpstr>
      <vt:lpstr>'Table 10b'!Print_Titles</vt:lpstr>
      <vt:lpstr>'Table 11'!Print_Titles</vt:lpstr>
      <vt:lpstr>'Table 15'!Print_Titles</vt:lpstr>
      <vt:lpstr>'Table 16'!Print_Titles</vt:lpstr>
      <vt:lpstr>'Table 16 data'!Print_Titles</vt:lpstr>
      <vt:lpstr>'Table 17'!Print_Titles</vt:lpstr>
      <vt:lpstr>'Table 18'!Print_Titles</vt:lpstr>
      <vt:lpstr>'Table 18 data'!Print_Titles</vt:lpstr>
      <vt:lpstr>'Table 19'!Print_Titles</vt:lpstr>
      <vt:lpstr>'Table 19 data'!Print_Titles</vt:lpstr>
      <vt:lpstr>'Table 20'!Print_Titles</vt:lpstr>
      <vt:lpstr>'Table 21'!Print_Titles</vt:lpstr>
      <vt:lpstr>'Table 8'!Print_Titles</vt:lpstr>
      <vt:lpstr>'Table 9'!Print_Titles</vt:lpstr>
      <vt:lpstr>T16Percentage</vt:lpstr>
      <vt:lpstr>Table17dropdown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Nelda D'Souza</dc:creator>
  <cp:lastModifiedBy>HOWICK, Benjamin</cp:lastModifiedBy>
  <cp:lastPrinted>2015-01-27T11:47:06Z</cp:lastPrinted>
  <dcterms:created xsi:type="dcterms:W3CDTF">2012-01-09T14:17:15Z</dcterms:created>
  <dcterms:modified xsi:type="dcterms:W3CDTF">2015-03-10T12:57:30Z</dcterms:modified>
</cp:coreProperties>
</file>