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506" windowWidth="15000" windowHeight="6990" tabRatio="889" firstSheet="4" activeTab="7"/>
  </bookViews>
  <sheets>
    <sheet name="ToC" sheetId="1" r:id="rId1"/>
    <sheet name="Register Activity - All Comp" sheetId="2" r:id="rId2"/>
    <sheet name="Register Activity - Public Comp" sheetId="3" r:id="rId3"/>
    <sheet name="Register Activity - LLP" sheetId="4" r:id="rId4"/>
    <sheet name="Company Insol &amp; Liquidations" sheetId="5" r:id="rId5"/>
    <sheet name="Company Dissolutions" sheetId="6" r:id="rId6"/>
    <sheet name="Stat Doc Compliance Rates" sheetId="7" r:id="rId7"/>
    <sheet name="Comp House Workload" sheetId="8" r:id="rId8"/>
    <sheet name="Electronic Filing" sheetId="9" r:id="rId9"/>
    <sheet name="Disputes &amp; Complaints" sheetId="10" r:id="rId10"/>
    <sheet name="Searches" sheetId="11" r:id="rId11"/>
  </sheets>
  <definedNames>
    <definedName name="_xlnm.Print_Area" localSheetId="7">'Comp House Workload'!$A$1:$N$36</definedName>
    <definedName name="_xlnm.Print_Area" localSheetId="4">'Company Insol &amp; Liquidations'!$A$1:$H$70</definedName>
    <definedName name="_xlnm.Print_Area" localSheetId="8">'Electronic Filing'!$A$1:$V$18</definedName>
    <definedName name="_xlnm.Print_Area" localSheetId="1">'Register Activity - All Comp'!$A$1:$I$86</definedName>
    <definedName name="_xlnm.Print_Area" localSheetId="3">'Register Activity - LLP'!$A$1:$I$79</definedName>
    <definedName name="_xlnm.Print_Area" localSheetId="2">'Register Activity - Public Comp'!$A$1:$I$86</definedName>
  </definedNames>
  <calcPr fullCalcOnLoad="1"/>
</workbook>
</file>

<file path=xl/sharedStrings.xml><?xml version="1.0" encoding="utf-8"?>
<sst xmlns="http://schemas.openxmlformats.org/spreadsheetml/2006/main" count="515" uniqueCount="186">
  <si>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</si>
  <si>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</si>
  <si>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</si>
  <si>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</si>
  <si>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</si>
  <si>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</si>
  <si>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</si>
  <si>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</si>
  <si>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</si>
  <si>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</si>
  <si>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</si>
  <si>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</si>
  <si>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England and Wales</t>
  </si>
  <si>
    <t>Compulsory liquidations</t>
  </si>
  <si>
    <t>Total liquidations</t>
  </si>
  <si>
    <t>Receiverships notified</t>
  </si>
  <si>
    <t xml:space="preserve">Northern Ireland </t>
  </si>
  <si>
    <t xml:space="preserve">United Kingdom </t>
  </si>
  <si>
    <t xml:space="preserve"> </t>
  </si>
  <si>
    <t>For example as at 01/09/2013 UK</t>
  </si>
  <si>
    <t>Total register size -  3,132,049</t>
  </si>
  <si>
    <t>In process of Liquidation - 81,137</t>
  </si>
  <si>
    <t>In course of Dissolution -  196,958</t>
  </si>
  <si>
    <t>Total in course of Dissolution/Liquidation - 278,095 (may not necessarily dissolve or liquidate)</t>
  </si>
  <si>
    <t>= 2,853,954</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</si>
  <si>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</si>
  <si>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The figures published are a snapshot for the period as indicated.</t>
  </si>
  <si>
    <t>Effective Register = Total Register minus In course of Liquidation/Dissolution</t>
  </si>
  <si>
    <t>There maybe minor discrepancies when calculating the number of companies on the register (On Register at start plus Incorporations plus restorations less dissolved).  This is due to slight scheduling variations when extracting the data.</t>
  </si>
  <si>
    <t>Incorporations</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</si>
  <si>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</si>
  <si>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</si>
  <si>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</si>
  <si>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</si>
  <si>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</si>
  <si>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</si>
  <si>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</si>
  <si>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</si>
  <si>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</si>
  <si>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</si>
  <si>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</si>
  <si>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Accounts</t>
  </si>
  <si>
    <t>Annual Returns</t>
  </si>
  <si>
    <t>Both</t>
  </si>
  <si>
    <t>England/Wales</t>
  </si>
  <si>
    <t>Other Statutory Docs</t>
  </si>
  <si>
    <t>New Companies Incorporated</t>
  </si>
  <si>
    <t>Period</t>
  </si>
  <si>
    <t>UK Percentage Electronically Filed (Software &amp; Web Accepted Documents)</t>
  </si>
  <si>
    <t>Document Category</t>
  </si>
  <si>
    <t>Other Statutory Documents</t>
  </si>
  <si>
    <t>Creditors' voluntary Liquidations</t>
  </si>
  <si>
    <t>Company voluntary arrangements</t>
  </si>
  <si>
    <t>Members' voluntary Liquidations</t>
  </si>
  <si>
    <t>Members' voluntary liquidations</t>
  </si>
  <si>
    <t>Creditors' voluntary liquidations</t>
  </si>
  <si>
    <t>Total for Month</t>
  </si>
  <si>
    <t>Company liquidations</t>
  </si>
  <si>
    <t>Administration Orders converted To Creditors Voluntary Liquidations</t>
  </si>
  <si>
    <t>Other Company Insolvency Procedures</t>
  </si>
  <si>
    <t>Administrator appointments (Enterprise Act)</t>
  </si>
  <si>
    <t>Notes</t>
  </si>
  <si>
    <t>Administrator Appointments include Appointment under the Enterprise Act.</t>
  </si>
  <si>
    <t>Percent</t>
  </si>
  <si>
    <t>Soft Compliance</t>
  </si>
  <si>
    <t>Hard Compliance</t>
  </si>
  <si>
    <t>Figures exclude Limited Liability Parternships</t>
  </si>
  <si>
    <t>Figures are as at Month End</t>
  </si>
  <si>
    <t>Workload of Accepted Documents by Category</t>
  </si>
  <si>
    <t>Annual change (Per cent)</t>
  </si>
  <si>
    <t>Mortgage charges</t>
  </si>
  <si>
    <t>Liquidations &amp; Receiverships</t>
  </si>
  <si>
    <t>Changes of Company Name Registered</t>
  </si>
  <si>
    <t>Notes:</t>
  </si>
  <si>
    <t>2014 (Count)</t>
  </si>
  <si>
    <t>2013 (Count)</t>
  </si>
  <si>
    <t>Per cent</t>
  </si>
  <si>
    <t>Changes of Company Name</t>
  </si>
  <si>
    <t>Late Filing Penalties Disputes Cleared (Count)</t>
  </si>
  <si>
    <t>Total Complaints Received (Count)</t>
  </si>
  <si>
    <t>Total Complaints excludes those received about Late Filing Penalties.</t>
  </si>
  <si>
    <t>All Companies</t>
  </si>
  <si>
    <t>Public Companies</t>
  </si>
  <si>
    <t xml:space="preserve">England &amp; Wales </t>
  </si>
  <si>
    <t>Hard compliance has zero tolerance, it is those who have filed either their latest  Accounts/ Annual Return on or before the filing date</t>
  </si>
  <si>
    <t>Struck off and dissolved</t>
  </si>
  <si>
    <t>Net total of removals</t>
  </si>
  <si>
    <t>Removals from the Register</t>
  </si>
  <si>
    <t>Total removed from the register</t>
  </si>
  <si>
    <t>Wound up voluntarily or subject to the supervision of the Court under the Companies Act</t>
  </si>
  <si>
    <t>Restorations to the register</t>
  </si>
  <si>
    <t>Soft compliance is termed as those who are up-to-date in their filing of either their latest Accounts or Annual Return.</t>
  </si>
  <si>
    <t>Other Statutory Documents' include Officer Appointments/ Terminations/ Changes; Share Capital and Shareholder changes; Resolutions; Dissolution Applications/ Withdawls; Change of Registered Office Address; Single Alternative Address Notifications; Restoration Applications; Change of Constitution; Application for Change of Company Name; Registrars Powers Applications and Re-Registration Applications.</t>
  </si>
  <si>
    <t>Further details on the different Insolvency &amp; Liquidations processes can be found using the link below:</t>
  </si>
  <si>
    <t>Liquidation and Insolvency - GPO8</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</si>
  <si>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</si>
  <si>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Incorporation</t>
  </si>
  <si>
    <t>Definition of Restored</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</si>
  <si>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</si>
  <si>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may also apply</t>
  </si>
  <si>
    <t>Definition of Dissolution</t>
  </si>
  <si>
    <t xml:space="preserve">There are two processes to restore a company: </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</si>
  <si>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</si>
  <si>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Companies House is currently reviewing its statistics. The review has led to the changes to this release, which brings together the monthly Company Register statistics and workload statistics published on Companies House website. Companies House would welcome any comments on the changes to the releases.</t>
  </si>
  <si>
    <t>Companies House Direct (CHD); WebCHeck and XML (Extensible Markup Language) Gateway refer to Companies House Services that enable customers to access our data or images.</t>
  </si>
  <si>
    <t>The Companies House XML Gateway offers electronic access to a core range of company information from Companies House Databases.The service is accessible online over the internet by authorised XML Gateway customers.</t>
  </si>
  <si>
    <t>The WebCHeck service offers a searchable Company Names and Address Index free of charge which enables you to search for information on over 3 million companies. The searches can be carried out on a company either by using its name or by using its unique company registration number. In addition to the free company details, you can also use WebCHeck to purchase a company's historical information, including accounts and annual returns and a selection of company reports all online.</t>
  </si>
  <si>
    <t>Companies House Direct is our premier search tool for accessing and downloading company information directly from your own PC.</t>
  </si>
  <si>
    <t>Definition</t>
  </si>
  <si>
    <t xml:space="preserve">Weekly New Companies Incorporated </t>
  </si>
  <si>
    <t xml:space="preserve">Weekly Changes of Company Name Registered </t>
  </si>
  <si>
    <t>The above Weekly New Company Incorporations and Changes of Company Name Registered statistics will not tie up to the Monthly New Company Incorporations and Changes of Company Name Registered statistics.  This is due to the monthly statistics being a calendar month and will not include the exact number days as the weeks..</t>
  </si>
  <si>
    <t>Of which Companies House: Replied Within 10 days (Count)</t>
  </si>
  <si>
    <t xml:space="preserve">                                          Replied within 10 days (Per cent)</t>
  </si>
  <si>
    <t>Of which Companies House: Replied with 5 days (Count)</t>
  </si>
  <si>
    <t xml:space="preserve">                                          Replied with 5 days (Per cent)</t>
  </si>
  <si>
    <t>Additional Documents' refers to multiple Image Based Searches performed during a single order</t>
  </si>
  <si>
    <t>Table of Contents</t>
  </si>
  <si>
    <t xml:space="preserve">Table 1 </t>
  </si>
  <si>
    <t>Register Activity - All Comp</t>
  </si>
  <si>
    <t>Table 2</t>
  </si>
  <si>
    <t>Register Activity - Public Comp</t>
  </si>
  <si>
    <t xml:space="preserve">Table 3 </t>
  </si>
  <si>
    <t>Limited Liability Partnerships</t>
  </si>
  <si>
    <t>Table 4</t>
  </si>
  <si>
    <t>Company Insol &amp; Liquidations</t>
  </si>
  <si>
    <t>Table 5</t>
  </si>
  <si>
    <t>Company Dissolutions</t>
  </si>
  <si>
    <t>Table 6</t>
  </si>
  <si>
    <t>Table 7</t>
  </si>
  <si>
    <t>Table 8</t>
  </si>
  <si>
    <t>Stat Doc Compliance Rates</t>
  </si>
  <si>
    <t>Table 9</t>
  </si>
  <si>
    <t>Table 10</t>
  </si>
  <si>
    <t>Companies House Workload</t>
  </si>
  <si>
    <t>Electronic Filing</t>
  </si>
  <si>
    <t>Disputes &amp; Complaints</t>
  </si>
  <si>
    <t>Searches</t>
  </si>
  <si>
    <t>Table</t>
  </si>
  <si>
    <t>Table Name</t>
  </si>
  <si>
    <t>Description</t>
  </si>
  <si>
    <t>Register Activity - LLP</t>
  </si>
  <si>
    <t xml:space="preserve">Weekly and month end Total &amp; Effective Register Size for all Companies, the number of New Companies Incorporated, Dissolved Companies and Restored Companies for the period. The total number of companies in the course of liquidation and removal as at the end of the specified period. </t>
  </si>
  <si>
    <t xml:space="preserve">Weekly and month end Total &amp; Effective Register Size for Public Limited Companies, the number of New Companies Incorporated, Dissolved Public LimitedCompanies and Restored Public LimitedCompanies for the period. The total number of Public Limited Companies in the course of liquidation and removal as at the end of the specified period. </t>
  </si>
  <si>
    <t xml:space="preserve">Weekly and month end Total &amp; Effective Register Size for Limited Liability Partnerships, the number of New Limited Liability Partnerships Incorporated, Dissolved and Restored for the period. The total number of Limited Liability Partnerships in the course of liquidation and removal as at the end of the specified period. </t>
  </si>
  <si>
    <t>Weekly and Weekly Total counts of company liquidations and Other Insolvency Processes by type of insolvency.</t>
  </si>
  <si>
    <t>Weekly and Weekly Total counts of companies removed from The Register.</t>
  </si>
  <si>
    <t>Count of Documents Accepted for the Month includes Annual Returns, Accounts, Mortgage Charges, Liquidations &amp; Receiverships, Other Statutory Documents, New Companies Incorporated, Changes of Company Name Registered and Total.  A further weekly breakdown is included for New Companies Incorporated and Changes Of Company Name Registered, showing the change for the same period last year.</t>
  </si>
  <si>
    <t>Hard and Soft Compliance Rates for Accounts, Annual Returns &amp; Both for the period.</t>
  </si>
  <si>
    <t>Percentage of accepted documents electronically filed for Incorporations, Changes of Company Name, Annual Returns, Accounts, Other Statutory Documents and Total for the period.</t>
  </si>
  <si>
    <t>Count of Image Based Searches, Total Searches and Free Searches for this and the same period last year with a percentage change comparison.</t>
  </si>
  <si>
    <t>All Documents</t>
  </si>
  <si>
    <t>It is possible for a company to go through more than one insolvency procedure, for example administration to creditors’ voluntary liquidation (CVL) or company voluntary arrangement (CVA).  Figures for all corporate insolvency procedures (Company liquidations and Other Company Insolvency Procedures) may lead to some double counting of companies. This would lead to an over-estimate of the number of unique companies becoming insolvent.</t>
  </si>
  <si>
    <t>Mortgage</t>
  </si>
  <si>
    <t>If you wish to enquire about any of these tables or have a general statistical enquiry, please contact us by email using our statistics enquiry email address: statistics@companieshouse.gov.uk</t>
  </si>
  <si>
    <t>For further details of Companies House forms please use this link: http://www.companieshouse.gov.uk/forms/introduction.shtml</t>
  </si>
  <si>
    <t>All registered companies are required to submit a variety of documents informing Companies House of current status and any changes that take effect throughout the year. This table provides details of the percentage of documents filed electronically for the last month.</t>
  </si>
  <si>
    <t>For further details on closing/dissolving a company please use this link: http://www.companieshouse.gov.uk/infoAndGuide/windingUpCompany.shtml</t>
  </si>
  <si>
    <t>The above Weekly statistics will not tie up to the Monthly statistics.  This is due to the monthly statistics being a calendar month and will not include the exact number days as the weeks.</t>
  </si>
  <si>
    <t xml:space="preserve">Notes </t>
  </si>
  <si>
    <t>Free searches CHD &amp; WEB; XML Gateway and Contact Centre</t>
  </si>
  <si>
    <t>Unexplained fluctuation in free searches create extreme changes to the annual change.</t>
  </si>
  <si>
    <t>Second filings</t>
  </si>
  <si>
    <t>Total Paid Searches (including screen enquiries; Company Reports &amp; Archive Fiche)</t>
  </si>
  <si>
    <t>Image Based Searches (including additional documents) paid</t>
  </si>
  <si>
    <t>Total for Period' figures is a sum of the weeks.</t>
  </si>
  <si>
    <t>Count of Late Filing Penalties Disputes Cleared and Total Complaints Received.</t>
  </si>
  <si>
    <t>Monthly Statistics - Register Activity  December 2014</t>
  </si>
  <si>
    <t>Monthly Statistics - Company Insolvency and Liquidations - December 2014</t>
  </si>
  <si>
    <t>Monthly Statistics - December 2014</t>
  </si>
  <si>
    <t>Monthly Statistics - Compliance -  December 2014</t>
  </si>
  <si>
    <t>Monthly Statistics - Workload -  December 2014</t>
  </si>
  <si>
    <t>December 2014 (Count)</t>
  </si>
  <si>
    <t>December 2013 (Count)</t>
  </si>
  <si>
    <t>Monthly Statistics - Electronic Filing - December 2014</t>
  </si>
  <si>
    <t>Monthly Statistics - UK Disputes &amp; Complaints - December  2014</t>
  </si>
  <si>
    <t>Monthly Statistics - Register Searches -  December 2014</t>
  </si>
  <si>
    <t>December 14 (Count)</t>
  </si>
  <si>
    <t>December 13 (Count)</t>
  </si>
  <si>
    <t>From 29/11 to 05/12</t>
  </si>
  <si>
    <t>From 6 to 12</t>
  </si>
  <si>
    <t>From 13 to 19</t>
  </si>
  <si>
    <t>From 20 to 26</t>
  </si>
  <si>
    <t>From 27 to 02/01</t>
  </si>
  <si>
    <t>The Original Statistics below, which were published on the 29 January 2015, have been revised. Figures highlighted in bold italics have been replaced due to November 2013 figures being used for the comparison instead of December 2013.  Please use the revised statistics above.</t>
  </si>
  <si>
    <t>Original December Publication</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</si>
</sst>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809]dd\ mmmm\ yyyy"/>
    <numFmt numFmtId="166" formatCode="dd/mm/yy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
    <numFmt numFmtId="174" formatCode="_-* #,##0.0_-;\-* #,##0.0_-;_-* &quot;-&quot;??_-;_-@_-"/>
    <numFmt numFmtId="175" formatCode="_-* #,##0.000_-;\-* #,##0.000_-;_-* &quot;-&quot;??_-;_-@_-"/>
    <numFmt numFmtId="176" formatCode="_-* #,##0.0000_-;\-* #,##0.0000_-;_-* &quot;-&quot;??_-;_-@_-"/>
    <numFmt numFmtId="177" formatCode="#,##0.0_);\(#,##0.0\)"/>
    <numFmt numFmtId="178" formatCode="_-* #,##0.0_-;\-* #,##0.0_-;_-* &quot;-&quot;?_-;_-@_-"/>
    <numFmt numFmtId="179" formatCode="_(* #,##0_);_(* \(#,##0\);_(* &quot;-&quot;??_);_(@_)"/>
    <numFmt numFmtId="180" formatCode="0.000"/>
    <numFmt numFmtId="181" formatCode="0.0000"/>
    <numFmt numFmtId="182" formatCode="[$-809]\ mmmm\ yyyy"/>
    <numFmt numFmtId="183" formatCode="[$-809]mmmm\ yyyy"/>
    <numFmt numFmtId="184" formatCode="mmmm\ yyyy"/>
    <numFmt numFmtId="185" formatCode="dd\ mmmm\ yyyy"/>
  </numFmts>
  <fonts count="19">
    <font>
      <sz val="10"/>
      <name val="Arial"/>
      <family val="0"/>
    </font>
    <font>
      <b/>
      <sz val="12"/>
      <name val="Arial"/>
      <family val="2"/>
    </font>
    <font>
      <b/>
      <sz val="10"/>
      <name val="Arial"/>
      <family val="2"/>
    </font>
    <font>
      <sz val="10"/>
      <color indexed="9"/>
      <name val="Arial"/>
      <family val="0"/>
    </font>
    <font>
      <sz val="10"/>
      <color indexed="14"/>
      <name val="Arial"/>
      <family val="0"/>
    </font>
    <font>
      <sz val="8"/>
      <name val="Arial"/>
      <family val="0"/>
    </font>
    <font>
      <sz val="12"/>
      <name val="Arial"/>
      <family val="0"/>
    </font>
    <font>
      <sz val="10"/>
      <name val="Segoe UI"/>
      <family val="2"/>
    </font>
    <font>
      <sz val="10"/>
      <color indexed="8"/>
      <name val="Arial"/>
      <family val="0"/>
    </font>
    <font>
      <sz val="8"/>
      <color indexed="12"/>
      <name val="Arial"/>
      <family val="0"/>
    </font>
    <font>
      <sz val="10"/>
      <color indexed="48"/>
      <name val="Arial"/>
      <family val="0"/>
    </font>
    <font>
      <b/>
      <sz val="10"/>
      <color indexed="48"/>
      <name val="Arial"/>
      <family val="2"/>
    </font>
    <font>
      <b/>
      <sz val="10"/>
      <color indexed="12"/>
      <name val="Arial"/>
      <family val="2"/>
    </font>
    <font>
      <u val="single"/>
      <sz val="10"/>
      <color indexed="12"/>
      <name val="Arial"/>
      <family val="0"/>
    </font>
    <font>
      <sz val="10"/>
      <color indexed="12"/>
      <name val="Arial"/>
      <family val="0"/>
    </font>
    <font>
      <u val="single"/>
      <sz val="10"/>
      <color indexed="20"/>
      <name val="Arial"/>
      <family val="0"/>
    </font>
    <font>
      <i/>
      <sz val="10"/>
      <name val="Arial"/>
      <family val="2"/>
    </font>
    <font>
      <i/>
      <sz val="10"/>
      <color indexed="56"/>
      <name val="Arial"/>
      <family val="2"/>
    </font>
    <font>
      <b/>
      <i/>
      <sz val="10"/>
      <name val="Arial"/>
      <family val="2"/>
    </font>
  </fonts>
  <fills count="3">
    <fill>
      <patternFill/>
    </fill>
    <fill>
      <patternFill patternType="gray125"/>
    </fill>
    <fill>
      <patternFill patternType="solid">
        <fgColor indexed="22"/>
        <bgColor indexed="64"/>
      </patternFill>
    </fill>
  </fills>
  <borders count="7">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color indexed="8"/>
      </bottom>
    </border>
    <border>
      <left style="thin"/>
      <right>
        <color indexed="63"/>
      </right>
      <top>
        <color indexed="63"/>
      </top>
      <bottom>
        <color indexed="63"/>
      </bottom>
    </border>
    <border>
      <left>
        <color indexed="63"/>
      </left>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37" fontId="6" fillId="0" borderId="0">
      <alignment/>
      <protection/>
    </xf>
    <xf numFmtId="9" fontId="0" fillId="0" borderId="0" applyFont="0" applyFill="0" applyBorder="0" applyAlignment="0" applyProtection="0"/>
  </cellStyleXfs>
  <cellXfs count="124">
    <xf numFmtId="0" fontId="0" fillId="0" borderId="0" xfId="0" applyAlignment="1">
      <alignment/>
    </xf>
    <xf numFmtId="0" fontId="1" fillId="0" borderId="0" xfId="0" applyFont="1" applyAlignment="1">
      <alignment/>
    </xf>
    <xf numFmtId="0" fontId="1" fillId="0" borderId="0" xfId="0" applyFont="1" applyAlignment="1">
      <alignment/>
    </xf>
    <xf numFmtId="14" fontId="0" fillId="0" borderId="0" xfId="0" applyNumberFormat="1" applyAlignment="1">
      <alignment/>
    </xf>
    <xf numFmtId="164" fontId="0" fillId="0" borderId="0" xfId="15" applyNumberFormat="1" applyAlignment="1">
      <alignment/>
    </xf>
    <xf numFmtId="164" fontId="2" fillId="0" borderId="0" xfId="15" applyNumberFormat="1" applyFont="1" applyAlignment="1">
      <alignment/>
    </xf>
    <xf numFmtId="164" fontId="0" fillId="0" borderId="0" xfId="15" applyNumberFormat="1" applyFont="1" applyAlignment="1">
      <alignment/>
    </xf>
    <xf numFmtId="37" fontId="2" fillId="0" borderId="0" xfId="21" applyFont="1">
      <alignment/>
      <protection/>
    </xf>
    <xf numFmtId="37" fontId="2" fillId="0" borderId="0" xfId="21" applyFont="1">
      <alignment/>
      <protection/>
    </xf>
    <xf numFmtId="167" fontId="0" fillId="0" borderId="0" xfId="22" applyNumberFormat="1" applyAlignment="1">
      <alignment/>
    </xf>
    <xf numFmtId="0" fontId="0" fillId="0" borderId="0" xfId="0" applyNumberFormat="1" applyAlignment="1" quotePrefix="1">
      <alignment/>
    </xf>
    <xf numFmtId="0" fontId="7" fillId="0" borderId="0" xfId="0" applyFont="1" applyAlignment="1">
      <alignment/>
    </xf>
    <xf numFmtId="0" fontId="0" fillId="0" borderId="0" xfId="0" applyAlignment="1">
      <alignment horizontal="center"/>
    </xf>
    <xf numFmtId="164" fontId="0" fillId="0" borderId="0" xfId="15" applyNumberFormat="1" applyAlignment="1">
      <alignment/>
    </xf>
    <xf numFmtId="0" fontId="2" fillId="0" borderId="0" xfId="0" applyFont="1" applyAlignment="1">
      <alignment/>
    </xf>
    <xf numFmtId="14" fontId="2" fillId="0" borderId="0" xfId="0" applyNumberFormat="1" applyFont="1" applyAlignment="1">
      <alignment horizontal="right"/>
    </xf>
    <xf numFmtId="2" fontId="2" fillId="0" borderId="0" xfId="0" applyNumberFormat="1" applyFont="1" applyAlignment="1">
      <alignment horizontal="right"/>
    </xf>
    <xf numFmtId="0" fontId="9" fillId="0" borderId="0" xfId="0" applyFont="1" applyAlignment="1">
      <alignment/>
    </xf>
    <xf numFmtId="1" fontId="0" fillId="0" borderId="0" xfId="0" applyNumberFormat="1" applyAlignment="1">
      <alignment/>
    </xf>
    <xf numFmtId="164" fontId="0" fillId="0" borderId="0" xfId="0" applyNumberFormat="1" applyAlignment="1">
      <alignment/>
    </xf>
    <xf numFmtId="3" fontId="0" fillId="0" borderId="0" xfId="0" applyNumberFormat="1" applyAlignment="1">
      <alignment/>
    </xf>
    <xf numFmtId="0" fontId="2" fillId="0" borderId="0" xfId="0" applyFont="1" applyAlignment="1">
      <alignment horizontal="right"/>
    </xf>
    <xf numFmtId="37" fontId="2" fillId="0" borderId="0" xfId="21" applyFont="1" applyBorder="1">
      <alignment/>
      <protection/>
    </xf>
    <xf numFmtId="0" fontId="0" fillId="0" borderId="1" xfId="0" applyBorder="1" applyAlignment="1">
      <alignment/>
    </xf>
    <xf numFmtId="167" fontId="0" fillId="2" borderId="0" xfId="22" applyNumberFormat="1" applyFill="1" applyAlignment="1">
      <alignment/>
    </xf>
    <xf numFmtId="0" fontId="2" fillId="0" borderId="0" xfId="0" applyFont="1" applyAlignment="1">
      <alignment/>
    </xf>
    <xf numFmtId="164" fontId="2" fillId="0" borderId="2" xfId="15" applyNumberFormat="1" applyFont="1" applyBorder="1" applyAlignment="1">
      <alignment/>
    </xf>
    <xf numFmtId="164" fontId="2" fillId="0" borderId="3" xfId="15" applyNumberFormat="1" applyFont="1" applyBorder="1" applyAlignment="1">
      <alignment/>
    </xf>
    <xf numFmtId="164" fontId="2" fillId="0" borderId="0" xfId="15" applyNumberFormat="1" applyFont="1" applyBorder="1" applyAlignment="1">
      <alignment/>
    </xf>
    <xf numFmtId="164" fontId="3" fillId="0" borderId="1" xfId="15" applyNumberFormat="1" applyFont="1" applyBorder="1" applyAlignment="1">
      <alignment/>
    </xf>
    <xf numFmtId="164" fontId="0" fillId="0" borderId="1" xfId="15" applyNumberFormat="1" applyBorder="1" applyAlignment="1">
      <alignment/>
    </xf>
    <xf numFmtId="164" fontId="0" fillId="0" borderId="1" xfId="15" applyNumberFormat="1" applyFont="1" applyBorder="1" applyAlignment="1">
      <alignment/>
    </xf>
    <xf numFmtId="0" fontId="0" fillId="0" borderId="0" xfId="0" applyFont="1" applyAlignment="1">
      <alignment/>
    </xf>
    <xf numFmtId="164" fontId="4" fillId="0" borderId="1" xfId="15" applyNumberFormat="1" applyFont="1" applyBorder="1" applyAlignment="1">
      <alignment/>
    </xf>
    <xf numFmtId="0" fontId="10" fillId="0" borderId="0" xfId="0" applyFont="1" applyAlignment="1">
      <alignment/>
    </xf>
    <xf numFmtId="0" fontId="2" fillId="0" borderId="0" xfId="0" applyFont="1" applyBorder="1" applyAlignment="1">
      <alignment/>
    </xf>
    <xf numFmtId="0" fontId="0" fillId="0" borderId="0" xfId="0" applyBorder="1" applyAlignment="1">
      <alignment/>
    </xf>
    <xf numFmtId="37" fontId="0" fillId="0" borderId="0" xfId="21" applyFont="1">
      <alignment/>
      <protection/>
    </xf>
    <xf numFmtId="37" fontId="0" fillId="0" borderId="0" xfId="21" applyFont="1" applyAlignment="1">
      <alignment wrapText="1"/>
      <protection/>
    </xf>
    <xf numFmtId="0" fontId="11" fillId="0" borderId="0" xfId="0" applyFont="1" applyAlignment="1">
      <alignment/>
    </xf>
    <xf numFmtId="37" fontId="0" fillId="0" borderId="4" xfId="21" applyFont="1" applyBorder="1">
      <alignment/>
      <protection/>
    </xf>
    <xf numFmtId="37" fontId="0" fillId="0" borderId="1" xfId="21" applyFont="1" applyBorder="1">
      <alignment/>
      <protection/>
    </xf>
    <xf numFmtId="37" fontId="0" fillId="0" borderId="0" xfId="21" applyFont="1">
      <alignment/>
      <protection/>
    </xf>
    <xf numFmtId="167" fontId="0" fillId="0" borderId="5" xfId="22" applyNumberFormat="1" applyBorder="1" applyAlignment="1">
      <alignment/>
    </xf>
    <xf numFmtId="167" fontId="0" fillId="0" borderId="0" xfId="22" applyNumberFormat="1" applyBorder="1" applyAlignment="1">
      <alignment/>
    </xf>
    <xf numFmtId="167" fontId="0" fillId="0" borderId="6" xfId="22" applyNumberFormat="1" applyBorder="1" applyAlignment="1">
      <alignment/>
    </xf>
    <xf numFmtId="0" fontId="12" fillId="0" borderId="0" xfId="0" applyFont="1" applyAlignment="1">
      <alignment/>
    </xf>
    <xf numFmtId="0" fontId="2" fillId="0" borderId="5" xfId="0" applyFont="1" applyBorder="1" applyAlignment="1">
      <alignment/>
    </xf>
    <xf numFmtId="3" fontId="0" fillId="0" borderId="5" xfId="0" applyNumberForma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Border="1" applyAlignment="1">
      <alignment/>
    </xf>
    <xf numFmtId="0" fontId="0" fillId="0" borderId="1" xfId="0" applyFont="1" applyBorder="1" applyAlignment="1">
      <alignment/>
    </xf>
    <xf numFmtId="0" fontId="5" fillId="0" borderId="0" xfId="0" applyFont="1" applyAlignment="1" quotePrefix="1">
      <alignment/>
    </xf>
    <xf numFmtId="0" fontId="13" fillId="0" borderId="0" xfId="20" applyAlignment="1">
      <alignment/>
    </xf>
    <xf numFmtId="0" fontId="14" fillId="0" borderId="0" xfId="0" applyFont="1" applyAlignment="1">
      <alignment/>
    </xf>
    <xf numFmtId="0" fontId="2" fillId="0" borderId="0" xfId="0" applyFont="1" applyAlignment="1">
      <alignment/>
    </xf>
    <xf numFmtId="0" fontId="2" fillId="0" borderId="0" xfId="0" applyFont="1" applyAlignment="1">
      <alignment wrapText="1"/>
    </xf>
    <xf numFmtId="0" fontId="2" fillId="0" borderId="5" xfId="0" applyFont="1" applyBorder="1" applyAlignment="1">
      <alignment wrapText="1"/>
    </xf>
    <xf numFmtId="0" fontId="0" fillId="0" borderId="0" xfId="0" applyFont="1" applyAlignment="1">
      <alignment/>
    </xf>
    <xf numFmtId="167" fontId="0" fillId="2" borderId="0" xfId="22" applyNumberFormat="1" applyFont="1" applyFill="1" applyAlignment="1">
      <alignment/>
    </xf>
    <xf numFmtId="0" fontId="8" fillId="0" borderId="0" xfId="0" applyFont="1" applyAlignment="1">
      <alignment/>
    </xf>
    <xf numFmtId="0" fontId="5" fillId="0" borderId="0" xfId="0" applyFont="1" applyAlignment="1" quotePrefix="1">
      <alignment/>
    </xf>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wrapText="1"/>
    </xf>
    <xf numFmtId="0" fontId="0" fillId="0" borderId="0" xfId="0" applyFont="1" applyAlignment="1" quotePrefix="1">
      <alignment/>
    </xf>
    <xf numFmtId="0" fontId="10" fillId="0" borderId="0" xfId="0" applyFont="1" applyBorder="1" applyAlignment="1">
      <alignment/>
    </xf>
    <xf numFmtId="164" fontId="0" fillId="0" borderId="0" xfId="15" applyNumberFormat="1" applyAlignment="1">
      <alignment/>
    </xf>
    <xf numFmtId="0" fontId="0" fillId="0" borderId="0" xfId="0" applyAlignment="1">
      <alignment/>
    </xf>
    <xf numFmtId="179" fontId="0" fillId="0" borderId="0" xfId="0" applyNumberFormat="1" applyAlignment="1">
      <alignment horizontal="center"/>
    </xf>
    <xf numFmtId="164" fontId="0" fillId="0" borderId="0" xfId="15" applyNumberFormat="1" applyFont="1" applyAlignment="1">
      <alignment/>
    </xf>
    <xf numFmtId="164" fontId="0" fillId="0" borderId="0" xfId="15" applyNumberFormat="1" applyFont="1" applyAlignment="1">
      <alignment/>
    </xf>
    <xf numFmtId="0" fontId="0" fillId="0" borderId="6" xfId="0" applyFont="1" applyBorder="1" applyAlignment="1">
      <alignment horizontal="center"/>
    </xf>
    <xf numFmtId="2" fontId="0" fillId="0" borderId="6" xfId="0" applyNumberFormat="1" applyBorder="1" applyAlignment="1">
      <alignment/>
    </xf>
    <xf numFmtId="164" fontId="0" fillId="0" borderId="1" xfId="0" applyNumberFormat="1" applyBorder="1" applyAlignment="1">
      <alignment/>
    </xf>
    <xf numFmtId="0" fontId="0" fillId="0" borderId="0" xfId="0" applyFont="1" applyFill="1" applyBorder="1" applyAlignment="1">
      <alignment/>
    </xf>
    <xf numFmtId="3" fontId="0" fillId="0" borderId="0" xfId="0" applyNumberFormat="1" applyBorder="1" applyAlignment="1">
      <alignment/>
    </xf>
    <xf numFmtId="0" fontId="0" fillId="0" borderId="6" xfId="0" applyBorder="1" applyAlignment="1">
      <alignment/>
    </xf>
    <xf numFmtId="0" fontId="0" fillId="0" borderId="6" xfId="0" applyFont="1" applyBorder="1" applyAlignment="1">
      <alignment/>
    </xf>
    <xf numFmtId="167" fontId="0" fillId="2" borderId="6" xfId="22" applyNumberFormat="1" applyFill="1" applyBorder="1" applyAlignment="1">
      <alignment/>
    </xf>
    <xf numFmtId="0" fontId="2" fillId="0" borderId="6" xfId="0" applyFont="1" applyBorder="1" applyAlignment="1">
      <alignment horizontal="center" wrapText="1"/>
    </xf>
    <xf numFmtId="167" fontId="0" fillId="2" borderId="6" xfId="22" applyNumberFormat="1" applyFont="1" applyFill="1" applyBorder="1" applyAlignment="1">
      <alignment/>
    </xf>
    <xf numFmtId="0" fontId="2" fillId="0" borderId="6" xfId="0" applyFont="1" applyBorder="1" applyAlignment="1">
      <alignment wrapText="1"/>
    </xf>
    <xf numFmtId="164" fontId="0" fillId="0" borderId="0" xfId="15" applyNumberFormat="1" applyFont="1" applyFill="1" applyBorder="1" applyAlignment="1">
      <alignment/>
    </xf>
    <xf numFmtId="0" fontId="0" fillId="0" borderId="0" xfId="0" applyFill="1" applyBorder="1" applyAlignment="1">
      <alignment/>
    </xf>
    <xf numFmtId="167" fontId="0" fillId="2" borderId="6" xfId="22" applyNumberFormat="1" applyFill="1" applyBorder="1" applyAlignment="1">
      <alignment/>
    </xf>
    <xf numFmtId="167" fontId="0" fillId="2" borderId="0" xfId="22" applyNumberFormat="1" applyFill="1" applyAlignment="1">
      <alignment/>
    </xf>
    <xf numFmtId="0" fontId="0" fillId="0" borderId="0" xfId="0" applyFont="1" applyAlignment="1">
      <alignment horizontal="center"/>
    </xf>
    <xf numFmtId="164" fontId="0" fillId="0" borderId="0" xfId="15" applyNumberFormat="1" applyFont="1" applyFill="1" applyBorder="1" applyAlignment="1">
      <alignment/>
    </xf>
    <xf numFmtId="0" fontId="5" fillId="0" borderId="0" xfId="0" applyFont="1" applyAlignment="1">
      <alignment/>
    </xf>
    <xf numFmtId="0" fontId="5" fillId="0" borderId="0" xfId="0" applyFont="1" applyAlignment="1">
      <alignment/>
    </xf>
    <xf numFmtId="164" fontId="3" fillId="0" borderId="0" xfId="15" applyNumberFormat="1" applyFont="1" applyBorder="1" applyAlignment="1">
      <alignment/>
    </xf>
    <xf numFmtId="164" fontId="0" fillId="0" borderId="0" xfId="15" applyNumberFormat="1" applyBorder="1" applyAlignment="1">
      <alignment/>
    </xf>
    <xf numFmtId="0" fontId="16" fillId="0" borderId="0" xfId="0" applyFont="1" applyAlignment="1">
      <alignment/>
    </xf>
    <xf numFmtId="0" fontId="16" fillId="0" borderId="0" xfId="0" applyNumberFormat="1" applyFont="1" applyAlignment="1">
      <alignment/>
    </xf>
    <xf numFmtId="0" fontId="16" fillId="0" borderId="0" xfId="0" applyFont="1" applyAlignment="1">
      <alignment horizontal="left"/>
    </xf>
    <xf numFmtId="0" fontId="16" fillId="0" borderId="0" xfId="0" applyNumberFormat="1" applyFont="1" applyAlignment="1">
      <alignment horizontal="left"/>
    </xf>
    <xf numFmtId="0" fontId="16" fillId="0" borderId="0" xfId="0" applyFont="1" applyAlignment="1">
      <alignment/>
    </xf>
    <xf numFmtId="0" fontId="17" fillId="0" borderId="0" xfId="0" applyFont="1" applyAlignment="1">
      <alignment/>
    </xf>
    <xf numFmtId="0" fontId="2" fillId="0" borderId="6" xfId="0" applyFont="1" applyBorder="1" applyAlignment="1">
      <alignment/>
    </xf>
    <xf numFmtId="164" fontId="0" fillId="0" borderId="0" xfId="15" applyNumberFormat="1" applyAlignment="1">
      <alignment horizontal="right"/>
    </xf>
    <xf numFmtId="3" fontId="2" fillId="0" borderId="0" xfId="0" applyNumberFormat="1" applyFont="1" applyAlignment="1">
      <alignment/>
    </xf>
    <xf numFmtId="164" fontId="0" fillId="0" borderId="0" xfId="15" applyNumberFormat="1" applyFont="1" applyBorder="1" applyAlignment="1">
      <alignment/>
    </xf>
    <xf numFmtId="164" fontId="2" fillId="0" borderId="0" xfId="15" applyNumberFormat="1" applyFont="1" applyFill="1" applyBorder="1" applyAlignment="1">
      <alignment/>
    </xf>
    <xf numFmtId="0" fontId="0" fillId="0" borderId="0" xfId="0" applyAlignment="1" quotePrefix="1">
      <alignment/>
    </xf>
    <xf numFmtId="172" fontId="11" fillId="0" borderId="0" xfId="0" applyNumberFormat="1" applyFont="1" applyAlignment="1">
      <alignment/>
    </xf>
    <xf numFmtId="172" fontId="14" fillId="0" borderId="0" xfId="0" applyNumberFormat="1" applyFont="1" applyAlignment="1">
      <alignment/>
    </xf>
    <xf numFmtId="172" fontId="0" fillId="0" borderId="0" xfId="0" applyNumberFormat="1" applyAlignment="1">
      <alignment/>
    </xf>
    <xf numFmtId="164" fontId="0" fillId="0" borderId="1" xfId="15" applyNumberFormat="1" applyFont="1" applyBorder="1" applyAlignment="1">
      <alignment/>
    </xf>
    <xf numFmtId="164" fontId="0" fillId="0" borderId="3" xfId="15" applyNumberFormat="1" applyFont="1" applyBorder="1" applyAlignment="1">
      <alignment/>
    </xf>
    <xf numFmtId="14" fontId="0" fillId="0" borderId="0" xfId="0" applyNumberFormat="1" applyFont="1" applyAlignment="1">
      <alignment horizontal="right"/>
    </xf>
    <xf numFmtId="164" fontId="0" fillId="0" borderId="1" xfId="15" applyNumberFormat="1" applyFont="1" applyBorder="1" applyAlignment="1">
      <alignment/>
    </xf>
    <xf numFmtId="0" fontId="0" fillId="0" borderId="0" xfId="0" applyFont="1" applyAlignment="1">
      <alignment/>
    </xf>
    <xf numFmtId="10" fontId="0" fillId="0" borderId="0" xfId="22" applyNumberFormat="1" applyAlignment="1">
      <alignment/>
    </xf>
    <xf numFmtId="164" fontId="2" fillId="0" borderId="1" xfId="15" applyNumberFormat="1" applyFont="1" applyBorder="1" applyAlignment="1">
      <alignment/>
    </xf>
    <xf numFmtId="0" fontId="2" fillId="0" borderId="0" xfId="0" applyFont="1" applyBorder="1" applyAlignment="1">
      <alignment horizontal="right"/>
    </xf>
    <xf numFmtId="14" fontId="2" fillId="0" borderId="0" xfId="0" applyNumberFormat="1" applyFont="1" applyBorder="1" applyAlignment="1">
      <alignment horizontal="right"/>
    </xf>
    <xf numFmtId="0" fontId="2" fillId="0" borderId="0" xfId="0" applyFont="1" applyAlignment="1">
      <alignment wrapText="1"/>
    </xf>
    <xf numFmtId="0" fontId="18" fillId="0" borderId="0" xfId="0" applyFont="1" applyAlignment="1">
      <alignment/>
    </xf>
    <xf numFmtId="167" fontId="18" fillId="2" borderId="6" xfId="22" applyNumberFormat="1" applyFont="1" applyFill="1" applyBorder="1" applyAlignment="1">
      <alignment/>
    </xf>
    <xf numFmtId="0" fontId="2" fillId="0" borderId="5"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ompanieshouse.gov.uk/about/gbhtml/gpo8.shtml"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6"/>
  <sheetViews>
    <sheetView workbookViewId="0" topLeftCell="A1">
      <selection activeCell="C35" sqref="C35"/>
    </sheetView>
  </sheetViews>
  <sheetFormatPr defaultColWidth="9.140625" defaultRowHeight="12.75"/>
  <cols>
    <col min="3" max="3" width="40.00390625" style="0" bestFit="1" customWidth="1"/>
  </cols>
  <sheetData>
    <row r="1" ht="12.75">
      <c r="A1" s="49" t="s">
        <v>103</v>
      </c>
    </row>
    <row r="4" ht="12.75">
      <c r="B4" t="s">
        <v>117</v>
      </c>
    </row>
    <row r="6" spans="2:4" ht="12.75">
      <c r="B6" t="s">
        <v>138</v>
      </c>
      <c r="C6" t="s">
        <v>139</v>
      </c>
      <c r="D6" t="s">
        <v>140</v>
      </c>
    </row>
    <row r="7" spans="2:4" ht="12.75">
      <c r="B7" t="s">
        <v>118</v>
      </c>
      <c r="C7" s="54" t="s">
        <v>119</v>
      </c>
      <c r="D7" t="s">
        <v>142</v>
      </c>
    </row>
    <row r="8" spans="2:4" ht="12.75">
      <c r="B8" t="s">
        <v>120</v>
      </c>
      <c r="C8" s="54" t="s">
        <v>121</v>
      </c>
      <c r="D8" t="s">
        <v>143</v>
      </c>
    </row>
    <row r="9" spans="2:4" ht="12.75">
      <c r="B9" t="s">
        <v>122</v>
      </c>
      <c r="C9" s="54" t="s">
        <v>141</v>
      </c>
      <c r="D9" t="s">
        <v>144</v>
      </c>
    </row>
    <row r="10" spans="2:4" ht="12.75">
      <c r="B10" t="s">
        <v>124</v>
      </c>
      <c r="C10" s="54" t="s">
        <v>125</v>
      </c>
      <c r="D10" t="s">
        <v>145</v>
      </c>
    </row>
    <row r="11" spans="2:4" ht="12.75">
      <c r="B11" t="s">
        <v>126</v>
      </c>
      <c r="C11" s="54" t="s">
        <v>127</v>
      </c>
      <c r="D11" t="s">
        <v>146</v>
      </c>
    </row>
    <row r="12" spans="2:4" ht="12.75">
      <c r="B12" t="s">
        <v>128</v>
      </c>
      <c r="C12" s="54" t="s">
        <v>131</v>
      </c>
      <c r="D12" t="s">
        <v>148</v>
      </c>
    </row>
    <row r="13" spans="2:4" ht="12.75">
      <c r="B13" t="s">
        <v>129</v>
      </c>
      <c r="C13" s="54" t="s">
        <v>134</v>
      </c>
      <c r="D13" t="s">
        <v>147</v>
      </c>
    </row>
    <row r="14" spans="2:4" ht="12.75">
      <c r="B14" t="s">
        <v>130</v>
      </c>
      <c r="C14" s="54" t="s">
        <v>135</v>
      </c>
      <c r="D14" t="s">
        <v>149</v>
      </c>
    </row>
    <row r="15" spans="2:4" ht="12.75">
      <c r="B15" t="s">
        <v>132</v>
      </c>
      <c r="C15" s="54" t="s">
        <v>136</v>
      </c>
      <c r="D15" t="s">
        <v>166</v>
      </c>
    </row>
    <row r="16" spans="2:4" ht="12.75">
      <c r="B16" t="s">
        <v>133</v>
      </c>
      <c r="C16" s="54" t="s">
        <v>137</v>
      </c>
      <c r="D16" t="s">
        <v>150</v>
      </c>
    </row>
    <row r="20" spans="1:3" ht="12.75">
      <c r="A20" t="s">
        <v>154</v>
      </c>
      <c r="C20" s="14"/>
    </row>
    <row r="21" ht="12.75">
      <c r="C21" s="50"/>
    </row>
    <row r="22" ht="12.75">
      <c r="C22" s="50"/>
    </row>
    <row r="23" ht="12.75">
      <c r="C23" s="49"/>
    </row>
    <row r="24" ht="12.75">
      <c r="C24" s="14"/>
    </row>
    <row r="25" ht="12.75">
      <c r="C25" s="50"/>
    </row>
    <row r="26" ht="12.75">
      <c r="C26" s="50"/>
    </row>
  </sheetData>
  <hyperlinks>
    <hyperlink ref="C7" location="'Register Activity - All Comp'!A1" display="Register Activity - All Comp"/>
    <hyperlink ref="C10" location="'Company Insol &amp; Liquidations'!A1" display="Company Insol &amp; Liquidations"/>
    <hyperlink ref="C11" location="'Company Dissolutions'!A1" display="Company Dissolutions"/>
    <hyperlink ref="C12" location="'Stat Doc Compliance Rates'!A1" display="Stat Doc Compliance Rates"/>
    <hyperlink ref="C13" location="'Comp House Workload'!A1" display="Companies House Workload"/>
    <hyperlink ref="C14" location="'Electronic Filing'!A1" display="Electronic Filing"/>
    <hyperlink ref="C15" location="'Disputes &amp; Complaints'!A1" display="Disputes &amp; Complaints"/>
    <hyperlink ref="C16" location="Searches!A1" display="Searches"/>
    <hyperlink ref="C9" location="'Register Activity - LLP'!A1" display="Register Activity - LLP"/>
    <hyperlink ref="C8" location="'Register Activity - Public Comp'!A1" display="Register Activity - Public Comp"/>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55.28125" style="0" bestFit="1" customWidth="1"/>
    <col min="2" max="2" width="9.28125" style="0" bestFit="1" customWidth="1"/>
  </cols>
  <sheetData>
    <row r="1" ht="15.75">
      <c r="A1" s="1" t="s">
        <v>175</v>
      </c>
    </row>
    <row r="3" spans="1:2" ht="12.75">
      <c r="A3" s="14" t="s">
        <v>78</v>
      </c>
      <c r="B3" s="20">
        <v>1875</v>
      </c>
    </row>
    <row r="4" spans="1:4" ht="12.75">
      <c r="A4" s="50" t="s">
        <v>112</v>
      </c>
      <c r="B4" s="20">
        <v>389</v>
      </c>
      <c r="D4" s="39"/>
    </row>
    <row r="5" spans="1:4" ht="12.75">
      <c r="A5" s="50" t="s">
        <v>113</v>
      </c>
      <c r="B5" s="24">
        <f>B4/B3</f>
        <v>0.20746666666666666</v>
      </c>
      <c r="D5" s="39"/>
    </row>
    <row r="6" spans="1:4" ht="12.75">
      <c r="A6" s="49"/>
      <c r="D6" s="39"/>
    </row>
    <row r="7" spans="1:4" ht="12.75">
      <c r="A7" s="14" t="s">
        <v>79</v>
      </c>
      <c r="B7" s="101">
        <v>1221</v>
      </c>
      <c r="D7" s="39"/>
    </row>
    <row r="8" spans="1:4" ht="12.75">
      <c r="A8" s="50" t="s">
        <v>114</v>
      </c>
      <c r="B8" s="101">
        <f>B7*B9</f>
        <v>1214.2845</v>
      </c>
      <c r="C8" s="19"/>
      <c r="D8" s="39"/>
    </row>
    <row r="9" spans="1:4" ht="12.75">
      <c r="A9" s="50" t="s">
        <v>115</v>
      </c>
      <c r="B9" s="24">
        <v>0.9945</v>
      </c>
      <c r="D9" s="39"/>
    </row>
    <row r="10" ht="12.75">
      <c r="A10" s="49"/>
    </row>
    <row r="11" ht="12.75">
      <c r="A11" s="14" t="s">
        <v>73</v>
      </c>
    </row>
    <row r="12" ht="12.75">
      <c r="A12" s="49" t="s">
        <v>80</v>
      </c>
    </row>
    <row r="31" ht="12.75">
      <c r="B31" t="s">
        <v>18</v>
      </c>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D15"/>
  <sheetViews>
    <sheetView workbookViewId="0" topLeftCell="A1">
      <selection activeCell="A1" sqref="A1"/>
    </sheetView>
  </sheetViews>
  <sheetFormatPr defaultColWidth="9.140625" defaultRowHeight="12.75"/>
  <cols>
    <col min="1" max="1" width="69.140625" style="0" customWidth="1"/>
    <col min="2" max="3" width="13.7109375" style="0" customWidth="1"/>
    <col min="4" max="4" width="16.00390625" style="0" bestFit="1" customWidth="1"/>
  </cols>
  <sheetData>
    <row r="1" ht="15.75">
      <c r="A1" s="1" t="s">
        <v>176</v>
      </c>
    </row>
    <row r="3" spans="1:4" ht="12.75">
      <c r="A3" s="14"/>
      <c r="D3" s="14"/>
    </row>
    <row r="4" spans="2:4" s="12" customFormat="1" ht="25.5" customHeight="1">
      <c r="B4" s="65" t="s">
        <v>177</v>
      </c>
      <c r="C4" s="65" t="s">
        <v>178</v>
      </c>
      <c r="D4" s="65" t="s">
        <v>69</v>
      </c>
    </row>
    <row r="5" spans="1:4" ht="12.75">
      <c r="A5" t="s">
        <v>164</v>
      </c>
      <c r="B5" s="4">
        <v>387038</v>
      </c>
      <c r="C5" s="4">
        <v>353109</v>
      </c>
      <c r="D5" s="80">
        <f>(B5-C5)/C5</f>
        <v>0.09608647754659326</v>
      </c>
    </row>
    <row r="6" spans="1:4" ht="12.75">
      <c r="A6" t="s">
        <v>163</v>
      </c>
      <c r="B6" s="4">
        <v>464390</v>
      </c>
      <c r="C6" s="4">
        <v>425529</v>
      </c>
      <c r="D6" s="80">
        <f>(B6-C6)/C6</f>
        <v>0.09132397556923265</v>
      </c>
    </row>
    <row r="7" spans="1:4" ht="12.75">
      <c r="A7" t="s">
        <v>160</v>
      </c>
      <c r="B7" s="4">
        <v>73658297</v>
      </c>
      <c r="C7" s="4">
        <v>96716536</v>
      </c>
      <c r="D7" s="80">
        <f>(B7-C7)/C7</f>
        <v>-0.23841051337901514</v>
      </c>
    </row>
    <row r="9" ht="12.75">
      <c r="A9" s="14" t="s">
        <v>61</v>
      </c>
    </row>
    <row r="10" ht="12.75">
      <c r="A10" s="49" t="s">
        <v>161</v>
      </c>
    </row>
    <row r="11" ht="12.75">
      <c r="A11" s="66" t="s">
        <v>116</v>
      </c>
    </row>
    <row r="12" ht="12.75">
      <c r="A12" s="49" t="s">
        <v>104</v>
      </c>
    </row>
    <row r="13" ht="12.75">
      <c r="A13" s="113" t="s">
        <v>105</v>
      </c>
    </row>
    <row r="14" ht="12.75">
      <c r="A14" s="113" t="s">
        <v>106</v>
      </c>
    </row>
    <row r="15" ht="12.75">
      <c r="A15" s="113" t="s">
        <v>107</v>
      </c>
    </row>
  </sheetData>
  <printOptions/>
  <pageMargins left="0.75" right="0.75" top="1" bottom="1" header="0.5" footer="0.5"/>
  <pageSetup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dimension ref="A1:L97"/>
  <sheetViews>
    <sheetView workbookViewId="0" topLeftCell="A1">
      <selection activeCell="A1" sqref="A1"/>
    </sheetView>
  </sheetViews>
  <sheetFormatPr defaultColWidth="9.140625" defaultRowHeight="12.75"/>
  <cols>
    <col min="1" max="1" width="5.57421875" style="0" customWidth="1"/>
    <col min="2" max="2" width="33.00390625" style="0" customWidth="1"/>
    <col min="3" max="3" width="14.7109375" style="0" bestFit="1" customWidth="1"/>
    <col min="4" max="4" width="12.140625" style="0" customWidth="1"/>
    <col min="5" max="5" width="13.140625" style="0" customWidth="1"/>
    <col min="6" max="6" width="13.421875" style="0" customWidth="1"/>
    <col min="7" max="7" width="15.140625" style="0" customWidth="1"/>
    <col min="8" max="8" width="15.00390625" style="0" bestFit="1" customWidth="1"/>
    <col min="9" max="9" width="10.28125" style="0" bestFit="1" customWidth="1"/>
  </cols>
  <sheetData>
    <row r="1" ht="15.75">
      <c r="A1" s="1" t="s">
        <v>167</v>
      </c>
    </row>
    <row r="3" spans="1:3" ht="15.75">
      <c r="A3" s="1" t="s">
        <v>81</v>
      </c>
      <c r="B3" s="2"/>
      <c r="C3" s="14" t="s">
        <v>47</v>
      </c>
    </row>
    <row r="4" spans="3:10" ht="12.75">
      <c r="C4" s="16" t="s">
        <v>179</v>
      </c>
      <c r="D4" s="16" t="s">
        <v>180</v>
      </c>
      <c r="E4" s="16" t="s">
        <v>181</v>
      </c>
      <c r="F4" s="16" t="s">
        <v>182</v>
      </c>
      <c r="G4" s="16" t="s">
        <v>183</v>
      </c>
      <c r="H4" s="21" t="s">
        <v>56</v>
      </c>
      <c r="J4" s="16"/>
    </row>
    <row r="5" spans="1:10" ht="12.75">
      <c r="A5" s="25" t="s">
        <v>0</v>
      </c>
      <c r="C5" s="16"/>
      <c r="D5" s="16"/>
      <c r="E5" s="16"/>
      <c r="F5" s="16"/>
      <c r="G5" s="16"/>
      <c r="H5" s="21"/>
      <c r="J5" s="16"/>
    </row>
    <row r="6" spans="1:10" ht="12.75">
      <c r="A6" s="25"/>
      <c r="C6" s="16"/>
      <c r="D6" s="16"/>
      <c r="E6" s="16"/>
      <c r="F6" s="16"/>
      <c r="G6" s="16"/>
      <c r="H6" s="116"/>
      <c r="J6" s="16"/>
    </row>
    <row r="7" spans="1:8" ht="12.75">
      <c r="A7" s="3" t="s">
        <v>1</v>
      </c>
      <c r="C7" s="104">
        <v>3157322</v>
      </c>
      <c r="D7" s="5">
        <v>3160615</v>
      </c>
      <c r="E7" s="5">
        <v>3170158</v>
      </c>
      <c r="F7" s="5">
        <v>3168384</v>
      </c>
      <c r="G7" s="5">
        <v>3165905</v>
      </c>
      <c r="H7" s="28">
        <v>3157200</v>
      </c>
    </row>
    <row r="8" spans="2:8" ht="12.75">
      <c r="B8" t="s">
        <v>2</v>
      </c>
      <c r="C8" s="4">
        <v>10362</v>
      </c>
      <c r="D8" s="4">
        <v>10199</v>
      </c>
      <c r="E8" s="4">
        <v>9272</v>
      </c>
      <c r="F8" s="4">
        <v>4233</v>
      </c>
      <c r="G8" s="4">
        <v>4963</v>
      </c>
      <c r="H8" s="4">
        <v>37649</v>
      </c>
    </row>
    <row r="9" spans="2:8" ht="12.75">
      <c r="B9" t="s">
        <v>3</v>
      </c>
      <c r="C9" s="6">
        <v>7193</v>
      </c>
      <c r="D9" s="4">
        <v>764</v>
      </c>
      <c r="E9" s="4">
        <v>11166</v>
      </c>
      <c r="F9" s="4">
        <v>6800</v>
      </c>
      <c r="G9" s="4">
        <v>5279</v>
      </c>
      <c r="H9" s="4">
        <v>30933</v>
      </c>
    </row>
    <row r="10" spans="2:8" ht="12.75">
      <c r="B10" t="s">
        <v>4</v>
      </c>
      <c r="C10" s="4">
        <v>127</v>
      </c>
      <c r="D10" s="4">
        <v>108</v>
      </c>
      <c r="E10" s="4">
        <v>117</v>
      </c>
      <c r="F10" s="112">
        <v>87</v>
      </c>
      <c r="G10" s="30">
        <v>69</v>
      </c>
      <c r="H10" s="4">
        <v>508</v>
      </c>
    </row>
    <row r="11" spans="1:9" ht="12.75">
      <c r="A11" s="3" t="s">
        <v>5</v>
      </c>
      <c r="C11" s="26">
        <v>3160615</v>
      </c>
      <c r="D11" s="26">
        <v>3170158</v>
      </c>
      <c r="E11" s="26">
        <v>3168384</v>
      </c>
      <c r="F11" s="104">
        <v>3165905</v>
      </c>
      <c r="G11" s="104">
        <v>3165663</v>
      </c>
      <c r="H11" s="26">
        <v>3164418</v>
      </c>
      <c r="I11" s="19"/>
    </row>
    <row r="12" spans="2:8" ht="12.75">
      <c r="B12" t="s">
        <v>6</v>
      </c>
      <c r="C12" s="4">
        <v>74870</v>
      </c>
      <c r="D12" s="4">
        <v>74682</v>
      </c>
      <c r="E12" s="4">
        <v>74678</v>
      </c>
      <c r="F12" s="72">
        <v>74690</v>
      </c>
      <c r="G12" s="84">
        <v>74971</v>
      </c>
      <c r="H12" s="4">
        <v>74999</v>
      </c>
    </row>
    <row r="13" spans="2:8" ht="12.75">
      <c r="B13" t="s">
        <v>7</v>
      </c>
      <c r="C13" s="4">
        <v>168496</v>
      </c>
      <c r="D13" s="4">
        <v>175013</v>
      </c>
      <c r="E13" s="4">
        <v>174302</v>
      </c>
      <c r="F13" s="72">
        <v>167322</v>
      </c>
      <c r="G13" s="84">
        <v>164884</v>
      </c>
      <c r="H13" s="4">
        <v>160445</v>
      </c>
    </row>
    <row r="14" spans="1:8" ht="12.75">
      <c r="A14" t="s">
        <v>8</v>
      </c>
      <c r="C14" s="27">
        <v>2917249</v>
      </c>
      <c r="D14" s="27">
        <v>2920463</v>
      </c>
      <c r="E14" s="27">
        <v>2919404</v>
      </c>
      <c r="F14" s="27">
        <v>2923893</v>
      </c>
      <c r="G14" s="27">
        <v>2925808</v>
      </c>
      <c r="H14" s="27">
        <v>2928974</v>
      </c>
    </row>
    <row r="15" spans="3:8" ht="12.75">
      <c r="C15" s="28"/>
      <c r="D15" s="28"/>
      <c r="E15" s="28"/>
      <c r="F15" s="28"/>
      <c r="G15" s="28"/>
      <c r="H15" s="28"/>
    </row>
    <row r="16" spans="1:8" ht="12.75">
      <c r="A16" s="23"/>
      <c r="B16" s="23"/>
      <c r="C16" s="29">
        <v>2775886</v>
      </c>
      <c r="D16" s="30"/>
      <c r="E16" s="30"/>
      <c r="F16" s="31"/>
      <c r="G16" s="31"/>
      <c r="H16" s="23"/>
    </row>
    <row r="17" spans="1:2" ht="12.75">
      <c r="A17" s="14" t="s">
        <v>9</v>
      </c>
      <c r="B17" s="32"/>
    </row>
    <row r="18" spans="3:8" ht="12.75">
      <c r="C18" s="15"/>
      <c r="D18" s="15"/>
      <c r="E18" s="15"/>
      <c r="F18" s="15"/>
      <c r="G18" s="15"/>
      <c r="H18" s="15"/>
    </row>
    <row r="19" spans="1:8" ht="12.75">
      <c r="A19" s="3" t="s">
        <v>1</v>
      </c>
      <c r="C19" s="104">
        <v>182140</v>
      </c>
      <c r="D19" s="5">
        <v>181939</v>
      </c>
      <c r="E19" s="5">
        <v>182066</v>
      </c>
      <c r="F19" s="5">
        <v>182525</v>
      </c>
      <c r="G19" s="5">
        <v>182157</v>
      </c>
      <c r="H19" s="28">
        <v>182138</v>
      </c>
    </row>
    <row r="20" spans="2:8" ht="12.75">
      <c r="B20" t="s">
        <v>2</v>
      </c>
      <c r="C20" s="4">
        <v>531</v>
      </c>
      <c r="D20" s="4">
        <v>499</v>
      </c>
      <c r="E20" s="4">
        <v>477</v>
      </c>
      <c r="F20" s="4">
        <v>226</v>
      </c>
      <c r="G20" s="4">
        <v>141</v>
      </c>
      <c r="H20" s="4">
        <v>1874</v>
      </c>
    </row>
    <row r="21" spans="2:8" ht="12.75">
      <c r="B21" t="s">
        <v>3</v>
      </c>
      <c r="C21" s="6">
        <v>741</v>
      </c>
      <c r="D21" s="4">
        <v>376</v>
      </c>
      <c r="E21" s="4">
        <v>26</v>
      </c>
      <c r="F21" s="4">
        <v>596</v>
      </c>
      <c r="G21" s="4">
        <v>329</v>
      </c>
      <c r="H21" s="4">
        <v>1761</v>
      </c>
    </row>
    <row r="22" spans="2:12" ht="12.75">
      <c r="B22" t="s">
        <v>4</v>
      </c>
      <c r="C22" s="23">
        <v>9</v>
      </c>
      <c r="D22" s="23">
        <v>3</v>
      </c>
      <c r="E22" s="23">
        <v>7</v>
      </c>
      <c r="F22" s="23">
        <v>3</v>
      </c>
      <c r="G22" s="30">
        <v>3</v>
      </c>
      <c r="H22" s="4">
        <v>25</v>
      </c>
      <c r="I22" s="19"/>
      <c r="J22" s="36"/>
      <c r="K22" s="36"/>
      <c r="L22" s="36"/>
    </row>
    <row r="23" spans="1:9" ht="12.75">
      <c r="A23" s="3" t="s">
        <v>5</v>
      </c>
      <c r="C23" s="26">
        <v>181939</v>
      </c>
      <c r="D23" s="26">
        <v>182066</v>
      </c>
      <c r="E23" s="26">
        <v>182525</v>
      </c>
      <c r="F23" s="104">
        <v>182157</v>
      </c>
      <c r="G23" s="104">
        <v>181972</v>
      </c>
      <c r="H23" s="26">
        <v>181980</v>
      </c>
      <c r="I23" s="19"/>
    </row>
    <row r="24" spans="2:8" ht="12.75">
      <c r="B24" t="s">
        <v>6</v>
      </c>
      <c r="C24" s="4">
        <v>3981</v>
      </c>
      <c r="D24" s="4">
        <v>3984</v>
      </c>
      <c r="E24" s="4">
        <v>3986</v>
      </c>
      <c r="F24" s="72">
        <v>3980</v>
      </c>
      <c r="G24" s="84">
        <v>3962</v>
      </c>
      <c r="H24" s="4">
        <v>3970</v>
      </c>
    </row>
    <row r="25" spans="2:8" ht="12.75">
      <c r="B25" t="s">
        <v>7</v>
      </c>
      <c r="C25" s="4">
        <v>10561</v>
      </c>
      <c r="D25" s="4">
        <v>11065</v>
      </c>
      <c r="E25" s="4">
        <v>11156</v>
      </c>
      <c r="F25" s="72">
        <v>10588</v>
      </c>
      <c r="G25" s="84">
        <v>11023</v>
      </c>
      <c r="H25" s="4">
        <v>11032</v>
      </c>
    </row>
    <row r="26" spans="1:8" ht="12.75">
      <c r="A26" t="s">
        <v>8</v>
      </c>
      <c r="C26" s="27">
        <v>167397</v>
      </c>
      <c r="D26" s="27">
        <v>167017</v>
      </c>
      <c r="E26" s="27">
        <v>167383</v>
      </c>
      <c r="F26" s="27">
        <v>167589</v>
      </c>
      <c r="G26" s="27">
        <v>166987</v>
      </c>
      <c r="H26" s="27">
        <v>166978</v>
      </c>
    </row>
    <row r="27" spans="3:8" ht="12.75">
      <c r="C27" s="28"/>
      <c r="D27" s="28"/>
      <c r="E27" s="28"/>
      <c r="F27" s="28"/>
      <c r="G27" s="28"/>
      <c r="H27" s="28"/>
    </row>
    <row r="28" spans="1:8" ht="12.75">
      <c r="A28" s="23"/>
      <c r="B28" s="23"/>
      <c r="C28" s="29">
        <v>161064</v>
      </c>
      <c r="D28" s="33"/>
      <c r="E28" s="30"/>
      <c r="F28" s="30"/>
      <c r="G28" s="30"/>
      <c r="H28" s="23"/>
    </row>
    <row r="29" ht="12.75">
      <c r="A29" s="14" t="s">
        <v>10</v>
      </c>
    </row>
    <row r="30" spans="3:8" ht="12.75">
      <c r="C30" s="15"/>
      <c r="D30" s="15"/>
      <c r="E30" s="15"/>
      <c r="F30" s="15"/>
      <c r="G30" s="15"/>
      <c r="H30" s="117"/>
    </row>
    <row r="31" spans="1:8" ht="12.75">
      <c r="A31" s="3" t="s">
        <v>1</v>
      </c>
      <c r="C31" s="104">
        <v>47594</v>
      </c>
      <c r="D31" s="5">
        <v>47622</v>
      </c>
      <c r="E31" s="5">
        <v>47646</v>
      </c>
      <c r="F31" s="5">
        <v>47725</v>
      </c>
      <c r="G31" s="5">
        <v>47655</v>
      </c>
      <c r="H31" s="28">
        <v>47592</v>
      </c>
    </row>
    <row r="32" spans="2:8" ht="12.75">
      <c r="B32" t="s">
        <v>2</v>
      </c>
      <c r="C32" s="6">
        <v>114</v>
      </c>
      <c r="D32" s="4">
        <v>109</v>
      </c>
      <c r="E32" s="4">
        <v>91</v>
      </c>
      <c r="F32" s="4">
        <v>33</v>
      </c>
      <c r="G32" s="4">
        <v>23</v>
      </c>
      <c r="H32" s="4">
        <v>362</v>
      </c>
    </row>
    <row r="33" spans="2:8" ht="12.75">
      <c r="B33" t="s">
        <v>3</v>
      </c>
      <c r="C33" s="4">
        <v>86</v>
      </c>
      <c r="D33" s="4">
        <v>86</v>
      </c>
      <c r="E33" s="4">
        <v>12</v>
      </c>
      <c r="F33" s="4">
        <v>102</v>
      </c>
      <c r="G33" s="4">
        <v>62</v>
      </c>
      <c r="H33" s="4">
        <v>288</v>
      </c>
    </row>
    <row r="34" spans="2:8" ht="12.75">
      <c r="B34" t="s">
        <v>4</v>
      </c>
      <c r="C34" s="4">
        <v>0</v>
      </c>
      <c r="D34" s="4">
        <v>2</v>
      </c>
      <c r="E34" s="4">
        <v>1</v>
      </c>
      <c r="F34" s="112">
        <v>0</v>
      </c>
      <c r="G34" s="30">
        <v>0</v>
      </c>
      <c r="H34" s="4">
        <v>3</v>
      </c>
    </row>
    <row r="35" spans="1:10" ht="12.75">
      <c r="A35" s="3" t="s">
        <v>5</v>
      </c>
      <c r="C35" s="26">
        <v>47622</v>
      </c>
      <c r="D35" s="26">
        <v>47646</v>
      </c>
      <c r="E35" s="26">
        <v>47725</v>
      </c>
      <c r="F35" s="104">
        <v>47655</v>
      </c>
      <c r="G35" s="104">
        <v>47616</v>
      </c>
      <c r="H35" s="26">
        <v>47609</v>
      </c>
      <c r="I35" s="19"/>
      <c r="J35" s="19"/>
    </row>
    <row r="36" spans="2:9" ht="12.75">
      <c r="B36" t="s">
        <v>6</v>
      </c>
      <c r="C36" s="4">
        <v>1779</v>
      </c>
      <c r="D36" s="4">
        <v>1783</v>
      </c>
      <c r="E36" s="4">
        <v>1771</v>
      </c>
      <c r="F36" s="72">
        <v>1777</v>
      </c>
      <c r="G36" s="84">
        <v>1774</v>
      </c>
      <c r="H36" s="4">
        <v>1774</v>
      </c>
      <c r="I36" s="19"/>
    </row>
    <row r="37" spans="2:9" ht="12.75">
      <c r="B37" t="s">
        <v>7</v>
      </c>
      <c r="C37" s="4">
        <v>2243</v>
      </c>
      <c r="D37" s="4">
        <v>2231</v>
      </c>
      <c r="E37" s="4">
        <v>2334</v>
      </c>
      <c r="F37" s="72">
        <v>2169</v>
      </c>
      <c r="G37" s="84">
        <v>2265</v>
      </c>
      <c r="H37" s="6">
        <v>2157</v>
      </c>
      <c r="I37" s="19"/>
    </row>
    <row r="38" spans="1:8" ht="12.75">
      <c r="A38" t="s">
        <v>8</v>
      </c>
      <c r="C38" s="27">
        <v>43600</v>
      </c>
      <c r="D38" s="27">
        <v>43632</v>
      </c>
      <c r="E38" s="27">
        <v>43620</v>
      </c>
      <c r="F38" s="27">
        <v>43709</v>
      </c>
      <c r="G38" s="27">
        <v>43577</v>
      </c>
      <c r="H38" s="27">
        <v>43678</v>
      </c>
    </row>
    <row r="39" spans="3:8" ht="12.75">
      <c r="C39" s="28"/>
      <c r="D39" s="28"/>
      <c r="E39" s="28"/>
      <c r="F39" s="28"/>
      <c r="G39" s="28"/>
      <c r="H39" s="28"/>
    </row>
    <row r="40" spans="1:8" ht="12.75">
      <c r="A40" s="23"/>
      <c r="B40" s="23"/>
      <c r="C40" s="30"/>
      <c r="D40" s="30"/>
      <c r="E40" s="30"/>
      <c r="F40" s="30"/>
      <c r="G40" s="30"/>
      <c r="H40" s="23"/>
    </row>
    <row r="41" ht="12.75">
      <c r="A41" s="14" t="s">
        <v>11</v>
      </c>
    </row>
    <row r="42" spans="3:8" ht="12.75">
      <c r="C42" s="15"/>
      <c r="D42" s="15"/>
      <c r="E42" s="15"/>
      <c r="F42" s="15"/>
      <c r="G42" s="15"/>
      <c r="H42" s="15"/>
    </row>
    <row r="43" spans="1:8" ht="12.75">
      <c r="A43" s="3" t="s">
        <v>1</v>
      </c>
      <c r="C43" s="5">
        <v>3387056</v>
      </c>
      <c r="D43" s="5">
        <v>3390176</v>
      </c>
      <c r="E43" s="5">
        <v>3399870</v>
      </c>
      <c r="F43" s="5">
        <v>3398634</v>
      </c>
      <c r="G43" s="5">
        <v>3395717</v>
      </c>
      <c r="H43" s="5">
        <v>3386930</v>
      </c>
    </row>
    <row r="44" spans="2:8" ht="12.75">
      <c r="B44" t="s">
        <v>2</v>
      </c>
      <c r="C44" s="5">
        <v>11007</v>
      </c>
      <c r="D44" s="5">
        <v>10807</v>
      </c>
      <c r="E44" s="5">
        <v>9840</v>
      </c>
      <c r="F44" s="5">
        <v>4492</v>
      </c>
      <c r="G44" s="5">
        <v>5127</v>
      </c>
      <c r="H44" s="5">
        <v>39885</v>
      </c>
    </row>
    <row r="45" spans="2:8" ht="12.75">
      <c r="B45" t="s">
        <v>3</v>
      </c>
      <c r="C45" s="5">
        <v>8020</v>
      </c>
      <c r="D45" s="5">
        <v>1226</v>
      </c>
      <c r="E45" s="5">
        <v>11204</v>
      </c>
      <c r="F45" s="5">
        <v>7498</v>
      </c>
      <c r="G45" s="5">
        <v>5670</v>
      </c>
      <c r="H45" s="5">
        <v>32982</v>
      </c>
    </row>
    <row r="46" spans="2:8" ht="12.75">
      <c r="B46" t="s">
        <v>4</v>
      </c>
      <c r="C46" s="5">
        <v>136</v>
      </c>
      <c r="D46" s="5">
        <v>113</v>
      </c>
      <c r="E46" s="5">
        <v>125</v>
      </c>
      <c r="F46" s="5">
        <v>90</v>
      </c>
      <c r="G46" s="5">
        <v>72</v>
      </c>
      <c r="H46" s="5">
        <v>536</v>
      </c>
    </row>
    <row r="47" spans="1:9" ht="12.75">
      <c r="A47" s="3" t="s">
        <v>5</v>
      </c>
      <c r="C47" s="26">
        <v>3390176</v>
      </c>
      <c r="D47" s="26">
        <v>3399870</v>
      </c>
      <c r="E47" s="26">
        <v>3398634</v>
      </c>
      <c r="F47" s="26">
        <v>3395717</v>
      </c>
      <c r="G47" s="26">
        <v>3395251</v>
      </c>
      <c r="H47" s="26">
        <v>3394007</v>
      </c>
      <c r="I47" s="19"/>
    </row>
    <row r="48" spans="2:8" ht="12.75">
      <c r="B48" t="s">
        <v>6</v>
      </c>
      <c r="C48" s="5">
        <v>80630</v>
      </c>
      <c r="D48" s="5">
        <v>80449</v>
      </c>
      <c r="E48" s="5">
        <v>80435</v>
      </c>
      <c r="F48" s="5">
        <v>80447</v>
      </c>
      <c r="G48" s="5">
        <v>80707</v>
      </c>
      <c r="H48" s="5">
        <v>80743</v>
      </c>
    </row>
    <row r="49" spans="2:9" ht="12.75">
      <c r="B49" t="s">
        <v>7</v>
      </c>
      <c r="C49" s="5">
        <v>181300</v>
      </c>
      <c r="D49" s="5">
        <v>188309</v>
      </c>
      <c r="E49" s="5">
        <v>187792</v>
      </c>
      <c r="F49" s="5">
        <v>180079</v>
      </c>
      <c r="G49" s="5">
        <v>178172</v>
      </c>
      <c r="H49" s="5">
        <v>173634</v>
      </c>
      <c r="I49" s="19"/>
    </row>
    <row r="50" spans="1:8" ht="12.75">
      <c r="A50" t="s">
        <v>8</v>
      </c>
      <c r="C50" s="27">
        <v>3128246</v>
      </c>
      <c r="D50" s="27">
        <v>3131112</v>
      </c>
      <c r="E50" s="27">
        <v>3130407</v>
      </c>
      <c r="F50" s="27">
        <v>3135191</v>
      </c>
      <c r="G50" s="27">
        <v>3136372</v>
      </c>
      <c r="H50" s="27">
        <v>3139630</v>
      </c>
    </row>
    <row r="51" spans="3:8" ht="12.75">
      <c r="C51" s="28"/>
      <c r="D51" s="28"/>
      <c r="E51" s="28"/>
      <c r="F51" s="28"/>
      <c r="G51" s="28"/>
      <c r="H51" s="28"/>
    </row>
    <row r="52" spans="1:8" ht="12.75">
      <c r="A52" s="23"/>
      <c r="B52" s="23"/>
      <c r="C52" s="29">
        <f>C47-C48-C49</f>
        <v>3128246</v>
      </c>
      <c r="D52" s="30"/>
      <c r="E52" s="30"/>
      <c r="F52" s="30"/>
      <c r="G52" s="30"/>
      <c r="H52" s="23"/>
    </row>
    <row r="53" spans="1:8" ht="12.75">
      <c r="A53" s="36"/>
      <c r="B53" s="36"/>
      <c r="C53" s="92"/>
      <c r="D53" s="93"/>
      <c r="E53" s="93"/>
      <c r="F53" s="93"/>
      <c r="G53" s="93"/>
      <c r="H53" s="36"/>
    </row>
    <row r="54" ht="12.75">
      <c r="A54" s="14" t="s">
        <v>61</v>
      </c>
    </row>
    <row r="55" ht="12.75">
      <c r="A55" s="32" t="s">
        <v>158</v>
      </c>
    </row>
    <row r="56" ht="12.75">
      <c r="A56" s="91"/>
    </row>
    <row r="57" spans="1:7" ht="12.75">
      <c r="A57" s="10" t="s">
        <v>25</v>
      </c>
      <c r="C57" s="4"/>
      <c r="D57" s="4"/>
      <c r="E57" s="4"/>
      <c r="F57" s="4"/>
      <c r="G57" s="4"/>
    </row>
    <row r="59" ht="12.75">
      <c r="A59" t="s">
        <v>19</v>
      </c>
    </row>
    <row r="60" ht="12.75">
      <c r="A60" t="s">
        <v>20</v>
      </c>
    </row>
    <row r="62" ht="12.75">
      <c r="A62" t="s">
        <v>21</v>
      </c>
    </row>
    <row r="63" ht="12.75">
      <c r="A63" t="s">
        <v>22</v>
      </c>
    </row>
    <row r="64" ht="12.75">
      <c r="A64" t="s">
        <v>23</v>
      </c>
    </row>
    <row r="66" ht="12.75">
      <c r="A66" t="s">
        <v>27</v>
      </c>
    </row>
    <row r="67" ht="12.75">
      <c r="A67" t="s">
        <v>24</v>
      </c>
    </row>
    <row r="69" ht="12.75">
      <c r="A69" t="s">
        <v>26</v>
      </c>
    </row>
    <row r="71" ht="14.25">
      <c r="A71" s="11" t="s">
        <v>28</v>
      </c>
    </row>
    <row r="74" s="94" customFormat="1" ht="12.75">
      <c r="A74" s="94" t="s">
        <v>30</v>
      </c>
    </row>
    <row r="75" s="94" customFormat="1" ht="12.75">
      <c r="A75" s="94" t="s">
        <v>31</v>
      </c>
    </row>
    <row r="76" s="94" customFormat="1" ht="12.75">
      <c r="A76" s="94" t="s">
        <v>32</v>
      </c>
    </row>
    <row r="77" s="94" customFormat="1" ht="12.75">
      <c r="A77" s="94" t="s">
        <v>33</v>
      </c>
    </row>
    <row r="78" s="94" customFormat="1" ht="12.75">
      <c r="A78" s="94" t="s">
        <v>34</v>
      </c>
    </row>
    <row r="79" s="94" customFormat="1" ht="12.75">
      <c r="A79" s="94" t="s">
        <v>18</v>
      </c>
    </row>
    <row r="80" s="94" customFormat="1" ht="12.75">
      <c r="A80" s="95" t="s">
        <v>35</v>
      </c>
    </row>
    <row r="81" s="94" customFormat="1" ht="12.75">
      <c r="A81" s="95" t="s">
        <v>36</v>
      </c>
    </row>
    <row r="82" s="94" customFormat="1" ht="12.75">
      <c r="A82" s="94" t="s">
        <v>37</v>
      </c>
    </row>
    <row r="83" s="94" customFormat="1" ht="12.75">
      <c r="A83" s="94" t="s">
        <v>18</v>
      </c>
    </row>
    <row r="84" s="94" customFormat="1" ht="12.75">
      <c r="A84" s="94" t="s">
        <v>38</v>
      </c>
    </row>
    <row r="85" s="94" customFormat="1" ht="12.75">
      <c r="A85" s="94" t="s">
        <v>39</v>
      </c>
    </row>
    <row r="86" s="94" customFormat="1" ht="12.75">
      <c r="A86" s="94" t="s">
        <v>40</v>
      </c>
    </row>
    <row r="87" s="94" customFormat="1" ht="12.75"/>
    <row r="88" s="94" customFormat="1" ht="12.75">
      <c r="A88" s="94" t="s">
        <v>96</v>
      </c>
    </row>
    <row r="89" s="94" customFormat="1" ht="12.75">
      <c r="A89" s="95" t="s">
        <v>95</v>
      </c>
    </row>
    <row r="90" s="94" customFormat="1" ht="12.75"/>
    <row r="91" s="94" customFormat="1" ht="12.75">
      <c r="A91" s="94" t="s">
        <v>97</v>
      </c>
    </row>
    <row r="92" s="94" customFormat="1" ht="12.75">
      <c r="A92" s="96" t="s">
        <v>101</v>
      </c>
    </row>
    <row r="93" s="94" customFormat="1" ht="12.75">
      <c r="A93" s="97" t="s">
        <v>98</v>
      </c>
    </row>
    <row r="94" s="94" customFormat="1" ht="12.75">
      <c r="A94" s="98" t="s">
        <v>99</v>
      </c>
    </row>
    <row r="95" s="94" customFormat="1" ht="12.75">
      <c r="A95" s="99"/>
    </row>
    <row r="96" s="94" customFormat="1" ht="12.75">
      <c r="A96" s="94" t="s">
        <v>100</v>
      </c>
    </row>
    <row r="97" s="94" customFormat="1" ht="12.75">
      <c r="A97" s="94" t="s">
        <v>102</v>
      </c>
    </row>
  </sheetData>
  <printOptions/>
  <pageMargins left="0.75" right="0.75" top="1" bottom="1" header="0.5" footer="0.5"/>
  <pageSetup horizontalDpi="600" verticalDpi="600" orientation="portrait" paperSize="9" scale="65" r:id="rId1"/>
  <colBreaks count="1" manualBreakCount="1">
    <brk id="10" max="96" man="1"/>
  </colBreaks>
</worksheet>
</file>

<file path=xl/worksheets/sheet3.xml><?xml version="1.0" encoding="utf-8"?>
<worksheet xmlns="http://schemas.openxmlformats.org/spreadsheetml/2006/main" xmlns:r="http://schemas.openxmlformats.org/officeDocument/2006/relationships">
  <dimension ref="A1:J97"/>
  <sheetViews>
    <sheetView workbookViewId="0" topLeftCell="A1">
      <selection activeCell="A1" sqref="A1"/>
    </sheetView>
  </sheetViews>
  <sheetFormatPr defaultColWidth="9.140625" defaultRowHeight="12.75"/>
  <cols>
    <col min="2" max="2" width="28.8515625" style="0" customWidth="1"/>
    <col min="3" max="3" width="14.140625" style="0" customWidth="1"/>
    <col min="4" max="4" width="13.8515625" style="0" bestFit="1" customWidth="1"/>
    <col min="5" max="5" width="12.57421875" style="0" customWidth="1"/>
    <col min="6" max="6" width="13.140625" style="0" customWidth="1"/>
    <col min="7" max="7" width="15.140625" style="0" customWidth="1"/>
    <col min="8" max="8" width="14.8515625" style="0" bestFit="1" customWidth="1"/>
  </cols>
  <sheetData>
    <row r="1" ht="15.75">
      <c r="A1" s="1" t="s">
        <v>167</v>
      </c>
    </row>
    <row r="3" spans="1:9" ht="15.75">
      <c r="A3" s="1" t="s">
        <v>82</v>
      </c>
      <c r="B3" s="2"/>
      <c r="C3" s="14" t="s">
        <v>47</v>
      </c>
      <c r="I3" s="34"/>
    </row>
    <row r="4" spans="3:10" ht="12.75">
      <c r="C4" s="16" t="s">
        <v>179</v>
      </c>
      <c r="D4" s="16" t="s">
        <v>180</v>
      </c>
      <c r="E4" s="16" t="s">
        <v>181</v>
      </c>
      <c r="F4" s="16" t="s">
        <v>182</v>
      </c>
      <c r="G4" s="16" t="s">
        <v>183</v>
      </c>
      <c r="H4" s="21" t="s">
        <v>56</v>
      </c>
      <c r="J4" s="16"/>
    </row>
    <row r="5" spans="1:8" ht="12.75">
      <c r="A5" s="25" t="s">
        <v>83</v>
      </c>
      <c r="C5" s="15"/>
      <c r="D5" s="15"/>
      <c r="E5" s="15"/>
      <c r="F5" s="15"/>
      <c r="G5" s="15"/>
      <c r="H5" s="21"/>
    </row>
    <row r="6" spans="1:8" ht="12.75">
      <c r="A6" s="25"/>
      <c r="C6" s="15"/>
      <c r="D6" s="15"/>
      <c r="E6" s="15"/>
      <c r="F6" s="15"/>
      <c r="G6" s="15"/>
      <c r="H6" s="21"/>
    </row>
    <row r="7" spans="1:9" ht="12.75">
      <c r="A7" s="3" t="s">
        <v>1</v>
      </c>
      <c r="C7" s="5">
        <v>7332</v>
      </c>
      <c r="D7" s="5">
        <f>C11</f>
        <v>7323</v>
      </c>
      <c r="E7" s="5">
        <f>D11</f>
        <v>7325</v>
      </c>
      <c r="F7" s="5">
        <f>E11</f>
        <v>7324</v>
      </c>
      <c r="G7" s="5">
        <f>F11</f>
        <v>7319</v>
      </c>
      <c r="H7" s="5">
        <v>7332</v>
      </c>
      <c r="I7" s="4"/>
    </row>
    <row r="8" spans="2:9" ht="12.75">
      <c r="B8" t="s">
        <v>2</v>
      </c>
      <c r="C8" s="4">
        <v>5</v>
      </c>
      <c r="D8" s="4">
        <v>13</v>
      </c>
      <c r="E8" s="4">
        <v>17</v>
      </c>
      <c r="F8" s="72">
        <v>4</v>
      </c>
      <c r="G8" s="72">
        <v>1</v>
      </c>
      <c r="H8" s="6">
        <v>41</v>
      </c>
      <c r="I8" s="72"/>
    </row>
    <row r="9" spans="2:9" ht="12.75">
      <c r="B9" t="s">
        <v>3</v>
      </c>
      <c r="C9" s="6">
        <v>10</v>
      </c>
      <c r="D9" s="6">
        <v>3</v>
      </c>
      <c r="E9" s="6">
        <v>10</v>
      </c>
      <c r="F9" s="6">
        <v>11</v>
      </c>
      <c r="G9" s="6">
        <v>4</v>
      </c>
      <c r="H9" s="6">
        <v>42</v>
      </c>
      <c r="I9" s="6"/>
    </row>
    <row r="10" spans="2:9" ht="12.75">
      <c r="B10" t="s">
        <v>4</v>
      </c>
      <c r="C10" s="30">
        <v>0</v>
      </c>
      <c r="D10" s="30">
        <v>0</v>
      </c>
      <c r="E10" s="30">
        <v>0</v>
      </c>
      <c r="F10" s="31">
        <v>1</v>
      </c>
      <c r="G10" s="31">
        <v>0</v>
      </c>
      <c r="H10" s="31">
        <v>1</v>
      </c>
      <c r="I10" s="85"/>
    </row>
    <row r="11" spans="1:9" ht="12.75">
      <c r="A11" s="3" t="s">
        <v>5</v>
      </c>
      <c r="C11">
        <v>7323</v>
      </c>
      <c r="D11" s="5">
        <v>7325</v>
      </c>
      <c r="E11" s="5">
        <v>7324</v>
      </c>
      <c r="F11" s="5">
        <v>7319</v>
      </c>
      <c r="G11" s="5">
        <v>7311</v>
      </c>
      <c r="H11" s="5">
        <v>7313</v>
      </c>
      <c r="I11" s="19"/>
    </row>
    <row r="12" spans="2:8" ht="12.75">
      <c r="B12" t="s">
        <v>6</v>
      </c>
      <c r="C12">
        <v>720</v>
      </c>
      <c r="D12" s="4">
        <v>725</v>
      </c>
      <c r="E12" s="4">
        <v>725</v>
      </c>
      <c r="F12" s="4">
        <v>722</v>
      </c>
      <c r="G12" s="4">
        <v>721</v>
      </c>
      <c r="H12" s="4">
        <v>723</v>
      </c>
    </row>
    <row r="13" spans="2:8" ht="12.75">
      <c r="B13" t="s">
        <v>7</v>
      </c>
      <c r="C13">
        <v>256</v>
      </c>
      <c r="D13" s="4">
        <v>263</v>
      </c>
      <c r="E13" s="4">
        <v>253</v>
      </c>
      <c r="F13" s="4">
        <v>242</v>
      </c>
      <c r="G13" s="4">
        <v>241</v>
      </c>
      <c r="H13" s="4">
        <v>233</v>
      </c>
    </row>
    <row r="14" spans="1:8" ht="12.75">
      <c r="A14" t="s">
        <v>8</v>
      </c>
      <c r="C14" s="27">
        <f aca="true" t="shared" si="0" ref="C14:H14">SUM(C11-C12-C13)</f>
        <v>6347</v>
      </c>
      <c r="D14" s="27">
        <f t="shared" si="0"/>
        <v>6337</v>
      </c>
      <c r="E14" s="27">
        <f t="shared" si="0"/>
        <v>6346</v>
      </c>
      <c r="F14" s="27">
        <f t="shared" si="0"/>
        <v>6355</v>
      </c>
      <c r="G14" s="27">
        <f t="shared" si="0"/>
        <v>6349</v>
      </c>
      <c r="H14" s="27">
        <f t="shared" si="0"/>
        <v>6357</v>
      </c>
    </row>
    <row r="15" spans="3:8" ht="12.75">
      <c r="C15" s="28"/>
      <c r="D15" s="28"/>
      <c r="E15" s="28"/>
      <c r="F15" s="28"/>
      <c r="G15" s="28"/>
      <c r="H15" s="35"/>
    </row>
    <row r="16" spans="1:8" ht="12.75">
      <c r="A16" s="23"/>
      <c r="B16" s="23"/>
      <c r="C16" s="30"/>
      <c r="D16" s="30"/>
      <c r="E16" s="30"/>
      <c r="F16" s="30"/>
      <c r="G16" s="30"/>
      <c r="H16" s="23"/>
    </row>
    <row r="17" ht="12.75">
      <c r="A17" s="14" t="s">
        <v>9</v>
      </c>
    </row>
    <row r="18" spans="3:8" ht="12.75">
      <c r="C18" s="15"/>
      <c r="D18" s="15"/>
      <c r="E18" s="15"/>
      <c r="F18" s="15"/>
      <c r="G18" s="15"/>
      <c r="H18" s="15"/>
    </row>
    <row r="19" spans="1:8" ht="12.75">
      <c r="A19" s="3" t="s">
        <v>1</v>
      </c>
      <c r="C19" s="5">
        <v>266</v>
      </c>
      <c r="D19" s="5">
        <f>C23</f>
        <v>266</v>
      </c>
      <c r="E19" s="5">
        <f>D23</f>
        <v>266</v>
      </c>
      <c r="F19" s="5">
        <f>E23</f>
        <v>266</v>
      </c>
      <c r="G19" s="5">
        <f>F23</f>
        <v>266</v>
      </c>
      <c r="H19" s="5">
        <v>266</v>
      </c>
    </row>
    <row r="20" spans="2:8" ht="12.75">
      <c r="B20" t="s">
        <v>2</v>
      </c>
      <c r="C20" s="4">
        <v>0</v>
      </c>
      <c r="D20" s="4">
        <v>0</v>
      </c>
      <c r="E20" s="4">
        <v>0</v>
      </c>
      <c r="F20" s="72">
        <v>0</v>
      </c>
      <c r="G20" s="72">
        <v>0</v>
      </c>
      <c r="H20" s="72">
        <v>0</v>
      </c>
    </row>
    <row r="21" spans="2:8" ht="12.75">
      <c r="B21" t="s">
        <v>3</v>
      </c>
      <c r="C21" s="6">
        <v>0</v>
      </c>
      <c r="D21" s="6">
        <v>0</v>
      </c>
      <c r="E21" s="6">
        <v>0</v>
      </c>
      <c r="F21" s="6">
        <v>0</v>
      </c>
      <c r="G21" s="6">
        <v>0</v>
      </c>
      <c r="H21" s="6">
        <v>0</v>
      </c>
    </row>
    <row r="22" spans="2:8" ht="12.75">
      <c r="B22" t="s">
        <v>4</v>
      </c>
      <c r="C22" s="30">
        <v>0</v>
      </c>
      <c r="D22" s="30">
        <v>0</v>
      </c>
      <c r="E22" s="30">
        <v>0</v>
      </c>
      <c r="F22" s="30">
        <v>0</v>
      </c>
      <c r="G22" s="30">
        <v>0</v>
      </c>
      <c r="H22" s="30">
        <v>0</v>
      </c>
    </row>
    <row r="23" spans="1:8" ht="12.75">
      <c r="A23" s="3" t="s">
        <v>5</v>
      </c>
      <c r="C23">
        <v>266</v>
      </c>
      <c r="D23" s="5">
        <v>266</v>
      </c>
      <c r="E23" s="5">
        <v>266</v>
      </c>
      <c r="F23" s="5">
        <v>266</v>
      </c>
      <c r="G23" s="5">
        <v>266</v>
      </c>
      <c r="H23" s="5">
        <v>266</v>
      </c>
    </row>
    <row r="24" spans="2:8" ht="12.75">
      <c r="B24" t="s">
        <v>6</v>
      </c>
      <c r="C24">
        <v>33</v>
      </c>
      <c r="D24" s="4">
        <v>33</v>
      </c>
      <c r="E24" s="4">
        <v>34</v>
      </c>
      <c r="F24" s="4">
        <v>34</v>
      </c>
      <c r="G24" s="4">
        <v>34</v>
      </c>
      <c r="H24" s="4">
        <v>34</v>
      </c>
    </row>
    <row r="25" spans="2:8" ht="12.75">
      <c r="B25" t="s">
        <v>7</v>
      </c>
      <c r="C25">
        <v>2</v>
      </c>
      <c r="D25" s="4">
        <v>4</v>
      </c>
      <c r="E25" s="4">
        <v>4</v>
      </c>
      <c r="F25" s="4">
        <v>4</v>
      </c>
      <c r="G25" s="4">
        <v>3</v>
      </c>
      <c r="H25" s="4">
        <v>3</v>
      </c>
    </row>
    <row r="26" spans="1:8" ht="12.75">
      <c r="A26" t="s">
        <v>8</v>
      </c>
      <c r="C26" s="27">
        <f aca="true" t="shared" si="1" ref="C26:H26">SUM(C23-C24-C25)</f>
        <v>231</v>
      </c>
      <c r="D26" s="27">
        <f t="shared" si="1"/>
        <v>229</v>
      </c>
      <c r="E26" s="27">
        <f t="shared" si="1"/>
        <v>228</v>
      </c>
      <c r="F26" s="27">
        <f t="shared" si="1"/>
        <v>228</v>
      </c>
      <c r="G26" s="27">
        <f t="shared" si="1"/>
        <v>229</v>
      </c>
      <c r="H26" s="27">
        <f t="shared" si="1"/>
        <v>229</v>
      </c>
    </row>
    <row r="27" spans="3:8" ht="12.75">
      <c r="C27" s="28"/>
      <c r="D27" s="28"/>
      <c r="E27" s="28"/>
      <c r="F27" s="28"/>
      <c r="G27" s="28"/>
      <c r="H27" s="36"/>
    </row>
    <row r="28" spans="1:8" ht="12.75">
      <c r="A28" s="23"/>
      <c r="B28" s="23"/>
      <c r="C28" s="30"/>
      <c r="D28" s="30"/>
      <c r="E28" s="30"/>
      <c r="F28" s="30"/>
      <c r="G28" s="30"/>
      <c r="H28" s="23"/>
    </row>
    <row r="29" ht="12.75">
      <c r="A29" s="14" t="s">
        <v>10</v>
      </c>
    </row>
    <row r="30" spans="3:8" ht="12.75">
      <c r="C30" s="15"/>
      <c r="D30" s="15"/>
      <c r="E30" s="15"/>
      <c r="F30" s="15"/>
      <c r="G30" s="15"/>
      <c r="H30" s="15"/>
    </row>
    <row r="31" spans="1:8" ht="12.75">
      <c r="A31" s="3" t="s">
        <v>1</v>
      </c>
      <c r="C31" s="5">
        <v>31</v>
      </c>
      <c r="D31" s="5">
        <f>C35</f>
        <v>32</v>
      </c>
      <c r="E31" s="5">
        <f>D35</f>
        <v>32</v>
      </c>
      <c r="F31" s="5">
        <f>E35</f>
        <v>32</v>
      </c>
      <c r="G31" s="5">
        <f>F35</f>
        <v>32</v>
      </c>
      <c r="H31" s="104">
        <v>31</v>
      </c>
    </row>
    <row r="32" spans="2:8" ht="12.75">
      <c r="B32" t="s">
        <v>2</v>
      </c>
      <c r="C32" s="6">
        <v>1</v>
      </c>
      <c r="D32" s="6">
        <v>0</v>
      </c>
      <c r="E32" s="6">
        <v>0</v>
      </c>
      <c r="F32" s="6">
        <v>0</v>
      </c>
      <c r="G32" s="6">
        <v>0</v>
      </c>
      <c r="H32" s="6">
        <v>1</v>
      </c>
    </row>
    <row r="33" spans="2:8" ht="12.75">
      <c r="B33" t="s">
        <v>3</v>
      </c>
      <c r="C33" s="4">
        <v>0</v>
      </c>
      <c r="D33" s="4">
        <v>0</v>
      </c>
      <c r="E33" s="4">
        <v>0</v>
      </c>
      <c r="F33" s="4">
        <v>0</v>
      </c>
      <c r="G33" s="4">
        <v>0</v>
      </c>
      <c r="H33" s="6">
        <v>0</v>
      </c>
    </row>
    <row r="34" spans="2:8" ht="12.75">
      <c r="B34" t="s">
        <v>4</v>
      </c>
      <c r="C34" s="30">
        <v>0</v>
      </c>
      <c r="D34" s="30">
        <v>0</v>
      </c>
      <c r="E34" s="30">
        <v>0</v>
      </c>
      <c r="F34" s="30">
        <v>0</v>
      </c>
      <c r="G34" s="30">
        <v>0</v>
      </c>
      <c r="H34" s="31">
        <v>0</v>
      </c>
    </row>
    <row r="35" spans="1:8" ht="12.75">
      <c r="A35" s="3" t="s">
        <v>5</v>
      </c>
      <c r="C35">
        <v>32</v>
      </c>
      <c r="D35" s="5">
        <v>32</v>
      </c>
      <c r="E35" s="5">
        <v>32</v>
      </c>
      <c r="F35" s="5">
        <v>32</v>
      </c>
      <c r="G35" s="5">
        <v>32</v>
      </c>
      <c r="H35" s="5">
        <v>32</v>
      </c>
    </row>
    <row r="36" spans="2:8" ht="12.75">
      <c r="B36" t="s">
        <v>6</v>
      </c>
      <c r="C36">
        <v>2</v>
      </c>
      <c r="D36" s="4">
        <v>2</v>
      </c>
      <c r="E36" s="4">
        <v>2</v>
      </c>
      <c r="F36" s="4">
        <v>2</v>
      </c>
      <c r="G36" s="4">
        <v>2</v>
      </c>
      <c r="H36" s="4">
        <v>2</v>
      </c>
    </row>
    <row r="37" spans="2:8" ht="12.75">
      <c r="B37" t="s">
        <v>7</v>
      </c>
      <c r="C37">
        <v>0</v>
      </c>
      <c r="D37" s="4">
        <v>0</v>
      </c>
      <c r="E37" s="4">
        <v>0</v>
      </c>
      <c r="F37" s="4">
        <v>0</v>
      </c>
      <c r="G37" s="4">
        <v>0</v>
      </c>
      <c r="H37" s="4">
        <v>0</v>
      </c>
    </row>
    <row r="38" spans="1:8" ht="12.75">
      <c r="A38" t="s">
        <v>8</v>
      </c>
      <c r="C38" s="27">
        <f aca="true" t="shared" si="2" ref="C38:H38">SUM(C35-C36-C37)</f>
        <v>30</v>
      </c>
      <c r="D38" s="27">
        <f t="shared" si="2"/>
        <v>30</v>
      </c>
      <c r="E38" s="27">
        <f t="shared" si="2"/>
        <v>30</v>
      </c>
      <c r="F38" s="27">
        <f t="shared" si="2"/>
        <v>30</v>
      </c>
      <c r="G38" s="27">
        <f t="shared" si="2"/>
        <v>30</v>
      </c>
      <c r="H38" s="27">
        <f t="shared" si="2"/>
        <v>30</v>
      </c>
    </row>
    <row r="39" spans="3:8" ht="12.75">
      <c r="C39" s="28"/>
      <c r="D39" s="28"/>
      <c r="E39" s="28"/>
      <c r="F39" s="28"/>
      <c r="G39" s="28"/>
      <c r="H39" s="35"/>
    </row>
    <row r="40" spans="1:8" ht="12.75">
      <c r="A40" s="23"/>
      <c r="B40" s="23"/>
      <c r="C40" s="30"/>
      <c r="D40" s="30"/>
      <c r="E40" s="30"/>
      <c r="F40" s="30"/>
      <c r="G40" s="30"/>
      <c r="H40" s="23"/>
    </row>
    <row r="41" ht="12.75">
      <c r="A41" s="14" t="s">
        <v>11</v>
      </c>
    </row>
    <row r="42" spans="3:8" ht="12.75">
      <c r="C42" s="15"/>
      <c r="D42" s="15"/>
      <c r="E42" s="15"/>
      <c r="F42" s="15"/>
      <c r="G42" s="15"/>
      <c r="H42" s="15"/>
    </row>
    <row r="43" spans="1:8" ht="12.75">
      <c r="A43" s="3" t="s">
        <v>1</v>
      </c>
      <c r="C43" s="5">
        <f>SUM(C7,C19,C31)</f>
        <v>7629</v>
      </c>
      <c r="D43" s="5">
        <f>C47</f>
        <v>7621</v>
      </c>
      <c r="E43" s="5">
        <f>D47</f>
        <v>7623</v>
      </c>
      <c r="F43" s="5">
        <f>E47</f>
        <v>7622</v>
      </c>
      <c r="G43" s="5">
        <f>F47</f>
        <v>7617</v>
      </c>
      <c r="H43" s="5">
        <f aca="true" t="shared" si="3" ref="H43:H49">SUM(H7,H19,H31)</f>
        <v>7629</v>
      </c>
    </row>
    <row r="44" spans="2:8" ht="12.75">
      <c r="B44" t="s">
        <v>2</v>
      </c>
      <c r="C44" s="5">
        <f>SUM(C8,C20,C32)</f>
        <v>6</v>
      </c>
      <c r="D44" s="5">
        <f aca="true" t="shared" si="4" ref="D44:F46">SUM(D8,D20,D32)</f>
        <v>13</v>
      </c>
      <c r="E44" s="5">
        <f t="shared" si="4"/>
        <v>17</v>
      </c>
      <c r="F44" s="5">
        <f t="shared" si="4"/>
        <v>4</v>
      </c>
      <c r="G44" s="5">
        <f aca="true" t="shared" si="5" ref="G44:G49">SUM(G8,G20,G32)</f>
        <v>1</v>
      </c>
      <c r="H44" s="5">
        <f t="shared" si="3"/>
        <v>42</v>
      </c>
    </row>
    <row r="45" spans="2:8" ht="12.75">
      <c r="B45" t="s">
        <v>3</v>
      </c>
      <c r="C45" s="5">
        <f>SUM(C9,C21,C33)</f>
        <v>10</v>
      </c>
      <c r="D45" s="5">
        <f t="shared" si="4"/>
        <v>3</v>
      </c>
      <c r="E45" s="5">
        <f t="shared" si="4"/>
        <v>10</v>
      </c>
      <c r="F45" s="5">
        <f t="shared" si="4"/>
        <v>11</v>
      </c>
      <c r="G45" s="5">
        <f t="shared" si="5"/>
        <v>4</v>
      </c>
      <c r="H45" s="5">
        <f t="shared" si="3"/>
        <v>42</v>
      </c>
    </row>
    <row r="46" spans="2:8" ht="12.75">
      <c r="B46" t="s">
        <v>4</v>
      </c>
      <c r="C46" s="5">
        <f>SUM(C10,C22,C34)</f>
        <v>0</v>
      </c>
      <c r="D46" s="5">
        <f t="shared" si="4"/>
        <v>0</v>
      </c>
      <c r="E46" s="5">
        <f t="shared" si="4"/>
        <v>0</v>
      </c>
      <c r="F46" s="5">
        <f t="shared" si="4"/>
        <v>1</v>
      </c>
      <c r="G46" s="5">
        <f t="shared" si="5"/>
        <v>0</v>
      </c>
      <c r="H46" s="5">
        <f t="shared" si="3"/>
        <v>1</v>
      </c>
    </row>
    <row r="47" spans="1:8" ht="12.75">
      <c r="A47" s="3" t="s">
        <v>5</v>
      </c>
      <c r="C47" s="26">
        <f aca="true" t="shared" si="6" ref="C47:F49">SUM(C11,C23,C35)</f>
        <v>7621</v>
      </c>
      <c r="D47" s="26">
        <f t="shared" si="6"/>
        <v>7623</v>
      </c>
      <c r="E47" s="26">
        <f t="shared" si="6"/>
        <v>7622</v>
      </c>
      <c r="F47" s="26">
        <f t="shared" si="6"/>
        <v>7617</v>
      </c>
      <c r="G47" s="26">
        <f t="shared" si="5"/>
        <v>7609</v>
      </c>
      <c r="H47" s="26">
        <f t="shared" si="3"/>
        <v>7611</v>
      </c>
    </row>
    <row r="48" spans="2:8" ht="12.75">
      <c r="B48" t="s">
        <v>6</v>
      </c>
      <c r="C48" s="5">
        <f t="shared" si="6"/>
        <v>755</v>
      </c>
      <c r="D48" s="5">
        <f t="shared" si="6"/>
        <v>760</v>
      </c>
      <c r="E48" s="5">
        <f t="shared" si="6"/>
        <v>761</v>
      </c>
      <c r="F48" s="5">
        <f t="shared" si="6"/>
        <v>758</v>
      </c>
      <c r="G48" s="5">
        <f t="shared" si="5"/>
        <v>757</v>
      </c>
      <c r="H48" s="5">
        <f t="shared" si="3"/>
        <v>759</v>
      </c>
    </row>
    <row r="49" spans="2:8" ht="12.75">
      <c r="B49" t="s">
        <v>7</v>
      </c>
      <c r="C49" s="5">
        <f t="shared" si="6"/>
        <v>258</v>
      </c>
      <c r="D49" s="5">
        <f t="shared" si="6"/>
        <v>267</v>
      </c>
      <c r="E49" s="5">
        <f t="shared" si="6"/>
        <v>257</v>
      </c>
      <c r="F49" s="5">
        <f t="shared" si="6"/>
        <v>246</v>
      </c>
      <c r="G49" s="5">
        <f t="shared" si="5"/>
        <v>244</v>
      </c>
      <c r="H49" s="5">
        <f t="shared" si="3"/>
        <v>236</v>
      </c>
    </row>
    <row r="50" spans="1:8" ht="12.75">
      <c r="A50" t="s">
        <v>8</v>
      </c>
      <c r="C50" s="27">
        <f aca="true" t="shared" si="7" ref="C50:H50">SUM(C47-C48-C49)</f>
        <v>6608</v>
      </c>
      <c r="D50" s="27">
        <f t="shared" si="7"/>
        <v>6596</v>
      </c>
      <c r="E50" s="27">
        <f t="shared" si="7"/>
        <v>6604</v>
      </c>
      <c r="F50" s="27">
        <f t="shared" si="7"/>
        <v>6613</v>
      </c>
      <c r="G50" s="27">
        <f t="shared" si="7"/>
        <v>6608</v>
      </c>
      <c r="H50" s="27">
        <f t="shared" si="7"/>
        <v>6616</v>
      </c>
    </row>
    <row r="52" spans="1:8" ht="12.75">
      <c r="A52" s="23"/>
      <c r="B52" s="23"/>
      <c r="C52" s="23"/>
      <c r="D52" s="23"/>
      <c r="E52" s="23"/>
      <c r="F52" s="23"/>
      <c r="G52" s="23"/>
      <c r="H52" s="23"/>
    </row>
    <row r="54" ht="12.75">
      <c r="A54" s="14" t="s">
        <v>61</v>
      </c>
    </row>
    <row r="55" ht="12.75">
      <c r="A55" s="32" t="s">
        <v>158</v>
      </c>
    </row>
    <row r="56" ht="12.75">
      <c r="A56" s="91"/>
    </row>
    <row r="57" spans="1:7" ht="12.75">
      <c r="A57" s="10" t="s">
        <v>25</v>
      </c>
      <c r="C57" s="4"/>
      <c r="D57" s="4"/>
      <c r="E57" s="4"/>
      <c r="F57" s="4"/>
      <c r="G57" s="4"/>
    </row>
    <row r="59" ht="12.75">
      <c r="A59" t="s">
        <v>19</v>
      </c>
    </row>
    <row r="60" ht="12.75">
      <c r="A60" t="s">
        <v>20</v>
      </c>
    </row>
    <row r="62" ht="12.75">
      <c r="A62" t="s">
        <v>21</v>
      </c>
    </row>
    <row r="63" ht="12.75">
      <c r="A63" t="s">
        <v>22</v>
      </c>
    </row>
    <row r="64" ht="12.75">
      <c r="A64" t="s">
        <v>23</v>
      </c>
    </row>
    <row r="66" ht="12.75">
      <c r="A66" t="s">
        <v>27</v>
      </c>
    </row>
    <row r="67" ht="12.75">
      <c r="A67" t="s">
        <v>24</v>
      </c>
    </row>
    <row r="69" ht="12.75">
      <c r="A69" t="s">
        <v>26</v>
      </c>
    </row>
    <row r="71" ht="14.25">
      <c r="A71" s="11" t="s">
        <v>28</v>
      </c>
    </row>
    <row r="74" s="94" customFormat="1" ht="12.75">
      <c r="A74" s="94" t="s">
        <v>30</v>
      </c>
    </row>
    <row r="75" s="94" customFormat="1" ht="12.75">
      <c r="A75" s="94" t="s">
        <v>31</v>
      </c>
    </row>
    <row r="76" s="94" customFormat="1" ht="12.75">
      <c r="A76" s="94" t="s">
        <v>32</v>
      </c>
    </row>
    <row r="77" s="94" customFormat="1" ht="12.75">
      <c r="A77" s="94" t="s">
        <v>33</v>
      </c>
    </row>
    <row r="78" s="94" customFormat="1" ht="12.75">
      <c r="A78" s="94" t="s">
        <v>34</v>
      </c>
    </row>
    <row r="79" s="94" customFormat="1" ht="12.75">
      <c r="A79" s="94" t="s">
        <v>18</v>
      </c>
    </row>
    <row r="80" s="94" customFormat="1" ht="12.75">
      <c r="A80" s="95" t="s">
        <v>35</v>
      </c>
    </row>
    <row r="81" s="94" customFormat="1" ht="12.75">
      <c r="A81" s="95" t="s">
        <v>36</v>
      </c>
    </row>
    <row r="82" s="94" customFormat="1" ht="12.75">
      <c r="A82" s="94" t="s">
        <v>37</v>
      </c>
    </row>
    <row r="83" s="94" customFormat="1" ht="12.75">
      <c r="A83" s="94" t="s">
        <v>18</v>
      </c>
    </row>
    <row r="84" s="94" customFormat="1" ht="12.75">
      <c r="A84" s="94" t="s">
        <v>38</v>
      </c>
    </row>
    <row r="85" s="94" customFormat="1" ht="12.75">
      <c r="A85" s="94" t="s">
        <v>39</v>
      </c>
    </row>
    <row r="86" s="94" customFormat="1" ht="12.75">
      <c r="A86" s="94" t="s">
        <v>40</v>
      </c>
    </row>
    <row r="87" s="94" customFormat="1" ht="12.75"/>
    <row r="88" s="94" customFormat="1" ht="12.75">
      <c r="A88" s="94" t="s">
        <v>96</v>
      </c>
    </row>
    <row r="89" s="94" customFormat="1" ht="12.75">
      <c r="A89" s="95" t="s">
        <v>95</v>
      </c>
    </row>
    <row r="90" s="94" customFormat="1" ht="12.75"/>
    <row r="91" s="94" customFormat="1" ht="12.75">
      <c r="A91" s="94" t="s">
        <v>97</v>
      </c>
    </row>
    <row r="92" s="94" customFormat="1" ht="12.75">
      <c r="A92" s="96" t="s">
        <v>101</v>
      </c>
    </row>
    <row r="93" s="94" customFormat="1" ht="12.75">
      <c r="A93" s="97" t="s">
        <v>98</v>
      </c>
    </row>
    <row r="94" s="94" customFormat="1" ht="12.75">
      <c r="A94" s="98" t="s">
        <v>99</v>
      </c>
    </row>
    <row r="95" s="94" customFormat="1" ht="12.75">
      <c r="A95" s="99"/>
    </row>
    <row r="96" s="94" customFormat="1" ht="12.75">
      <c r="A96" s="94" t="s">
        <v>100</v>
      </c>
    </row>
    <row r="97" s="94" customFormat="1" ht="12.75">
      <c r="A97" s="94" t="s">
        <v>102</v>
      </c>
    </row>
  </sheetData>
  <printOptions/>
  <pageMargins left="0.75" right="0.75" top="1" bottom="1" header="0.5" footer="0.5"/>
  <pageSetup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O97"/>
  <sheetViews>
    <sheetView workbookViewId="0" topLeftCell="A1">
      <selection activeCell="A1" sqref="A1"/>
    </sheetView>
  </sheetViews>
  <sheetFormatPr defaultColWidth="9.140625" defaultRowHeight="12.75"/>
  <cols>
    <col min="1" max="1" width="13.00390625" style="36" customWidth="1"/>
    <col min="2" max="2" width="28.8515625" style="36" customWidth="1"/>
    <col min="3" max="3" width="14.140625" style="36" customWidth="1"/>
    <col min="4" max="4" width="13.8515625" style="36" bestFit="1" customWidth="1"/>
    <col min="5" max="5" width="13.00390625" style="36" customWidth="1"/>
    <col min="6" max="6" width="13.140625" style="36" customWidth="1"/>
    <col min="7" max="7" width="15.421875" style="36" customWidth="1"/>
    <col min="8" max="8" width="14.8515625" style="36" bestFit="1" customWidth="1"/>
    <col min="9" max="16384" width="9.140625" style="36" customWidth="1"/>
  </cols>
  <sheetData>
    <row r="1" ht="15.75">
      <c r="A1" s="1" t="s">
        <v>167</v>
      </c>
    </row>
    <row r="3" spans="1:9" ht="15.75">
      <c r="A3" s="1" t="s">
        <v>123</v>
      </c>
      <c r="B3" s="2"/>
      <c r="C3" s="14" t="s">
        <v>47</v>
      </c>
      <c r="D3"/>
      <c r="E3"/>
      <c r="F3"/>
      <c r="G3"/>
      <c r="H3"/>
      <c r="I3" s="67"/>
    </row>
    <row r="4" spans="3:10" ht="12.75">
      <c r="C4" s="16" t="s">
        <v>179</v>
      </c>
      <c r="D4" s="16" t="s">
        <v>180</v>
      </c>
      <c r="E4" s="16" t="s">
        <v>181</v>
      </c>
      <c r="F4" s="16" t="s">
        <v>182</v>
      </c>
      <c r="G4" s="16" t="s">
        <v>183</v>
      </c>
      <c r="H4" s="21" t="s">
        <v>56</v>
      </c>
      <c r="J4" s="16"/>
    </row>
    <row r="5" spans="1:8" ht="12.75">
      <c r="A5" s="25" t="s">
        <v>83</v>
      </c>
      <c r="B5"/>
      <c r="C5" s="15"/>
      <c r="D5" s="15"/>
      <c r="E5" s="15"/>
      <c r="F5" s="15"/>
      <c r="G5" s="15"/>
      <c r="H5" s="21"/>
    </row>
    <row r="6" spans="1:8" ht="12.75">
      <c r="A6" s="25"/>
      <c r="B6"/>
      <c r="C6" s="15"/>
      <c r="D6" s="15"/>
      <c r="E6" s="15"/>
      <c r="F6" s="15"/>
      <c r="G6" s="15"/>
      <c r="H6" s="21"/>
    </row>
    <row r="7" spans="1:8" ht="12.75">
      <c r="A7" s="3" t="s">
        <v>1</v>
      </c>
      <c r="B7"/>
      <c r="C7" s="5">
        <v>55984</v>
      </c>
      <c r="D7" s="5">
        <f>C11</f>
        <v>56059</v>
      </c>
      <c r="E7" s="5">
        <f>D11</f>
        <v>56201</v>
      </c>
      <c r="F7" s="5">
        <f>E11</f>
        <v>56056</v>
      </c>
      <c r="G7" s="5">
        <f>F11</f>
        <v>55962</v>
      </c>
      <c r="H7" s="5">
        <v>55984</v>
      </c>
    </row>
    <row r="8" spans="1:15" ht="12.75">
      <c r="A8"/>
      <c r="B8" t="s">
        <v>2</v>
      </c>
      <c r="C8" s="4">
        <v>133</v>
      </c>
      <c r="D8" s="4">
        <v>143</v>
      </c>
      <c r="E8" s="4">
        <v>144</v>
      </c>
      <c r="F8" s="4">
        <v>57</v>
      </c>
      <c r="G8" s="4">
        <v>47</v>
      </c>
      <c r="H8" s="19">
        <v>513</v>
      </c>
      <c r="I8" s="13"/>
      <c r="J8" s="68"/>
      <c r="K8" s="69"/>
      <c r="L8" s="13"/>
      <c r="M8" s="70"/>
      <c r="N8" s="69"/>
      <c r="O8" s="70"/>
    </row>
    <row r="9" spans="1:15" ht="12.75">
      <c r="A9"/>
      <c r="B9" t="s">
        <v>3</v>
      </c>
      <c r="C9" s="4">
        <v>61</v>
      </c>
      <c r="D9" s="4">
        <v>4</v>
      </c>
      <c r="E9" s="4">
        <v>290</v>
      </c>
      <c r="F9" s="4">
        <v>152</v>
      </c>
      <c r="G9" s="4">
        <v>69</v>
      </c>
      <c r="H9" s="19">
        <v>574</v>
      </c>
      <c r="I9" s="13"/>
      <c r="J9" s="68"/>
      <c r="K9" s="69"/>
      <c r="L9" s="13"/>
      <c r="M9" s="70"/>
      <c r="N9" s="69"/>
      <c r="O9" s="70"/>
    </row>
    <row r="10" spans="1:15" ht="12.75">
      <c r="A10"/>
      <c r="B10" t="s">
        <v>4</v>
      </c>
      <c r="C10" s="30">
        <v>3</v>
      </c>
      <c r="D10" s="30">
        <v>3</v>
      </c>
      <c r="E10" s="30">
        <v>1</v>
      </c>
      <c r="F10" s="30">
        <v>1</v>
      </c>
      <c r="G10" s="30">
        <v>2</v>
      </c>
      <c r="H10" s="75">
        <v>10</v>
      </c>
      <c r="I10" s="13"/>
      <c r="J10" s="68"/>
      <c r="K10" s="69"/>
      <c r="L10" s="13"/>
      <c r="M10" s="70"/>
      <c r="N10" s="69"/>
      <c r="O10" s="70"/>
    </row>
    <row r="11" spans="1:15" ht="12.75">
      <c r="A11" s="3" t="s">
        <v>5</v>
      </c>
      <c r="B11"/>
      <c r="C11" s="5">
        <v>56059</v>
      </c>
      <c r="D11" s="5">
        <v>56201</v>
      </c>
      <c r="E11" s="5">
        <v>56056</v>
      </c>
      <c r="F11" s="5">
        <v>55962</v>
      </c>
      <c r="G11" s="5">
        <v>55942</v>
      </c>
      <c r="H11" s="5">
        <v>55933</v>
      </c>
      <c r="I11" s="13"/>
      <c r="J11" s="68"/>
      <c r="K11" s="69"/>
      <c r="L11" s="13"/>
      <c r="M11" s="70"/>
      <c r="N11" s="69"/>
      <c r="O11" s="70"/>
    </row>
    <row r="12" spans="1:15" ht="12.75">
      <c r="A12"/>
      <c r="B12" t="s">
        <v>6</v>
      </c>
      <c r="C12" s="4">
        <v>534</v>
      </c>
      <c r="D12" s="4">
        <v>536</v>
      </c>
      <c r="E12" s="4">
        <v>535</v>
      </c>
      <c r="F12" s="4">
        <v>536</v>
      </c>
      <c r="G12" s="4">
        <v>535</v>
      </c>
      <c r="H12" s="72">
        <v>537</v>
      </c>
      <c r="I12" s="13"/>
      <c r="J12" s="68"/>
      <c r="K12" s="69"/>
      <c r="L12" s="13"/>
      <c r="M12" s="70"/>
      <c r="N12" s="69"/>
      <c r="O12" s="70"/>
    </row>
    <row r="13" spans="1:15" ht="12.75">
      <c r="A13"/>
      <c r="B13" t="s">
        <v>7</v>
      </c>
      <c r="C13" s="4">
        <v>2827</v>
      </c>
      <c r="D13" s="4">
        <v>2981</v>
      </c>
      <c r="E13" s="4">
        <v>2858</v>
      </c>
      <c r="F13" s="4">
        <v>2749</v>
      </c>
      <c r="G13" s="4">
        <v>2662</v>
      </c>
      <c r="H13" s="72">
        <v>2672</v>
      </c>
      <c r="I13"/>
      <c r="J13" s="68"/>
      <c r="K13" s="69"/>
      <c r="L13"/>
      <c r="M13" s="70"/>
      <c r="N13" s="69"/>
      <c r="O13" s="70"/>
    </row>
    <row r="14" spans="1:15" ht="12.75">
      <c r="A14" t="s">
        <v>8</v>
      </c>
      <c r="B14"/>
      <c r="C14" s="110">
        <f aca="true" t="shared" si="0" ref="C14:H14">C11-C12-C13</f>
        <v>52698</v>
      </c>
      <c r="D14" s="27">
        <f t="shared" si="0"/>
        <v>52684</v>
      </c>
      <c r="E14" s="27">
        <f t="shared" si="0"/>
        <v>52663</v>
      </c>
      <c r="F14" s="27">
        <f t="shared" si="0"/>
        <v>52677</v>
      </c>
      <c r="G14" s="27">
        <f t="shared" si="0"/>
        <v>52745</v>
      </c>
      <c r="H14" s="27">
        <f t="shared" si="0"/>
        <v>52724</v>
      </c>
      <c r="I14" s="13"/>
      <c r="J14" s="68"/>
      <c r="K14" s="69"/>
      <c r="L14" s="13"/>
      <c r="M14" s="70"/>
      <c r="N14" s="69"/>
      <c r="O14" s="70"/>
    </row>
    <row r="15" spans="1:15" ht="12.75">
      <c r="A15"/>
      <c r="B15"/>
      <c r="C15" s="103"/>
      <c r="D15" s="28"/>
      <c r="E15" s="28"/>
      <c r="F15" s="28"/>
      <c r="G15" s="28"/>
      <c r="H15" s="35"/>
      <c r="I15" s="71"/>
      <c r="J15" s="68"/>
      <c r="K15" s="69"/>
      <c r="L15" s="68"/>
      <c r="M15" s="70"/>
      <c r="N15" s="69"/>
      <c r="O15" s="70"/>
    </row>
    <row r="16" spans="1:15" ht="12.75">
      <c r="A16" s="23"/>
      <c r="B16" s="23"/>
      <c r="C16" s="109"/>
      <c r="D16" s="30"/>
      <c r="E16" s="30"/>
      <c r="F16" s="30"/>
      <c r="G16" s="30"/>
      <c r="H16" s="23"/>
      <c r="I16" s="71"/>
      <c r="J16" s="68"/>
      <c r="K16" s="69"/>
      <c r="L16" s="68"/>
      <c r="M16" s="70"/>
      <c r="N16" s="69"/>
      <c r="O16" s="70"/>
    </row>
    <row r="17" spans="1:15" ht="12.75">
      <c r="A17" s="14" t="s">
        <v>9</v>
      </c>
      <c r="B17"/>
      <c r="C17" s="49"/>
      <c r="D17"/>
      <c r="E17"/>
      <c r="F17"/>
      <c r="G17"/>
      <c r="H17"/>
      <c r="I17" s="71"/>
      <c r="J17"/>
      <c r="K17" s="69"/>
      <c r="L17" s="68"/>
      <c r="M17" s="70"/>
      <c r="N17" s="69"/>
      <c r="O17" s="70"/>
    </row>
    <row r="18" spans="1:8" ht="12.75">
      <c r="A18"/>
      <c r="B18"/>
      <c r="C18" s="111"/>
      <c r="D18" s="15"/>
      <c r="E18" s="15"/>
      <c r="F18" s="15"/>
      <c r="G18" s="15"/>
      <c r="H18" s="15"/>
    </row>
    <row r="19" spans="1:8" ht="12.75">
      <c r="A19" s="3" t="s">
        <v>1</v>
      </c>
      <c r="B19"/>
      <c r="C19" s="5">
        <v>2984</v>
      </c>
      <c r="D19" s="5">
        <f>C23</f>
        <v>2989</v>
      </c>
      <c r="E19" s="5">
        <f>D23</f>
        <v>3013</v>
      </c>
      <c r="F19" s="5">
        <f>E23</f>
        <v>3041</v>
      </c>
      <c r="G19" s="5">
        <f>F23</f>
        <v>3037</v>
      </c>
      <c r="H19" s="5">
        <v>2985</v>
      </c>
    </row>
    <row r="20" spans="1:8" ht="12.75">
      <c r="A20"/>
      <c r="B20" t="s">
        <v>2</v>
      </c>
      <c r="C20" s="4">
        <v>15</v>
      </c>
      <c r="D20" s="4">
        <v>24</v>
      </c>
      <c r="E20" s="4">
        <v>30</v>
      </c>
      <c r="F20" s="4">
        <v>5</v>
      </c>
      <c r="G20" s="4">
        <v>7</v>
      </c>
      <c r="H20" s="19">
        <v>81</v>
      </c>
    </row>
    <row r="21" spans="1:8" ht="12.75">
      <c r="A21"/>
      <c r="B21" t="s">
        <v>3</v>
      </c>
      <c r="C21" s="4">
        <v>10</v>
      </c>
      <c r="D21" s="4">
        <v>0</v>
      </c>
      <c r="E21" s="4">
        <v>2</v>
      </c>
      <c r="F21" s="4">
        <v>9</v>
      </c>
      <c r="G21" s="4">
        <v>5</v>
      </c>
      <c r="H21" s="19">
        <v>21</v>
      </c>
    </row>
    <row r="22" spans="1:8" ht="12.75">
      <c r="A22"/>
      <c r="B22" t="s">
        <v>4</v>
      </c>
      <c r="C22" s="30">
        <v>0</v>
      </c>
      <c r="D22" s="30">
        <v>0</v>
      </c>
      <c r="E22" s="30">
        <v>0</v>
      </c>
      <c r="F22" s="30">
        <v>0</v>
      </c>
      <c r="G22" s="30">
        <v>0</v>
      </c>
      <c r="H22" s="75">
        <v>0</v>
      </c>
    </row>
    <row r="23" spans="1:8" ht="12.75">
      <c r="A23" s="3" t="s">
        <v>5</v>
      </c>
      <c r="B23"/>
      <c r="C23" s="5">
        <v>2989</v>
      </c>
      <c r="D23" s="5">
        <v>3013</v>
      </c>
      <c r="E23" s="5">
        <v>3041</v>
      </c>
      <c r="F23" s="5">
        <v>3037</v>
      </c>
      <c r="G23" s="5">
        <v>3039</v>
      </c>
      <c r="H23" s="5">
        <v>3045</v>
      </c>
    </row>
    <row r="24" spans="1:8" ht="12.75">
      <c r="A24"/>
      <c r="B24" t="s">
        <v>6</v>
      </c>
      <c r="C24" s="4">
        <v>26</v>
      </c>
      <c r="D24" s="4">
        <v>27</v>
      </c>
      <c r="E24" s="4">
        <v>26</v>
      </c>
      <c r="F24" s="4">
        <v>25</v>
      </c>
      <c r="G24" s="4">
        <v>25</v>
      </c>
      <c r="H24" s="72">
        <v>25</v>
      </c>
    </row>
    <row r="25" spans="1:8" ht="12.75">
      <c r="A25"/>
      <c r="B25" t="s">
        <v>7</v>
      </c>
      <c r="C25" s="4">
        <v>129</v>
      </c>
      <c r="D25" s="4">
        <v>129</v>
      </c>
      <c r="E25" s="4">
        <v>125</v>
      </c>
      <c r="F25" s="4">
        <v>115</v>
      </c>
      <c r="G25" s="4">
        <v>159</v>
      </c>
      <c r="H25" s="72">
        <v>164</v>
      </c>
    </row>
    <row r="26" spans="1:8" ht="12.75">
      <c r="A26" t="s">
        <v>8</v>
      </c>
      <c r="B26"/>
      <c r="C26" s="110">
        <f aca="true" t="shared" si="1" ref="C26:H26">C23-C24-C25</f>
        <v>2834</v>
      </c>
      <c r="D26" s="27">
        <f t="shared" si="1"/>
        <v>2857</v>
      </c>
      <c r="E26" s="27">
        <f t="shared" si="1"/>
        <v>2890</v>
      </c>
      <c r="F26" s="27">
        <f t="shared" si="1"/>
        <v>2897</v>
      </c>
      <c r="G26" s="27">
        <f t="shared" si="1"/>
        <v>2855</v>
      </c>
      <c r="H26" s="27">
        <f t="shared" si="1"/>
        <v>2856</v>
      </c>
    </row>
    <row r="27" spans="1:7" ht="12.75">
      <c r="A27"/>
      <c r="B27"/>
      <c r="C27" s="103"/>
      <c r="D27" s="28"/>
      <c r="E27" s="28"/>
      <c r="F27" s="28"/>
      <c r="G27" s="28"/>
    </row>
    <row r="28" spans="1:8" ht="12.75">
      <c r="A28" s="23"/>
      <c r="B28" s="23"/>
      <c r="C28" s="109"/>
      <c r="D28" s="30"/>
      <c r="E28" s="30"/>
      <c r="F28" s="30"/>
      <c r="G28" s="30"/>
      <c r="H28" s="23"/>
    </row>
    <row r="29" spans="1:8" ht="12.75">
      <c r="A29" s="14" t="s">
        <v>10</v>
      </c>
      <c r="B29"/>
      <c r="C29" s="49"/>
      <c r="D29"/>
      <c r="E29"/>
      <c r="F29"/>
      <c r="G29"/>
      <c r="H29"/>
    </row>
    <row r="30" spans="1:8" ht="12.75">
      <c r="A30"/>
      <c r="B30"/>
      <c r="C30" s="111"/>
      <c r="D30" s="15"/>
      <c r="E30" s="15"/>
      <c r="F30" s="15"/>
      <c r="G30" s="15"/>
      <c r="H30" s="15"/>
    </row>
    <row r="31" spans="1:8" ht="12.75">
      <c r="A31" s="3" t="s">
        <v>1</v>
      </c>
      <c r="B31"/>
      <c r="C31" s="5">
        <v>787</v>
      </c>
      <c r="D31" s="5">
        <f>C35</f>
        <v>787</v>
      </c>
      <c r="E31" s="5">
        <f>D35</f>
        <v>791</v>
      </c>
      <c r="F31" s="5">
        <f>E35</f>
        <v>792</v>
      </c>
      <c r="G31" s="5">
        <f>F35</f>
        <v>791</v>
      </c>
      <c r="H31" s="5">
        <v>787</v>
      </c>
    </row>
    <row r="32" spans="1:8" ht="12.75">
      <c r="A32"/>
      <c r="B32" t="s">
        <v>2</v>
      </c>
      <c r="C32" s="4">
        <v>1</v>
      </c>
      <c r="D32" s="4">
        <v>5</v>
      </c>
      <c r="E32" s="4">
        <v>1</v>
      </c>
      <c r="F32" s="4">
        <v>0</v>
      </c>
      <c r="G32" s="4">
        <v>1</v>
      </c>
      <c r="H32" s="4">
        <v>8</v>
      </c>
    </row>
    <row r="33" spans="1:8" ht="12.75">
      <c r="A33"/>
      <c r="B33" t="s">
        <v>3</v>
      </c>
      <c r="C33" s="4">
        <v>1</v>
      </c>
      <c r="D33" s="4">
        <v>1</v>
      </c>
      <c r="E33" s="4">
        <v>0</v>
      </c>
      <c r="F33" s="4">
        <v>1</v>
      </c>
      <c r="G33" s="4">
        <v>0</v>
      </c>
      <c r="H33" s="4">
        <v>3</v>
      </c>
    </row>
    <row r="34" spans="1:8" ht="12.75">
      <c r="A34"/>
      <c r="B34" t="s">
        <v>4</v>
      </c>
      <c r="C34" s="30">
        <v>0</v>
      </c>
      <c r="D34" s="30">
        <v>0</v>
      </c>
      <c r="E34" s="30">
        <v>0</v>
      </c>
      <c r="F34" s="30">
        <v>0</v>
      </c>
      <c r="G34" s="30">
        <v>0</v>
      </c>
      <c r="H34" s="30">
        <v>0</v>
      </c>
    </row>
    <row r="35" spans="1:8" ht="12.75">
      <c r="A35" s="3" t="s">
        <v>5</v>
      </c>
      <c r="B35"/>
      <c r="C35" s="5">
        <v>787</v>
      </c>
      <c r="D35" s="5">
        <v>791</v>
      </c>
      <c r="E35" s="5">
        <v>792</v>
      </c>
      <c r="F35" s="5">
        <v>791</v>
      </c>
      <c r="G35" s="5">
        <v>792</v>
      </c>
      <c r="H35" s="5">
        <v>792</v>
      </c>
    </row>
    <row r="36" spans="1:8" ht="12.75">
      <c r="A36"/>
      <c r="B36" t="s">
        <v>6</v>
      </c>
      <c r="C36" s="4">
        <v>26</v>
      </c>
      <c r="D36" s="4">
        <v>26</v>
      </c>
      <c r="E36" s="4">
        <v>26</v>
      </c>
      <c r="F36" s="4">
        <v>26</v>
      </c>
      <c r="G36" s="4">
        <v>26</v>
      </c>
      <c r="H36" s="72">
        <v>26</v>
      </c>
    </row>
    <row r="37" spans="1:8" ht="12.75">
      <c r="A37"/>
      <c r="B37" t="s">
        <v>7</v>
      </c>
      <c r="C37" s="4">
        <v>40</v>
      </c>
      <c r="D37" s="30">
        <v>49</v>
      </c>
      <c r="E37" s="4">
        <v>50</v>
      </c>
      <c r="F37" s="4">
        <v>49</v>
      </c>
      <c r="G37" s="4">
        <v>54</v>
      </c>
      <c r="H37" s="72">
        <v>51</v>
      </c>
    </row>
    <row r="38" spans="1:8" ht="12.75">
      <c r="A38" t="s">
        <v>8</v>
      </c>
      <c r="B38"/>
      <c r="C38" s="27">
        <f aca="true" t="shared" si="2" ref="C38:H38">C35-C36-C37</f>
        <v>721</v>
      </c>
      <c r="D38" s="27">
        <f t="shared" si="2"/>
        <v>716</v>
      </c>
      <c r="E38" s="27">
        <f t="shared" si="2"/>
        <v>716</v>
      </c>
      <c r="F38" s="27">
        <f t="shared" si="2"/>
        <v>716</v>
      </c>
      <c r="G38" s="27">
        <f t="shared" si="2"/>
        <v>712</v>
      </c>
      <c r="H38" s="27">
        <f t="shared" si="2"/>
        <v>715</v>
      </c>
    </row>
    <row r="39" spans="1:8" ht="12.75">
      <c r="A39"/>
      <c r="B39"/>
      <c r="C39" s="28"/>
      <c r="D39" s="28"/>
      <c r="E39" s="28"/>
      <c r="F39" s="28"/>
      <c r="G39" s="28"/>
      <c r="H39" s="35"/>
    </row>
    <row r="40" spans="1:8" ht="12.75">
      <c r="A40" s="23"/>
      <c r="B40" s="23"/>
      <c r="C40" s="30"/>
      <c r="D40" s="30"/>
      <c r="E40" s="30"/>
      <c r="F40" s="30"/>
      <c r="G40" s="30"/>
      <c r="H40" s="23"/>
    </row>
    <row r="41" spans="1:8" ht="12.75">
      <c r="A41" s="14" t="s">
        <v>11</v>
      </c>
      <c r="B41"/>
      <c r="C41"/>
      <c r="D41"/>
      <c r="E41"/>
      <c r="F41"/>
      <c r="G41"/>
      <c r="H41"/>
    </row>
    <row r="42" spans="1:8" ht="12.75">
      <c r="A42"/>
      <c r="B42"/>
      <c r="C42" s="15"/>
      <c r="D42" s="15"/>
      <c r="E42" s="15"/>
      <c r="F42" s="15"/>
      <c r="G42" s="15"/>
      <c r="H42" s="15"/>
    </row>
    <row r="43" spans="1:8" ht="12.75">
      <c r="A43" s="3" t="s">
        <v>1</v>
      </c>
      <c r="B43"/>
      <c r="C43" s="5">
        <f aca="true" t="shared" si="3" ref="C43:H43">SUM(C7,C19,C31)</f>
        <v>59755</v>
      </c>
      <c r="D43" s="5">
        <f t="shared" si="3"/>
        <v>59835</v>
      </c>
      <c r="E43" s="5">
        <f t="shared" si="3"/>
        <v>60005</v>
      </c>
      <c r="F43" s="5">
        <f t="shared" si="3"/>
        <v>59889</v>
      </c>
      <c r="G43" s="5">
        <f t="shared" si="3"/>
        <v>59790</v>
      </c>
      <c r="H43" s="5">
        <f t="shared" si="3"/>
        <v>59756</v>
      </c>
    </row>
    <row r="44" spans="1:8" ht="12.75">
      <c r="A44"/>
      <c r="B44" t="s">
        <v>2</v>
      </c>
      <c r="C44" s="5">
        <f aca="true" t="shared" si="4" ref="C44:H46">SUM(C8,C20,C32)</f>
        <v>149</v>
      </c>
      <c r="D44" s="5">
        <f t="shared" si="4"/>
        <v>172</v>
      </c>
      <c r="E44" s="5">
        <f t="shared" si="4"/>
        <v>175</v>
      </c>
      <c r="F44" s="5">
        <f t="shared" si="4"/>
        <v>62</v>
      </c>
      <c r="G44" s="5">
        <f aca="true" t="shared" si="5" ref="G44:G49">SUM(G8,G20,G32)</f>
        <v>55</v>
      </c>
      <c r="H44" s="5">
        <f t="shared" si="4"/>
        <v>602</v>
      </c>
    </row>
    <row r="45" spans="1:8" ht="12.75">
      <c r="A45"/>
      <c r="B45" t="s">
        <v>3</v>
      </c>
      <c r="C45" s="5">
        <f t="shared" si="4"/>
        <v>72</v>
      </c>
      <c r="D45" s="5">
        <f t="shared" si="4"/>
        <v>5</v>
      </c>
      <c r="E45" s="5">
        <f t="shared" si="4"/>
        <v>292</v>
      </c>
      <c r="F45" s="5">
        <f t="shared" si="4"/>
        <v>162</v>
      </c>
      <c r="G45" s="5">
        <f t="shared" si="5"/>
        <v>74</v>
      </c>
      <c r="H45" s="5">
        <f t="shared" si="4"/>
        <v>598</v>
      </c>
    </row>
    <row r="46" spans="1:8" ht="12.75">
      <c r="A46"/>
      <c r="B46" t="s">
        <v>4</v>
      </c>
      <c r="C46" s="115">
        <f t="shared" si="4"/>
        <v>3</v>
      </c>
      <c r="D46" s="115">
        <f t="shared" si="4"/>
        <v>3</v>
      </c>
      <c r="E46" s="115">
        <f t="shared" si="4"/>
        <v>1</v>
      </c>
      <c r="F46" s="115">
        <f t="shared" si="4"/>
        <v>1</v>
      </c>
      <c r="G46" s="115">
        <f t="shared" si="5"/>
        <v>2</v>
      </c>
      <c r="H46" s="115">
        <f t="shared" si="4"/>
        <v>10</v>
      </c>
    </row>
    <row r="47" spans="1:9" ht="12.75">
      <c r="A47" s="3" t="s">
        <v>5</v>
      </c>
      <c r="B47"/>
      <c r="C47" s="5">
        <f>SUM(C11,C23,C35)</f>
        <v>59835</v>
      </c>
      <c r="D47" s="5">
        <f>SUM(D11,D23,D35)</f>
        <v>60005</v>
      </c>
      <c r="E47" s="5">
        <f>SUM(E11,E23,E35)</f>
        <v>59889</v>
      </c>
      <c r="F47" s="5">
        <f>SUM(F11,F23,F35)</f>
        <v>59790</v>
      </c>
      <c r="G47" s="5">
        <f t="shared" si="5"/>
        <v>59773</v>
      </c>
      <c r="H47" s="5">
        <f>SUM(H11,H23,H35)</f>
        <v>59770</v>
      </c>
      <c r="I47" s="28"/>
    </row>
    <row r="48" spans="1:8" ht="12.75">
      <c r="A48"/>
      <c r="B48" t="s">
        <v>6</v>
      </c>
      <c r="C48" s="5">
        <f aca="true" t="shared" si="6" ref="C48:H49">SUM(C12,C24,C36)</f>
        <v>586</v>
      </c>
      <c r="D48" s="5">
        <f t="shared" si="6"/>
        <v>589</v>
      </c>
      <c r="E48" s="5">
        <f t="shared" si="6"/>
        <v>587</v>
      </c>
      <c r="F48" s="5">
        <f t="shared" si="6"/>
        <v>587</v>
      </c>
      <c r="G48" s="5">
        <f t="shared" si="5"/>
        <v>586</v>
      </c>
      <c r="H48" s="5">
        <f t="shared" si="6"/>
        <v>588</v>
      </c>
    </row>
    <row r="49" spans="1:8" ht="12.75">
      <c r="A49"/>
      <c r="B49" t="s">
        <v>7</v>
      </c>
      <c r="C49" s="5">
        <f t="shared" si="6"/>
        <v>2996</v>
      </c>
      <c r="D49" s="5">
        <f t="shared" si="6"/>
        <v>3159</v>
      </c>
      <c r="E49" s="5">
        <f t="shared" si="6"/>
        <v>3033</v>
      </c>
      <c r="F49" s="5">
        <f t="shared" si="6"/>
        <v>2913</v>
      </c>
      <c r="G49" s="5">
        <f t="shared" si="5"/>
        <v>2875</v>
      </c>
      <c r="H49" s="5">
        <f t="shared" si="6"/>
        <v>2887</v>
      </c>
    </row>
    <row r="50" spans="1:8" ht="12.75">
      <c r="A50" t="s">
        <v>8</v>
      </c>
      <c r="B50"/>
      <c r="C50" s="27">
        <f aca="true" t="shared" si="7" ref="C50:H50">SUM(C47-C48-C49)</f>
        <v>56253</v>
      </c>
      <c r="D50" s="27">
        <f t="shared" si="7"/>
        <v>56257</v>
      </c>
      <c r="E50" s="27">
        <f t="shared" si="7"/>
        <v>56269</v>
      </c>
      <c r="F50" s="27">
        <f t="shared" si="7"/>
        <v>56290</v>
      </c>
      <c r="G50" s="27">
        <f t="shared" si="7"/>
        <v>56312</v>
      </c>
      <c r="H50" s="27">
        <f t="shared" si="7"/>
        <v>56295</v>
      </c>
    </row>
    <row r="51" spans="1:8" ht="12.75">
      <c r="A51"/>
      <c r="B51"/>
      <c r="C51"/>
      <c r="D51"/>
      <c r="E51"/>
      <c r="F51"/>
      <c r="G51"/>
      <c r="H51"/>
    </row>
    <row r="52" spans="1:8" ht="12.75">
      <c r="A52" s="23"/>
      <c r="B52" s="23"/>
      <c r="C52" s="23"/>
      <c r="D52" s="23"/>
      <c r="E52" s="23"/>
      <c r="F52" s="23"/>
      <c r="G52" s="23"/>
      <c r="H52" s="23"/>
    </row>
    <row r="53" spans="1:8" ht="12.75">
      <c r="A53"/>
      <c r="B53"/>
      <c r="C53"/>
      <c r="D53"/>
      <c r="E53"/>
      <c r="F53"/>
      <c r="G53"/>
      <c r="H53"/>
    </row>
    <row r="54" ht="12.75">
      <c r="A54" s="14" t="s">
        <v>61</v>
      </c>
    </row>
    <row r="55" ht="12.75">
      <c r="A55" s="32" t="s">
        <v>158</v>
      </c>
    </row>
    <row r="56" ht="12.75">
      <c r="A56" s="91"/>
    </row>
    <row r="57" spans="1:7" ht="12.75">
      <c r="A57" s="10" t="s">
        <v>25</v>
      </c>
      <c r="C57" s="4"/>
      <c r="D57" s="4"/>
      <c r="E57" s="4"/>
      <c r="F57" s="4"/>
      <c r="G57" s="4"/>
    </row>
    <row r="58" ht="12.75"/>
    <row r="59" ht="12.75">
      <c r="A59" t="s">
        <v>19</v>
      </c>
    </row>
    <row r="60" ht="12.75">
      <c r="A60" t="s">
        <v>20</v>
      </c>
    </row>
    <row r="61" ht="12.75"/>
    <row r="62" ht="12.75">
      <c r="A62" t="s">
        <v>21</v>
      </c>
    </row>
    <row r="63" ht="12.75">
      <c r="A63" t="s">
        <v>22</v>
      </c>
    </row>
    <row r="64" ht="12.75">
      <c r="A64" t="s">
        <v>23</v>
      </c>
    </row>
    <row r="65" ht="12.75"/>
    <row r="66" ht="12.75">
      <c r="A66" t="s">
        <v>27</v>
      </c>
    </row>
    <row r="67" ht="12.75">
      <c r="A67" t="s">
        <v>24</v>
      </c>
    </row>
    <row r="68" ht="12.75"/>
    <row r="69" ht="12.75">
      <c r="A69" t="s">
        <v>26</v>
      </c>
    </row>
    <row r="70" ht="12.75"/>
    <row r="71" ht="14.25">
      <c r="A71" s="11" t="s">
        <v>28</v>
      </c>
    </row>
    <row r="72" ht="12.75"/>
    <row r="73" ht="12.75"/>
    <row r="74" s="94" customFormat="1" ht="12.75">
      <c r="A74" s="94" t="s">
        <v>30</v>
      </c>
    </row>
    <row r="75" s="94" customFormat="1" ht="12.75">
      <c r="A75" s="94" t="s">
        <v>31</v>
      </c>
    </row>
    <row r="76" s="94" customFormat="1" ht="12.75">
      <c r="A76" s="94" t="s">
        <v>32</v>
      </c>
    </row>
    <row r="77" s="94" customFormat="1" ht="12.75">
      <c r="A77" s="94" t="s">
        <v>33</v>
      </c>
    </row>
    <row r="78" s="94" customFormat="1" ht="12.75">
      <c r="A78" s="94" t="s">
        <v>34</v>
      </c>
    </row>
    <row r="79" s="94" customFormat="1" ht="12.75">
      <c r="A79" s="94" t="s">
        <v>18</v>
      </c>
    </row>
    <row r="80" s="94" customFormat="1" ht="12.75">
      <c r="A80" s="95" t="s">
        <v>35</v>
      </c>
    </row>
    <row r="81" s="94" customFormat="1" ht="12.75">
      <c r="A81" s="95" t="s">
        <v>36</v>
      </c>
    </row>
    <row r="82" s="94" customFormat="1" ht="12.75">
      <c r="A82" s="94" t="s">
        <v>37</v>
      </c>
    </row>
    <row r="83" s="94" customFormat="1" ht="12.75">
      <c r="A83" s="94" t="s">
        <v>18</v>
      </c>
    </row>
    <row r="84" s="94" customFormat="1" ht="12.75">
      <c r="A84" s="94" t="s">
        <v>38</v>
      </c>
    </row>
    <row r="85" s="94" customFormat="1" ht="12.75">
      <c r="A85" s="94" t="s">
        <v>39</v>
      </c>
    </row>
    <row r="86" s="94" customFormat="1" ht="12.75">
      <c r="A86" s="94" t="s">
        <v>40</v>
      </c>
    </row>
    <row r="87" s="94" customFormat="1" ht="12.75"/>
    <row r="88" s="94" customFormat="1" ht="12.75">
      <c r="A88" s="94" t="s">
        <v>96</v>
      </c>
    </row>
    <row r="89" s="94" customFormat="1" ht="12.75">
      <c r="A89" s="95" t="s">
        <v>95</v>
      </c>
    </row>
    <row r="90" s="94" customFormat="1" ht="12.75"/>
    <row r="91" s="94" customFormat="1" ht="12.75">
      <c r="A91" s="94" t="s">
        <v>97</v>
      </c>
    </row>
    <row r="92" s="94" customFormat="1" ht="12.75">
      <c r="A92" s="96" t="s">
        <v>101</v>
      </c>
    </row>
    <row r="93" s="94" customFormat="1" ht="12.75">
      <c r="A93" s="97" t="s">
        <v>98</v>
      </c>
    </row>
    <row r="94" s="94" customFormat="1" ht="12.75">
      <c r="A94" s="98" t="s">
        <v>99</v>
      </c>
    </row>
    <row r="95" s="94" customFormat="1" ht="12.75">
      <c r="A95" s="99"/>
    </row>
    <row r="96" s="94" customFormat="1" ht="12.75">
      <c r="A96" s="94" t="s">
        <v>100</v>
      </c>
    </row>
    <row r="97" s="94" customFormat="1" ht="12.75">
      <c r="A97" s="94" t="s">
        <v>102</v>
      </c>
    </row>
  </sheetData>
  <printOptions/>
  <pageMargins left="0.75" right="0.75" top="1" bottom="1" header="0.5" footer="0.5"/>
  <pageSetup horizontalDpi="600" verticalDpi="600" orientation="portrait" scale="65" r:id="rId1"/>
</worksheet>
</file>

<file path=xl/worksheets/sheet5.xml><?xml version="1.0" encoding="utf-8"?>
<worksheet xmlns="http://schemas.openxmlformats.org/spreadsheetml/2006/main" xmlns:r="http://schemas.openxmlformats.org/officeDocument/2006/relationships">
  <dimension ref="A1:J70"/>
  <sheetViews>
    <sheetView workbookViewId="0" topLeftCell="A1">
      <selection activeCell="A1" sqref="A1"/>
    </sheetView>
  </sheetViews>
  <sheetFormatPr defaultColWidth="9.140625" defaultRowHeight="12.75"/>
  <cols>
    <col min="1" max="1" width="57.28125" style="0" customWidth="1"/>
    <col min="2" max="2" width="13.140625" style="0" customWidth="1"/>
    <col min="3" max="3" width="12.8515625" style="0" customWidth="1"/>
    <col min="4" max="4" width="13.28125" style="0" customWidth="1"/>
    <col min="5" max="5" width="12.7109375" style="0" customWidth="1"/>
    <col min="6" max="6" width="15.28125" style="0" customWidth="1"/>
    <col min="7" max="7" width="15.00390625" style="0" customWidth="1"/>
  </cols>
  <sheetData>
    <row r="1" ht="15.75">
      <c r="A1" s="1" t="s">
        <v>168</v>
      </c>
    </row>
    <row r="2" ht="15.75">
      <c r="A2" s="1"/>
    </row>
    <row r="3" spans="2:10" ht="12.75">
      <c r="B3" s="16" t="s">
        <v>179</v>
      </c>
      <c r="C3" s="16" t="s">
        <v>180</v>
      </c>
      <c r="D3" s="16" t="s">
        <v>181</v>
      </c>
      <c r="E3" s="16" t="s">
        <v>182</v>
      </c>
      <c r="F3" s="16" t="s">
        <v>183</v>
      </c>
      <c r="G3" s="21" t="s">
        <v>56</v>
      </c>
      <c r="J3" s="16"/>
    </row>
    <row r="4" ht="12.75">
      <c r="A4" s="7" t="s">
        <v>12</v>
      </c>
    </row>
    <row r="5" ht="12.75">
      <c r="A5" s="7"/>
    </row>
    <row r="6" ht="12.75">
      <c r="A6" s="8" t="s">
        <v>57</v>
      </c>
    </row>
    <row r="7" spans="1:7" ht="12.75">
      <c r="A7" s="37" t="s">
        <v>13</v>
      </c>
      <c r="B7">
        <v>61</v>
      </c>
      <c r="C7">
        <v>49</v>
      </c>
      <c r="D7">
        <v>28</v>
      </c>
      <c r="E7">
        <v>50</v>
      </c>
      <c r="F7">
        <v>35</v>
      </c>
      <c r="G7">
        <f>SUM(B7:F7)</f>
        <v>223</v>
      </c>
    </row>
    <row r="8" spans="1:7" ht="12.75">
      <c r="A8" s="37" t="s">
        <v>55</v>
      </c>
      <c r="B8">
        <v>164</v>
      </c>
      <c r="C8">
        <v>176</v>
      </c>
      <c r="D8">
        <v>184</v>
      </c>
      <c r="E8">
        <v>125</v>
      </c>
      <c r="F8">
        <v>203</v>
      </c>
      <c r="G8">
        <f>SUM(B8:F8)</f>
        <v>852</v>
      </c>
    </row>
    <row r="9" spans="1:8" ht="12.75" customHeight="1">
      <c r="A9" s="38" t="s">
        <v>58</v>
      </c>
      <c r="B9" s="36">
        <v>21</v>
      </c>
      <c r="C9" s="36">
        <v>19</v>
      </c>
      <c r="D9" s="36">
        <v>16</v>
      </c>
      <c r="E9" s="85">
        <v>10</v>
      </c>
      <c r="F9" s="85">
        <v>9</v>
      </c>
      <c r="G9">
        <f>SUM(B9:F9)</f>
        <v>75</v>
      </c>
      <c r="H9" s="39"/>
    </row>
    <row r="10" spans="1:8" ht="12.75">
      <c r="A10" s="37" t="s">
        <v>54</v>
      </c>
      <c r="B10" s="23">
        <v>112</v>
      </c>
      <c r="C10" s="23">
        <v>194</v>
      </c>
      <c r="D10" s="23">
        <v>126</v>
      </c>
      <c r="E10" s="23">
        <v>118</v>
      </c>
      <c r="F10" s="23">
        <v>208</v>
      </c>
      <c r="G10" s="23">
        <f>SUM(B10:F10)</f>
        <v>758</v>
      </c>
      <c r="H10" s="39"/>
    </row>
    <row r="11" spans="1:8" ht="12.75">
      <c r="A11" s="8" t="s">
        <v>14</v>
      </c>
      <c r="B11" s="14">
        <f aca="true" t="shared" si="0" ref="B11:G11">SUM(B7:B10)</f>
        <v>358</v>
      </c>
      <c r="C11" s="14">
        <f t="shared" si="0"/>
        <v>438</v>
      </c>
      <c r="D11" s="14">
        <f t="shared" si="0"/>
        <v>354</v>
      </c>
      <c r="E11" s="14">
        <f t="shared" si="0"/>
        <v>303</v>
      </c>
      <c r="F11" s="14">
        <f t="shared" si="0"/>
        <v>455</v>
      </c>
      <c r="G11" s="14">
        <f t="shared" si="0"/>
        <v>1908</v>
      </c>
      <c r="H11" s="39"/>
    </row>
    <row r="12" ht="12.75">
      <c r="A12" s="37"/>
    </row>
    <row r="13" ht="12.75">
      <c r="A13" s="8" t="s">
        <v>59</v>
      </c>
    </row>
    <row r="14" spans="1:7" ht="12.75">
      <c r="A14" s="37" t="s">
        <v>15</v>
      </c>
      <c r="B14">
        <v>26</v>
      </c>
      <c r="C14">
        <v>9</v>
      </c>
      <c r="D14">
        <v>16</v>
      </c>
      <c r="E14">
        <v>19</v>
      </c>
      <c r="F14">
        <v>16</v>
      </c>
      <c r="G14">
        <f>SUM(B14:F14)</f>
        <v>86</v>
      </c>
    </row>
    <row r="15" spans="1:7" ht="12.75">
      <c r="A15" s="37" t="s">
        <v>60</v>
      </c>
      <c r="B15">
        <v>23</v>
      </c>
      <c r="C15">
        <v>19</v>
      </c>
      <c r="D15">
        <v>14</v>
      </c>
      <c r="E15">
        <v>48</v>
      </c>
      <c r="F15">
        <v>58</v>
      </c>
      <c r="G15">
        <f>SUM(B15:F15)</f>
        <v>162</v>
      </c>
    </row>
    <row r="16" spans="1:7" ht="12.75">
      <c r="A16" s="37" t="s">
        <v>52</v>
      </c>
      <c r="B16">
        <v>11</v>
      </c>
      <c r="C16">
        <v>12</v>
      </c>
      <c r="D16">
        <v>9</v>
      </c>
      <c r="E16">
        <v>5</v>
      </c>
      <c r="F16">
        <v>16</v>
      </c>
      <c r="G16">
        <f>SUM(B16:F16)</f>
        <v>53</v>
      </c>
    </row>
    <row r="17" ht="12.75">
      <c r="A17" s="37"/>
    </row>
    <row r="18" spans="1:7" ht="12.75">
      <c r="A18" s="40"/>
      <c r="B18" s="23"/>
      <c r="C18" s="23"/>
      <c r="D18" s="23"/>
      <c r="E18" s="23"/>
      <c r="F18" s="23"/>
      <c r="G18" s="23"/>
    </row>
    <row r="19" ht="12.75">
      <c r="A19" s="7" t="s">
        <v>9</v>
      </c>
    </row>
    <row r="20" ht="12.75">
      <c r="A20" s="7"/>
    </row>
    <row r="21" ht="12.75">
      <c r="A21" s="8" t="s">
        <v>57</v>
      </c>
    </row>
    <row r="22" spans="1:7" ht="12.75">
      <c r="A22" s="37" t="s">
        <v>13</v>
      </c>
      <c r="B22">
        <v>7</v>
      </c>
      <c r="C22">
        <v>8</v>
      </c>
      <c r="D22">
        <v>12</v>
      </c>
      <c r="E22">
        <v>6</v>
      </c>
      <c r="F22">
        <v>7</v>
      </c>
      <c r="G22">
        <f>SUM(B22:F22)</f>
        <v>40</v>
      </c>
    </row>
    <row r="23" spans="1:7" ht="12.75">
      <c r="A23" s="37" t="s">
        <v>51</v>
      </c>
      <c r="B23">
        <v>8</v>
      </c>
      <c r="C23">
        <v>2</v>
      </c>
      <c r="D23">
        <v>6</v>
      </c>
      <c r="E23">
        <v>1</v>
      </c>
      <c r="F23">
        <v>2</v>
      </c>
      <c r="G23">
        <f>SUM(B23:F23)</f>
        <v>19</v>
      </c>
    </row>
    <row r="24" spans="1:7" ht="12.75" customHeight="1">
      <c r="A24" s="38" t="s">
        <v>58</v>
      </c>
      <c r="B24" s="36">
        <v>0</v>
      </c>
      <c r="C24" s="36">
        <v>0</v>
      </c>
      <c r="D24" s="36">
        <v>0</v>
      </c>
      <c r="E24" s="85">
        <v>0</v>
      </c>
      <c r="F24" s="85">
        <v>0</v>
      </c>
      <c r="G24">
        <f>SUM(B24:F24)</f>
        <v>0</v>
      </c>
    </row>
    <row r="25" spans="1:7" ht="12.75">
      <c r="A25" s="37" t="s">
        <v>54</v>
      </c>
      <c r="B25" s="23">
        <v>12</v>
      </c>
      <c r="C25" s="23">
        <v>10</v>
      </c>
      <c r="D25" s="23">
        <v>10</v>
      </c>
      <c r="E25" s="23">
        <v>16</v>
      </c>
      <c r="F25" s="23">
        <v>8</v>
      </c>
      <c r="G25" s="23">
        <f>SUM(B25:F25)</f>
        <v>56</v>
      </c>
    </row>
    <row r="26" spans="1:7" ht="12.75">
      <c r="A26" s="8" t="s">
        <v>14</v>
      </c>
      <c r="B26" s="14">
        <f aca="true" t="shared" si="1" ref="B26:G26">SUM(B22:B25)</f>
        <v>27</v>
      </c>
      <c r="C26" s="14">
        <f t="shared" si="1"/>
        <v>20</v>
      </c>
      <c r="D26" s="14">
        <f t="shared" si="1"/>
        <v>28</v>
      </c>
      <c r="E26" s="14">
        <f t="shared" si="1"/>
        <v>23</v>
      </c>
      <c r="F26" s="14">
        <f t="shared" si="1"/>
        <v>17</v>
      </c>
      <c r="G26" s="14">
        <f t="shared" si="1"/>
        <v>115</v>
      </c>
    </row>
    <row r="27" ht="12.75">
      <c r="A27" s="37"/>
    </row>
    <row r="28" ht="12.75">
      <c r="A28" s="8" t="s">
        <v>59</v>
      </c>
    </row>
    <row r="29" spans="1:7" ht="12.75">
      <c r="A29" s="37" t="s">
        <v>15</v>
      </c>
      <c r="B29">
        <v>0</v>
      </c>
      <c r="C29">
        <v>0</v>
      </c>
      <c r="D29">
        <v>0</v>
      </c>
      <c r="E29">
        <v>0</v>
      </c>
      <c r="F29">
        <v>0</v>
      </c>
      <c r="G29">
        <f>SUM(B29:F29)</f>
        <v>0</v>
      </c>
    </row>
    <row r="30" spans="1:7" ht="12.75">
      <c r="A30" s="37" t="s">
        <v>60</v>
      </c>
      <c r="B30">
        <v>6</v>
      </c>
      <c r="C30">
        <v>2</v>
      </c>
      <c r="D30">
        <v>4</v>
      </c>
      <c r="E30">
        <v>0</v>
      </c>
      <c r="F30">
        <v>1</v>
      </c>
      <c r="G30">
        <f>SUM(B30:F30)</f>
        <v>13</v>
      </c>
    </row>
    <row r="31" spans="1:7" ht="12.75">
      <c r="A31" s="37" t="s">
        <v>52</v>
      </c>
      <c r="B31">
        <v>0</v>
      </c>
      <c r="C31">
        <v>0</v>
      </c>
      <c r="D31">
        <v>0</v>
      </c>
      <c r="E31">
        <v>0</v>
      </c>
      <c r="F31">
        <v>0</v>
      </c>
      <c r="G31">
        <f>SUM(B31:F31)</f>
        <v>0</v>
      </c>
    </row>
    <row r="32" ht="12.75">
      <c r="A32" s="37"/>
    </row>
    <row r="33" spans="1:7" ht="12.75">
      <c r="A33" s="41"/>
      <c r="B33" s="23"/>
      <c r="C33" s="23"/>
      <c r="D33" s="23"/>
      <c r="E33" s="23"/>
      <c r="F33" s="23"/>
      <c r="G33" s="23"/>
    </row>
    <row r="34" ht="12.75">
      <c r="A34" s="7" t="s">
        <v>16</v>
      </c>
    </row>
    <row r="35" ht="12.75">
      <c r="A35" s="7"/>
    </row>
    <row r="36" ht="12.75">
      <c r="A36" s="8" t="s">
        <v>57</v>
      </c>
    </row>
    <row r="37" spans="1:7" ht="12.75">
      <c r="A37" s="37" t="s">
        <v>13</v>
      </c>
      <c r="B37">
        <v>7</v>
      </c>
      <c r="C37">
        <v>5</v>
      </c>
      <c r="D37">
        <v>0</v>
      </c>
      <c r="E37">
        <v>4</v>
      </c>
      <c r="F37">
        <v>1</v>
      </c>
      <c r="G37">
        <f>SUM(B37:F37)</f>
        <v>17</v>
      </c>
    </row>
    <row r="38" spans="1:7" ht="12.75">
      <c r="A38" s="37" t="s">
        <v>51</v>
      </c>
      <c r="B38">
        <v>3</v>
      </c>
      <c r="C38">
        <v>3</v>
      </c>
      <c r="D38">
        <v>1</v>
      </c>
      <c r="E38">
        <v>2</v>
      </c>
      <c r="F38">
        <v>1</v>
      </c>
      <c r="G38">
        <f>SUM(B38:F38)</f>
        <v>10</v>
      </c>
    </row>
    <row r="39" spans="1:7" ht="15" customHeight="1">
      <c r="A39" s="38" t="s">
        <v>58</v>
      </c>
      <c r="B39" s="36">
        <v>0</v>
      </c>
      <c r="C39" s="36">
        <v>0</v>
      </c>
      <c r="D39" s="36">
        <v>0</v>
      </c>
      <c r="E39" s="85">
        <v>0</v>
      </c>
      <c r="F39" s="85">
        <v>0</v>
      </c>
      <c r="G39">
        <f>SUM(B39:F39)</f>
        <v>0</v>
      </c>
    </row>
    <row r="40" spans="1:7" ht="12.75">
      <c r="A40" s="37" t="s">
        <v>53</v>
      </c>
      <c r="B40" s="23">
        <v>3</v>
      </c>
      <c r="C40" s="23">
        <v>1</v>
      </c>
      <c r="D40" s="23">
        <v>0</v>
      </c>
      <c r="E40" s="23">
        <v>3</v>
      </c>
      <c r="F40" s="23">
        <v>1</v>
      </c>
      <c r="G40" s="23">
        <f>SUM(B40:F40)</f>
        <v>8</v>
      </c>
    </row>
    <row r="41" spans="1:7" ht="12.75">
      <c r="A41" s="8" t="s">
        <v>14</v>
      </c>
      <c r="B41" s="14">
        <f aca="true" t="shared" si="2" ref="B41:G41">SUM(B37:B40)</f>
        <v>13</v>
      </c>
      <c r="C41" s="14">
        <f t="shared" si="2"/>
        <v>9</v>
      </c>
      <c r="D41" s="14">
        <f t="shared" si="2"/>
        <v>1</v>
      </c>
      <c r="E41" s="14">
        <f t="shared" si="2"/>
        <v>9</v>
      </c>
      <c r="F41" s="14">
        <f t="shared" si="2"/>
        <v>3</v>
      </c>
      <c r="G41" s="14">
        <f t="shared" si="2"/>
        <v>35</v>
      </c>
    </row>
    <row r="42" ht="12.75">
      <c r="A42" s="37"/>
    </row>
    <row r="43" ht="12.75">
      <c r="A43" s="8" t="s">
        <v>59</v>
      </c>
    </row>
    <row r="44" spans="1:7" ht="12.75">
      <c r="A44" s="37" t="s">
        <v>15</v>
      </c>
      <c r="B44">
        <v>4</v>
      </c>
      <c r="C44">
        <v>2</v>
      </c>
      <c r="D44">
        <v>1</v>
      </c>
      <c r="E44">
        <v>1</v>
      </c>
      <c r="F44">
        <v>1</v>
      </c>
      <c r="G44">
        <f>SUM(B44:F44)</f>
        <v>9</v>
      </c>
    </row>
    <row r="45" spans="1:7" ht="12.75">
      <c r="A45" s="37" t="s">
        <v>60</v>
      </c>
      <c r="B45">
        <v>1</v>
      </c>
      <c r="C45">
        <v>1</v>
      </c>
      <c r="D45">
        <v>0</v>
      </c>
      <c r="E45">
        <v>0</v>
      </c>
      <c r="F45">
        <v>3</v>
      </c>
      <c r="G45">
        <f>SUM(B45:F45)</f>
        <v>5</v>
      </c>
    </row>
    <row r="46" spans="1:7" ht="12.75">
      <c r="A46" s="37" t="s">
        <v>52</v>
      </c>
      <c r="B46">
        <v>1</v>
      </c>
      <c r="C46">
        <v>3</v>
      </c>
      <c r="D46">
        <v>0</v>
      </c>
      <c r="E46">
        <v>2</v>
      </c>
      <c r="F46">
        <v>1</v>
      </c>
      <c r="G46">
        <f>SUM(B46:F46)</f>
        <v>7</v>
      </c>
    </row>
    <row r="47" ht="12.75">
      <c r="A47" s="37"/>
    </row>
    <row r="48" spans="1:7" ht="12.75">
      <c r="A48" s="41"/>
      <c r="B48" s="23"/>
      <c r="C48" s="23"/>
      <c r="D48" s="23"/>
      <c r="E48" s="23"/>
      <c r="F48" s="23"/>
      <c r="G48" s="23"/>
    </row>
    <row r="49" ht="12.75">
      <c r="A49" s="22" t="s">
        <v>17</v>
      </c>
    </row>
    <row r="50" ht="12.75">
      <c r="A50" s="22"/>
    </row>
    <row r="51" ht="12.75">
      <c r="A51" s="8" t="s">
        <v>57</v>
      </c>
    </row>
    <row r="52" spans="1:7" ht="12.75">
      <c r="A52" s="37" t="s">
        <v>13</v>
      </c>
      <c r="B52">
        <f aca="true" t="shared" si="3" ref="B52:G52">SUM(B7,B22,B37)</f>
        <v>75</v>
      </c>
      <c r="C52">
        <f t="shared" si="3"/>
        <v>62</v>
      </c>
      <c r="D52">
        <f t="shared" si="3"/>
        <v>40</v>
      </c>
      <c r="E52">
        <f t="shared" si="3"/>
        <v>60</v>
      </c>
      <c r="F52">
        <f t="shared" si="3"/>
        <v>43</v>
      </c>
      <c r="G52">
        <f t="shared" si="3"/>
        <v>280</v>
      </c>
    </row>
    <row r="53" spans="1:8" ht="12.75">
      <c r="A53" s="37" t="s">
        <v>55</v>
      </c>
      <c r="B53">
        <f aca="true" t="shared" si="4" ref="B53:G55">SUM(B8,B23,B38)</f>
        <v>175</v>
      </c>
      <c r="C53">
        <f t="shared" si="4"/>
        <v>181</v>
      </c>
      <c r="D53">
        <f t="shared" si="4"/>
        <v>191</v>
      </c>
      <c r="E53">
        <f t="shared" si="4"/>
        <v>128</v>
      </c>
      <c r="F53">
        <f>SUM(F8,F23,F38)</f>
        <v>206</v>
      </c>
      <c r="G53">
        <f t="shared" si="4"/>
        <v>881</v>
      </c>
      <c r="H53" s="9"/>
    </row>
    <row r="54" spans="1:7" ht="12.75" customHeight="1">
      <c r="A54" s="38" t="s">
        <v>58</v>
      </c>
      <c r="B54">
        <f t="shared" si="4"/>
        <v>21</v>
      </c>
      <c r="C54">
        <f t="shared" si="4"/>
        <v>19</v>
      </c>
      <c r="D54">
        <f t="shared" si="4"/>
        <v>16</v>
      </c>
      <c r="E54">
        <f t="shared" si="4"/>
        <v>10</v>
      </c>
      <c r="F54">
        <f>SUM(F9,F24,F39)</f>
        <v>9</v>
      </c>
      <c r="G54">
        <f t="shared" si="4"/>
        <v>75</v>
      </c>
    </row>
    <row r="55" spans="1:7" ht="12.75">
      <c r="A55" s="37" t="s">
        <v>54</v>
      </c>
      <c r="B55" s="23">
        <f t="shared" si="4"/>
        <v>127</v>
      </c>
      <c r="C55" s="23">
        <f t="shared" si="4"/>
        <v>205</v>
      </c>
      <c r="D55" s="23">
        <f t="shared" si="4"/>
        <v>136</v>
      </c>
      <c r="E55" s="23">
        <f t="shared" si="4"/>
        <v>137</v>
      </c>
      <c r="F55" s="23">
        <f>SUM(F10,F25,F40)</f>
        <v>217</v>
      </c>
      <c r="G55" s="23">
        <f t="shared" si="4"/>
        <v>822</v>
      </c>
    </row>
    <row r="56" spans="1:7" ht="12.75">
      <c r="A56" s="8" t="s">
        <v>14</v>
      </c>
      <c r="B56" s="14">
        <f aca="true" t="shared" si="5" ref="B56:G56">SUM(B52:B55)</f>
        <v>398</v>
      </c>
      <c r="C56" s="14">
        <f t="shared" si="5"/>
        <v>467</v>
      </c>
      <c r="D56" s="14">
        <f t="shared" si="5"/>
        <v>383</v>
      </c>
      <c r="E56" s="14">
        <f t="shared" si="5"/>
        <v>335</v>
      </c>
      <c r="F56" s="14">
        <f t="shared" si="5"/>
        <v>475</v>
      </c>
      <c r="G56" s="14">
        <f t="shared" si="5"/>
        <v>2058</v>
      </c>
    </row>
    <row r="57" ht="12.75">
      <c r="A57" s="37"/>
    </row>
    <row r="58" ht="12.75">
      <c r="A58" s="8" t="s">
        <v>59</v>
      </c>
    </row>
    <row r="59" spans="1:7" ht="12.75">
      <c r="A59" s="37" t="s">
        <v>15</v>
      </c>
      <c r="B59">
        <f aca="true" t="shared" si="6" ref="B59:G59">SUM(B14,B29,B44)</f>
        <v>30</v>
      </c>
      <c r="C59">
        <f t="shared" si="6"/>
        <v>11</v>
      </c>
      <c r="D59">
        <f t="shared" si="6"/>
        <v>17</v>
      </c>
      <c r="E59">
        <f t="shared" si="6"/>
        <v>20</v>
      </c>
      <c r="F59">
        <f t="shared" si="6"/>
        <v>17</v>
      </c>
      <c r="G59">
        <f t="shared" si="6"/>
        <v>95</v>
      </c>
    </row>
    <row r="60" spans="1:8" ht="12.75">
      <c r="A60" s="37" t="s">
        <v>60</v>
      </c>
      <c r="B60">
        <f aca="true" t="shared" si="7" ref="B60:G61">SUM(B15,B30,B45)</f>
        <v>30</v>
      </c>
      <c r="C60">
        <f t="shared" si="7"/>
        <v>22</v>
      </c>
      <c r="D60">
        <f t="shared" si="7"/>
        <v>18</v>
      </c>
      <c r="E60">
        <f t="shared" si="7"/>
        <v>48</v>
      </c>
      <c r="F60">
        <f>SUM(F15,F30,F45)</f>
        <v>62</v>
      </c>
      <c r="G60">
        <f t="shared" si="7"/>
        <v>180</v>
      </c>
      <c r="H60" s="114"/>
    </row>
    <row r="61" spans="1:7" ht="12.75">
      <c r="A61" s="37" t="s">
        <v>52</v>
      </c>
      <c r="B61">
        <f t="shared" si="7"/>
        <v>12</v>
      </c>
      <c r="C61">
        <f t="shared" si="7"/>
        <v>15</v>
      </c>
      <c r="D61">
        <f t="shared" si="7"/>
        <v>9</v>
      </c>
      <c r="E61">
        <f t="shared" si="7"/>
        <v>7</v>
      </c>
      <c r="F61">
        <f>SUM(F16,F31,F46)</f>
        <v>17</v>
      </c>
      <c r="G61">
        <f t="shared" si="7"/>
        <v>60</v>
      </c>
    </row>
    <row r="62" ht="12.75">
      <c r="A62" s="37"/>
    </row>
    <row r="63" spans="1:7" ht="12.75">
      <c r="A63" s="41"/>
      <c r="B63" s="23"/>
      <c r="C63" s="23"/>
      <c r="D63" s="23"/>
      <c r="E63" s="23"/>
      <c r="F63" s="23"/>
      <c r="G63" s="23"/>
    </row>
    <row r="65" ht="12.75">
      <c r="A65" s="14" t="s">
        <v>61</v>
      </c>
    </row>
    <row r="66" ht="12.75">
      <c r="A66" s="42" t="s">
        <v>152</v>
      </c>
    </row>
    <row r="67" ht="12.75">
      <c r="A67" s="42" t="s">
        <v>62</v>
      </c>
    </row>
    <row r="68" ht="12.75">
      <c r="A68" t="s">
        <v>93</v>
      </c>
    </row>
    <row r="69" ht="12.75">
      <c r="A69" s="54" t="s">
        <v>94</v>
      </c>
    </row>
    <row r="70" ht="12.75">
      <c r="A70" s="105" t="s">
        <v>165</v>
      </c>
    </row>
  </sheetData>
  <hyperlinks>
    <hyperlink ref="A69" r:id="rId1" display="Liquidation and Insolvency - GPO8"/>
  </hyperlinks>
  <printOptions/>
  <pageMargins left="0.75" right="0.75" top="1" bottom="1" header="0.5" footer="0.5"/>
  <pageSetup horizontalDpi="600" verticalDpi="600" orientation="portrait" scale="65" r:id="rId2"/>
</worksheet>
</file>

<file path=xl/worksheets/sheet6.xml><?xml version="1.0" encoding="utf-8"?>
<worksheet xmlns="http://schemas.openxmlformats.org/spreadsheetml/2006/main" xmlns:r="http://schemas.openxmlformats.org/officeDocument/2006/relationships">
  <dimension ref="A1:J44"/>
  <sheetViews>
    <sheetView workbookViewId="0" topLeftCell="A1">
      <selection activeCell="A1" sqref="A1"/>
    </sheetView>
  </sheetViews>
  <sheetFormatPr defaultColWidth="9.140625" defaultRowHeight="12.75"/>
  <cols>
    <col min="1" max="1" width="73.7109375" style="0" customWidth="1"/>
    <col min="2" max="2" width="9.8515625" style="0" customWidth="1"/>
    <col min="3" max="3" width="13.00390625" style="0" customWidth="1"/>
    <col min="4" max="4" width="13.421875" style="0" customWidth="1"/>
    <col min="5" max="5" width="13.00390625" style="0" customWidth="1"/>
    <col min="6" max="6" width="14.8515625" style="0" customWidth="1"/>
    <col min="7" max="7" width="15.140625" style="0" customWidth="1"/>
    <col min="8" max="8" width="14.00390625" style="0" customWidth="1"/>
  </cols>
  <sheetData>
    <row r="1" ht="15.75">
      <c r="A1" s="1" t="s">
        <v>169</v>
      </c>
    </row>
    <row r="3" ht="15.75">
      <c r="A3" s="1" t="s">
        <v>87</v>
      </c>
    </row>
    <row r="4" ht="12.75">
      <c r="A4" s="21" t="s">
        <v>47</v>
      </c>
    </row>
    <row r="5" spans="2:10" ht="12.75">
      <c r="B5" s="16" t="s">
        <v>179</v>
      </c>
      <c r="C5" s="16" t="s">
        <v>180</v>
      </c>
      <c r="D5" s="16" t="s">
        <v>181</v>
      </c>
      <c r="E5" s="16" t="s">
        <v>182</v>
      </c>
      <c r="F5" s="16" t="s">
        <v>183</v>
      </c>
      <c r="G5" s="21" t="s">
        <v>56</v>
      </c>
      <c r="J5" s="16"/>
    </row>
    <row r="6" ht="12.75">
      <c r="A6" s="14" t="s">
        <v>12</v>
      </c>
    </row>
    <row r="7" ht="12.75">
      <c r="A7" s="14"/>
    </row>
    <row r="8" spans="1:7" ht="12.75">
      <c r="A8" s="49" t="s">
        <v>85</v>
      </c>
      <c r="B8">
        <f aca="true" t="shared" si="0" ref="B8:G8">B10-B9</f>
        <v>6613</v>
      </c>
      <c r="C8">
        <f t="shared" si="0"/>
        <v>103</v>
      </c>
      <c r="D8">
        <f t="shared" si="0"/>
        <v>10779</v>
      </c>
      <c r="E8">
        <f t="shared" si="0"/>
        <v>6486</v>
      </c>
      <c r="F8">
        <f t="shared" si="0"/>
        <v>5048</v>
      </c>
      <c r="G8">
        <f t="shared" si="0"/>
        <v>29022</v>
      </c>
    </row>
    <row r="9" spans="1:7" ht="12.75">
      <c r="A9" s="49" t="s">
        <v>89</v>
      </c>
      <c r="B9" s="23">
        <v>580</v>
      </c>
      <c r="C9" s="23">
        <v>661</v>
      </c>
      <c r="D9" s="23">
        <v>387</v>
      </c>
      <c r="E9" s="23">
        <v>314</v>
      </c>
      <c r="F9" s="23">
        <v>231</v>
      </c>
      <c r="G9" s="23">
        <v>1911</v>
      </c>
    </row>
    <row r="10" spans="1:8" ht="12.75">
      <c r="A10" s="49" t="s">
        <v>88</v>
      </c>
      <c r="B10" s="6">
        <v>7193</v>
      </c>
      <c r="C10" s="4">
        <v>764</v>
      </c>
      <c r="D10" s="4">
        <v>11166</v>
      </c>
      <c r="E10" s="4">
        <v>6800</v>
      </c>
      <c r="F10" s="4">
        <v>5279</v>
      </c>
      <c r="G10" s="4">
        <v>30933</v>
      </c>
      <c r="H10" s="14"/>
    </row>
    <row r="11" spans="1:8" ht="12.75">
      <c r="A11" s="50" t="s">
        <v>90</v>
      </c>
      <c r="B11" s="30">
        <v>124</v>
      </c>
      <c r="C11" s="30">
        <v>105</v>
      </c>
      <c r="D11" s="30">
        <v>116</v>
      </c>
      <c r="E11" s="112">
        <v>86</v>
      </c>
      <c r="F11" s="30">
        <v>67</v>
      </c>
      <c r="G11" s="30">
        <v>502</v>
      </c>
      <c r="H11" s="85"/>
    </row>
    <row r="12" spans="1:8" ht="12.75">
      <c r="A12" s="51" t="s">
        <v>86</v>
      </c>
      <c r="B12" s="35">
        <f aca="true" t="shared" si="1" ref="B12:G12">B10-B11</f>
        <v>7069</v>
      </c>
      <c r="C12" s="35">
        <f t="shared" si="1"/>
        <v>659</v>
      </c>
      <c r="D12" s="35">
        <f t="shared" si="1"/>
        <v>11050</v>
      </c>
      <c r="E12" s="35">
        <f t="shared" si="1"/>
        <v>6714</v>
      </c>
      <c r="F12" s="35">
        <f t="shared" si="1"/>
        <v>5212</v>
      </c>
      <c r="G12" s="35">
        <f t="shared" si="1"/>
        <v>30431</v>
      </c>
      <c r="H12" s="14"/>
    </row>
    <row r="13" spans="1:7" ht="12.75">
      <c r="A13" s="51"/>
      <c r="B13" s="36"/>
      <c r="C13" s="36"/>
      <c r="D13" s="36"/>
      <c r="E13" s="36"/>
      <c r="F13" s="36"/>
      <c r="G13" s="36"/>
    </row>
    <row r="14" spans="1:7" ht="12.75">
      <c r="A14" s="52"/>
      <c r="B14" s="23"/>
      <c r="C14" s="23"/>
      <c r="D14" s="23"/>
      <c r="E14" s="23"/>
      <c r="F14" s="23"/>
      <c r="G14" s="23"/>
    </row>
    <row r="15" ht="12.75">
      <c r="A15" s="14" t="s">
        <v>9</v>
      </c>
    </row>
    <row r="16" ht="12.75">
      <c r="A16" s="14"/>
    </row>
    <row r="17" spans="1:7" ht="12.75">
      <c r="A17" s="49" t="s">
        <v>85</v>
      </c>
      <c r="B17">
        <f aca="true" t="shared" si="2" ref="B17:G17">B19-B18</f>
        <v>705</v>
      </c>
      <c r="C17">
        <f t="shared" si="2"/>
        <v>355</v>
      </c>
      <c r="D17">
        <f t="shared" si="2"/>
        <v>1</v>
      </c>
      <c r="E17">
        <f t="shared" si="2"/>
        <v>566</v>
      </c>
      <c r="F17">
        <f t="shared" si="2"/>
        <v>294</v>
      </c>
      <c r="G17">
        <f t="shared" si="2"/>
        <v>1624</v>
      </c>
    </row>
    <row r="18" spans="1:7" ht="12.75">
      <c r="A18" s="49" t="s">
        <v>89</v>
      </c>
      <c r="B18" s="23">
        <v>36</v>
      </c>
      <c r="C18" s="23">
        <v>21</v>
      </c>
      <c r="D18" s="23">
        <v>25</v>
      </c>
      <c r="E18" s="23">
        <v>30</v>
      </c>
      <c r="F18" s="23">
        <v>35</v>
      </c>
      <c r="G18" s="23">
        <v>137</v>
      </c>
    </row>
    <row r="19" spans="1:8" ht="12.75">
      <c r="A19" s="49" t="s">
        <v>88</v>
      </c>
      <c r="B19" s="14">
        <v>741</v>
      </c>
      <c r="C19" s="14">
        <v>376</v>
      </c>
      <c r="D19" s="14">
        <v>26</v>
      </c>
      <c r="E19" s="14">
        <v>596</v>
      </c>
      <c r="F19" s="14">
        <v>329</v>
      </c>
      <c r="G19" s="5">
        <v>1761</v>
      </c>
      <c r="H19" s="14"/>
    </row>
    <row r="20" spans="1:8" ht="12.75">
      <c r="A20" s="49" t="s">
        <v>90</v>
      </c>
      <c r="B20" s="23">
        <v>9</v>
      </c>
      <c r="C20" s="23">
        <v>3</v>
      </c>
      <c r="D20" s="23">
        <v>7</v>
      </c>
      <c r="E20" s="23">
        <v>3</v>
      </c>
      <c r="F20" s="23">
        <v>3</v>
      </c>
      <c r="G20" s="30">
        <v>34</v>
      </c>
      <c r="H20" s="85"/>
    </row>
    <row r="21" spans="1:7" ht="12.75">
      <c r="A21" s="51" t="s">
        <v>86</v>
      </c>
      <c r="B21" s="35">
        <f aca="true" t="shared" si="3" ref="B21:G21">B19-B20</f>
        <v>732</v>
      </c>
      <c r="C21" s="35">
        <f t="shared" si="3"/>
        <v>373</v>
      </c>
      <c r="D21" s="35">
        <f t="shared" si="3"/>
        <v>19</v>
      </c>
      <c r="E21" s="35">
        <f t="shared" si="3"/>
        <v>593</v>
      </c>
      <c r="F21" s="35">
        <f t="shared" si="3"/>
        <v>326</v>
      </c>
      <c r="G21" s="35">
        <f t="shared" si="3"/>
        <v>1727</v>
      </c>
    </row>
    <row r="22" spans="1:7" ht="12.75">
      <c r="A22" s="51"/>
      <c r="B22" s="36"/>
      <c r="C22" s="36"/>
      <c r="D22" s="36"/>
      <c r="E22" s="36"/>
      <c r="F22" s="36"/>
      <c r="G22" s="36"/>
    </row>
    <row r="23" spans="1:7" ht="12.75">
      <c r="A23" s="52"/>
      <c r="B23" s="23"/>
      <c r="C23" s="23"/>
      <c r="D23" s="23"/>
      <c r="E23" s="23"/>
      <c r="F23" s="23"/>
      <c r="G23" s="23"/>
    </row>
    <row r="24" ht="12.75">
      <c r="A24" s="14" t="s">
        <v>10</v>
      </c>
    </row>
    <row r="25" ht="12.75">
      <c r="A25" s="14"/>
    </row>
    <row r="26" spans="1:7" ht="12.75">
      <c r="A26" s="49" t="s">
        <v>85</v>
      </c>
      <c r="B26">
        <f aca="true" t="shared" si="4" ref="B26:G26">B28-B27</f>
        <v>78</v>
      </c>
      <c r="C26">
        <f t="shared" si="4"/>
        <v>78</v>
      </c>
      <c r="D26">
        <f t="shared" si="4"/>
        <v>0</v>
      </c>
      <c r="E26">
        <f t="shared" si="4"/>
        <v>97</v>
      </c>
      <c r="F26">
        <f t="shared" si="4"/>
        <v>57</v>
      </c>
      <c r="G26">
        <f t="shared" si="4"/>
        <v>253</v>
      </c>
    </row>
    <row r="27" spans="1:7" ht="12.75">
      <c r="A27" s="49" t="s">
        <v>89</v>
      </c>
      <c r="B27" s="23">
        <v>8</v>
      </c>
      <c r="C27" s="23">
        <v>8</v>
      </c>
      <c r="D27" s="23">
        <v>12</v>
      </c>
      <c r="E27" s="23">
        <v>5</v>
      </c>
      <c r="F27" s="23">
        <v>5</v>
      </c>
      <c r="G27" s="23">
        <v>35</v>
      </c>
    </row>
    <row r="28" spans="1:8" ht="12.75">
      <c r="A28" s="49" t="s">
        <v>88</v>
      </c>
      <c r="B28" s="14">
        <v>86</v>
      </c>
      <c r="C28" s="14">
        <v>86</v>
      </c>
      <c r="D28" s="14">
        <v>12</v>
      </c>
      <c r="E28" s="14">
        <v>102</v>
      </c>
      <c r="F28" s="14">
        <v>62</v>
      </c>
      <c r="G28" s="14">
        <v>288</v>
      </c>
      <c r="H28" s="14"/>
    </row>
    <row r="29" spans="1:8" ht="12.75">
      <c r="A29" s="49" t="s">
        <v>90</v>
      </c>
      <c r="B29" s="23">
        <v>0</v>
      </c>
      <c r="C29" s="23">
        <v>2</v>
      </c>
      <c r="D29" s="23">
        <v>1</v>
      </c>
      <c r="E29" s="23">
        <v>0</v>
      </c>
      <c r="F29" s="23">
        <v>0</v>
      </c>
      <c r="G29" s="23">
        <v>5</v>
      </c>
      <c r="H29" s="85"/>
    </row>
    <row r="30" spans="1:7" ht="12.75">
      <c r="A30" s="51" t="s">
        <v>86</v>
      </c>
      <c r="B30" s="35">
        <f aca="true" t="shared" si="5" ref="B30:G30">B28-B29</f>
        <v>86</v>
      </c>
      <c r="C30" s="35">
        <f t="shared" si="5"/>
        <v>84</v>
      </c>
      <c r="D30" s="35">
        <f t="shared" si="5"/>
        <v>11</v>
      </c>
      <c r="E30" s="35">
        <f t="shared" si="5"/>
        <v>102</v>
      </c>
      <c r="F30" s="35">
        <f t="shared" si="5"/>
        <v>62</v>
      </c>
      <c r="G30" s="35">
        <f t="shared" si="5"/>
        <v>283</v>
      </c>
    </row>
    <row r="31" spans="1:7" ht="12.75">
      <c r="A31" s="51"/>
      <c r="B31" s="36"/>
      <c r="C31" s="36"/>
      <c r="D31" s="36"/>
      <c r="E31" s="36"/>
      <c r="F31" s="36"/>
      <c r="G31" s="36"/>
    </row>
    <row r="32" spans="1:7" ht="12.75">
      <c r="A32" s="52"/>
      <c r="B32" s="23"/>
      <c r="C32" s="23"/>
      <c r="D32" s="23"/>
      <c r="E32" s="23"/>
      <c r="F32" s="23"/>
      <c r="G32" s="23"/>
    </row>
    <row r="33" ht="12.75">
      <c r="A33" s="14" t="s">
        <v>11</v>
      </c>
    </row>
    <row r="34" ht="12.75">
      <c r="A34" s="14"/>
    </row>
    <row r="35" spans="1:7" ht="12.75">
      <c r="A35" s="49" t="s">
        <v>85</v>
      </c>
      <c r="B35">
        <f aca="true" t="shared" si="6" ref="B35:G35">B37-B36</f>
        <v>7396</v>
      </c>
      <c r="C35">
        <f t="shared" si="6"/>
        <v>536</v>
      </c>
      <c r="D35">
        <f t="shared" si="6"/>
        <v>10780</v>
      </c>
      <c r="E35">
        <f t="shared" si="6"/>
        <v>7149</v>
      </c>
      <c r="F35">
        <f t="shared" si="6"/>
        <v>5399</v>
      </c>
      <c r="G35">
        <f t="shared" si="6"/>
        <v>30899</v>
      </c>
    </row>
    <row r="36" spans="1:8" ht="12.75">
      <c r="A36" s="49" t="s">
        <v>89</v>
      </c>
      <c r="B36" s="52">
        <f aca="true" t="shared" si="7" ref="B36:G38">SUM(B9,B18,B27)</f>
        <v>624</v>
      </c>
      <c r="C36" s="52">
        <f t="shared" si="7"/>
        <v>690</v>
      </c>
      <c r="D36" s="52">
        <f t="shared" si="7"/>
        <v>424</v>
      </c>
      <c r="E36" s="52">
        <f t="shared" si="7"/>
        <v>349</v>
      </c>
      <c r="F36" s="52">
        <f t="shared" si="7"/>
        <v>271</v>
      </c>
      <c r="G36" s="52">
        <f t="shared" si="7"/>
        <v>2083</v>
      </c>
      <c r="H36" s="20"/>
    </row>
    <row r="37" spans="1:8" ht="12.75">
      <c r="A37" s="49" t="s">
        <v>88</v>
      </c>
      <c r="B37" s="14">
        <f t="shared" si="7"/>
        <v>8020</v>
      </c>
      <c r="C37" s="14">
        <f t="shared" si="7"/>
        <v>1226</v>
      </c>
      <c r="D37" s="14">
        <f t="shared" si="7"/>
        <v>11204</v>
      </c>
      <c r="E37" s="14">
        <f t="shared" si="7"/>
        <v>7498</v>
      </c>
      <c r="F37" s="14">
        <f t="shared" si="7"/>
        <v>5670</v>
      </c>
      <c r="G37" s="14">
        <f t="shared" si="7"/>
        <v>32982</v>
      </c>
      <c r="H37" s="102"/>
    </row>
    <row r="38" spans="1:8" ht="12.75">
      <c r="A38" s="49" t="s">
        <v>90</v>
      </c>
      <c r="B38" s="14">
        <f t="shared" si="7"/>
        <v>133</v>
      </c>
      <c r="C38" s="14">
        <f t="shared" si="7"/>
        <v>110</v>
      </c>
      <c r="D38" s="14">
        <f t="shared" si="7"/>
        <v>124</v>
      </c>
      <c r="E38" s="14">
        <f t="shared" si="7"/>
        <v>89</v>
      </c>
      <c r="F38" s="14">
        <f t="shared" si="7"/>
        <v>70</v>
      </c>
      <c r="G38" s="14">
        <f t="shared" si="7"/>
        <v>541</v>
      </c>
      <c r="H38" s="85"/>
    </row>
    <row r="39" spans="1:8" ht="12.75">
      <c r="A39" s="51" t="s">
        <v>86</v>
      </c>
      <c r="B39" s="35">
        <f aca="true" t="shared" si="8" ref="B39:G39">B37-B38</f>
        <v>7887</v>
      </c>
      <c r="C39" s="35">
        <f t="shared" si="8"/>
        <v>1116</v>
      </c>
      <c r="D39" s="35">
        <f t="shared" si="8"/>
        <v>11080</v>
      </c>
      <c r="E39" s="35">
        <f t="shared" si="8"/>
        <v>7409</v>
      </c>
      <c r="F39" s="35">
        <f t="shared" si="8"/>
        <v>5600</v>
      </c>
      <c r="G39" s="35">
        <f t="shared" si="8"/>
        <v>32441</v>
      </c>
      <c r="H39" s="20"/>
    </row>
    <row r="40" ht="12.75">
      <c r="A40" s="49"/>
    </row>
    <row r="41" spans="1:7" ht="12.75">
      <c r="A41" s="23"/>
      <c r="B41" s="23"/>
      <c r="C41" s="23"/>
      <c r="D41" s="23"/>
      <c r="E41" s="23"/>
      <c r="F41" s="23"/>
      <c r="G41" s="23"/>
    </row>
    <row r="43" ht="12.75">
      <c r="A43" s="14" t="s">
        <v>159</v>
      </c>
    </row>
    <row r="44" ht="12.75">
      <c r="A44" t="s">
        <v>157</v>
      </c>
    </row>
  </sheetData>
  <printOptions/>
  <pageMargins left="0.75" right="0.75" top="1" bottom="1" header="0.5" footer="0.5"/>
  <pageSetup horizontalDpi="600" verticalDpi="600" orientation="portrait" scale="65" r:id="rId1"/>
</worksheet>
</file>

<file path=xl/worksheets/sheet7.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2.75"/>
  <cols>
    <col min="1" max="1" width="16.8515625" style="0" customWidth="1"/>
    <col min="2" max="2" width="14.8515625" style="0" customWidth="1"/>
    <col min="3" max="3" width="13.421875" style="0" customWidth="1"/>
    <col min="4" max="4" width="16.140625" style="0" customWidth="1"/>
    <col min="5" max="5" width="15.7109375" style="0" bestFit="1" customWidth="1"/>
    <col min="6" max="6" width="14.7109375" style="0" bestFit="1" customWidth="1"/>
    <col min="7" max="7" width="9.00390625" style="0" bestFit="1" customWidth="1"/>
    <col min="8" max="8" width="16.00390625" style="0" bestFit="1" customWidth="1"/>
    <col min="9" max="9" width="15.7109375" style="0" bestFit="1" customWidth="1"/>
  </cols>
  <sheetData>
    <row r="1" ht="15.75">
      <c r="A1" s="1" t="s">
        <v>170</v>
      </c>
    </row>
    <row r="4" ht="12.75">
      <c r="I4" s="21" t="s">
        <v>63</v>
      </c>
    </row>
    <row r="5" spans="2:9" ht="12.75">
      <c r="B5" s="121" t="s">
        <v>64</v>
      </c>
      <c r="C5" s="122"/>
      <c r="D5" s="122"/>
      <c r="E5" s="123"/>
      <c r="F5" s="121" t="s">
        <v>65</v>
      </c>
      <c r="G5" s="122"/>
      <c r="H5" s="122"/>
      <c r="I5" s="123"/>
    </row>
    <row r="6" spans="2:9" ht="12.75">
      <c r="B6" s="47" t="s">
        <v>44</v>
      </c>
      <c r="C6" s="35" t="s">
        <v>9</v>
      </c>
      <c r="D6" s="35" t="s">
        <v>10</v>
      </c>
      <c r="E6" s="100" t="s">
        <v>11</v>
      </c>
      <c r="F6" s="47" t="s">
        <v>44</v>
      </c>
      <c r="G6" s="35" t="s">
        <v>9</v>
      </c>
      <c r="H6" s="35" t="s">
        <v>10</v>
      </c>
      <c r="I6" s="100" t="s">
        <v>11</v>
      </c>
    </row>
    <row r="7" spans="1:9" ht="12.75">
      <c r="A7" t="s">
        <v>41</v>
      </c>
      <c r="B7" s="43">
        <v>0.9912</v>
      </c>
      <c r="C7" s="44">
        <v>0.9918</v>
      </c>
      <c r="D7" s="44">
        <v>0.988</v>
      </c>
      <c r="E7" s="45">
        <v>0.9912</v>
      </c>
      <c r="F7" s="43">
        <v>0.9478</v>
      </c>
      <c r="G7" s="44">
        <v>0.949</v>
      </c>
      <c r="H7" s="44">
        <v>0.9423</v>
      </c>
      <c r="I7" s="45">
        <v>0.9478</v>
      </c>
    </row>
    <row r="8" spans="1:9" ht="12.75">
      <c r="A8" t="s">
        <v>42</v>
      </c>
      <c r="B8" s="43">
        <v>0.9801</v>
      </c>
      <c r="C8" s="44">
        <v>0.9843</v>
      </c>
      <c r="D8" s="44">
        <v>0.9821</v>
      </c>
      <c r="E8" s="45">
        <v>0.9803</v>
      </c>
      <c r="F8" s="43">
        <v>0.7699</v>
      </c>
      <c r="G8" s="44">
        <v>0.7854</v>
      </c>
      <c r="H8" s="44">
        <v>0.7484</v>
      </c>
      <c r="I8" s="45">
        <v>0.7704</v>
      </c>
    </row>
    <row r="9" spans="1:9" ht="12.75">
      <c r="A9" t="s">
        <v>43</v>
      </c>
      <c r="B9" s="43">
        <v>0.9719</v>
      </c>
      <c r="C9" s="44">
        <v>0.9769</v>
      </c>
      <c r="D9" s="44">
        <v>0.9691</v>
      </c>
      <c r="E9" s="45">
        <v>0.9721</v>
      </c>
      <c r="F9" s="43">
        <v>0.7429</v>
      </c>
      <c r="G9" s="44">
        <v>0.76</v>
      </c>
      <c r="H9" s="44">
        <v>0.7214</v>
      </c>
      <c r="I9" s="45">
        <v>0.7436</v>
      </c>
    </row>
    <row r="11" ht="12.75">
      <c r="A11" s="14" t="s">
        <v>61</v>
      </c>
    </row>
    <row r="12" ht="12.75">
      <c r="A12" s="49" t="s">
        <v>91</v>
      </c>
    </row>
    <row r="13" ht="12.75">
      <c r="A13" s="49" t="s">
        <v>84</v>
      </c>
    </row>
    <row r="14" ht="12.75">
      <c r="A14" s="49" t="s">
        <v>66</v>
      </c>
    </row>
    <row r="15" ht="12.75">
      <c r="A15" s="49" t="s">
        <v>67</v>
      </c>
    </row>
  </sheetData>
  <mergeCells count="2">
    <mergeCell ref="B5:E5"/>
    <mergeCell ref="F5:I5"/>
  </mergeCells>
  <printOptions/>
  <pageMargins left="0.75" right="0.75" top="1" bottom="1" header="0.5" footer="0.5"/>
  <pageSetup horizontalDpi="600" verticalDpi="600" orientation="landscape" scale="93" r:id="rId1"/>
</worksheet>
</file>

<file path=xl/worksheets/sheet8.xml><?xml version="1.0" encoding="utf-8"?>
<worksheet xmlns="http://schemas.openxmlformats.org/spreadsheetml/2006/main" xmlns:r="http://schemas.openxmlformats.org/officeDocument/2006/relationships">
  <dimension ref="A1:O51"/>
  <sheetViews>
    <sheetView tabSelected="1" workbookViewId="0" topLeftCell="A1">
      <selection activeCell="A53" sqref="A53"/>
    </sheetView>
  </sheetViews>
  <sheetFormatPr defaultColWidth="9.140625" defaultRowHeight="12.75"/>
  <cols>
    <col min="1" max="1" width="35.28125" style="0" customWidth="1"/>
    <col min="2" max="3" width="13.7109375" style="0" customWidth="1"/>
    <col min="4" max="4" width="15.421875" style="0" customWidth="1"/>
    <col min="5" max="6" width="13.7109375" style="0" customWidth="1"/>
    <col min="7" max="7" width="15.140625" style="0" customWidth="1"/>
    <col min="8" max="9" width="13.7109375" style="0" customWidth="1"/>
    <col min="10" max="10" width="16.00390625" style="0" customWidth="1"/>
    <col min="11" max="12" width="13.7109375" style="0" customWidth="1"/>
    <col min="13" max="13" width="14.8515625" style="0" customWidth="1"/>
    <col min="14" max="14" width="2.7109375" style="0" customWidth="1"/>
  </cols>
  <sheetData>
    <row r="1" ht="15.75">
      <c r="A1" s="1" t="s">
        <v>171</v>
      </c>
    </row>
    <row r="4" ht="12.75">
      <c r="A4" s="14" t="s">
        <v>68</v>
      </c>
    </row>
    <row r="5" ht="12.75">
      <c r="A5" s="14"/>
    </row>
    <row r="6" spans="2:11" ht="12.75">
      <c r="B6" s="47" t="s">
        <v>44</v>
      </c>
      <c r="E6" s="47" t="s">
        <v>9</v>
      </c>
      <c r="H6" s="47" t="s">
        <v>10</v>
      </c>
      <c r="K6" s="47" t="s">
        <v>11</v>
      </c>
    </row>
    <row r="7" spans="2:13" s="59" customFormat="1" ht="36" customHeight="1">
      <c r="B7" s="58" t="s">
        <v>172</v>
      </c>
      <c r="C7" s="57" t="s">
        <v>173</v>
      </c>
      <c r="D7" s="57" t="s">
        <v>69</v>
      </c>
      <c r="E7" s="58" t="s">
        <v>172</v>
      </c>
      <c r="F7" s="57" t="s">
        <v>173</v>
      </c>
      <c r="G7" s="57" t="s">
        <v>69</v>
      </c>
      <c r="H7" s="58" t="s">
        <v>172</v>
      </c>
      <c r="I7" s="57" t="s">
        <v>173</v>
      </c>
      <c r="J7" s="57" t="s">
        <v>69</v>
      </c>
      <c r="K7" s="58" t="s">
        <v>172</v>
      </c>
      <c r="L7" s="57" t="s">
        <v>173</v>
      </c>
      <c r="M7" s="57" t="s">
        <v>69</v>
      </c>
    </row>
    <row r="8" spans="1:13" ht="12.75">
      <c r="A8" s="78" t="s">
        <v>42</v>
      </c>
      <c r="B8" s="77">
        <v>200381</v>
      </c>
      <c r="C8" s="77">
        <v>174537</v>
      </c>
      <c r="D8" s="86">
        <v>0.1480717555589932</v>
      </c>
      <c r="E8" s="77">
        <v>11543</v>
      </c>
      <c r="F8" s="77">
        <v>9892</v>
      </c>
      <c r="G8" s="86">
        <v>0.16690254751314193</v>
      </c>
      <c r="H8" s="77">
        <v>3261</v>
      </c>
      <c r="I8" s="77">
        <v>2843</v>
      </c>
      <c r="J8" s="87">
        <v>0.1470277875483644</v>
      </c>
      <c r="K8" s="48">
        <v>215185</v>
      </c>
      <c r="L8" s="20">
        <v>187272</v>
      </c>
      <c r="M8" s="87">
        <v>0.14905057883719935</v>
      </c>
    </row>
    <row r="9" spans="1:13" ht="12.75">
      <c r="A9" s="78" t="s">
        <v>41</v>
      </c>
      <c r="B9" s="77">
        <v>308189</v>
      </c>
      <c r="C9" s="77">
        <v>289212</v>
      </c>
      <c r="D9" s="86">
        <v>0.06561622615935715</v>
      </c>
      <c r="E9" s="77">
        <v>20814</v>
      </c>
      <c r="F9" s="77">
        <v>17409</v>
      </c>
      <c r="G9" s="86">
        <v>0.1955884887127348</v>
      </c>
      <c r="H9" s="77">
        <v>5630</v>
      </c>
      <c r="I9" s="77">
        <v>5359</v>
      </c>
      <c r="J9" s="87">
        <v>0.050569136032841945</v>
      </c>
      <c r="K9" s="48">
        <v>334633</v>
      </c>
      <c r="L9" s="20">
        <v>311980</v>
      </c>
      <c r="M9" s="87">
        <v>0.07261042374511187</v>
      </c>
    </row>
    <row r="10" spans="1:13" ht="12.75">
      <c r="A10" s="79" t="s">
        <v>70</v>
      </c>
      <c r="B10" s="77">
        <v>16501</v>
      </c>
      <c r="C10" s="77">
        <v>15470</v>
      </c>
      <c r="D10" s="86">
        <v>0.06664511958629606</v>
      </c>
      <c r="E10" s="77">
        <v>1248</v>
      </c>
      <c r="F10" s="77">
        <v>1116</v>
      </c>
      <c r="G10" s="86">
        <v>0.11827956989247312</v>
      </c>
      <c r="H10" s="77">
        <v>259</v>
      </c>
      <c r="I10" s="77">
        <v>306</v>
      </c>
      <c r="J10" s="87">
        <v>-0.15359477124183007</v>
      </c>
      <c r="K10" s="48">
        <v>18008</v>
      </c>
      <c r="L10" s="20">
        <v>16892</v>
      </c>
      <c r="M10" s="87">
        <v>0.0660667771726261</v>
      </c>
    </row>
    <row r="11" spans="1:13" ht="12.75">
      <c r="A11" s="79" t="s">
        <v>71</v>
      </c>
      <c r="B11" s="77">
        <v>11513</v>
      </c>
      <c r="C11" s="77">
        <v>11830</v>
      </c>
      <c r="D11" s="86">
        <v>-0.02679628064243449</v>
      </c>
      <c r="E11" s="77">
        <v>397</v>
      </c>
      <c r="F11" s="77">
        <v>381</v>
      </c>
      <c r="G11" s="86">
        <v>0.04199475065616798</v>
      </c>
      <c r="H11" s="77">
        <v>275</v>
      </c>
      <c r="I11" s="77">
        <v>277</v>
      </c>
      <c r="J11" s="87">
        <v>-0.007220216606498195</v>
      </c>
      <c r="K11" s="48">
        <v>12185</v>
      </c>
      <c r="L11" s="20">
        <v>12488</v>
      </c>
      <c r="M11" s="87">
        <v>-0.02426329276105061</v>
      </c>
    </row>
    <row r="12" spans="1:13" ht="12.75">
      <c r="A12" s="78" t="s">
        <v>45</v>
      </c>
      <c r="B12" s="77">
        <v>197698</v>
      </c>
      <c r="C12" s="77">
        <v>183241</v>
      </c>
      <c r="D12" s="86">
        <v>0.07889609858055785</v>
      </c>
      <c r="E12" s="77">
        <v>11789</v>
      </c>
      <c r="F12" s="77">
        <v>11116</v>
      </c>
      <c r="G12" s="86">
        <v>0.060543360921194674</v>
      </c>
      <c r="H12" s="77">
        <v>2432</v>
      </c>
      <c r="I12" s="77">
        <v>2272</v>
      </c>
      <c r="J12" s="87">
        <v>0.07042253521126761</v>
      </c>
      <c r="K12" s="48">
        <v>211919</v>
      </c>
      <c r="L12" s="20">
        <v>196629</v>
      </c>
      <c r="M12" s="87">
        <v>0.07776065585442636</v>
      </c>
    </row>
    <row r="13" spans="1:15" ht="12.75">
      <c r="A13" s="78" t="s">
        <v>46</v>
      </c>
      <c r="B13" s="77">
        <v>37649</v>
      </c>
      <c r="C13" s="77">
        <v>31718</v>
      </c>
      <c r="D13" s="86">
        <v>0.1869916135948042</v>
      </c>
      <c r="E13" s="77">
        <v>1874</v>
      </c>
      <c r="F13" s="77">
        <v>1627</v>
      </c>
      <c r="G13" s="86">
        <v>0.15181315304240933</v>
      </c>
      <c r="H13" s="77">
        <v>362</v>
      </c>
      <c r="I13" s="77">
        <v>375</v>
      </c>
      <c r="J13" s="87">
        <v>-0.034666666666666665</v>
      </c>
      <c r="K13" s="48">
        <v>39885</v>
      </c>
      <c r="L13" s="20">
        <v>33720</v>
      </c>
      <c r="M13" s="87">
        <v>0.18282918149466193</v>
      </c>
      <c r="O13" s="39"/>
    </row>
    <row r="14" spans="1:13" ht="12.75">
      <c r="A14" s="78" t="s">
        <v>72</v>
      </c>
      <c r="B14" s="77">
        <v>3990</v>
      </c>
      <c r="C14" s="77">
        <v>3571</v>
      </c>
      <c r="D14" s="86">
        <v>0.11733408008961076</v>
      </c>
      <c r="E14" s="77">
        <v>210</v>
      </c>
      <c r="F14" s="77">
        <v>180</v>
      </c>
      <c r="G14" s="86">
        <v>0.16666666666666666</v>
      </c>
      <c r="H14" s="77">
        <v>42</v>
      </c>
      <c r="I14" s="77">
        <v>51</v>
      </c>
      <c r="J14" s="87">
        <v>-0.17647058823529413</v>
      </c>
      <c r="K14" s="48">
        <v>4242</v>
      </c>
      <c r="L14" s="20">
        <v>3802</v>
      </c>
      <c r="M14" s="87">
        <v>0.11572856391372961</v>
      </c>
    </row>
    <row r="15" spans="1:13" ht="12.75">
      <c r="A15" s="78" t="s">
        <v>162</v>
      </c>
      <c r="B15" s="36">
        <v>955</v>
      </c>
      <c r="C15">
        <v>1011</v>
      </c>
      <c r="D15" s="86">
        <v>-0.05539070227497527</v>
      </c>
      <c r="E15">
        <v>84</v>
      </c>
      <c r="F15">
        <v>58</v>
      </c>
      <c r="G15" s="86">
        <v>0.4482758620689655</v>
      </c>
      <c r="H15">
        <v>14</v>
      </c>
      <c r="I15">
        <v>12</v>
      </c>
      <c r="J15" s="86">
        <v>0.16666666666666666</v>
      </c>
      <c r="K15">
        <v>1053</v>
      </c>
      <c r="L15">
        <v>1081</v>
      </c>
      <c r="M15" s="86">
        <v>-0.025901942645698426</v>
      </c>
    </row>
    <row r="16" ht="12.75">
      <c r="A16" s="17"/>
    </row>
    <row r="17" spans="1:6" ht="12.75">
      <c r="A17" s="14" t="s">
        <v>109</v>
      </c>
      <c r="C17" s="39"/>
      <c r="F17" s="46"/>
    </row>
    <row r="18" spans="1:13" s="88" customFormat="1" ht="26.25" customHeight="1">
      <c r="A18" s="73" t="s">
        <v>47</v>
      </c>
      <c r="B18" s="63" t="s">
        <v>74</v>
      </c>
      <c r="C18" s="63" t="s">
        <v>75</v>
      </c>
      <c r="D18" s="81" t="s">
        <v>69</v>
      </c>
      <c r="E18" s="63" t="s">
        <v>74</v>
      </c>
      <c r="F18" s="63" t="s">
        <v>75</v>
      </c>
      <c r="G18" s="81" t="s">
        <v>69</v>
      </c>
      <c r="H18" s="63" t="s">
        <v>74</v>
      </c>
      <c r="I18" s="63" t="s">
        <v>75</v>
      </c>
      <c r="J18" s="81" t="s">
        <v>69</v>
      </c>
      <c r="K18" s="63" t="s">
        <v>74</v>
      </c>
      <c r="L18" s="63" t="s">
        <v>75</v>
      </c>
      <c r="M18" s="64" t="s">
        <v>69</v>
      </c>
    </row>
    <row r="19" spans="1:13" ht="12.75">
      <c r="A19" s="74" t="s">
        <v>179</v>
      </c>
      <c r="B19" s="13">
        <v>10362</v>
      </c>
      <c r="C19" s="49">
        <v>9057</v>
      </c>
      <c r="D19" s="82">
        <v>0.1440874461742299</v>
      </c>
      <c r="E19" s="13">
        <v>531</v>
      </c>
      <c r="F19" s="61">
        <v>494</v>
      </c>
      <c r="G19" s="82">
        <v>0.07489878542510121</v>
      </c>
      <c r="H19">
        <v>114</v>
      </c>
      <c r="I19" s="61">
        <v>88</v>
      </c>
      <c r="J19" s="82">
        <v>0.29545454545454547</v>
      </c>
      <c r="K19" s="19">
        <v>11007</v>
      </c>
      <c r="L19" s="19">
        <v>9639</v>
      </c>
      <c r="M19" s="60">
        <v>0.1419234360410831</v>
      </c>
    </row>
    <row r="20" spans="1:13" ht="12.75">
      <c r="A20" s="74" t="s">
        <v>180</v>
      </c>
      <c r="B20" s="13">
        <v>10199</v>
      </c>
      <c r="C20" s="49">
        <v>9077</v>
      </c>
      <c r="D20" s="82">
        <v>0.12360912195659358</v>
      </c>
      <c r="E20" s="13">
        <v>499</v>
      </c>
      <c r="F20" s="61">
        <v>429</v>
      </c>
      <c r="G20" s="82">
        <v>0.16317016317016317</v>
      </c>
      <c r="H20">
        <v>109</v>
      </c>
      <c r="I20" s="61">
        <v>133</v>
      </c>
      <c r="J20" s="82">
        <v>-0.18045112781954886</v>
      </c>
      <c r="K20" s="19">
        <v>10807</v>
      </c>
      <c r="L20" s="19">
        <v>9639</v>
      </c>
      <c r="M20" s="60">
        <v>0.1211743956841996</v>
      </c>
    </row>
    <row r="21" spans="1:13" ht="12.75">
      <c r="A21" s="74" t="s">
        <v>181</v>
      </c>
      <c r="B21" s="13">
        <v>9272</v>
      </c>
      <c r="C21" s="49">
        <v>8458</v>
      </c>
      <c r="D21" s="82">
        <v>0.09624024592102152</v>
      </c>
      <c r="E21" s="13">
        <v>477</v>
      </c>
      <c r="F21" s="61">
        <v>463</v>
      </c>
      <c r="G21" s="82">
        <v>0.03023758099352052</v>
      </c>
      <c r="H21">
        <v>91</v>
      </c>
      <c r="I21" s="61">
        <v>119</v>
      </c>
      <c r="J21" s="82">
        <v>-0.23529411764705882</v>
      </c>
      <c r="K21" s="19">
        <v>9840</v>
      </c>
      <c r="L21" s="19">
        <v>9040</v>
      </c>
      <c r="M21" s="60">
        <v>0.08849557522123894</v>
      </c>
    </row>
    <row r="22" spans="1:13" ht="12.75">
      <c r="A22" s="74" t="s">
        <v>182</v>
      </c>
      <c r="B22" s="13">
        <v>4233</v>
      </c>
      <c r="C22" s="49">
        <v>3050</v>
      </c>
      <c r="D22" s="82">
        <v>0.38786885245901637</v>
      </c>
      <c r="E22" s="13">
        <v>226</v>
      </c>
      <c r="F22" s="61">
        <v>160</v>
      </c>
      <c r="G22" s="82">
        <v>0.4125</v>
      </c>
      <c r="H22">
        <v>33</v>
      </c>
      <c r="I22" s="61">
        <v>21</v>
      </c>
      <c r="J22" s="82">
        <v>0.5714285714285714</v>
      </c>
      <c r="K22" s="19">
        <v>4492</v>
      </c>
      <c r="L22" s="19">
        <v>3231</v>
      </c>
      <c r="M22" s="60">
        <v>0.390281646549056</v>
      </c>
    </row>
    <row r="23" spans="1:13" ht="12.75">
      <c r="A23" s="74" t="s">
        <v>183</v>
      </c>
      <c r="B23" s="13">
        <v>4963</v>
      </c>
      <c r="C23" s="49">
        <v>4960</v>
      </c>
      <c r="D23" s="82">
        <v>0.0006048387096774194</v>
      </c>
      <c r="E23">
        <v>141</v>
      </c>
      <c r="F23" s="61">
        <v>165</v>
      </c>
      <c r="G23" s="82">
        <v>-0.14545454545454545</v>
      </c>
      <c r="H23">
        <v>23</v>
      </c>
      <c r="I23" s="61">
        <v>40</v>
      </c>
      <c r="J23" s="82">
        <v>-0.425</v>
      </c>
      <c r="K23" s="19">
        <v>5127</v>
      </c>
      <c r="L23" s="19">
        <v>5165</v>
      </c>
      <c r="M23" s="60">
        <v>-0.007357212003872217</v>
      </c>
    </row>
    <row r="25" ht="12.75">
      <c r="A25" s="14" t="s">
        <v>110</v>
      </c>
    </row>
    <row r="26" spans="1:13" s="32" customFormat="1" ht="25.5">
      <c r="A26" s="32" t="s">
        <v>47</v>
      </c>
      <c r="B26" s="56" t="s">
        <v>74</v>
      </c>
      <c r="C26" s="56" t="s">
        <v>75</v>
      </c>
      <c r="D26" s="83" t="s">
        <v>69</v>
      </c>
      <c r="E26" s="56" t="s">
        <v>74</v>
      </c>
      <c r="F26" s="56" t="s">
        <v>75</v>
      </c>
      <c r="G26" s="83" t="s">
        <v>69</v>
      </c>
      <c r="H26" s="56" t="s">
        <v>74</v>
      </c>
      <c r="I26" s="56" t="s">
        <v>75</v>
      </c>
      <c r="J26" s="83" t="s">
        <v>69</v>
      </c>
      <c r="K26" s="56" t="s">
        <v>74</v>
      </c>
      <c r="L26" s="56" t="s">
        <v>75</v>
      </c>
      <c r="M26" s="57" t="s">
        <v>69</v>
      </c>
    </row>
    <row r="27" spans="1:13" ht="12.75">
      <c r="A27" s="74" t="s">
        <v>179</v>
      </c>
      <c r="B27" s="13">
        <v>1023</v>
      </c>
      <c r="C27" s="76">
        <v>1000</v>
      </c>
      <c r="D27" s="82">
        <v>0.023</v>
      </c>
      <c r="E27" s="18">
        <v>54</v>
      </c>
      <c r="F27" s="61">
        <v>32</v>
      </c>
      <c r="G27" s="82">
        <v>0.6875</v>
      </c>
      <c r="H27" s="61">
        <v>6</v>
      </c>
      <c r="I27" s="61">
        <v>14</v>
      </c>
      <c r="J27" s="82">
        <v>-0.5714285714285714</v>
      </c>
      <c r="K27" s="19">
        <v>1083</v>
      </c>
      <c r="L27" s="19">
        <v>1046</v>
      </c>
      <c r="M27" s="60">
        <v>0.03537284894837476</v>
      </c>
    </row>
    <row r="28" spans="1:13" ht="12.75">
      <c r="A28" s="74" t="s">
        <v>180</v>
      </c>
      <c r="B28" s="13">
        <v>1089</v>
      </c>
      <c r="C28" s="76">
        <v>923</v>
      </c>
      <c r="D28" s="82">
        <v>0.17984832069339113</v>
      </c>
      <c r="E28" s="18">
        <v>54</v>
      </c>
      <c r="F28" s="61">
        <v>68</v>
      </c>
      <c r="G28" s="82">
        <v>-0.20588235294117646</v>
      </c>
      <c r="H28" s="61">
        <v>14</v>
      </c>
      <c r="I28" s="61">
        <v>10</v>
      </c>
      <c r="J28" s="82">
        <v>0.4</v>
      </c>
      <c r="K28" s="19">
        <v>1157</v>
      </c>
      <c r="L28" s="19">
        <v>1001</v>
      </c>
      <c r="M28" s="60">
        <v>0.15584415584415584</v>
      </c>
    </row>
    <row r="29" spans="1:13" ht="12.75">
      <c r="A29" s="74" t="s">
        <v>181</v>
      </c>
      <c r="B29" s="13">
        <v>1085</v>
      </c>
      <c r="C29" s="76">
        <v>997</v>
      </c>
      <c r="D29" s="82">
        <v>0.08826479438314945</v>
      </c>
      <c r="E29" s="18">
        <v>53</v>
      </c>
      <c r="F29" s="61">
        <v>51</v>
      </c>
      <c r="G29" s="82">
        <v>0.0392156862745098</v>
      </c>
      <c r="H29" s="61">
        <v>10</v>
      </c>
      <c r="I29" s="61">
        <v>20</v>
      </c>
      <c r="J29" s="82">
        <v>-0.5</v>
      </c>
      <c r="K29" s="19">
        <v>1148</v>
      </c>
      <c r="L29" s="19">
        <v>1068</v>
      </c>
      <c r="M29" s="60">
        <v>0.0749063670411985</v>
      </c>
    </row>
    <row r="30" spans="1:13" ht="12.75">
      <c r="A30" s="74" t="s">
        <v>182</v>
      </c>
      <c r="B30" s="13">
        <v>488</v>
      </c>
      <c r="C30" s="76">
        <v>386</v>
      </c>
      <c r="D30" s="82">
        <v>0.26424870466321243</v>
      </c>
      <c r="E30" s="18">
        <v>29</v>
      </c>
      <c r="F30" s="61">
        <v>21</v>
      </c>
      <c r="G30" s="82">
        <v>0.38095238095238093</v>
      </c>
      <c r="H30" s="61">
        <v>6</v>
      </c>
      <c r="I30" s="61">
        <v>7</v>
      </c>
      <c r="J30" s="82">
        <v>-0.14285714285714285</v>
      </c>
      <c r="K30" s="19">
        <v>523</v>
      </c>
      <c r="L30" s="19">
        <v>414</v>
      </c>
      <c r="M30" s="60">
        <v>0.2632850241545894</v>
      </c>
    </row>
    <row r="31" spans="1:13" ht="12.75">
      <c r="A31" s="74" t="s">
        <v>183</v>
      </c>
      <c r="B31" s="89">
        <v>440</v>
      </c>
      <c r="C31" s="76">
        <v>564</v>
      </c>
      <c r="D31" s="82">
        <v>-0.2198581560283688</v>
      </c>
      <c r="E31" s="18">
        <v>23</v>
      </c>
      <c r="F31" s="61">
        <v>16</v>
      </c>
      <c r="G31" s="82">
        <v>0.4375</v>
      </c>
      <c r="H31" s="61">
        <v>6</v>
      </c>
      <c r="I31" s="61">
        <v>5</v>
      </c>
      <c r="J31" s="82">
        <v>0.2</v>
      </c>
      <c r="K31" s="19">
        <v>469</v>
      </c>
      <c r="L31" s="19">
        <v>585</v>
      </c>
      <c r="M31" s="60">
        <v>-0.19829059829059828</v>
      </c>
    </row>
    <row r="33" ht="12.75">
      <c r="A33" s="14" t="s">
        <v>73</v>
      </c>
    </row>
    <row r="34" ht="12.75">
      <c r="A34" s="90" t="s">
        <v>111</v>
      </c>
    </row>
    <row r="35" ht="12.75">
      <c r="A35" s="91" t="s">
        <v>108</v>
      </c>
    </row>
    <row r="36" ht="12.75">
      <c r="A36" s="49" t="s">
        <v>92</v>
      </c>
    </row>
    <row r="37" ht="12.75">
      <c r="A37" s="62"/>
    </row>
    <row r="38" ht="12.75">
      <c r="A38" s="90"/>
    </row>
    <row r="39" ht="12.75">
      <c r="A39" s="91" t="s">
        <v>184</v>
      </c>
    </row>
    <row r="41" ht="12.75">
      <c r="A41" s="119" t="s">
        <v>185</v>
      </c>
    </row>
    <row r="42" spans="2:11" ht="12.75">
      <c r="B42" t="s">
        <v>44</v>
      </c>
      <c r="E42" t="s">
        <v>9</v>
      </c>
      <c r="H42" t="s">
        <v>10</v>
      </c>
      <c r="K42" t="s">
        <v>11</v>
      </c>
    </row>
    <row r="43" spans="2:13" s="118" customFormat="1" ht="25.5">
      <c r="B43" s="118" t="s">
        <v>172</v>
      </c>
      <c r="C43" s="118" t="s">
        <v>173</v>
      </c>
      <c r="D43" s="118" t="s">
        <v>69</v>
      </c>
      <c r="E43" s="118" t="s">
        <v>172</v>
      </c>
      <c r="F43" s="118" t="s">
        <v>173</v>
      </c>
      <c r="G43" s="118" t="s">
        <v>69</v>
      </c>
      <c r="H43" s="118" t="s">
        <v>172</v>
      </c>
      <c r="I43" s="118" t="s">
        <v>173</v>
      </c>
      <c r="J43" s="118" t="s">
        <v>69</v>
      </c>
      <c r="K43" s="118" t="s">
        <v>172</v>
      </c>
      <c r="L43" s="118" t="s">
        <v>173</v>
      </c>
      <c r="M43" s="118" t="s">
        <v>69</v>
      </c>
    </row>
    <row r="44" spans="1:13" ht="12.75">
      <c r="A44" t="s">
        <v>42</v>
      </c>
      <c r="B44">
        <v>200381</v>
      </c>
      <c r="C44" s="119">
        <v>193760</v>
      </c>
      <c r="D44" s="120">
        <v>0.03417113955408753</v>
      </c>
      <c r="E44">
        <v>11543</v>
      </c>
      <c r="F44" s="119">
        <v>10990</v>
      </c>
      <c r="G44" s="120">
        <v>0.05031847133757962</v>
      </c>
      <c r="H44">
        <v>3261</v>
      </c>
      <c r="I44" s="119">
        <v>2943</v>
      </c>
      <c r="J44" s="120">
        <v>0.10805300713557595</v>
      </c>
      <c r="K44">
        <v>215185</v>
      </c>
      <c r="L44" s="119">
        <v>207693</v>
      </c>
      <c r="M44" s="120">
        <v>0.03607247235101809</v>
      </c>
    </row>
    <row r="45" spans="1:13" ht="12.75">
      <c r="A45" t="s">
        <v>41</v>
      </c>
      <c r="B45">
        <v>308189</v>
      </c>
      <c r="C45" s="119">
        <v>168628</v>
      </c>
      <c r="D45" s="120">
        <v>0.8276264914486325</v>
      </c>
      <c r="E45">
        <v>20814</v>
      </c>
      <c r="F45" s="119">
        <v>10477</v>
      </c>
      <c r="G45" s="120">
        <v>0.9866373962012026</v>
      </c>
      <c r="H45">
        <v>5630</v>
      </c>
      <c r="I45" s="119">
        <v>2699</v>
      </c>
      <c r="J45" s="120">
        <v>1.0859577621341236</v>
      </c>
      <c r="K45">
        <v>334633</v>
      </c>
      <c r="L45" s="119">
        <v>181804</v>
      </c>
      <c r="M45" s="120">
        <v>0.8406250687553629</v>
      </c>
    </row>
    <row r="46" spans="1:13" ht="12.75">
      <c r="A46" t="s">
        <v>70</v>
      </c>
      <c r="B46">
        <v>16501</v>
      </c>
      <c r="C46" s="119">
        <v>15186</v>
      </c>
      <c r="D46" s="120">
        <v>0.0865929145265376</v>
      </c>
      <c r="E46">
        <v>1248</v>
      </c>
      <c r="F46" s="119">
        <v>1409</v>
      </c>
      <c r="G46" s="120">
        <v>-0.11426543647977289</v>
      </c>
      <c r="H46">
        <v>259</v>
      </c>
      <c r="I46" s="119">
        <v>204</v>
      </c>
      <c r="J46" s="120">
        <v>0.2696078431372549</v>
      </c>
      <c r="K46">
        <v>18008</v>
      </c>
      <c r="L46" s="119">
        <v>16799</v>
      </c>
      <c r="M46" s="120">
        <v>0.07196856955771176</v>
      </c>
    </row>
    <row r="47" spans="1:13" ht="12.75">
      <c r="A47" t="s">
        <v>71</v>
      </c>
      <c r="B47">
        <v>11513</v>
      </c>
      <c r="C47" s="119">
        <v>12063</v>
      </c>
      <c r="D47" s="120">
        <v>-0.045593965016994115</v>
      </c>
      <c r="E47">
        <v>397</v>
      </c>
      <c r="F47" s="119">
        <v>360</v>
      </c>
      <c r="G47" s="120">
        <v>0.10277777777777777</v>
      </c>
      <c r="H47">
        <v>275</v>
      </c>
      <c r="I47" s="119">
        <v>234</v>
      </c>
      <c r="J47" s="120">
        <v>0.1752136752136752</v>
      </c>
      <c r="K47">
        <v>12185</v>
      </c>
      <c r="L47" s="119">
        <v>12657</v>
      </c>
      <c r="M47" s="120">
        <v>-0.03729161728687683</v>
      </c>
    </row>
    <row r="48" spans="1:13" ht="12.75">
      <c r="A48" t="s">
        <v>45</v>
      </c>
      <c r="B48">
        <v>197698</v>
      </c>
      <c r="C48" s="119">
        <v>204358</v>
      </c>
      <c r="D48" s="120">
        <v>-0.03258986680237622</v>
      </c>
      <c r="E48">
        <v>11789</v>
      </c>
      <c r="F48" s="119">
        <v>12033</v>
      </c>
      <c r="G48" s="120">
        <v>-0.020277570015789913</v>
      </c>
      <c r="H48">
        <v>2432</v>
      </c>
      <c r="I48" s="119">
        <v>2706</v>
      </c>
      <c r="J48" s="120">
        <v>-0.10125646711012565</v>
      </c>
      <c r="K48">
        <v>211919</v>
      </c>
      <c r="L48" s="119">
        <v>219097</v>
      </c>
      <c r="M48" s="120">
        <v>-0.032761744797966195</v>
      </c>
    </row>
    <row r="49" spans="1:13" ht="12.75">
      <c r="A49" t="s">
        <v>46</v>
      </c>
      <c r="B49">
        <v>37649</v>
      </c>
      <c r="C49" s="119">
        <v>39458</v>
      </c>
      <c r="D49" s="120">
        <v>-0.04584621622991535</v>
      </c>
      <c r="E49">
        <v>1874</v>
      </c>
      <c r="F49" s="119">
        <v>2155</v>
      </c>
      <c r="G49" s="120">
        <v>-0.13039443155452435</v>
      </c>
      <c r="H49">
        <v>362</v>
      </c>
      <c r="I49" s="119">
        <v>512</v>
      </c>
      <c r="J49" s="120">
        <v>-0.29296875</v>
      </c>
      <c r="K49">
        <v>39885</v>
      </c>
      <c r="L49" s="119">
        <v>42125</v>
      </c>
      <c r="M49" s="120">
        <v>-0.05317507418397626</v>
      </c>
    </row>
    <row r="50" spans="1:13" ht="12.75">
      <c r="A50" t="s">
        <v>72</v>
      </c>
      <c r="B50">
        <v>3990</v>
      </c>
      <c r="C50" s="119">
        <v>4181</v>
      </c>
      <c r="D50" s="120">
        <v>-0.045682850992585504</v>
      </c>
      <c r="E50">
        <v>210</v>
      </c>
      <c r="F50" s="119">
        <v>260</v>
      </c>
      <c r="G50" s="120">
        <v>-0.19230769230769232</v>
      </c>
      <c r="H50">
        <v>42</v>
      </c>
      <c r="I50" s="119">
        <v>56</v>
      </c>
      <c r="J50" s="120">
        <v>-0.25</v>
      </c>
      <c r="K50">
        <v>4242</v>
      </c>
      <c r="L50" s="119">
        <v>4497</v>
      </c>
      <c r="M50" s="120">
        <v>-0.05670446964643095</v>
      </c>
    </row>
    <row r="51" spans="1:13" ht="12.75">
      <c r="A51" t="s">
        <v>162</v>
      </c>
      <c r="B51">
        <v>955</v>
      </c>
      <c r="C51" s="119">
        <v>835</v>
      </c>
      <c r="D51" s="120">
        <v>0.1437125748502994</v>
      </c>
      <c r="E51">
        <v>84</v>
      </c>
      <c r="F51" s="119">
        <v>79</v>
      </c>
      <c r="G51" s="120">
        <v>0.06329113924050633</v>
      </c>
      <c r="H51">
        <v>14</v>
      </c>
      <c r="I51" s="119">
        <v>10</v>
      </c>
      <c r="J51" s="120">
        <v>0.4</v>
      </c>
      <c r="K51">
        <v>1053</v>
      </c>
      <c r="L51" s="119">
        <v>924</v>
      </c>
      <c r="M51" s="120">
        <v>0.1396103896103896</v>
      </c>
    </row>
  </sheetData>
  <printOptions/>
  <pageMargins left="0.75" right="0.75" top="1" bottom="1" header="0.5" footer="0.5"/>
  <pageSetup horizontalDpi="600" verticalDpi="600" orientation="landscape" paperSize="9" scale="63" r:id="rId1"/>
</worksheet>
</file>

<file path=xl/worksheets/sheet9.xml><?xml version="1.0" encoding="utf-8"?>
<worksheet xmlns="http://schemas.openxmlformats.org/spreadsheetml/2006/main" xmlns:r="http://schemas.openxmlformats.org/officeDocument/2006/relationships">
  <dimension ref="A1:D18"/>
  <sheetViews>
    <sheetView workbookViewId="0" topLeftCell="A1">
      <selection activeCell="A1" sqref="A1"/>
    </sheetView>
  </sheetViews>
  <sheetFormatPr defaultColWidth="9.140625" defaultRowHeight="12.75"/>
  <cols>
    <col min="1" max="1" width="24.7109375" style="0" customWidth="1"/>
  </cols>
  <sheetData>
    <row r="1" ht="15.75">
      <c r="A1" s="1" t="s">
        <v>174</v>
      </c>
    </row>
    <row r="3" ht="12.75">
      <c r="A3" s="14" t="s">
        <v>48</v>
      </c>
    </row>
    <row r="5" spans="1:2" ht="12.75">
      <c r="A5" s="14" t="s">
        <v>49</v>
      </c>
      <c r="B5" s="21" t="s">
        <v>76</v>
      </c>
    </row>
    <row r="6" spans="1:2" ht="12.75">
      <c r="A6" t="s">
        <v>29</v>
      </c>
      <c r="B6" s="9">
        <v>0.983</v>
      </c>
    </row>
    <row r="7" spans="1:4" ht="12.75">
      <c r="A7" s="32" t="s">
        <v>77</v>
      </c>
      <c r="B7" s="9">
        <v>0.681</v>
      </c>
      <c r="D7" s="106"/>
    </row>
    <row r="8" spans="1:4" ht="12.75">
      <c r="A8" t="s">
        <v>42</v>
      </c>
      <c r="B8" s="9">
        <v>0.989</v>
      </c>
      <c r="D8" s="107"/>
    </row>
    <row r="9" spans="1:4" ht="12.75">
      <c r="A9" t="s">
        <v>41</v>
      </c>
      <c r="B9" s="9">
        <v>0.679</v>
      </c>
      <c r="D9" s="108"/>
    </row>
    <row r="10" spans="1:4" ht="12.75">
      <c r="A10" t="s">
        <v>153</v>
      </c>
      <c r="B10" s="9">
        <v>0.441</v>
      </c>
      <c r="D10" s="108"/>
    </row>
    <row r="11" spans="1:4" ht="12.75">
      <c r="A11" t="s">
        <v>50</v>
      </c>
      <c r="B11" s="9">
        <v>0.828</v>
      </c>
      <c r="D11" s="108"/>
    </row>
    <row r="12" spans="1:4" ht="12.75">
      <c r="A12" t="s">
        <v>151</v>
      </c>
      <c r="B12" s="9">
        <v>0.819</v>
      </c>
      <c r="D12" s="39"/>
    </row>
    <row r="13" ht="12.75">
      <c r="D13" s="55"/>
    </row>
    <row r="15" ht="12.75">
      <c r="A15" s="14" t="s">
        <v>61</v>
      </c>
    </row>
    <row r="16" ht="12.75">
      <c r="A16" s="53" t="s">
        <v>92</v>
      </c>
    </row>
    <row r="17" ht="12.75">
      <c r="A17" s="90" t="s">
        <v>156</v>
      </c>
    </row>
    <row r="18" ht="12.75">
      <c r="A18" s="91" t="s">
        <v>155</v>
      </c>
    </row>
  </sheetData>
  <printOptions/>
  <pageMargins left="0.75" right="0.75" top="1" bottom="1" header="0.5" footer="0.5"/>
  <pageSetup horizontalDpi="600" verticalDpi="600" orientation="landscape"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jkulczycki</dc:creator>
  <cp:keywords/>
  <dc:description/>
  <cp:lastModifiedBy>jpawlin</cp:lastModifiedBy>
  <cp:lastPrinted>2014-10-03T13:13:52Z</cp:lastPrinted>
  <dcterms:created xsi:type="dcterms:W3CDTF">2014-04-04T09:56:45Z</dcterms:created>
  <dcterms:modified xsi:type="dcterms:W3CDTF">2015-02-09T10:49:12Z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