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20" yWindow="300" windowWidth="15480" windowHeight="11400"/>
  </bookViews>
  <sheets>
    <sheet name="Table 6" sheetId="4" r:id="rId1"/>
    <sheet name="Data" sheetId="3" r:id="rId2"/>
  </sheets>
  <externalReferences>
    <externalReference r:id="rId3"/>
  </externalReferences>
  <definedNames>
    <definedName name="_xlnm._FilterDatabase" localSheetId="1" hidden="1">Data!$T$1:$T$347</definedName>
    <definedName name="_QRC4">'Table 6'!#REF!</definedName>
    <definedName name="ccc">'Table 6'!$A$1:$AI$39</definedName>
    <definedName name="CONTACT">'Table 6'!#REF!</definedName>
    <definedName name="datar">Data!$A$13:$V$338</definedName>
    <definedName name="LA_List">'Table 6'!#REF!</definedName>
    <definedName name="LAlist">Data!$B$13:$B$338</definedName>
    <definedName name="lanames">Data!$B$13:$B$336</definedName>
    <definedName name="_xlnm.Print_Area" localSheetId="0">'Table 6'!$A$1:$L$39</definedName>
    <definedName name="_xlnm.Print_Titles" localSheetId="1">Data!$A:$C,Data!$1:$12</definedName>
    <definedName name="Range">'[1]Area CT'!$B$421:$B$442</definedName>
    <definedName name="Table">Data!$A$13:$C$336</definedName>
  </definedNames>
  <calcPr calcId="145621"/>
</workbook>
</file>

<file path=xl/calcChain.xml><?xml version="1.0" encoding="utf-8"?>
<calcChain xmlns="http://schemas.openxmlformats.org/spreadsheetml/2006/main">
  <c r="B340" i="3" l="1"/>
  <c r="B342" i="3"/>
  <c r="B343" i="3"/>
  <c r="B339" i="3"/>
  <c r="E339" i="3" l="1"/>
  <c r="R344" i="3" l="1"/>
  <c r="Q344" i="3"/>
  <c r="N344" i="3"/>
  <c r="M344" i="3"/>
  <c r="J344" i="3"/>
  <c r="I344" i="3"/>
  <c r="F344" i="3"/>
  <c r="E344" i="3"/>
  <c r="R343" i="3"/>
  <c r="Q343" i="3"/>
  <c r="N343" i="3"/>
  <c r="M343" i="3"/>
  <c r="J343" i="3"/>
  <c r="I343" i="3"/>
  <c r="F343" i="3"/>
  <c r="E343" i="3"/>
  <c r="R342" i="3"/>
  <c r="Q342" i="3"/>
  <c r="N342" i="3"/>
  <c r="M342" i="3"/>
  <c r="J342" i="3"/>
  <c r="I342" i="3"/>
  <c r="F342" i="3"/>
  <c r="E342" i="3"/>
  <c r="R340" i="3"/>
  <c r="Q340" i="3"/>
  <c r="N340" i="3"/>
  <c r="M340" i="3"/>
  <c r="J340" i="3"/>
  <c r="I340" i="3"/>
  <c r="F340" i="3"/>
  <c r="E340" i="3"/>
  <c r="R339" i="3"/>
  <c r="Q339" i="3"/>
  <c r="N339" i="3"/>
  <c r="M339" i="3"/>
  <c r="J339" i="3"/>
  <c r="J341" i="3" s="1"/>
  <c r="I339" i="3"/>
  <c r="F339" i="3"/>
  <c r="G342" i="3" l="1"/>
  <c r="O342" i="3"/>
  <c r="G344" i="3"/>
  <c r="O344" i="3"/>
  <c r="O339" i="3"/>
  <c r="G339" i="3"/>
  <c r="M341" i="3"/>
  <c r="M345" i="3" s="1"/>
  <c r="I341" i="3"/>
  <c r="I345" i="3" s="1"/>
  <c r="O340" i="3"/>
  <c r="O343" i="3"/>
  <c r="Q341" i="3"/>
  <c r="Q345" i="3" s="1"/>
  <c r="G343" i="3"/>
  <c r="F341" i="3"/>
  <c r="N341" i="3"/>
  <c r="N345" i="3" s="1"/>
  <c r="G340" i="3"/>
  <c r="S340" i="3"/>
  <c r="S342" i="3"/>
  <c r="S343" i="3"/>
  <c r="S344" i="3"/>
  <c r="S339" i="3"/>
  <c r="K342" i="3"/>
  <c r="K343" i="3"/>
  <c r="K344" i="3"/>
  <c r="K340" i="3"/>
  <c r="K339" i="3"/>
  <c r="E341" i="3"/>
  <c r="E345" i="3" s="1"/>
  <c r="R341" i="3"/>
  <c r="O341" i="3" l="1"/>
  <c r="K341" i="3"/>
  <c r="O345" i="3"/>
  <c r="G341" i="3"/>
  <c r="J345" i="3"/>
  <c r="K345" i="3" s="1"/>
  <c r="F345" i="3"/>
  <c r="G345" i="3" s="1"/>
  <c r="S341" i="3"/>
  <c r="R345" i="3"/>
  <c r="S345" i="3" s="1"/>
  <c r="K37" i="4" l="1"/>
  <c r="I37" i="4"/>
  <c r="H37" i="4"/>
  <c r="F37" i="4"/>
  <c r="D37" i="4"/>
  <c r="C37" i="4"/>
  <c r="K22" i="4"/>
  <c r="I22" i="4"/>
  <c r="H22" i="4"/>
  <c r="F22" i="4"/>
  <c r="D22" i="4"/>
  <c r="C22" i="4"/>
  <c r="B18" i="4"/>
  <c r="B33" i="4"/>
  <c r="G4" i="4"/>
  <c r="A338" i="3"/>
  <c r="A339" i="3" s="1"/>
  <c r="A340" i="3" s="1"/>
  <c r="A341" i="3" s="1"/>
  <c r="A342" i="3" s="1"/>
  <c r="A343" i="3" s="1"/>
  <c r="A344" i="3" s="1"/>
  <c r="A345" i="3" s="1"/>
  <c r="K18" i="4" l="1"/>
  <c r="G6" i="4"/>
  <c r="C20" i="4" s="1"/>
  <c r="F18" i="4"/>
  <c r="D33" i="4"/>
  <c r="D18" i="4"/>
  <c r="H33" i="4"/>
  <c r="K33" i="4"/>
  <c r="I18" i="4"/>
  <c r="I33" i="4"/>
  <c r="H18" i="4"/>
  <c r="C33" i="4"/>
  <c r="F33" i="4"/>
  <c r="C18" i="4"/>
  <c r="D35" i="4" l="1"/>
  <c r="B20" i="4"/>
  <c r="B35" i="4"/>
  <c r="K35" i="4"/>
  <c r="K20" i="4"/>
  <c r="C35" i="4"/>
  <c r="F35" i="4"/>
  <c r="I20" i="4"/>
  <c r="H20" i="4"/>
  <c r="F20" i="4"/>
  <c r="I35" i="4"/>
  <c r="H35" i="4"/>
  <c r="D20" i="4"/>
</calcChain>
</file>

<file path=xl/sharedStrings.xml><?xml version="1.0" encoding="utf-8"?>
<sst xmlns="http://schemas.openxmlformats.org/spreadsheetml/2006/main" count="1773" uniqueCount="706">
  <si>
    <t>%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</si>
  <si>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</si>
  <si>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</si>
  <si>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</si>
  <si>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</si>
  <si>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</si>
  <si>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</si>
  <si>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</si>
  <si>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</si>
  <si>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</si>
  <si>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</si>
  <si>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</si>
  <si>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</si>
  <si>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</si>
  <si>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</si>
  <si>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</si>
  <si>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</si>
  <si>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</si>
  <si>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</si>
  <si>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</si>
  <si>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</si>
  <si>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</si>
  <si>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</si>
  <si>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</si>
  <si>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</si>
  <si>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</si>
  <si>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</si>
  <si>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</si>
  <si>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</si>
  <si>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</si>
  <si>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E0101</t>
  </si>
  <si>
    <t>Bexley</t>
  </si>
  <si>
    <t>E5032</t>
  </si>
  <si>
    <t>Birmingham</t>
  </si>
  <si>
    <t>E4601</t>
  </si>
  <si>
    <t>Blaby</t>
  </si>
  <si>
    <t>E2431</t>
  </si>
  <si>
    <t>E2301</t>
  </si>
  <si>
    <t>E2302</t>
  </si>
  <si>
    <t>Bolsover</t>
  </si>
  <si>
    <t>E1032</t>
  </si>
  <si>
    <t>Bolton</t>
  </si>
  <si>
    <t>E4201</t>
  </si>
  <si>
    <t>Boston</t>
  </si>
  <si>
    <t>E2531</t>
  </si>
  <si>
    <t>E1202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</si>
  <si>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</si>
  <si>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</si>
  <si>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</si>
  <si>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</si>
  <si>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</si>
  <si>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</si>
  <si>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</si>
  <si>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</si>
  <si>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</si>
  <si>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</si>
  <si>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</si>
  <si>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E1401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</si>
  <si>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</si>
  <si>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</si>
  <si>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</si>
  <si>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</si>
  <si>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</si>
  <si>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</si>
  <si>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</si>
  <si>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</si>
  <si>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</si>
  <si>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</si>
  <si>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</si>
  <si>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</si>
  <si>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</si>
  <si>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</si>
  <si>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</si>
  <si>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</si>
  <si>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</si>
  <si>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</si>
  <si>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</si>
  <si>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</si>
  <si>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</si>
  <si>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</si>
  <si>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</si>
  <si>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</si>
  <si>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</si>
  <si>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</si>
  <si>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</si>
  <si>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</si>
  <si>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</si>
  <si>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</si>
  <si>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</si>
  <si>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</si>
  <si>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</si>
  <si>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</si>
  <si>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</si>
  <si>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</si>
  <si>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</si>
  <si>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</si>
  <si>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</si>
  <si>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</si>
  <si>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</si>
  <si>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</si>
  <si>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</si>
  <si>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</si>
  <si>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</si>
  <si>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</si>
  <si>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</si>
  <si>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</si>
  <si>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</si>
  <si>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</si>
  <si>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</si>
  <si>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</si>
  <si>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</si>
  <si>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</si>
  <si>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</si>
  <si>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</si>
  <si>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</si>
  <si>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</si>
  <si>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</si>
  <si>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</si>
  <si>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</si>
  <si>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</si>
  <si>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</si>
  <si>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</si>
  <si>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</si>
  <si>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</si>
  <si>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</si>
  <si>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E1301</t>
  </si>
  <si>
    <t>Dartford</t>
  </si>
  <si>
    <t>E2233</t>
  </si>
  <si>
    <t>Daventry</t>
  </si>
  <si>
    <t>E2832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</si>
  <si>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</si>
  <si>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</si>
  <si>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</si>
  <si>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</si>
  <si>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</si>
  <si>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</si>
  <si>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</si>
  <si>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</si>
  <si>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</si>
  <si>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</si>
  <si>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</si>
  <si>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</si>
  <si>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</si>
  <si>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</si>
  <si>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</si>
  <si>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</si>
  <si>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</si>
  <si>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</si>
  <si>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</si>
  <si>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</si>
  <si>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</si>
  <si>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</si>
  <si>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</si>
  <si>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</si>
  <si>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</si>
  <si>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</si>
  <si>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</si>
  <si>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</si>
  <si>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</si>
  <si>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</si>
  <si>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</si>
  <si>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</si>
  <si>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</si>
  <si>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</si>
  <si>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</si>
  <si>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</si>
  <si>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</si>
  <si>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</si>
  <si>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</si>
  <si>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</si>
  <si>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</si>
  <si>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</si>
  <si>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</si>
  <si>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</si>
  <si>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</si>
  <si>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</si>
  <si>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</si>
  <si>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</si>
  <si>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</si>
  <si>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</si>
  <si>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</si>
  <si>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</si>
  <si>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</si>
  <si>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</si>
  <si>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</si>
  <si>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</si>
  <si>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</si>
  <si>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</si>
  <si>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</si>
  <si>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</si>
  <si>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</si>
  <si>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</si>
  <si>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</si>
  <si>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</si>
  <si>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</si>
  <si>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</si>
  <si>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</si>
  <si>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</si>
  <si>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</si>
  <si>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</si>
  <si>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</si>
  <si>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</si>
  <si>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</si>
  <si>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</si>
  <si>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E0601</t>
  </si>
  <si>
    <t>Hambleton</t>
  </si>
  <si>
    <t>E2732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</si>
  <si>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</si>
  <si>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</si>
  <si>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</si>
  <si>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</si>
  <si>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</si>
  <si>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</si>
  <si>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</si>
  <si>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</si>
  <si>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</si>
  <si>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</si>
  <si>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</si>
  <si>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</si>
  <si>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</si>
  <si>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</si>
  <si>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</si>
  <si>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</si>
  <si>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</si>
  <si>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</si>
  <si>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</si>
  <si>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</si>
  <si>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</si>
  <si>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</si>
  <si>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</si>
  <si>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</si>
  <si>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</si>
  <si>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</si>
  <si>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</si>
  <si>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E2434</t>
  </si>
  <si>
    <t>Horsham</t>
  </si>
  <si>
    <t>E3835</t>
  </si>
  <si>
    <t>Hounslow</t>
  </si>
  <si>
    <t>E5042</t>
  </si>
  <si>
    <t>Huntingdonshire</t>
  </si>
  <si>
    <t>Hyndburn</t>
  </si>
  <si>
    <t>E2336</t>
  </si>
  <si>
    <t>Ipswich</t>
  </si>
  <si>
    <t>E3533</t>
  </si>
  <si>
    <t>E2101</t>
  </si>
  <si>
    <t>Isles of Scilly</t>
  </si>
  <si>
    <t>E4001</t>
  </si>
  <si>
    <t>Islington</t>
  </si>
  <si>
    <t>E5015</t>
  </si>
  <si>
    <t>E5016</t>
  </si>
  <si>
    <t>Kettering</t>
  </si>
  <si>
    <t>E2834</t>
  </si>
  <si>
    <t>E2634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</si>
  <si>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</si>
  <si>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</si>
  <si>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</si>
  <si>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</si>
  <si>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</si>
  <si>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</si>
  <si>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</si>
  <si>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</si>
  <si>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</si>
  <si>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</si>
  <si>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</si>
  <si>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</si>
  <si>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</si>
  <si>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</si>
  <si>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</si>
  <si>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</si>
  <si>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</si>
  <si>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</si>
  <si>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</si>
  <si>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</si>
  <si>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</si>
  <si>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</si>
  <si>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</si>
  <si>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</si>
  <si>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</si>
  <si>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</si>
  <si>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</si>
  <si>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</si>
  <si>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</si>
  <si>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</si>
  <si>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</si>
  <si>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</si>
  <si>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</si>
  <si>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</si>
  <si>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</si>
  <si>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</si>
  <si>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</si>
  <si>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</si>
  <si>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</si>
  <si>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</si>
  <si>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</si>
  <si>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</si>
  <si>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</si>
  <si>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</si>
  <si>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</si>
  <si>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</si>
  <si>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</si>
  <si>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</si>
  <si>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E0702</t>
  </si>
  <si>
    <t>E0401</t>
  </si>
  <si>
    <t>Mole Valley</t>
  </si>
  <si>
    <t>E3634</t>
  </si>
  <si>
    <t>New Forest</t>
  </si>
  <si>
    <t>E1738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</si>
  <si>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</si>
  <si>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</si>
  <si>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</si>
  <si>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</si>
  <si>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</si>
  <si>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</si>
  <si>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</si>
  <si>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</si>
  <si>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</si>
  <si>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</si>
  <si>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</si>
  <si>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</si>
  <si>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</si>
  <si>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E2003</t>
  </si>
  <si>
    <t>North Hertfordshire</t>
  </si>
  <si>
    <t>E1935</t>
  </si>
  <si>
    <t>North Kesteven</t>
  </si>
  <si>
    <t>E2534</t>
  </si>
  <si>
    <t>E2004</t>
  </si>
  <si>
    <t>North Norfolk</t>
  </si>
  <si>
    <t>E2635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</si>
  <si>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</si>
  <si>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</si>
  <si>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</si>
  <si>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</si>
  <si>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</si>
  <si>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</si>
  <si>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</si>
  <si>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</si>
  <si>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</si>
  <si>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</si>
  <si>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</si>
  <si>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E3001</t>
  </si>
  <si>
    <t>E3732</t>
  </si>
  <si>
    <t>E2438</t>
  </si>
  <si>
    <t>Oldham</t>
  </si>
  <si>
    <t>E4204</t>
  </si>
  <si>
    <t>Oxford</t>
  </si>
  <si>
    <t>E3132</t>
  </si>
  <si>
    <t>Pendle</t>
  </si>
  <si>
    <t>E2338</t>
  </si>
  <si>
    <t>E0501</t>
  </si>
  <si>
    <t>E1101</t>
  </si>
  <si>
    <t>E1201</t>
  </si>
  <si>
    <t>E1701</t>
  </si>
  <si>
    <t>Preston</t>
  </si>
  <si>
    <t>E2339</t>
  </si>
  <si>
    <t>Purbeck</t>
  </si>
  <si>
    <t>E1236</t>
  </si>
  <si>
    <t>E0303</t>
  </si>
  <si>
    <t>Redbridge</t>
  </si>
  <si>
    <t>E5046</t>
  </si>
  <si>
    <t>E0703</t>
  </si>
  <si>
    <t>Redditch</t>
  </si>
  <si>
    <t>E1835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</si>
  <si>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</si>
  <si>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</si>
  <si>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</si>
  <si>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</si>
  <si>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</si>
  <si>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</si>
  <si>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</si>
  <si>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</si>
  <si>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</si>
  <si>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</si>
  <si>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</si>
  <si>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</si>
  <si>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</si>
  <si>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</si>
  <si>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</si>
  <si>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</si>
  <si>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</si>
  <si>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</si>
  <si>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</si>
  <si>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</si>
  <si>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</si>
  <si>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</si>
  <si>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</si>
  <si>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</si>
  <si>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</si>
  <si>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</si>
  <si>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</si>
  <si>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</si>
  <si>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</si>
  <si>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</si>
  <si>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</si>
  <si>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</si>
  <si>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</si>
  <si>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</si>
  <si>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</si>
  <si>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</si>
  <si>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</si>
  <si>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</si>
  <si>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</si>
  <si>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</si>
  <si>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</si>
  <si>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</si>
  <si>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</si>
  <si>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</si>
  <si>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</si>
  <si>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</si>
  <si>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</si>
  <si>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</si>
  <si>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</si>
  <si>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</si>
  <si>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</si>
  <si>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</si>
  <si>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</si>
  <si>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</si>
  <si>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</si>
  <si>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</si>
  <si>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</si>
  <si>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</si>
  <si>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</si>
  <si>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</si>
  <si>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</si>
  <si>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</si>
  <si>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</si>
  <si>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</si>
  <si>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</si>
  <si>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</si>
  <si>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</si>
  <si>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</si>
  <si>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</si>
  <si>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</si>
  <si>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</si>
  <si>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</si>
  <si>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</si>
  <si>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</si>
  <si>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</si>
  <si>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</si>
  <si>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</si>
  <si>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</si>
  <si>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E1702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</si>
  <si>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</si>
  <si>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</si>
  <si>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</si>
  <si>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</si>
  <si>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</si>
  <si>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</si>
  <si>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</si>
  <si>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</si>
  <si>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</si>
  <si>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</si>
  <si>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</si>
  <si>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</si>
  <si>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</si>
  <si>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</si>
  <si>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</si>
  <si>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</si>
  <si>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</si>
  <si>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</si>
  <si>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</si>
  <si>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E0704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</si>
  <si>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</si>
  <si>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</si>
  <si>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</si>
  <si>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</si>
  <si>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</si>
  <si>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</si>
  <si>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</si>
  <si>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</si>
  <si>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</si>
  <si>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</si>
  <si>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</si>
  <si>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</si>
  <si>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</si>
  <si>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</si>
  <si>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</si>
  <si>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</si>
  <si>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</si>
  <si>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</si>
  <si>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</si>
  <si>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</si>
  <si>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</si>
  <si>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</si>
  <si>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</si>
  <si>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</si>
  <si>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</si>
  <si>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</si>
  <si>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</si>
  <si>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</si>
  <si>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</si>
  <si>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</si>
  <si>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</si>
  <si>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</si>
  <si>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</si>
  <si>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</si>
  <si>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</si>
  <si>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</si>
  <si>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</si>
  <si>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E1502</t>
  </si>
  <si>
    <t>E2243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</si>
  <si>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</si>
  <si>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</si>
  <si>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</si>
  <si>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</si>
  <si>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</si>
  <si>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</si>
  <si>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</si>
  <si>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</si>
  <si>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</si>
  <si>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</si>
  <si>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</si>
  <si>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</si>
  <si>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</si>
  <si>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</si>
  <si>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</si>
  <si>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</si>
  <si>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</si>
  <si>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</si>
  <si>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</si>
  <si>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</si>
  <si>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</si>
  <si>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</si>
  <si>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</si>
  <si>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</si>
  <si>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</si>
  <si>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</si>
  <si>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</si>
  <si>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</si>
  <si>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</si>
  <si>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</si>
  <si>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</si>
  <si>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</si>
  <si>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</si>
  <si>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</si>
  <si>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</si>
  <si>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</si>
  <si>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</si>
  <si>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</si>
  <si>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</si>
  <si>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</si>
  <si>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</si>
  <si>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</si>
  <si>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</si>
  <si>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</si>
  <si>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</si>
  <si>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</si>
  <si>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</si>
  <si>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</si>
  <si>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</si>
  <si>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</si>
  <si>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</si>
  <si>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E1238</t>
  </si>
  <si>
    <t>Wigan</t>
  </si>
  <si>
    <t>E4210</t>
  </si>
  <si>
    <t>Winchester</t>
  </si>
  <si>
    <t>E1743</t>
  </si>
  <si>
    <t>E0305</t>
  </si>
  <si>
    <t>Wirral</t>
  </si>
  <si>
    <t>E4305</t>
  </si>
  <si>
    <t>Woking</t>
  </si>
  <si>
    <t>E3641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</si>
  <si>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</si>
  <si>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</si>
  <si>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</si>
  <si>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</si>
  <si>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</si>
  <si>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</si>
  <si>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</si>
  <si>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</si>
  <si>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</si>
  <si>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</si>
  <si>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</si>
  <si>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</si>
  <si>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</si>
  <si>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</si>
  <si>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</si>
  <si>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E2701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</si>
  <si>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</si>
  <si>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</si>
  <si>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</si>
  <si>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</si>
  <si>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</si>
  <si>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</si>
  <si>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</si>
  <si>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</si>
  <si>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</si>
  <si>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</si>
  <si>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</si>
  <si>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</si>
  <si>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</si>
  <si>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</si>
  <si>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</si>
  <si>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</si>
  <si>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Council Tax</t>
  </si>
  <si>
    <t>Non-Domestic Rates</t>
  </si>
  <si>
    <t>Barking and Dagenham</t>
  </si>
  <si>
    <t>Bath &amp; North East Somerset</t>
  </si>
  <si>
    <t>Bedford</t>
  </si>
  <si>
    <t>Blackburn with Darwen</t>
  </si>
  <si>
    <t>Blackpool</t>
  </si>
  <si>
    <t>Bournemouth</t>
  </si>
  <si>
    <t>Bracknell Forest</t>
  </si>
  <si>
    <t>Brighton &amp; Hove</t>
  </si>
  <si>
    <t>Bristol</t>
  </si>
  <si>
    <t>Darlington</t>
  </si>
  <si>
    <t>Derby</t>
  </si>
  <si>
    <t>Durham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</si>
  <si>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</si>
  <si>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</si>
  <si>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</si>
  <si>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</si>
  <si>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</si>
  <si>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</si>
  <si>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E0551</t>
  </si>
  <si>
    <t>Isle of Wight Council</t>
  </si>
  <si>
    <t>Kensington and Chelsea</t>
  </si>
  <si>
    <t>Kings Lynn and West Norfolk</t>
  </si>
  <si>
    <t>Kingston upon Hull</t>
  </si>
  <si>
    <t>Leicester</t>
  </si>
  <si>
    <t>Luton</t>
  </si>
  <si>
    <t>Medway</t>
  </si>
  <si>
    <t>Middlesbrough</t>
  </si>
  <si>
    <t>Milton Keynes</t>
  </si>
  <si>
    <t>Newark and Sherwood</t>
  </si>
  <si>
    <t>North East Lincolnshire</t>
  </si>
  <si>
    <t>North Lincolnshire</t>
  </si>
  <si>
    <t>North Somerset</t>
  </si>
  <si>
    <t>Nottingham</t>
  </si>
  <si>
    <t>Nuneaton and Bedworth</t>
  </si>
  <si>
    <t>Oadby and Wigston</t>
  </si>
  <si>
    <t>Peterborough</t>
  </si>
  <si>
    <t>Plymouth</t>
  </si>
  <si>
    <t>Poole</t>
  </si>
  <si>
    <t>Portsmouth</t>
  </si>
  <si>
    <t>Reading</t>
  </si>
  <si>
    <t>Redcar and Cleveland</t>
  </si>
  <si>
    <t>Reigate and Banstead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</si>
  <si>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</si>
  <si>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</si>
  <si>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</si>
  <si>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</si>
  <si>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</si>
  <si>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</si>
  <si>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</si>
  <si>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</si>
  <si>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</si>
  <si>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</si>
  <si>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</si>
  <si>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</si>
  <si>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</si>
  <si>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</si>
  <si>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Weymouth and Portland</t>
  </si>
  <si>
    <t>Windsor and Maidenhead</t>
  </si>
  <si>
    <t>Wokingham</t>
  </si>
  <si>
    <t>York</t>
  </si>
  <si>
    <t>Inner London</t>
  </si>
  <si>
    <t>Outer London</t>
  </si>
  <si>
    <t>All London</t>
  </si>
  <si>
    <t>Shire Districts</t>
  </si>
  <si>
    <t>All England</t>
  </si>
  <si>
    <t>collectable debit</t>
  </si>
  <si>
    <t>as a % of net</t>
  </si>
  <si>
    <t/>
  </si>
  <si>
    <t>£000s</t>
  </si>
  <si>
    <t>Unitary Authority</t>
  </si>
  <si>
    <t>Shire District</t>
  </si>
  <si>
    <t>Metropolitan</t>
  </si>
  <si>
    <t>Local Authority :</t>
  </si>
  <si>
    <t>Class :</t>
  </si>
  <si>
    <t>2013-14</t>
  </si>
  <si>
    <t>by 31 March 2014</t>
  </si>
  <si>
    <t>Amount</t>
  </si>
  <si>
    <t xml:space="preserve">Amount collected </t>
  </si>
  <si>
    <t>collected by</t>
  </si>
  <si>
    <t xml:space="preserve"> 31 March 2014</t>
  </si>
  <si>
    <t>Estimate of</t>
  </si>
  <si>
    <t>as a % of amount</t>
  </si>
  <si>
    <t>collectable</t>
  </si>
  <si>
    <t xml:space="preserve"> collectable</t>
  </si>
  <si>
    <t>amount</t>
  </si>
  <si>
    <t>in the year*</t>
  </si>
  <si>
    <t>* Also known as the Net Collectable Debit</t>
  </si>
  <si>
    <t>Region</t>
  </si>
  <si>
    <t>2014-15</t>
  </si>
  <si>
    <t xml:space="preserve"> 31 March 2015</t>
  </si>
  <si>
    <t>by 31 March 2015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</si>
  <si>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</si>
  <si>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</si>
  <si>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</si>
  <si>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</si>
  <si>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</si>
  <si>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</si>
  <si>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</si>
  <si>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</si>
  <si>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</si>
  <si>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London</t>
  </si>
  <si>
    <t>Yorkshire &amp; the Humber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</si>
  <si>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</si>
  <si>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</si>
  <si>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</si>
  <si>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</si>
  <si>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</si>
  <si>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</si>
  <si>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</si>
  <si>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Non-domestic rates</t>
  </si>
  <si>
    <r>
      <rPr>
        <sz val="14"/>
        <color theme="0"/>
        <rFont val="Arial"/>
        <family val="2"/>
      </rPr>
      <t xml:space="preserve">Table 6 </t>
    </r>
    <r>
      <rPr>
        <b/>
        <sz val="14"/>
        <color theme="0"/>
        <rFont val="Arial"/>
        <family val="2"/>
      </rPr>
      <t>: Council tax and non-domestic rates : collection amounts and rates - England : 2013-14 and 2014-15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</si>
</sst>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"/>
    <numFmt numFmtId="165" formatCode="0.0"/>
    <numFmt numFmtId="166" formatCode="#,##0.0"/>
    <numFmt numFmtId="167" formatCode="_-* #,##0_-;\-* #,##0_-;_-* &quot;-&quot;??_-;_-@_-"/>
    <numFmt numFmtId="168" formatCode="_-* #,##0.0_-;\-* #,##0.0_-;_-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u/>
      <sz val="18"/>
      <name val="Arial"/>
      <family val="2"/>
    </font>
    <font>
      <sz val="1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008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7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 applyProtection="1">
      <alignment horizontal="right"/>
    </xf>
    <xf numFmtId="167" fontId="6" fillId="0" borderId="15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>
      <alignment horizontal="right"/>
    </xf>
    <xf numFmtId="3" fontId="3" fillId="5" borderId="0" xfId="0" applyNumberFormat="1" applyFont="1" applyFill="1" applyBorder="1"/>
    <xf numFmtId="0" fontId="0" fillId="5" borderId="0" xfId="0" applyFill="1" applyBorder="1"/>
    <xf numFmtId="167" fontId="4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" fillId="0" borderId="15" xfId="0" applyFont="1" applyBorder="1" applyAlignment="1">
      <alignment horizontal="center" vertical="center"/>
    </xf>
    <xf numFmtId="168" fontId="6" fillId="0" borderId="0" xfId="1" applyNumberFormat="1" applyFont="1" applyBorder="1"/>
    <xf numFmtId="0" fontId="0" fillId="0" borderId="16" xfId="0" applyBorder="1"/>
    <xf numFmtId="3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/>
    <xf numFmtId="164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0" fillId="0" borderId="13" xfId="0" applyFill="1" applyBorder="1" applyAlignment="1" applyProtection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/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3" fillId="0" borderId="15" xfId="0" quotePrefix="1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0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14" xfId="0" applyFont="1" applyFill="1" applyBorder="1" applyAlignment="1" applyProtection="1">
      <alignment vertical="center"/>
    </xf>
    <xf numFmtId="0" fontId="6" fillId="0" borderId="0" xfId="0" applyFont="1" applyAlignment="1"/>
    <xf numFmtId="168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8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Fill="1" applyBorder="1" applyAlignment="1" applyProtection="1">
      <alignment horizontal="right" vertical="center" indent="1"/>
    </xf>
    <xf numFmtId="0" fontId="8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0" applyFont="1" applyBorder="1"/>
    <xf numFmtId="167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7" xfId="1" applyNumberFormat="1" applyFont="1" applyBorder="1" applyAlignment="1" applyProtection="1">
      <alignment horizontal="right"/>
    </xf>
    <xf numFmtId="167" fontId="4" fillId="0" borderId="1" xfId="1" applyNumberFormat="1" applyFont="1" applyBorder="1" applyAlignment="1" applyProtection="1">
      <alignment horizontal="right"/>
    </xf>
    <xf numFmtId="168" fontId="4" fillId="0" borderId="19" xfId="1" applyNumberFormat="1" applyFont="1" applyBorder="1" applyAlignment="1" applyProtection="1">
      <alignment horizontal="right"/>
    </xf>
    <xf numFmtId="168" fontId="4" fillId="0" borderId="8" xfId="1" applyNumberFormat="1" applyFont="1" applyBorder="1" applyAlignment="1" applyProtection="1">
      <alignment horizontal="center"/>
    </xf>
    <xf numFmtId="168" fontId="4" fillId="0" borderId="19" xfId="1" applyNumberFormat="1" applyFont="1" applyBorder="1" applyAlignment="1" applyProtection="1">
      <alignment horizontal="center"/>
    </xf>
    <xf numFmtId="168" fontId="4" fillId="0" borderId="19" xfId="1" applyNumberFormat="1" applyFont="1" applyBorder="1" applyAlignment="1">
      <alignment horizontal="center"/>
    </xf>
    <xf numFmtId="165" fontId="4" fillId="0" borderId="19" xfId="1" applyNumberFormat="1" applyFont="1" applyBorder="1" applyAlignment="1" applyProtection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ill="1" applyBorder="1" applyAlignment="1">
      <alignment horizontal="center" wrapText="1"/>
    </xf>
    <xf numFmtId="165" fontId="0" fillId="5" borderId="0" xfId="0" applyNumberFormat="1" applyFill="1" applyBorder="1" applyAlignment="1">
      <alignment horizontal="right" wrapText="1"/>
    </xf>
    <xf numFmtId="0" fontId="0" fillId="5" borderId="19" xfId="0" applyFill="1" applyBorder="1" applyAlignment="1">
      <alignment horizontal="center" wrapText="1"/>
    </xf>
    <xf numFmtId="0" fontId="0" fillId="5" borderId="0" xfId="0" applyFill="1" applyAlignment="1">
      <alignment horizontal="right" wrapText="1"/>
    </xf>
    <xf numFmtId="165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3" fontId="21" fillId="9" borderId="7" xfId="0" applyNumberFormat="1" applyFont="1" applyFill="1" applyBorder="1" applyAlignment="1" applyProtection="1">
      <alignment horizontal="left" vertical="center" wrapText="1"/>
    </xf>
    <xf numFmtId="3" fontId="21" fillId="9" borderId="1" xfId="0" applyNumberFormat="1" applyFont="1" applyFill="1" applyBorder="1" applyAlignment="1" applyProtection="1">
      <alignment horizontal="left" vertical="center" wrapText="1"/>
    </xf>
    <xf numFmtId="3" fontId="21" fillId="9" borderId="8" xfId="0" applyNumberFormat="1" applyFont="1" applyFill="1" applyBorder="1" applyAlignment="1" applyProtection="1">
      <alignment horizontal="left" vertical="center" wrapText="1"/>
    </xf>
    <xf numFmtId="0" fontId="14" fillId="9" borderId="2" xfId="0" quotePrefix="1" applyFont="1" applyFill="1" applyBorder="1" applyAlignment="1">
      <alignment horizontal="left"/>
    </xf>
    <xf numFmtId="0" fontId="14" fillId="9" borderId="0" xfId="0" quotePrefix="1" applyFont="1" applyFill="1" applyBorder="1" applyAlignment="1">
      <alignment horizontal="right"/>
    </xf>
    <xf numFmtId="0" fontId="14" fillId="9" borderId="9" xfId="0" quotePrefix="1" applyFont="1" applyFill="1" applyBorder="1" applyAlignment="1">
      <alignment horizontal="left"/>
    </xf>
    <xf numFmtId="0" fontId="14" fillId="9" borderId="18" xfId="0" quotePrefix="1" applyFont="1" applyFill="1" applyBorder="1" applyAlignment="1">
      <alignment horizontal="left"/>
    </xf>
    <xf numFmtId="0" fontId="21" fillId="9" borderId="18" xfId="0" applyFont="1" applyFill="1" applyBorder="1" applyAlignment="1">
      <alignment horizontal="center"/>
    </xf>
    <xf numFmtId="3" fontId="14" fillId="9" borderId="18" xfId="0" applyNumberFormat="1" applyFont="1" applyFill="1" applyBorder="1" applyAlignment="1" applyProtection="1">
      <alignment horizontal="center" vertical="center" wrapText="1"/>
    </xf>
    <xf numFmtId="0" fontId="20" fillId="9" borderId="18" xfId="0" applyFont="1" applyFill="1" applyBorder="1" applyAlignment="1">
      <alignment horizontal="left" wrapText="1"/>
    </xf>
    <xf numFmtId="0" fontId="20" fillId="9" borderId="18" xfId="0" applyFont="1" applyFill="1" applyBorder="1"/>
    <xf numFmtId="0" fontId="20" fillId="9" borderId="10" xfId="0" applyFont="1" applyFill="1" applyBorder="1" applyAlignment="1">
      <alignment horizontal="left" wrapText="1"/>
    </xf>
    <xf numFmtId="0" fontId="0" fillId="5" borderId="6" xfId="0" applyFill="1" applyBorder="1" applyAlignment="1">
      <alignment horizontal="right" wrapText="1"/>
    </xf>
    <xf numFmtId="0" fontId="1" fillId="5" borderId="0" xfId="0" applyFont="1" applyFill="1"/>
    <xf numFmtId="167" fontId="1" fillId="0" borderId="0" xfId="1" applyNumberFormat="1" applyFont="1" applyBorder="1" applyAlignment="1" applyProtection="1">
      <alignment horizontal="right"/>
    </xf>
    <xf numFmtId="168" fontId="1" fillId="0" borderId="19" xfId="1" applyNumberFormat="1" applyFont="1" applyBorder="1" applyAlignment="1" applyProtection="1">
      <alignment horizontal="right"/>
    </xf>
    <xf numFmtId="168" fontId="1" fillId="0" borderId="19" xfId="1" applyNumberFormat="1" applyFont="1" applyBorder="1" applyAlignment="1" applyProtection="1">
      <alignment horizontal="center"/>
    </xf>
    <xf numFmtId="3" fontId="1" fillId="6" borderId="0" xfId="1" applyNumberFormat="1" applyFont="1" applyFill="1" applyBorder="1" applyAlignment="1">
      <alignment horizontal="right" vertical="center"/>
    </xf>
    <xf numFmtId="0" fontId="4" fillId="11" borderId="5" xfId="0" applyFont="1" applyFill="1" applyBorder="1"/>
    <xf numFmtId="0" fontId="3" fillId="0" borderId="0" xfId="0" applyFont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0" fillId="0" borderId="7" xfId="0" applyNumberFormat="1" applyBorder="1"/>
    <xf numFmtId="3" fontId="0" fillId="0" borderId="1" xfId="0" applyNumberFormat="1" applyBorder="1"/>
    <xf numFmtId="165" fontId="0" fillId="0" borderId="8" xfId="0" applyNumberFormat="1" applyBorder="1" applyAlignment="1">
      <alignment horizontal="center"/>
    </xf>
    <xf numFmtId="3" fontId="0" fillId="0" borderId="2" xfId="0" applyNumberFormat="1" applyBorder="1"/>
    <xf numFmtId="3" fontId="0" fillId="0" borderId="0" xfId="0" applyNumberFormat="1" applyBorder="1"/>
    <xf numFmtId="165" fontId="0" fillId="0" borderId="19" xfId="0" applyNumberFormat="1" applyBorder="1" applyAlignment="1">
      <alignment horizontal="center"/>
    </xf>
    <xf numFmtId="3" fontId="0" fillId="0" borderId="9" xfId="0" applyNumberFormat="1" applyBorder="1"/>
    <xf numFmtId="3" fontId="0" fillId="0" borderId="18" xfId="0" applyNumberFormat="1" applyBorder="1"/>
    <xf numFmtId="165" fontId="0" fillId="0" borderId="10" xfId="0" applyNumberFormat="1" applyBorder="1" applyAlignment="1">
      <alignment horizontal="center"/>
    </xf>
    <xf numFmtId="3" fontId="1" fillId="6" borderId="7" xfId="1" applyNumberFormat="1" applyFont="1" applyFill="1" applyBorder="1" applyAlignment="1">
      <alignment horizontal="right" vertical="center"/>
    </xf>
    <xf numFmtId="3" fontId="1" fillId="6" borderId="1" xfId="1" applyNumberFormat="1" applyFont="1" applyFill="1" applyBorder="1" applyAlignment="1">
      <alignment horizontal="right" vertical="center"/>
    </xf>
    <xf numFmtId="165" fontId="0" fillId="6" borderId="8" xfId="0" applyNumberFormat="1" applyFill="1" applyBorder="1" applyAlignment="1">
      <alignment horizontal="center"/>
    </xf>
    <xf numFmtId="3" fontId="1" fillId="6" borderId="2" xfId="1" applyNumberFormat="1" applyFont="1" applyFill="1" applyBorder="1" applyAlignment="1">
      <alignment horizontal="right" vertical="center"/>
    </xf>
    <xf numFmtId="165" fontId="0" fillId="6" borderId="19" xfId="0" applyNumberFormat="1" applyFill="1" applyBorder="1" applyAlignment="1">
      <alignment horizontal="center"/>
    </xf>
    <xf numFmtId="3" fontId="1" fillId="6" borderId="9" xfId="1" applyNumberFormat="1" applyFont="1" applyFill="1" applyBorder="1" applyAlignment="1">
      <alignment horizontal="right" vertical="center"/>
    </xf>
    <xf numFmtId="3" fontId="1" fillId="6" borderId="18" xfId="1" applyNumberFormat="1" applyFont="1" applyFill="1" applyBorder="1" applyAlignment="1">
      <alignment horizontal="right" vertical="center"/>
    </xf>
    <xf numFmtId="165" fontId="0" fillId="6" borderId="10" xfId="0" applyNumberFormat="1" applyFill="1" applyBorder="1" applyAlignment="1">
      <alignment horizontal="center"/>
    </xf>
    <xf numFmtId="168" fontId="4" fillId="5" borderId="0" xfId="1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8" fontId="4" fillId="5" borderId="5" xfId="1" applyNumberFormat="1" applyFont="1" applyFill="1" applyBorder="1" applyAlignment="1">
      <alignment horizontal="right"/>
    </xf>
    <xf numFmtId="168" fontId="4" fillId="5" borderId="5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8" fontId="3" fillId="5" borderId="0" xfId="1" applyNumberFormat="1" applyFont="1" applyFill="1" applyBorder="1" applyAlignment="1">
      <alignment horizontal="right"/>
    </xf>
    <xf numFmtId="168" fontId="3" fillId="5" borderId="5" xfId="1" applyNumberFormat="1" applyFont="1" applyFill="1" applyBorder="1" applyAlignment="1">
      <alignment horizontal="right"/>
    </xf>
    <xf numFmtId="0" fontId="3" fillId="0" borderId="0" xfId="0" applyFont="1"/>
    <xf numFmtId="167" fontId="3" fillId="0" borderId="9" xfId="1" applyNumberFormat="1" applyFont="1" applyBorder="1" applyAlignment="1" applyProtection="1">
      <alignment horizontal="right"/>
    </xf>
    <xf numFmtId="167" fontId="3" fillId="0" borderId="18" xfId="1" applyNumberFormat="1" applyFont="1" applyBorder="1" applyAlignment="1" applyProtection="1">
      <alignment horizontal="right"/>
    </xf>
    <xf numFmtId="168" fontId="3" fillId="0" borderId="10" xfId="1" quotePrefix="1" applyNumberFormat="1" applyFont="1" applyBorder="1" applyAlignment="1" applyProtection="1">
      <alignment horizontal="center"/>
    </xf>
    <xf numFmtId="168" fontId="3" fillId="5" borderId="0" xfId="1" applyNumberFormat="1" applyFont="1" applyFill="1" applyBorder="1" applyAlignment="1" applyProtection="1">
      <alignment horizontal="right"/>
    </xf>
    <xf numFmtId="168" fontId="3" fillId="5" borderId="5" xfId="1" applyNumberFormat="1" applyFont="1" applyFill="1" applyBorder="1" applyAlignment="1" applyProtection="1">
      <alignment horizontal="right"/>
    </xf>
    <xf numFmtId="0" fontId="4" fillId="2" borderId="26" xfId="0" applyFont="1" applyFill="1" applyBorder="1" applyAlignment="1">
      <alignment horizontal="center"/>
    </xf>
    <xf numFmtId="3" fontId="1" fillId="12" borderId="2" xfId="1" applyNumberFormat="1" applyFont="1" applyFill="1" applyBorder="1" applyAlignment="1">
      <alignment horizontal="right" vertical="center"/>
    </xf>
    <xf numFmtId="0" fontId="3" fillId="12" borderId="4" xfId="0" applyFont="1" applyFill="1" applyBorder="1" applyAlignment="1">
      <alignment horizontal="right"/>
    </xf>
    <xf numFmtId="0" fontId="1" fillId="12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right" vertical="center"/>
    </xf>
    <xf numFmtId="0" fontId="3" fillId="12" borderId="5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3" fontId="3" fillId="12" borderId="9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3" fillId="12" borderId="18" xfId="0" applyNumberFormat="1" applyFont="1" applyFill="1" applyBorder="1" applyAlignment="1">
      <alignment horizontal="right" vertical="center"/>
    </xf>
    <xf numFmtId="168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6" fillId="0" borderId="1" xfId="1" applyNumberFormat="1" applyFont="1" applyBorder="1" applyAlignment="1" applyProtection="1">
      <alignment horizontal="right"/>
    </xf>
    <xf numFmtId="168" fontId="19" fillId="13" borderId="11" xfId="1" applyNumberFormat="1" applyFont="1" applyFill="1" applyBorder="1" applyAlignment="1" applyProtection="1">
      <alignment horizontal="left"/>
    </xf>
    <xf numFmtId="0" fontId="18" fillId="13" borderId="12" xfId="0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 applyProtection="1">
      <alignment horizontal="left" vertical="center" wrapText="1"/>
    </xf>
    <xf numFmtId="3" fontId="14" fillId="9" borderId="1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vertical="center" wrapText="1"/>
    </xf>
    <xf numFmtId="168" fontId="3" fillId="0" borderId="20" xfId="1" applyNumberFormat="1" applyFont="1" applyBorder="1" applyAlignment="1">
      <alignment horizontal="center"/>
    </xf>
    <xf numFmtId="168" fontId="3" fillId="0" borderId="21" xfId="1" applyNumberFormat="1" applyFont="1" applyBorder="1" applyAlignment="1">
      <alignment horizontal="center"/>
    </xf>
    <xf numFmtId="168" fontId="3" fillId="0" borderId="22" xfId="1" applyNumberFormat="1" applyFont="1" applyBorder="1" applyAlignment="1">
      <alignment horizontal="center"/>
    </xf>
    <xf numFmtId="167" fontId="3" fillId="0" borderId="20" xfId="1" applyNumberFormat="1" applyFont="1" applyBorder="1" applyAlignment="1">
      <alignment horizontal="center"/>
    </xf>
    <xf numFmtId="167" fontId="3" fillId="0" borderId="21" xfId="1" applyNumberFormat="1" applyFont="1" applyBorder="1" applyAlignment="1">
      <alignment horizontal="center"/>
    </xf>
    <xf numFmtId="167" fontId="3" fillId="0" borderId="22" xfId="1" applyNumberFormat="1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_10-11 Data (2009)" xfId="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80"/>
      <color rgb="FFD8E4BC"/>
      <color rgb="FFDAEEF3"/>
      <color rgb="FFFFFF99"/>
      <color rgb="FFF5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L2" fmlaRange="LAlist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</xdr:row>
          <xdr:rowOff>279400</xdr:rowOff>
        </xdr:from>
        <xdr:to>
          <xdr:col>1</xdr:col>
          <xdr:colOff>2089150</xdr:colOff>
          <xdr:row>7</xdr:row>
          <xdr:rowOff>57150</xdr:rowOff>
        </xdr:to>
        <xdr:sp macro="" textlink="">
          <xdr:nvSpPr>
            <xdr:cNvPr id="4192" name="List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298323/Band_D_time_series_tex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 PPs"/>
      <sheetName val="exc PPs"/>
      <sheetName val="exc PPs %"/>
      <sheetName val="Area CT"/>
      <sheetName val="Area CT %"/>
      <sheetName val="list"/>
    </sheetNames>
    <sheetDataSet>
      <sheetData sheetId="0"/>
      <sheetData sheetId="1"/>
      <sheetData sheetId="2"/>
      <sheetData sheetId="3"/>
      <sheetData sheetId="4">
        <row r="421">
          <cell r="B421" t="str">
            <v>England</v>
          </cell>
        </row>
        <row r="423">
          <cell r="B423" t="str">
            <v>Inner London boroughs (excluding GLA)</v>
          </cell>
        </row>
        <row r="424">
          <cell r="B424" t="str">
            <v>Outer London boroughs (excluding GLA)</v>
          </cell>
        </row>
        <row r="425">
          <cell r="B425" t="str">
            <v>London boroughs (excluding GLA)</v>
          </cell>
        </row>
        <row r="426">
          <cell r="B426" t="str">
            <v>Greater London Authority</v>
          </cell>
        </row>
        <row r="427">
          <cell r="B427" t="str">
            <v>Metropolitan districts (excluding major precepting authorities)</v>
          </cell>
        </row>
        <row r="428">
          <cell r="B428" t="str">
            <v>Metropolitan police authorities</v>
          </cell>
        </row>
        <row r="429">
          <cell r="B429" t="str">
            <v>Metropolitan fire and rescue authorities</v>
          </cell>
        </row>
        <row r="430">
          <cell r="B430" t="str">
            <v>Unitary authorities  (excluding major precepting authorities)</v>
          </cell>
        </row>
        <row r="431">
          <cell r="B431" t="str">
            <v>Shire counties</v>
          </cell>
        </row>
        <row r="432">
          <cell r="B432" t="str">
            <v>Shire districts (excluding major precepting authorities)</v>
          </cell>
        </row>
        <row r="433">
          <cell r="B433" t="str">
            <v>Shire police authorities</v>
          </cell>
        </row>
        <row r="434">
          <cell r="B434" t="str">
            <v>Police and Crime Commissioners (excluding Met Police)</v>
          </cell>
        </row>
        <row r="435">
          <cell r="B435" t="str">
            <v>Combined fire and rescue authorities</v>
          </cell>
        </row>
        <row r="437">
          <cell r="B437" t="str">
            <v>Inner London boroughs (including GLA)</v>
          </cell>
        </row>
        <row r="438">
          <cell r="B438" t="str">
            <v>Outer London boroughs (including GLA)</v>
          </cell>
        </row>
        <row r="439">
          <cell r="B439" t="str">
            <v>London boroughs (including GLA)</v>
          </cell>
        </row>
        <row r="440">
          <cell r="B440" t="str">
            <v>Metropolitan districts (including major precepting authorities)</v>
          </cell>
        </row>
        <row r="441">
          <cell r="B441" t="str">
            <v>Unitary authorities  (including major precepting authorities)</v>
          </cell>
        </row>
        <row r="442">
          <cell r="B442" t="str">
            <v>Shire districts (including major precepting authorities)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39"/>
  <sheetViews>
    <sheetView showGridLines="0" tabSelected="1" zoomScale="90" zoomScaleNormal="90" zoomScaleSheetLayoutView="75" workbookViewId="0">
      <selection activeCell="L39" sqref="L39"/>
    </sheetView>
  </sheetViews>
  <sheetFormatPr defaultRowHeight="15.5" x14ac:dyDescent="0.35"/>
  <cols>
    <col min="1" max="1" width="3.54296875" style="2" customWidth="1"/>
    <col min="2" max="2" width="32.54296875" style="1" bestFit="1" customWidth="1"/>
    <col min="3" max="3" width="18.7265625" style="1" customWidth="1"/>
    <col min="4" max="4" width="21.1796875" style="1" bestFit="1" customWidth="1"/>
    <col min="5" max="5" width="6.7265625" style="1" customWidth="1"/>
    <col min="6" max="6" width="18.7265625" style="1" customWidth="1"/>
    <col min="7" max="7" width="7.7265625" style="1" customWidth="1"/>
    <col min="8" max="8" width="18.7265625" style="1" customWidth="1"/>
    <col min="9" max="9" width="21.1796875" style="1" bestFit="1" customWidth="1"/>
    <col min="10" max="10" width="6.7265625" style="1" customWidth="1"/>
    <col min="11" max="11" width="18.7265625" style="1" customWidth="1"/>
    <col min="12" max="12" width="5.7265625" style="3" customWidth="1"/>
  </cols>
  <sheetData>
    <row r="1" spans="1:12" s="3" customFormat="1" ht="18.5" thickBot="1" x14ac:dyDescent="0.45">
      <c r="A1" s="228" t="s">
        <v>705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8" customFormat="1" ht="23" x14ac:dyDescent="0.25">
      <c r="A2" s="73"/>
      <c r="B2" s="74"/>
      <c r="C2" s="75"/>
      <c r="D2" s="76"/>
      <c r="E2" s="77"/>
      <c r="F2" s="75"/>
      <c r="G2" s="75"/>
      <c r="H2" s="75"/>
      <c r="I2" s="75"/>
      <c r="J2" s="75"/>
      <c r="K2" s="75"/>
      <c r="L2" s="78">
        <v>1</v>
      </c>
    </row>
    <row r="3" spans="1:12" s="8" customFormat="1" ht="20" x14ac:dyDescent="0.25">
      <c r="A3" s="21"/>
      <c r="B3" s="20"/>
      <c r="C3" s="20"/>
      <c r="D3" s="20"/>
      <c r="E3" s="141"/>
      <c r="F3" s="142"/>
      <c r="G3" s="142"/>
      <c r="H3" s="142"/>
      <c r="I3" s="142"/>
      <c r="J3" s="142"/>
      <c r="K3" s="143"/>
      <c r="L3" s="33"/>
    </row>
    <row r="4" spans="1:12" s="8" customFormat="1" ht="20" x14ac:dyDescent="0.35">
      <c r="A4" s="22"/>
      <c r="B4" s="34"/>
      <c r="C4" s="243"/>
      <c r="D4" s="50"/>
      <c r="E4" s="239" t="s">
        <v>667</v>
      </c>
      <c r="F4" s="240"/>
      <c r="G4" s="237" t="str">
        <f>INDEX(Data!B13:B345,L2)</f>
        <v>Adur</v>
      </c>
      <c r="H4" s="237"/>
      <c r="I4" s="237"/>
      <c r="J4" s="237"/>
      <c r="K4" s="238"/>
      <c r="L4" s="33"/>
    </row>
    <row r="5" spans="1:12" s="8" customFormat="1" ht="20" x14ac:dyDescent="0.35">
      <c r="A5" s="22"/>
      <c r="B5" s="34"/>
      <c r="C5" s="243"/>
      <c r="D5" s="50"/>
      <c r="E5" s="219"/>
      <c r="F5" s="220"/>
      <c r="G5" s="217"/>
      <c r="H5" s="217"/>
      <c r="I5" s="217"/>
      <c r="J5" s="217"/>
      <c r="K5" s="218"/>
      <c r="L5" s="33"/>
    </row>
    <row r="6" spans="1:12" ht="20" x14ac:dyDescent="0.4">
      <c r="A6" s="22"/>
      <c r="B6" s="34"/>
      <c r="C6" s="243"/>
      <c r="D6" s="34"/>
      <c r="E6" s="144"/>
      <c r="F6" s="145" t="s">
        <v>668</v>
      </c>
      <c r="G6" s="241" t="str">
        <f>VLOOKUP(G$4,Data!B$13:U$345,3,FALSE)</f>
        <v>Shire District</v>
      </c>
      <c r="H6" s="241"/>
      <c r="I6" s="241"/>
      <c r="J6" s="241"/>
      <c r="K6" s="242"/>
      <c r="L6" s="33"/>
    </row>
    <row r="7" spans="1:12" s="3" customFormat="1" ht="14.15" customHeight="1" x14ac:dyDescent="0.4">
      <c r="A7" s="24"/>
      <c r="B7" s="34"/>
      <c r="C7" s="243"/>
      <c r="D7" s="34"/>
      <c r="E7" s="146"/>
      <c r="F7" s="147"/>
      <c r="G7" s="148"/>
      <c r="H7" s="149"/>
      <c r="I7" s="150"/>
      <c r="J7" s="151"/>
      <c r="K7" s="152"/>
      <c r="L7" s="33"/>
    </row>
    <row r="8" spans="1:12" s="3" customFormat="1" ht="14.15" customHeight="1" x14ac:dyDescent="0.25">
      <c r="A8" s="24"/>
      <c r="B8" s="32"/>
      <c r="C8" s="243"/>
      <c r="D8" s="89"/>
      <c r="E8" s="6"/>
      <c r="L8" s="33"/>
    </row>
    <row r="9" spans="1:12" s="3" customFormat="1" ht="14.15" customHeight="1" thickBot="1" x14ac:dyDescent="0.4">
      <c r="A9" s="79"/>
      <c r="B9" s="65"/>
      <c r="C9" s="80"/>
      <c r="D9" s="80"/>
      <c r="E9" s="81"/>
      <c r="F9" s="81"/>
      <c r="G9" s="82"/>
      <c r="H9" s="83"/>
      <c r="I9" s="84"/>
      <c r="J9" s="84"/>
      <c r="K9" s="84"/>
      <c r="L9" s="85"/>
    </row>
    <row r="10" spans="1:12" s="55" customFormat="1" x14ac:dyDescent="0.25">
      <c r="A10" s="68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s="55" customFormat="1" ht="18" x14ac:dyDescent="0.4">
      <c r="A11" s="25"/>
      <c r="B11" s="26"/>
      <c r="C11" s="231" t="s">
        <v>593</v>
      </c>
      <c r="D11" s="232"/>
      <c r="E11" s="232"/>
      <c r="F11" s="232"/>
      <c r="G11" s="232"/>
      <c r="H11" s="232"/>
      <c r="I11" s="232"/>
      <c r="J11" s="232"/>
      <c r="K11" s="233"/>
      <c r="L11" s="27"/>
    </row>
    <row r="12" spans="1:12" s="55" customFormat="1" x14ac:dyDescent="0.35">
      <c r="A12" s="25"/>
      <c r="B12" s="26"/>
      <c r="C12" s="224" t="s">
        <v>669</v>
      </c>
      <c r="D12" s="225"/>
      <c r="E12" s="225"/>
      <c r="F12" s="226"/>
      <c r="G12" s="93"/>
      <c r="H12" s="224" t="s">
        <v>683</v>
      </c>
      <c r="I12" s="225"/>
      <c r="J12" s="225"/>
      <c r="K12" s="226"/>
      <c r="L12" s="27"/>
    </row>
    <row r="13" spans="1:12" s="91" customFormat="1" x14ac:dyDescent="0.35">
      <c r="A13" s="28"/>
      <c r="B13" s="26"/>
      <c r="C13" s="42" t="s">
        <v>675</v>
      </c>
      <c r="D13" s="42" t="s">
        <v>671</v>
      </c>
      <c r="E13" s="227" t="s">
        <v>672</v>
      </c>
      <c r="F13" s="227"/>
      <c r="G13" s="92"/>
      <c r="H13" s="42" t="s">
        <v>675</v>
      </c>
      <c r="I13" s="42" t="s">
        <v>671</v>
      </c>
      <c r="J13" s="227" t="s">
        <v>672</v>
      </c>
      <c r="K13" s="227"/>
      <c r="L13" s="90"/>
    </row>
    <row r="14" spans="1:12" s="91" customFormat="1" x14ac:dyDescent="0.35">
      <c r="A14" s="28"/>
      <c r="B14" s="26"/>
      <c r="C14" s="42" t="s">
        <v>679</v>
      </c>
      <c r="D14" s="42" t="s">
        <v>673</v>
      </c>
      <c r="E14" s="222" t="s">
        <v>670</v>
      </c>
      <c r="F14" s="223"/>
      <c r="G14" s="92"/>
      <c r="H14" s="42" t="s">
        <v>679</v>
      </c>
      <c r="I14" s="42" t="s">
        <v>673</v>
      </c>
      <c r="J14" s="222" t="s">
        <v>685</v>
      </c>
      <c r="K14" s="223"/>
      <c r="L14" s="90"/>
    </row>
    <row r="15" spans="1:12" s="91" customFormat="1" x14ac:dyDescent="0.35">
      <c r="A15" s="28"/>
      <c r="B15" s="26"/>
      <c r="C15" s="42" t="s">
        <v>678</v>
      </c>
      <c r="D15" s="42" t="s">
        <v>674</v>
      </c>
      <c r="E15" s="222" t="s">
        <v>676</v>
      </c>
      <c r="F15" s="222"/>
      <c r="G15" s="92"/>
      <c r="H15" s="42" t="s">
        <v>678</v>
      </c>
      <c r="I15" s="42" t="s">
        <v>684</v>
      </c>
      <c r="J15" s="222" t="s">
        <v>661</v>
      </c>
      <c r="K15" s="222"/>
      <c r="L15" s="90"/>
    </row>
    <row r="16" spans="1:12" s="91" customFormat="1" x14ac:dyDescent="0.35">
      <c r="A16" s="25"/>
      <c r="B16" s="26"/>
      <c r="C16" s="42" t="s">
        <v>680</v>
      </c>
      <c r="D16" s="42"/>
      <c r="E16" s="222" t="s">
        <v>677</v>
      </c>
      <c r="F16" s="222"/>
      <c r="G16" s="92"/>
      <c r="H16" s="42" t="s">
        <v>680</v>
      </c>
      <c r="I16" s="42"/>
      <c r="J16" s="222" t="s">
        <v>660</v>
      </c>
      <c r="K16" s="222"/>
      <c r="L16" s="90"/>
    </row>
    <row r="17" spans="1:12" ht="18.5" thickBot="1" x14ac:dyDescent="0.4">
      <c r="A17" s="29"/>
      <c r="B17" s="30"/>
      <c r="C17" s="43" t="s">
        <v>663</v>
      </c>
      <c r="D17" s="43" t="s">
        <v>663</v>
      </c>
      <c r="E17" s="44"/>
      <c r="F17" s="67" t="s">
        <v>0</v>
      </c>
      <c r="G17" s="94"/>
      <c r="H17" s="43" t="s">
        <v>663</v>
      </c>
      <c r="I17" s="43" t="s">
        <v>663</v>
      </c>
      <c r="J17" s="66"/>
      <c r="K17" s="67" t="s">
        <v>0</v>
      </c>
      <c r="L17" s="52"/>
    </row>
    <row r="18" spans="1:12" ht="18" x14ac:dyDescent="0.25">
      <c r="A18" s="29"/>
      <c r="B18" s="103" t="str">
        <f>INDEX(Data!$B$13:$B$345,L2)</f>
        <v>Adur</v>
      </c>
      <c r="C18" s="113">
        <f>VLOOKUP(G4,Data!B13:S345,4,FALSE)</f>
        <v>31787</v>
      </c>
      <c r="D18" s="113">
        <f>VLOOKUP(G4,Data!B13:S345,5,FALSE)</f>
        <v>30997</v>
      </c>
      <c r="E18" s="96"/>
      <c r="F18" s="97">
        <f>VLOOKUP(G4,Data!B13:S345,6,FALSE)</f>
        <v>97.51</v>
      </c>
      <c r="G18" s="98"/>
      <c r="H18" s="113">
        <f>VLOOKUP(G4,Data!B13:S345,8,FALSE)</f>
        <v>32253</v>
      </c>
      <c r="I18" s="113">
        <f>VLOOKUP(G4,Data!B13:S345,9,FALSE)</f>
        <v>31486</v>
      </c>
      <c r="J18" s="96"/>
      <c r="K18" s="97">
        <f>VLOOKUP(G4,Data!B13:S345,10,FALSE)</f>
        <v>97.62</v>
      </c>
      <c r="L18" s="52"/>
    </row>
    <row r="19" spans="1:12" ht="20.149999999999999" customHeight="1" x14ac:dyDescent="0.25">
      <c r="A19" s="29"/>
      <c r="B19" s="103"/>
      <c r="C19" s="113"/>
      <c r="D19" s="113"/>
      <c r="E19" s="96"/>
      <c r="F19" s="97"/>
      <c r="G19" s="98"/>
      <c r="H19" s="113"/>
      <c r="I19" s="113"/>
      <c r="J19" s="96"/>
      <c r="K19" s="97"/>
      <c r="L19" s="52"/>
    </row>
    <row r="20" spans="1:12" x14ac:dyDescent="0.35">
      <c r="A20" s="23"/>
      <c r="B20" s="104" t="str">
        <f>+IF(G$6="Unitary Authority","Unitary Authorities",G$6)</f>
        <v>Shire District</v>
      </c>
      <c r="C20" s="113">
        <f>VLOOKUP($G$6,Data!$C$13:$S$345,3,FALSE)</f>
        <v>11035729.862000002</v>
      </c>
      <c r="D20" s="113">
        <f>VLOOKUP($G$6,Data!$C$13:$S$345,4,FALSE)</f>
        <v>10803389.088999998</v>
      </c>
      <c r="E20" s="96"/>
      <c r="F20" s="100">
        <f>VLOOKUP($G$6,Data!$C$13:$S$345,5,FALSE)</f>
        <v>97.894649688734802</v>
      </c>
      <c r="G20" s="98"/>
      <c r="H20" s="113">
        <f>VLOOKUP($G$6,Data!$C$13:$S$345,7,FALSE)</f>
        <v>11352031</v>
      </c>
      <c r="I20" s="113">
        <f>VLOOKUP($G$6,Data!$C$13:$S$345,8,FALSE)</f>
        <v>11116705</v>
      </c>
      <c r="J20" s="99"/>
      <c r="K20" s="100">
        <f>VLOOKUP($G$6,Data!$C$13:$S$345,9,FALSE)</f>
        <v>97.927014117561868</v>
      </c>
      <c r="L20" s="53"/>
    </row>
    <row r="21" spans="1:12" x14ac:dyDescent="0.35">
      <c r="A21" s="23"/>
      <c r="B21" s="104"/>
      <c r="C21" s="113"/>
      <c r="D21" s="113"/>
      <c r="E21" s="96"/>
      <c r="F21" s="100"/>
      <c r="G21" s="98"/>
      <c r="H21" s="113"/>
      <c r="I21" s="113"/>
      <c r="J21" s="99"/>
      <c r="K21" s="100"/>
      <c r="L21" s="53"/>
    </row>
    <row r="22" spans="1:12" x14ac:dyDescent="0.25">
      <c r="A22" s="51"/>
      <c r="B22" s="103" t="s">
        <v>659</v>
      </c>
      <c r="C22" s="113">
        <f>Data!$E$345</f>
        <v>24119823.862000003</v>
      </c>
      <c r="D22" s="113">
        <f>Data!$F$345</f>
        <v>23386014.088999998</v>
      </c>
      <c r="E22" s="96"/>
      <c r="F22" s="97">
        <f>Data!$G$345</f>
        <v>96.957648707559187</v>
      </c>
      <c r="G22" s="98"/>
      <c r="H22" s="113">
        <f>Data!$I$345</f>
        <v>24793215</v>
      </c>
      <c r="I22" s="113">
        <f>Data!$J$345</f>
        <v>24052365</v>
      </c>
      <c r="J22" s="99"/>
      <c r="K22" s="97">
        <f>Data!$K$345</f>
        <v>97.011884098129258</v>
      </c>
      <c r="L22" s="54"/>
    </row>
    <row r="23" spans="1:12" ht="16.5" x14ac:dyDescent="0.25">
      <c r="A23" s="51"/>
      <c r="B23" s="72"/>
      <c r="C23" s="102"/>
      <c r="D23" s="102"/>
      <c r="E23" s="96"/>
      <c r="F23" s="97"/>
      <c r="G23" s="98"/>
      <c r="H23" s="95"/>
      <c r="I23" s="95"/>
      <c r="J23" s="99"/>
      <c r="K23" s="97"/>
      <c r="L23" s="54"/>
    </row>
    <row r="24" spans="1:12" ht="18" thickBot="1" x14ac:dyDescent="0.3">
      <c r="A24" s="58"/>
      <c r="B24" s="56"/>
      <c r="C24" s="59"/>
      <c r="D24" s="59"/>
      <c r="E24" s="60"/>
      <c r="F24" s="61"/>
      <c r="G24" s="62"/>
      <c r="H24" s="59"/>
      <c r="I24" s="59"/>
      <c r="J24" s="63"/>
      <c r="K24" s="61"/>
      <c r="L24" s="64"/>
    </row>
    <row r="25" spans="1:12" x14ac:dyDescent="0.35">
      <c r="A25" s="51"/>
      <c r="B25" s="49"/>
      <c r="C25" s="42"/>
      <c r="D25" s="42"/>
      <c r="E25" s="119"/>
      <c r="F25" s="40"/>
      <c r="G25" s="119"/>
      <c r="H25" s="42"/>
      <c r="I25" s="42"/>
      <c r="J25" s="57"/>
      <c r="K25" s="41"/>
      <c r="L25" s="54"/>
    </row>
    <row r="26" spans="1:12" ht="18" x14ac:dyDescent="0.4">
      <c r="A26" s="51"/>
      <c r="B26" s="49"/>
      <c r="C26" s="234" t="s">
        <v>704</v>
      </c>
      <c r="D26" s="235"/>
      <c r="E26" s="235"/>
      <c r="F26" s="235"/>
      <c r="G26" s="235"/>
      <c r="H26" s="235"/>
      <c r="I26" s="235"/>
      <c r="J26" s="235"/>
      <c r="K26" s="236"/>
      <c r="L26" s="54"/>
    </row>
    <row r="27" spans="1:12" x14ac:dyDescent="0.35">
      <c r="A27" s="51"/>
      <c r="B27" s="49"/>
      <c r="C27" s="224" t="s">
        <v>669</v>
      </c>
      <c r="D27" s="225"/>
      <c r="E27" s="225"/>
      <c r="F27" s="226"/>
      <c r="G27" s="93"/>
      <c r="H27" s="224" t="s">
        <v>683</v>
      </c>
      <c r="I27" s="225"/>
      <c r="J27" s="225"/>
      <c r="K27" s="226"/>
      <c r="L27" s="54"/>
    </row>
    <row r="28" spans="1:12" x14ac:dyDescent="0.35">
      <c r="A28" s="51"/>
      <c r="B28" s="49"/>
      <c r="C28" s="42" t="s">
        <v>675</v>
      </c>
      <c r="D28" s="42" t="s">
        <v>671</v>
      </c>
      <c r="E28" s="227" t="s">
        <v>672</v>
      </c>
      <c r="F28" s="227"/>
      <c r="G28" s="92"/>
      <c r="H28" s="42" t="s">
        <v>675</v>
      </c>
      <c r="I28" s="42" t="s">
        <v>671</v>
      </c>
      <c r="J28" s="227" t="s">
        <v>672</v>
      </c>
      <c r="K28" s="227"/>
      <c r="L28" s="54"/>
    </row>
    <row r="29" spans="1:12" x14ac:dyDescent="0.35">
      <c r="A29" s="51"/>
      <c r="B29" s="49"/>
      <c r="C29" s="42" t="s">
        <v>679</v>
      </c>
      <c r="D29" s="42" t="s">
        <v>673</v>
      </c>
      <c r="E29" s="222" t="s">
        <v>670</v>
      </c>
      <c r="F29" s="223"/>
      <c r="G29" s="92"/>
      <c r="H29" s="42" t="s">
        <v>679</v>
      </c>
      <c r="I29" s="42" t="s">
        <v>673</v>
      </c>
      <c r="J29" s="222" t="s">
        <v>685</v>
      </c>
      <c r="K29" s="223"/>
      <c r="L29" s="54"/>
    </row>
    <row r="30" spans="1:12" x14ac:dyDescent="0.35">
      <c r="A30" s="51"/>
      <c r="B30" s="49"/>
      <c r="C30" s="42" t="s">
        <v>678</v>
      </c>
      <c r="D30" s="42" t="s">
        <v>674</v>
      </c>
      <c r="E30" s="222" t="s">
        <v>661</v>
      </c>
      <c r="F30" s="222"/>
      <c r="G30" s="92"/>
      <c r="H30" s="42" t="s">
        <v>678</v>
      </c>
      <c r="I30" s="42" t="s">
        <v>684</v>
      </c>
      <c r="J30" s="222" t="s">
        <v>661</v>
      </c>
      <c r="K30" s="222"/>
      <c r="L30" s="54"/>
    </row>
    <row r="31" spans="1:12" x14ac:dyDescent="0.35">
      <c r="A31" s="51"/>
      <c r="B31" s="93"/>
      <c r="C31" s="42" t="s">
        <v>680</v>
      </c>
      <c r="D31" s="42"/>
      <c r="E31" s="222" t="s">
        <v>660</v>
      </c>
      <c r="F31" s="222"/>
      <c r="G31" s="92"/>
      <c r="H31" s="42" t="s">
        <v>680</v>
      </c>
      <c r="I31" s="42"/>
      <c r="J31" s="222" t="s">
        <v>660</v>
      </c>
      <c r="K31" s="222"/>
      <c r="L31" s="33"/>
    </row>
    <row r="32" spans="1:12" ht="16" thickBot="1" x14ac:dyDescent="0.4">
      <c r="A32" s="25"/>
      <c r="B32" s="106"/>
      <c r="C32" s="43" t="s">
        <v>663</v>
      </c>
      <c r="D32" s="43" t="s">
        <v>663</v>
      </c>
      <c r="E32" s="45"/>
      <c r="F32" s="67" t="s">
        <v>0</v>
      </c>
      <c r="G32" s="94"/>
      <c r="H32" s="43" t="s">
        <v>663</v>
      </c>
      <c r="I32" s="43" t="s">
        <v>663</v>
      </c>
      <c r="J32" s="45"/>
      <c r="K32" s="67" t="s">
        <v>0</v>
      </c>
      <c r="L32" s="27"/>
    </row>
    <row r="33" spans="1:12" ht="20.149999999999999" customHeight="1" x14ac:dyDescent="0.35">
      <c r="A33" s="29"/>
      <c r="B33" s="103" t="str">
        <f>INDEX(Data!B13:B345,L2)</f>
        <v>Adur</v>
      </c>
      <c r="C33" s="113">
        <f>VLOOKUP($G$4,Data!$B$13:$S$345,12,FALSE)</f>
        <v>16626</v>
      </c>
      <c r="D33" s="113">
        <f>VLOOKUP($G$4,Data!$B$13:$S$345,13,FALSE)</f>
        <v>16256</v>
      </c>
      <c r="E33" s="107"/>
      <c r="F33" s="97">
        <f>VLOOKUP($G$4,Data!$B$13:$S$345,14,FALSE)</f>
        <v>97.77</v>
      </c>
      <c r="G33" s="108"/>
      <c r="H33" s="113">
        <f>VLOOKUP($G$4,Data!$B$13:$S$345,16,FALSE)</f>
        <v>17373</v>
      </c>
      <c r="I33" s="113">
        <f>VLOOKUP($G$4,Data!$B$13:$S$345,17,FALSE)</f>
        <v>16684</v>
      </c>
      <c r="J33" s="107"/>
      <c r="K33" s="97">
        <f>VLOOKUP($G$4,Data!$B$13:$S$345,18,FALSE)</f>
        <v>96.03</v>
      </c>
      <c r="L33" s="27"/>
    </row>
    <row r="34" spans="1:12" x14ac:dyDescent="0.35">
      <c r="A34" s="25"/>
      <c r="B34" s="105"/>
      <c r="C34" s="114"/>
      <c r="D34" s="114"/>
      <c r="E34" s="101"/>
      <c r="F34" s="109"/>
      <c r="G34" s="110"/>
      <c r="H34" s="113"/>
      <c r="I34" s="113"/>
      <c r="J34" s="101"/>
      <c r="K34" s="109"/>
      <c r="L34" s="27"/>
    </row>
    <row r="35" spans="1:12" x14ac:dyDescent="0.35">
      <c r="A35" s="23"/>
      <c r="B35" s="104" t="str">
        <f>+IF(G$6="Unitary Authority","Unitary Authorities",G$6)</f>
        <v>Shire District</v>
      </c>
      <c r="C35" s="113">
        <f>VLOOKUP($G$6,Data!$C$13:$S$345,11,FALSE)</f>
        <v>7453490.1490000002</v>
      </c>
      <c r="D35" s="113">
        <f>VLOOKUP($G$6,Data!$C$13:$S$345,12,FALSE)</f>
        <v>7326292.2220000001</v>
      </c>
      <c r="E35" s="96"/>
      <c r="F35" s="100">
        <f>VLOOKUP($G$6,Data!$C$13:$S$345,13,FALSE)</f>
        <v>98.293444755983671</v>
      </c>
      <c r="G35" s="98"/>
      <c r="H35" s="113">
        <f>VLOOKUP($G$6,Data!$C$13:$S$345,15,FALSE)</f>
        <v>7583172</v>
      </c>
      <c r="I35" s="113">
        <f>VLOOKUP($G$6,Data!$C$13:$S$345,16,FALSE)</f>
        <v>7459915</v>
      </c>
      <c r="J35" s="99"/>
      <c r="K35" s="100">
        <f>VLOOKUP($G$6,Data!$C$13:$S$345,17,FALSE)</f>
        <v>98.374598387060189</v>
      </c>
      <c r="L35" s="31"/>
    </row>
    <row r="36" spans="1:12" x14ac:dyDescent="0.35">
      <c r="A36" s="51"/>
      <c r="B36" s="105"/>
      <c r="C36" s="114"/>
      <c r="D36" s="114"/>
      <c r="E36" s="101"/>
      <c r="F36" s="109"/>
      <c r="G36" s="110"/>
      <c r="H36" s="113"/>
      <c r="I36" s="113"/>
      <c r="J36" s="101"/>
      <c r="K36" s="109"/>
      <c r="L36" s="33"/>
    </row>
    <row r="37" spans="1:12" x14ac:dyDescent="0.25">
      <c r="A37" s="51"/>
      <c r="B37" s="103" t="s">
        <v>659</v>
      </c>
      <c r="C37" s="113">
        <f>Data!$M$345</f>
        <v>23138719.07285</v>
      </c>
      <c r="D37" s="113">
        <f>Data!$N$345</f>
        <v>22660690.367336161</v>
      </c>
      <c r="E37" s="96"/>
      <c r="F37" s="97">
        <f>Data!$O$345</f>
        <v>97.934074466227756</v>
      </c>
      <c r="G37" s="98"/>
      <c r="H37" s="113">
        <f>Data!$Q$345</f>
        <v>23510378</v>
      </c>
      <c r="I37" s="113">
        <f>Data!$R$345</f>
        <v>23066362</v>
      </c>
      <c r="J37" s="99"/>
      <c r="K37" s="97">
        <f>Data!$S$345</f>
        <v>98.111404248795992</v>
      </c>
      <c r="L37" s="33"/>
    </row>
    <row r="38" spans="1:12" ht="16" thickBot="1" x14ac:dyDescent="0.4">
      <c r="A38" s="23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31"/>
    </row>
    <row r="39" spans="1:12" s="112" customFormat="1" ht="22.5" customHeight="1" thickBot="1" x14ac:dyDescent="0.3">
      <c r="A39" s="115"/>
      <c r="B39" s="116" t="s">
        <v>681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</sheetData>
  <mergeCells count="27">
    <mergeCell ref="A1:L1"/>
    <mergeCell ref="C11:K11"/>
    <mergeCell ref="C26:K26"/>
    <mergeCell ref="G4:K4"/>
    <mergeCell ref="E4:F4"/>
    <mergeCell ref="G6:K6"/>
    <mergeCell ref="C4:C8"/>
    <mergeCell ref="C12:F12"/>
    <mergeCell ref="H12:K12"/>
    <mergeCell ref="E13:F13"/>
    <mergeCell ref="J13:K13"/>
    <mergeCell ref="E14:F14"/>
    <mergeCell ref="J14:K14"/>
    <mergeCell ref="E15:F15"/>
    <mergeCell ref="J15:K15"/>
    <mergeCell ref="E16:F16"/>
    <mergeCell ref="J16:K16"/>
    <mergeCell ref="C27:F27"/>
    <mergeCell ref="H27:K27"/>
    <mergeCell ref="E28:F28"/>
    <mergeCell ref="J28:K28"/>
    <mergeCell ref="E29:F29"/>
    <mergeCell ref="J29:K29"/>
    <mergeCell ref="E30:F30"/>
    <mergeCell ref="J30:K30"/>
    <mergeCell ref="E31:F31"/>
    <mergeCell ref="J31:K31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2" r:id="rId4" name="List Box 96">
              <controlPr defaultSize="0" autoFill="0" autoLine="0" autoPict="0">
                <anchor moveWithCells="1">
                  <from>
                    <xdr:col>1</xdr:col>
                    <xdr:colOff>222250</xdr:colOff>
                    <xdr:row>1</xdr:row>
                    <xdr:rowOff>279400</xdr:rowOff>
                  </from>
                  <to>
                    <xdr:col>1</xdr:col>
                    <xdr:colOff>2089150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47"/>
  <sheetViews>
    <sheetView workbookViewId="0">
      <pane xSplit="2" ySplit="12" topLeftCell="C250" activePane="bottomRight" state="frozen"/>
      <selection pane="topRight" activeCell="C1" sqref="C1"/>
      <selection pane="bottomLeft" activeCell="A10" sqref="A10"/>
      <selection pane="bottomRight" activeCell="U343" sqref="U343"/>
    </sheetView>
  </sheetViews>
  <sheetFormatPr defaultRowHeight="12.5" x14ac:dyDescent="0.25"/>
  <cols>
    <col min="1" max="1" width="6.453125" style="4" customWidth="1"/>
    <col min="2" max="2" width="27.54296875" style="4" bestFit="1" customWidth="1"/>
    <col min="3" max="3" width="15" style="5" bestFit="1" customWidth="1"/>
    <col min="4" max="4" width="22.81640625" style="5" bestFit="1" customWidth="1"/>
    <col min="5" max="5" width="15" bestFit="1" customWidth="1"/>
    <col min="6" max="6" width="11.1796875" bestFit="1" customWidth="1"/>
    <col min="7" max="7" width="18.81640625" style="13" bestFit="1" customWidth="1"/>
    <col min="8" max="8" width="1.7265625" style="132" customWidth="1"/>
    <col min="9" max="9" width="15" style="12" bestFit="1" customWidth="1"/>
    <col min="10" max="10" width="11.1796875" bestFit="1" customWidth="1"/>
    <col min="11" max="11" width="17.7265625" style="13" customWidth="1"/>
    <col min="12" max="12" width="3.26953125" style="132" customWidth="1"/>
    <col min="13" max="13" width="15.7265625" bestFit="1" customWidth="1"/>
    <col min="14" max="14" width="13.453125" bestFit="1" customWidth="1"/>
    <col min="15" max="15" width="18.81640625" style="13" bestFit="1" customWidth="1"/>
    <col min="16" max="16" width="2.1796875" style="132" customWidth="1"/>
    <col min="17" max="17" width="15.7265625" bestFit="1" customWidth="1"/>
    <col min="18" max="18" width="13.453125" bestFit="1" customWidth="1"/>
    <col min="19" max="19" width="17.7265625" style="13" bestFit="1" customWidth="1"/>
    <col min="20" max="20" width="7.453125" style="13" bestFit="1" customWidth="1"/>
    <col min="21" max="21" width="21.1796875" bestFit="1" customWidth="1"/>
    <col min="22" max="22" width="14.26953125" customWidth="1"/>
  </cols>
  <sheetData>
    <row r="1" spans="1:22" x14ac:dyDescent="0.25">
      <c r="A1" s="18"/>
      <c r="B1" s="19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3"/>
    </row>
    <row r="2" spans="1:22" ht="13" x14ac:dyDescent="0.3">
      <c r="A2" s="39"/>
      <c r="B2" s="86"/>
      <c r="C2" s="38"/>
      <c r="D2" s="35"/>
      <c r="E2" s="244" t="s">
        <v>593</v>
      </c>
      <c r="F2" s="245"/>
      <c r="G2" s="245"/>
      <c r="H2" s="245"/>
      <c r="I2" s="245"/>
      <c r="J2" s="245"/>
      <c r="K2" s="246"/>
      <c r="L2" s="188"/>
      <c r="M2" s="245" t="s">
        <v>594</v>
      </c>
      <c r="N2" s="245"/>
      <c r="O2" s="245"/>
      <c r="P2" s="245"/>
      <c r="Q2" s="245"/>
      <c r="R2" s="245"/>
      <c r="S2" s="246"/>
      <c r="U2" s="13"/>
      <c r="V2" s="13"/>
    </row>
    <row r="3" spans="1:22" s="198" customFormat="1" ht="13" x14ac:dyDescent="0.3">
      <c r="A3" s="192"/>
      <c r="B3" s="193"/>
      <c r="C3" s="194"/>
      <c r="D3" s="195"/>
      <c r="E3" s="247" t="s">
        <v>669</v>
      </c>
      <c r="F3" s="248"/>
      <c r="G3" s="249"/>
      <c r="H3" s="196"/>
      <c r="I3" s="247" t="s">
        <v>683</v>
      </c>
      <c r="J3" s="248"/>
      <c r="K3" s="249"/>
      <c r="L3" s="197"/>
      <c r="M3" s="248" t="s">
        <v>669</v>
      </c>
      <c r="N3" s="248"/>
      <c r="O3" s="249"/>
      <c r="P3" s="196"/>
      <c r="Q3" s="247" t="s">
        <v>683</v>
      </c>
      <c r="R3" s="248"/>
      <c r="S3" s="249"/>
      <c r="T3" s="160"/>
      <c r="U3" s="160"/>
      <c r="V3" s="160"/>
    </row>
    <row r="4" spans="1:22" x14ac:dyDescent="0.25">
      <c r="A4" s="39"/>
      <c r="B4" s="86"/>
      <c r="C4" s="38"/>
      <c r="D4" s="35"/>
      <c r="E4" s="125"/>
      <c r="F4" s="126"/>
      <c r="G4" s="128"/>
      <c r="H4" s="183"/>
      <c r="I4" s="125"/>
      <c r="J4" s="126"/>
      <c r="K4" s="128"/>
      <c r="L4" s="189"/>
      <c r="M4" s="126"/>
      <c r="N4" s="126"/>
      <c r="O4" s="128"/>
      <c r="P4" s="183"/>
      <c r="Q4" s="125"/>
      <c r="R4" s="126"/>
      <c r="S4" s="128"/>
      <c r="U4" s="13"/>
      <c r="V4" s="13"/>
    </row>
    <row r="5" spans="1:22" x14ac:dyDescent="0.25">
      <c r="A5" s="39"/>
      <c r="B5" s="86"/>
      <c r="C5" s="38"/>
      <c r="D5" s="35"/>
      <c r="E5" s="120" t="s">
        <v>675</v>
      </c>
      <c r="F5" s="48" t="s">
        <v>671</v>
      </c>
      <c r="G5" s="127" t="s">
        <v>672</v>
      </c>
      <c r="H5" s="183"/>
      <c r="I5" s="120" t="s">
        <v>675</v>
      </c>
      <c r="J5" s="48" t="s">
        <v>671</v>
      </c>
      <c r="K5" s="129" t="s">
        <v>672</v>
      </c>
      <c r="L5" s="189"/>
      <c r="M5" s="48" t="s">
        <v>675</v>
      </c>
      <c r="N5" s="48" t="s">
        <v>671</v>
      </c>
      <c r="O5" s="127" t="s">
        <v>672</v>
      </c>
      <c r="P5" s="183"/>
      <c r="Q5" s="120" t="s">
        <v>675</v>
      </c>
      <c r="R5" s="48" t="s">
        <v>671</v>
      </c>
      <c r="S5" s="129" t="s">
        <v>672</v>
      </c>
      <c r="U5" s="13"/>
      <c r="V5" s="13"/>
    </row>
    <row r="6" spans="1:22" x14ac:dyDescent="0.25">
      <c r="A6" s="39"/>
      <c r="B6" s="86"/>
      <c r="C6" s="38"/>
      <c r="D6" s="35"/>
      <c r="E6" s="120" t="s">
        <v>679</v>
      </c>
      <c r="F6" s="48" t="s">
        <v>673</v>
      </c>
      <c r="G6" s="156" t="s">
        <v>670</v>
      </c>
      <c r="H6" s="184"/>
      <c r="I6" s="120" t="s">
        <v>679</v>
      </c>
      <c r="J6" s="48" t="s">
        <v>673</v>
      </c>
      <c r="K6" s="157" t="s">
        <v>685</v>
      </c>
      <c r="L6" s="190"/>
      <c r="M6" s="48" t="s">
        <v>679</v>
      </c>
      <c r="N6" s="48" t="s">
        <v>673</v>
      </c>
      <c r="O6" s="156" t="s">
        <v>670</v>
      </c>
      <c r="P6" s="184"/>
      <c r="Q6" s="120" t="s">
        <v>679</v>
      </c>
      <c r="R6" s="48" t="s">
        <v>673</v>
      </c>
      <c r="S6" s="157" t="s">
        <v>685</v>
      </c>
      <c r="U6" s="13"/>
      <c r="V6" s="13"/>
    </row>
    <row r="7" spans="1:22" x14ac:dyDescent="0.25">
      <c r="A7" s="39"/>
      <c r="B7" s="86"/>
      <c r="C7" s="38"/>
      <c r="D7" s="35"/>
      <c r="E7" s="120" t="s">
        <v>678</v>
      </c>
      <c r="F7" s="155" t="s">
        <v>674</v>
      </c>
      <c r="G7" s="127" t="s">
        <v>676</v>
      </c>
      <c r="H7" s="183"/>
      <c r="I7" s="120" t="s">
        <v>678</v>
      </c>
      <c r="J7" s="155" t="s">
        <v>684</v>
      </c>
      <c r="K7" s="129" t="s">
        <v>676</v>
      </c>
      <c r="L7" s="189"/>
      <c r="M7" s="48" t="s">
        <v>678</v>
      </c>
      <c r="N7" s="155" t="s">
        <v>674</v>
      </c>
      <c r="O7" s="127" t="s">
        <v>676</v>
      </c>
      <c r="P7" s="183"/>
      <c r="Q7" s="120" t="s">
        <v>678</v>
      </c>
      <c r="R7" s="155" t="s">
        <v>684</v>
      </c>
      <c r="S7" s="129" t="s">
        <v>676</v>
      </c>
      <c r="U7" s="13"/>
      <c r="V7" s="13"/>
    </row>
    <row r="8" spans="1:22" x14ac:dyDescent="0.25">
      <c r="A8" s="39"/>
      <c r="B8" s="86"/>
      <c r="C8" s="38"/>
      <c r="D8" s="35"/>
      <c r="E8" s="120" t="s">
        <v>680</v>
      </c>
      <c r="F8" s="48" t="s">
        <v>662</v>
      </c>
      <c r="G8" s="127" t="s">
        <v>677</v>
      </c>
      <c r="H8" s="183"/>
      <c r="I8" s="120" t="s">
        <v>680</v>
      </c>
      <c r="J8" s="48" t="s">
        <v>662</v>
      </c>
      <c r="K8" s="129" t="s">
        <v>677</v>
      </c>
      <c r="L8" s="189"/>
      <c r="M8" s="48" t="s">
        <v>680</v>
      </c>
      <c r="N8" s="48" t="s">
        <v>662</v>
      </c>
      <c r="O8" s="127" t="s">
        <v>677</v>
      </c>
      <c r="P8" s="183"/>
      <c r="Q8" s="120" t="s">
        <v>680</v>
      </c>
      <c r="R8" s="48" t="s">
        <v>662</v>
      </c>
      <c r="S8" s="129" t="s">
        <v>677</v>
      </c>
      <c r="U8" s="13"/>
      <c r="V8" s="13"/>
    </row>
    <row r="9" spans="1:22" x14ac:dyDescent="0.25">
      <c r="A9" s="39"/>
      <c r="B9" s="86"/>
      <c r="C9" s="38"/>
      <c r="D9" s="35"/>
      <c r="E9" s="120"/>
      <c r="F9" s="48"/>
      <c r="G9" s="130"/>
      <c r="H9" s="183"/>
      <c r="I9" s="120"/>
      <c r="J9" s="48"/>
      <c r="K9" s="131"/>
      <c r="L9" s="189"/>
      <c r="M9" s="48"/>
      <c r="N9" s="48"/>
      <c r="O9" s="130"/>
      <c r="P9" s="183"/>
      <c r="Q9" s="120"/>
      <c r="R9" s="48"/>
      <c r="S9" s="131"/>
      <c r="U9" s="13"/>
      <c r="V9" s="13"/>
    </row>
    <row r="10" spans="1:22" s="198" customFormat="1" ht="13" x14ac:dyDescent="0.3">
      <c r="A10" s="192"/>
      <c r="B10" s="193"/>
      <c r="C10" s="194"/>
      <c r="D10" s="195"/>
      <c r="E10" s="199" t="s">
        <v>663</v>
      </c>
      <c r="F10" s="200" t="s">
        <v>663</v>
      </c>
      <c r="G10" s="201" t="s">
        <v>0</v>
      </c>
      <c r="H10" s="202"/>
      <c r="I10" s="199" t="s">
        <v>663</v>
      </c>
      <c r="J10" s="200" t="s">
        <v>663</v>
      </c>
      <c r="K10" s="201" t="s">
        <v>0</v>
      </c>
      <c r="L10" s="203"/>
      <c r="M10" s="200" t="s">
        <v>663</v>
      </c>
      <c r="N10" s="200" t="s">
        <v>663</v>
      </c>
      <c r="O10" s="201" t="s">
        <v>0</v>
      </c>
      <c r="P10" s="202"/>
      <c r="Q10" s="199" t="s">
        <v>663</v>
      </c>
      <c r="R10" s="200" t="s">
        <v>663</v>
      </c>
      <c r="S10" s="201" t="s">
        <v>0</v>
      </c>
      <c r="T10" s="160"/>
      <c r="U10" s="160"/>
      <c r="V10" s="160"/>
    </row>
    <row r="11" spans="1:22" x14ac:dyDescent="0.25">
      <c r="A11" s="39"/>
      <c r="B11" s="86"/>
      <c r="C11" s="38"/>
      <c r="D11" s="35"/>
      <c r="E11" s="121"/>
      <c r="F11" s="122"/>
      <c r="G11" s="122"/>
      <c r="H11" s="185"/>
      <c r="I11" s="123"/>
      <c r="J11" s="122"/>
      <c r="K11" s="124"/>
      <c r="L11" s="191"/>
      <c r="M11" s="122"/>
      <c r="N11" s="122"/>
      <c r="O11" s="122"/>
      <c r="P11" s="185"/>
      <c r="Q11" s="123"/>
      <c r="R11" s="122"/>
      <c r="S11" s="122"/>
      <c r="U11" s="13"/>
      <c r="V11" s="13"/>
    </row>
    <row r="12" spans="1:22" s="132" customFormat="1" ht="13" x14ac:dyDescent="0.3">
      <c r="A12" s="39"/>
      <c r="B12" s="86"/>
      <c r="C12" s="38"/>
      <c r="D12" s="35"/>
      <c r="E12" s="133"/>
      <c r="F12" s="134"/>
      <c r="G12" s="135"/>
      <c r="H12" s="134"/>
      <c r="I12" s="136"/>
      <c r="J12" s="134"/>
      <c r="K12" s="137"/>
      <c r="L12" s="153"/>
      <c r="M12" s="138"/>
      <c r="N12" s="138"/>
      <c r="O12" s="139"/>
      <c r="P12" s="138"/>
      <c r="Q12" s="138"/>
      <c r="R12" s="138"/>
      <c r="S12" s="140"/>
      <c r="T12" s="160" t="s">
        <v>682</v>
      </c>
      <c r="U12" s="138"/>
      <c r="V12" s="138"/>
    </row>
    <row r="13" spans="1:22" ht="13" x14ac:dyDescent="0.3">
      <c r="A13" s="11">
        <v>1</v>
      </c>
      <c r="B13" s="87" t="s">
        <v>1</v>
      </c>
      <c r="C13" s="14" t="s">
        <v>2</v>
      </c>
      <c r="D13" s="16" t="s">
        <v>665</v>
      </c>
      <c r="E13" s="166">
        <v>31787</v>
      </c>
      <c r="F13" s="167">
        <v>30997</v>
      </c>
      <c r="G13" s="168">
        <v>97.51</v>
      </c>
      <c r="H13" s="186"/>
      <c r="I13" s="215">
        <v>32253</v>
      </c>
      <c r="J13" s="215">
        <v>31486</v>
      </c>
      <c r="K13" s="216">
        <v>97.62</v>
      </c>
      <c r="L13" s="47"/>
      <c r="M13" s="166">
        <v>16626</v>
      </c>
      <c r="N13" s="167">
        <v>16256</v>
      </c>
      <c r="O13" s="168">
        <v>97.77</v>
      </c>
      <c r="Q13" s="215">
        <v>17373</v>
      </c>
      <c r="R13" s="215">
        <v>16684</v>
      </c>
      <c r="S13" s="216">
        <v>96.03</v>
      </c>
      <c r="T13" s="161" t="s">
        <v>686</v>
      </c>
      <c r="U13" s="165" t="s">
        <v>702</v>
      </c>
    </row>
    <row r="14" spans="1:22" ht="13" x14ac:dyDescent="0.3">
      <c r="A14" s="11">
        <v>2</v>
      </c>
      <c r="B14" s="87" t="s">
        <v>3</v>
      </c>
      <c r="C14" s="15" t="s">
        <v>4</v>
      </c>
      <c r="D14" s="16" t="s">
        <v>665</v>
      </c>
      <c r="E14" s="169">
        <v>45328</v>
      </c>
      <c r="F14" s="170">
        <v>44329</v>
      </c>
      <c r="G14" s="171">
        <v>97.8</v>
      </c>
      <c r="H14" s="186"/>
      <c r="I14" s="215">
        <v>46396</v>
      </c>
      <c r="J14" s="215">
        <v>45374</v>
      </c>
      <c r="K14" s="216">
        <v>97.8</v>
      </c>
      <c r="L14" s="47"/>
      <c r="M14" s="169">
        <v>27243</v>
      </c>
      <c r="N14" s="170">
        <v>26711</v>
      </c>
      <c r="O14" s="171">
        <v>98.05</v>
      </c>
      <c r="Q14" s="215">
        <v>27001</v>
      </c>
      <c r="R14" s="215">
        <v>26387</v>
      </c>
      <c r="S14" s="216">
        <v>97.73</v>
      </c>
      <c r="T14" s="161" t="s">
        <v>687</v>
      </c>
      <c r="U14" s="165" t="s">
        <v>699</v>
      </c>
      <c r="V14" s="36"/>
    </row>
    <row r="15" spans="1:22" ht="13" x14ac:dyDescent="0.3">
      <c r="A15" s="11">
        <v>3</v>
      </c>
      <c r="B15" s="87" t="s">
        <v>5</v>
      </c>
      <c r="C15" s="15" t="s">
        <v>6</v>
      </c>
      <c r="D15" s="16" t="s">
        <v>665</v>
      </c>
      <c r="E15" s="169">
        <v>55770</v>
      </c>
      <c r="F15" s="170">
        <v>55077</v>
      </c>
      <c r="G15" s="171">
        <v>98.76</v>
      </c>
      <c r="H15" s="186"/>
      <c r="I15" s="215">
        <v>57424</v>
      </c>
      <c r="J15" s="215">
        <v>56675</v>
      </c>
      <c r="K15" s="216">
        <v>98.7</v>
      </c>
      <c r="L15" s="47"/>
      <c r="M15" s="169">
        <v>31034</v>
      </c>
      <c r="N15" s="170">
        <v>30733</v>
      </c>
      <c r="O15" s="171">
        <v>99.03</v>
      </c>
      <c r="Q15" s="215">
        <v>30755</v>
      </c>
      <c r="R15" s="215">
        <v>30412</v>
      </c>
      <c r="S15" s="216">
        <v>98.88</v>
      </c>
      <c r="T15" s="161" t="s">
        <v>688</v>
      </c>
      <c r="U15" s="165" t="s">
        <v>700</v>
      </c>
      <c r="V15" s="36"/>
    </row>
    <row r="16" spans="1:22" ht="13" x14ac:dyDescent="0.3">
      <c r="A16" s="11">
        <v>4</v>
      </c>
      <c r="B16" s="87" t="s">
        <v>7</v>
      </c>
      <c r="C16" s="15" t="s">
        <v>8</v>
      </c>
      <c r="D16" s="16" t="s">
        <v>665</v>
      </c>
      <c r="E16" s="169">
        <v>85214</v>
      </c>
      <c r="F16" s="170">
        <v>83739</v>
      </c>
      <c r="G16" s="171">
        <v>98.27</v>
      </c>
      <c r="H16" s="186"/>
      <c r="I16" s="215">
        <v>86666</v>
      </c>
      <c r="J16" s="215">
        <v>85062</v>
      </c>
      <c r="K16" s="216">
        <v>98.15</v>
      </c>
      <c r="L16" s="47"/>
      <c r="M16" s="169">
        <v>33177</v>
      </c>
      <c r="N16" s="170">
        <v>32635</v>
      </c>
      <c r="O16" s="171">
        <v>98.37</v>
      </c>
      <c r="Q16" s="215">
        <v>34348</v>
      </c>
      <c r="R16" s="215">
        <v>33987</v>
      </c>
      <c r="S16" s="216">
        <v>98.95</v>
      </c>
      <c r="T16" s="161" t="s">
        <v>686</v>
      </c>
      <c r="U16" s="165" t="s">
        <v>702</v>
      </c>
      <c r="V16" s="36"/>
    </row>
    <row r="17" spans="1:22" ht="13" x14ac:dyDescent="0.3">
      <c r="A17" s="11">
        <v>5</v>
      </c>
      <c r="B17" s="87" t="s">
        <v>9</v>
      </c>
      <c r="C17" s="15" t="s">
        <v>10</v>
      </c>
      <c r="D17" s="16" t="s">
        <v>665</v>
      </c>
      <c r="E17" s="169">
        <v>48837</v>
      </c>
      <c r="F17" s="170">
        <v>47430</v>
      </c>
      <c r="G17" s="171">
        <v>97.12</v>
      </c>
      <c r="H17" s="186"/>
      <c r="I17" s="215">
        <v>50928</v>
      </c>
      <c r="J17" s="215">
        <v>49306</v>
      </c>
      <c r="K17" s="216">
        <v>96.82</v>
      </c>
      <c r="L17" s="47"/>
      <c r="M17" s="169">
        <v>32679</v>
      </c>
      <c r="N17" s="170">
        <v>32095</v>
      </c>
      <c r="O17" s="171">
        <v>98.21</v>
      </c>
      <c r="Q17" s="215">
        <v>33693</v>
      </c>
      <c r="R17" s="215">
        <v>32949</v>
      </c>
      <c r="S17" s="216">
        <v>97.79</v>
      </c>
      <c r="T17" s="161" t="s">
        <v>688</v>
      </c>
      <c r="U17" s="165" t="s">
        <v>700</v>
      </c>
      <c r="V17" s="36"/>
    </row>
    <row r="18" spans="1:22" ht="13" x14ac:dyDescent="0.3">
      <c r="A18" s="11">
        <v>6</v>
      </c>
      <c r="B18" s="87" t="s">
        <v>11</v>
      </c>
      <c r="C18" s="15" t="s">
        <v>12</v>
      </c>
      <c r="D18" s="16" t="s">
        <v>665</v>
      </c>
      <c r="E18" s="169">
        <v>60117</v>
      </c>
      <c r="F18" s="170">
        <v>59133</v>
      </c>
      <c r="G18" s="171">
        <v>98.4</v>
      </c>
      <c r="H18" s="186"/>
      <c r="I18" s="215">
        <v>62052</v>
      </c>
      <c r="J18" s="215">
        <v>60799</v>
      </c>
      <c r="K18" s="216">
        <v>97.98</v>
      </c>
      <c r="L18" s="47"/>
      <c r="M18" s="169">
        <v>45921</v>
      </c>
      <c r="N18" s="170">
        <v>45401</v>
      </c>
      <c r="O18" s="171">
        <v>98.9</v>
      </c>
      <c r="Q18" s="215">
        <v>46852</v>
      </c>
      <c r="R18" s="215">
        <v>46534</v>
      </c>
      <c r="S18" s="216">
        <v>99.32</v>
      </c>
      <c r="T18" s="161" t="s">
        <v>686</v>
      </c>
      <c r="U18" s="165" t="s">
        <v>702</v>
      </c>
      <c r="V18" s="36"/>
    </row>
    <row r="19" spans="1:22" ht="13" x14ac:dyDescent="0.3">
      <c r="A19" s="11">
        <v>7</v>
      </c>
      <c r="B19" s="87" t="s">
        <v>13</v>
      </c>
      <c r="C19" s="15" t="s">
        <v>14</v>
      </c>
      <c r="D19" s="16" t="s">
        <v>665</v>
      </c>
      <c r="E19" s="169">
        <v>99321</v>
      </c>
      <c r="F19" s="170">
        <v>97957</v>
      </c>
      <c r="G19" s="171">
        <v>98.63</v>
      </c>
      <c r="H19" s="186"/>
      <c r="I19" s="215">
        <v>102797</v>
      </c>
      <c r="J19" s="215">
        <v>101081</v>
      </c>
      <c r="K19" s="216">
        <v>98.33</v>
      </c>
      <c r="L19" s="47"/>
      <c r="M19" s="169">
        <v>47844</v>
      </c>
      <c r="N19" s="170">
        <v>47557</v>
      </c>
      <c r="O19" s="171">
        <v>99.4</v>
      </c>
      <c r="Q19" s="215">
        <v>50150</v>
      </c>
      <c r="R19" s="215">
        <v>49899</v>
      </c>
      <c r="S19" s="216">
        <v>99.5</v>
      </c>
      <c r="T19" s="161" t="s">
        <v>686</v>
      </c>
      <c r="U19" s="165" t="s">
        <v>702</v>
      </c>
      <c r="V19" s="36"/>
    </row>
    <row r="20" spans="1:22" ht="13" x14ac:dyDescent="0.3">
      <c r="A20" s="11">
        <v>8</v>
      </c>
      <c r="B20" s="87" t="s">
        <v>15</v>
      </c>
      <c r="C20" s="15" t="s">
        <v>16</v>
      </c>
      <c r="D20" s="16" t="s">
        <v>665</v>
      </c>
      <c r="E20" s="169">
        <v>46580</v>
      </c>
      <c r="F20" s="170">
        <v>45737</v>
      </c>
      <c r="G20" s="171">
        <v>98.19</v>
      </c>
      <c r="H20" s="186"/>
      <c r="I20" s="215">
        <v>47765</v>
      </c>
      <c r="J20" s="215">
        <v>46985</v>
      </c>
      <c r="K20" s="216">
        <v>98.37</v>
      </c>
      <c r="L20" s="47"/>
      <c r="M20" s="169">
        <v>23397</v>
      </c>
      <c r="N20" s="170">
        <v>22997</v>
      </c>
      <c r="O20" s="171">
        <v>98.29</v>
      </c>
      <c r="Q20" s="215">
        <v>23264</v>
      </c>
      <c r="R20" s="215">
        <v>22835</v>
      </c>
      <c r="S20" s="216">
        <v>98.16</v>
      </c>
      <c r="T20" s="161" t="s">
        <v>689</v>
      </c>
      <c r="U20" s="165" t="s">
        <v>697</v>
      </c>
      <c r="V20" s="36"/>
    </row>
    <row r="21" spans="1:22" ht="13" x14ac:dyDescent="0.3">
      <c r="A21" s="11">
        <v>9</v>
      </c>
      <c r="B21" s="87" t="s">
        <v>595</v>
      </c>
      <c r="C21" s="15" t="s">
        <v>17</v>
      </c>
      <c r="D21" s="16" t="s">
        <v>656</v>
      </c>
      <c r="E21" s="169">
        <v>56145</v>
      </c>
      <c r="F21" s="170">
        <v>52849</v>
      </c>
      <c r="G21" s="171">
        <v>94.13</v>
      </c>
      <c r="H21" s="186"/>
      <c r="I21" s="215">
        <v>58161</v>
      </c>
      <c r="J21" s="215">
        <v>54853</v>
      </c>
      <c r="K21" s="216">
        <v>94.31</v>
      </c>
      <c r="L21" s="47"/>
      <c r="M21" s="169">
        <v>58290</v>
      </c>
      <c r="N21" s="170">
        <v>56519</v>
      </c>
      <c r="O21" s="171">
        <v>96.96</v>
      </c>
      <c r="Q21" s="215">
        <v>60244</v>
      </c>
      <c r="R21" s="215">
        <v>58973</v>
      </c>
      <c r="S21" s="216">
        <v>97.89</v>
      </c>
      <c r="T21" s="161" t="s">
        <v>690</v>
      </c>
      <c r="U21" s="165" t="s">
        <v>695</v>
      </c>
      <c r="V21" s="36"/>
    </row>
    <row r="22" spans="1:22" ht="13" x14ac:dyDescent="0.3">
      <c r="A22" s="11">
        <v>10</v>
      </c>
      <c r="B22" s="87" t="s">
        <v>18</v>
      </c>
      <c r="C22" s="15" t="s">
        <v>19</v>
      </c>
      <c r="D22" s="16" t="s">
        <v>656</v>
      </c>
      <c r="E22" s="169">
        <v>183753</v>
      </c>
      <c r="F22" s="170">
        <v>177117</v>
      </c>
      <c r="G22" s="171">
        <v>96.39</v>
      </c>
      <c r="H22" s="186"/>
      <c r="I22" s="215">
        <v>184808</v>
      </c>
      <c r="J22" s="215">
        <v>178252</v>
      </c>
      <c r="K22" s="216">
        <v>96.45</v>
      </c>
      <c r="L22" s="47"/>
      <c r="M22" s="169">
        <v>114598</v>
      </c>
      <c r="N22" s="170">
        <v>109732</v>
      </c>
      <c r="O22" s="171">
        <v>95.75</v>
      </c>
      <c r="Q22" s="215">
        <v>112136</v>
      </c>
      <c r="R22" s="215">
        <v>108009</v>
      </c>
      <c r="S22" s="216">
        <v>96.32</v>
      </c>
      <c r="T22" s="161" t="s">
        <v>690</v>
      </c>
      <c r="U22" s="165" t="s">
        <v>695</v>
      </c>
      <c r="V22" s="36"/>
    </row>
    <row r="23" spans="1:22" ht="13" x14ac:dyDescent="0.3">
      <c r="A23" s="11">
        <v>11</v>
      </c>
      <c r="B23" s="87" t="s">
        <v>20</v>
      </c>
      <c r="C23" s="15" t="s">
        <v>21</v>
      </c>
      <c r="D23" s="16" t="s">
        <v>666</v>
      </c>
      <c r="E23" s="169">
        <v>87609</v>
      </c>
      <c r="F23" s="170">
        <v>83673</v>
      </c>
      <c r="G23" s="171">
        <v>95.51</v>
      </c>
      <c r="H23" s="186"/>
      <c r="I23" s="215">
        <v>90531</v>
      </c>
      <c r="J23" s="215">
        <v>86621</v>
      </c>
      <c r="K23" s="216">
        <v>95.68</v>
      </c>
      <c r="L23" s="47"/>
      <c r="M23" s="169">
        <v>54304</v>
      </c>
      <c r="N23" s="170">
        <v>52341</v>
      </c>
      <c r="O23" s="171">
        <v>96.39</v>
      </c>
      <c r="Q23" s="215">
        <v>54391</v>
      </c>
      <c r="R23" s="215">
        <v>52884</v>
      </c>
      <c r="S23" s="216">
        <v>97.23</v>
      </c>
      <c r="T23" s="161" t="s">
        <v>691</v>
      </c>
      <c r="U23" s="165" t="s">
        <v>696</v>
      </c>
      <c r="V23" s="36"/>
    </row>
    <row r="24" spans="1:22" ht="13" x14ac:dyDescent="0.3">
      <c r="A24" s="11">
        <v>12</v>
      </c>
      <c r="B24" s="87" t="s">
        <v>22</v>
      </c>
      <c r="C24" s="15" t="s">
        <v>23</v>
      </c>
      <c r="D24" s="16" t="s">
        <v>665</v>
      </c>
      <c r="E24" s="169">
        <v>28837</v>
      </c>
      <c r="F24" s="170">
        <v>27852</v>
      </c>
      <c r="G24" s="171">
        <v>96.58</v>
      </c>
      <c r="H24" s="187"/>
      <c r="I24" s="215">
        <v>29448</v>
      </c>
      <c r="J24" s="215">
        <v>28493</v>
      </c>
      <c r="K24" s="216">
        <v>96.76</v>
      </c>
      <c r="M24" s="169">
        <v>23811</v>
      </c>
      <c r="N24" s="170">
        <v>23422</v>
      </c>
      <c r="O24" s="171">
        <v>98.37</v>
      </c>
      <c r="Q24" s="215">
        <v>23777</v>
      </c>
      <c r="R24" s="215">
        <v>23466</v>
      </c>
      <c r="S24" s="216">
        <v>98.69</v>
      </c>
      <c r="T24" s="161" t="s">
        <v>687</v>
      </c>
      <c r="U24" s="165" t="s">
        <v>699</v>
      </c>
      <c r="V24" s="36"/>
    </row>
    <row r="25" spans="1:22" ht="13" x14ac:dyDescent="0.3">
      <c r="A25" s="11">
        <v>13</v>
      </c>
      <c r="B25" s="87" t="s">
        <v>24</v>
      </c>
      <c r="C25" s="15" t="s">
        <v>25</v>
      </c>
      <c r="D25" s="16" t="s">
        <v>665</v>
      </c>
      <c r="E25" s="169">
        <v>86912</v>
      </c>
      <c r="F25" s="170">
        <v>84405</v>
      </c>
      <c r="G25" s="171">
        <v>97.12</v>
      </c>
      <c r="H25" s="187"/>
      <c r="I25" s="215">
        <v>89921</v>
      </c>
      <c r="J25" s="215">
        <v>87289</v>
      </c>
      <c r="K25" s="216">
        <v>97.07</v>
      </c>
      <c r="M25" s="169">
        <v>80393</v>
      </c>
      <c r="N25" s="170">
        <v>79307</v>
      </c>
      <c r="O25" s="171">
        <v>98.65</v>
      </c>
      <c r="Q25" s="215">
        <v>81401</v>
      </c>
      <c r="R25" s="215">
        <v>80344</v>
      </c>
      <c r="S25" s="216">
        <v>98.7</v>
      </c>
      <c r="T25" s="161" t="s">
        <v>689</v>
      </c>
      <c r="U25" s="165" t="s">
        <v>697</v>
      </c>
      <c r="V25" s="36"/>
    </row>
    <row r="26" spans="1:22" ht="13" x14ac:dyDescent="0.3">
      <c r="A26" s="11">
        <v>14</v>
      </c>
      <c r="B26" s="87" t="s">
        <v>26</v>
      </c>
      <c r="C26" s="15" t="s">
        <v>27</v>
      </c>
      <c r="D26" s="16" t="s">
        <v>665</v>
      </c>
      <c r="E26" s="169">
        <v>84530</v>
      </c>
      <c r="F26" s="170">
        <v>83287</v>
      </c>
      <c r="G26" s="171">
        <v>98.53</v>
      </c>
      <c r="H26" s="187"/>
      <c r="I26" s="215">
        <v>85805</v>
      </c>
      <c r="J26" s="215">
        <v>84548</v>
      </c>
      <c r="K26" s="216">
        <v>98.54</v>
      </c>
      <c r="M26" s="169">
        <v>73068</v>
      </c>
      <c r="N26" s="170">
        <v>72057</v>
      </c>
      <c r="O26" s="171">
        <v>98.62</v>
      </c>
      <c r="Q26" s="215">
        <v>75532</v>
      </c>
      <c r="R26" s="215">
        <v>75285</v>
      </c>
      <c r="S26" s="216">
        <v>99.67</v>
      </c>
      <c r="T26" s="161" t="s">
        <v>686</v>
      </c>
      <c r="U26" s="165" t="s">
        <v>702</v>
      </c>
      <c r="V26" s="36"/>
    </row>
    <row r="27" spans="1:22" ht="13" x14ac:dyDescent="0.3">
      <c r="A27" s="11">
        <v>15</v>
      </c>
      <c r="B27" s="87" t="s">
        <v>28</v>
      </c>
      <c r="C27" s="15" t="s">
        <v>29</v>
      </c>
      <c r="D27" s="16" t="s">
        <v>665</v>
      </c>
      <c r="E27" s="169">
        <v>52010</v>
      </c>
      <c r="F27" s="170">
        <v>50548</v>
      </c>
      <c r="G27" s="171">
        <v>97.19</v>
      </c>
      <c r="H27" s="187"/>
      <c r="I27" s="215">
        <v>54054</v>
      </c>
      <c r="J27" s="215">
        <v>52419</v>
      </c>
      <c r="K27" s="216">
        <v>96.98</v>
      </c>
      <c r="M27" s="169">
        <v>41864</v>
      </c>
      <c r="N27" s="170">
        <v>41408</v>
      </c>
      <c r="O27" s="171">
        <v>98.91</v>
      </c>
      <c r="Q27" s="215">
        <v>51531</v>
      </c>
      <c r="R27" s="215">
        <v>50913</v>
      </c>
      <c r="S27" s="216">
        <v>98.8</v>
      </c>
      <c r="T27" s="161" t="s">
        <v>688</v>
      </c>
      <c r="U27" s="165" t="s">
        <v>700</v>
      </c>
      <c r="V27" s="36"/>
    </row>
    <row r="28" spans="1:22" ht="13" x14ac:dyDescent="0.3">
      <c r="A28" s="11">
        <v>16</v>
      </c>
      <c r="B28" s="87" t="s">
        <v>596</v>
      </c>
      <c r="C28" s="15" t="s">
        <v>30</v>
      </c>
      <c r="D28" s="16" t="s">
        <v>664</v>
      </c>
      <c r="E28" s="169">
        <v>89085</v>
      </c>
      <c r="F28" s="170">
        <v>87995</v>
      </c>
      <c r="G28" s="171">
        <v>98.78</v>
      </c>
      <c r="H28" s="187"/>
      <c r="I28" s="215">
        <v>90855</v>
      </c>
      <c r="J28" s="215">
        <v>89614</v>
      </c>
      <c r="K28" s="216">
        <v>98.63</v>
      </c>
      <c r="M28" s="169">
        <v>64425</v>
      </c>
      <c r="N28" s="170">
        <v>63328</v>
      </c>
      <c r="O28" s="171">
        <v>98.3</v>
      </c>
      <c r="Q28" s="215">
        <v>64624</v>
      </c>
      <c r="R28" s="215">
        <v>63876</v>
      </c>
      <c r="S28" s="216">
        <v>98.84</v>
      </c>
      <c r="T28" s="161" t="s">
        <v>692</v>
      </c>
      <c r="U28" s="165" t="s">
        <v>703</v>
      </c>
      <c r="V28" s="36"/>
    </row>
    <row r="29" spans="1:22" ht="13" x14ac:dyDescent="0.3">
      <c r="A29" s="11">
        <v>17</v>
      </c>
      <c r="B29" s="87" t="s">
        <v>597</v>
      </c>
      <c r="C29" s="15" t="s">
        <v>584</v>
      </c>
      <c r="D29" s="16" t="s">
        <v>664</v>
      </c>
      <c r="E29" s="169">
        <v>82317</v>
      </c>
      <c r="F29" s="170">
        <v>80276</v>
      </c>
      <c r="G29" s="171">
        <v>97.52</v>
      </c>
      <c r="H29" s="187"/>
      <c r="I29" s="215">
        <v>84928</v>
      </c>
      <c r="J29" s="215">
        <v>82859</v>
      </c>
      <c r="K29" s="216">
        <v>97.56</v>
      </c>
      <c r="M29" s="169">
        <v>64320</v>
      </c>
      <c r="N29" s="170">
        <v>63477</v>
      </c>
      <c r="O29" s="171">
        <v>98.69</v>
      </c>
      <c r="Q29" s="215">
        <v>65700</v>
      </c>
      <c r="R29" s="215">
        <v>64747</v>
      </c>
      <c r="S29" s="216">
        <v>98.55</v>
      </c>
      <c r="T29" s="161" t="s">
        <v>689</v>
      </c>
      <c r="U29" s="165" t="s">
        <v>697</v>
      </c>
      <c r="V29" s="36"/>
    </row>
    <row r="30" spans="1:22" ht="13" x14ac:dyDescent="0.3">
      <c r="A30" s="11">
        <v>18</v>
      </c>
      <c r="B30" s="87" t="s">
        <v>31</v>
      </c>
      <c r="C30" s="15" t="s">
        <v>32</v>
      </c>
      <c r="D30" s="16" t="s">
        <v>656</v>
      </c>
      <c r="E30" s="169">
        <v>109570</v>
      </c>
      <c r="F30" s="170">
        <v>105485</v>
      </c>
      <c r="G30" s="171">
        <v>96.27</v>
      </c>
      <c r="H30" s="187"/>
      <c r="I30" s="215">
        <v>111654</v>
      </c>
      <c r="J30" s="215">
        <v>107821</v>
      </c>
      <c r="K30" s="216">
        <v>96.57</v>
      </c>
      <c r="M30" s="169">
        <v>69166</v>
      </c>
      <c r="N30" s="170">
        <v>68057</v>
      </c>
      <c r="O30" s="171">
        <v>98.4</v>
      </c>
      <c r="Q30" s="215">
        <v>69890</v>
      </c>
      <c r="R30" s="215">
        <v>68833</v>
      </c>
      <c r="S30" s="216">
        <v>98.49</v>
      </c>
      <c r="T30" s="161" t="s">
        <v>690</v>
      </c>
      <c r="U30" s="165" t="s">
        <v>695</v>
      </c>
      <c r="V30" s="36"/>
    </row>
    <row r="31" spans="1:22" ht="13" x14ac:dyDescent="0.3">
      <c r="A31" s="11">
        <v>19</v>
      </c>
      <c r="B31" s="87" t="s">
        <v>33</v>
      </c>
      <c r="C31" s="15" t="s">
        <v>34</v>
      </c>
      <c r="D31" s="16" t="s">
        <v>666</v>
      </c>
      <c r="E31" s="169">
        <v>296394</v>
      </c>
      <c r="F31" s="170">
        <v>282582</v>
      </c>
      <c r="G31" s="171">
        <v>95.34</v>
      </c>
      <c r="H31" s="187"/>
      <c r="I31" s="215">
        <v>311238</v>
      </c>
      <c r="J31" s="215">
        <v>294300</v>
      </c>
      <c r="K31" s="216">
        <v>94.56</v>
      </c>
      <c r="M31" s="169">
        <v>423115</v>
      </c>
      <c r="N31" s="170">
        <v>403909.69</v>
      </c>
      <c r="O31" s="171">
        <v>95.46</v>
      </c>
      <c r="Q31" s="215">
        <v>424193</v>
      </c>
      <c r="R31" s="215">
        <v>410307</v>
      </c>
      <c r="S31" s="216">
        <v>96.73</v>
      </c>
      <c r="T31" s="161" t="s">
        <v>693</v>
      </c>
      <c r="U31" s="165" t="s">
        <v>701</v>
      </c>
      <c r="V31" s="36"/>
    </row>
    <row r="32" spans="1:22" ht="13" x14ac:dyDescent="0.3">
      <c r="A32" s="11">
        <v>20</v>
      </c>
      <c r="B32" s="87" t="s">
        <v>35</v>
      </c>
      <c r="C32" s="15" t="s">
        <v>36</v>
      </c>
      <c r="D32" s="16" t="s">
        <v>665</v>
      </c>
      <c r="E32" s="169">
        <v>45096</v>
      </c>
      <c r="F32" s="170">
        <v>43944</v>
      </c>
      <c r="G32" s="171">
        <v>97.5</v>
      </c>
      <c r="H32" s="187"/>
      <c r="I32" s="215">
        <v>46442</v>
      </c>
      <c r="J32" s="215">
        <v>45455</v>
      </c>
      <c r="K32" s="216">
        <v>97.87</v>
      </c>
      <c r="M32" s="169">
        <v>41534</v>
      </c>
      <c r="N32" s="170">
        <v>41171</v>
      </c>
      <c r="O32" s="171">
        <v>99.1</v>
      </c>
      <c r="Q32" s="215">
        <v>42564</v>
      </c>
      <c r="R32" s="215">
        <v>42211</v>
      </c>
      <c r="S32" s="216">
        <v>99.17</v>
      </c>
      <c r="T32" s="161" t="s">
        <v>688</v>
      </c>
      <c r="U32" s="165" t="s">
        <v>700</v>
      </c>
      <c r="V32" s="36"/>
    </row>
    <row r="33" spans="1:22" ht="13" x14ac:dyDescent="0.3">
      <c r="A33" s="11">
        <v>21</v>
      </c>
      <c r="B33" s="87" t="s">
        <v>598</v>
      </c>
      <c r="C33" s="15" t="s">
        <v>37</v>
      </c>
      <c r="D33" s="16" t="s">
        <v>664</v>
      </c>
      <c r="E33" s="169">
        <v>48485</v>
      </c>
      <c r="F33" s="170">
        <v>46325</v>
      </c>
      <c r="G33" s="171">
        <v>95.55</v>
      </c>
      <c r="H33" s="187"/>
      <c r="I33" s="215">
        <v>49310</v>
      </c>
      <c r="J33" s="215">
        <v>47264</v>
      </c>
      <c r="K33" s="216">
        <v>95.85</v>
      </c>
      <c r="M33" s="169">
        <v>48018</v>
      </c>
      <c r="N33" s="170">
        <v>46526</v>
      </c>
      <c r="O33" s="171">
        <v>96.89</v>
      </c>
      <c r="Q33" s="215">
        <v>48771</v>
      </c>
      <c r="R33" s="215">
        <v>47681</v>
      </c>
      <c r="S33" s="216">
        <v>97.77</v>
      </c>
      <c r="T33" s="161" t="s">
        <v>687</v>
      </c>
      <c r="U33" s="165" t="s">
        <v>699</v>
      </c>
      <c r="V33" s="36"/>
    </row>
    <row r="34" spans="1:22" ht="13" x14ac:dyDescent="0.3">
      <c r="A34" s="11">
        <v>22</v>
      </c>
      <c r="B34" s="87" t="s">
        <v>599</v>
      </c>
      <c r="C34" s="15" t="s">
        <v>38</v>
      </c>
      <c r="D34" s="16" t="s">
        <v>664</v>
      </c>
      <c r="E34" s="169">
        <v>55083</v>
      </c>
      <c r="F34" s="170">
        <v>51278</v>
      </c>
      <c r="G34" s="171">
        <v>93.09</v>
      </c>
      <c r="H34" s="187"/>
      <c r="I34" s="215">
        <v>55971</v>
      </c>
      <c r="J34" s="215">
        <v>51687</v>
      </c>
      <c r="K34" s="216">
        <v>92.35</v>
      </c>
      <c r="M34" s="169">
        <v>50553</v>
      </c>
      <c r="N34" s="170">
        <v>47982</v>
      </c>
      <c r="O34" s="171">
        <v>94.91</v>
      </c>
      <c r="Q34" s="215">
        <v>52062</v>
      </c>
      <c r="R34" s="215">
        <v>49506</v>
      </c>
      <c r="S34" s="216">
        <v>95.09</v>
      </c>
      <c r="T34" s="161" t="s">
        <v>687</v>
      </c>
      <c r="U34" s="165" t="s">
        <v>699</v>
      </c>
      <c r="V34" s="36"/>
    </row>
    <row r="35" spans="1:22" ht="13" x14ac:dyDescent="0.3">
      <c r="A35" s="11">
        <v>23</v>
      </c>
      <c r="B35" s="87" t="s">
        <v>39</v>
      </c>
      <c r="C35" s="15" t="s">
        <v>40</v>
      </c>
      <c r="D35" s="16" t="s">
        <v>665</v>
      </c>
      <c r="E35" s="169">
        <v>31187</v>
      </c>
      <c r="F35" s="170">
        <v>30361</v>
      </c>
      <c r="G35" s="171">
        <v>97.35</v>
      </c>
      <c r="H35" s="187"/>
      <c r="I35" s="215">
        <v>32378</v>
      </c>
      <c r="J35" s="215">
        <v>31542</v>
      </c>
      <c r="K35" s="216">
        <v>97.42</v>
      </c>
      <c r="M35" s="169">
        <v>21881</v>
      </c>
      <c r="N35" s="170">
        <v>21598</v>
      </c>
      <c r="O35" s="171">
        <v>98.71</v>
      </c>
      <c r="Q35" s="215">
        <v>23484</v>
      </c>
      <c r="R35" s="215">
        <v>23172</v>
      </c>
      <c r="S35" s="216">
        <v>98.67</v>
      </c>
      <c r="T35" s="161" t="s">
        <v>688</v>
      </c>
      <c r="U35" s="165" t="s">
        <v>700</v>
      </c>
      <c r="V35" s="36"/>
    </row>
    <row r="36" spans="1:22" ht="13" x14ac:dyDescent="0.3">
      <c r="A36" s="11">
        <v>24</v>
      </c>
      <c r="B36" s="87" t="s">
        <v>41</v>
      </c>
      <c r="C36" s="15" t="s">
        <v>42</v>
      </c>
      <c r="D36" s="16" t="s">
        <v>666</v>
      </c>
      <c r="E36" s="169">
        <v>102632</v>
      </c>
      <c r="F36" s="170">
        <v>98355</v>
      </c>
      <c r="G36" s="171">
        <v>95.83</v>
      </c>
      <c r="H36" s="187"/>
      <c r="I36" s="215">
        <v>106026</v>
      </c>
      <c r="J36" s="215">
        <v>101680</v>
      </c>
      <c r="K36" s="216">
        <v>95.9</v>
      </c>
      <c r="M36" s="169">
        <v>88862</v>
      </c>
      <c r="N36" s="170">
        <v>85596</v>
      </c>
      <c r="O36" s="171">
        <v>96.32</v>
      </c>
      <c r="Q36" s="215">
        <v>87521</v>
      </c>
      <c r="R36" s="215">
        <v>84327</v>
      </c>
      <c r="S36" s="216">
        <v>96.35</v>
      </c>
      <c r="T36" s="161" t="s">
        <v>687</v>
      </c>
      <c r="U36" s="165" t="s">
        <v>699</v>
      </c>
      <c r="V36" s="36"/>
    </row>
    <row r="37" spans="1:22" ht="13" x14ac:dyDescent="0.3">
      <c r="A37" s="11">
        <v>25</v>
      </c>
      <c r="B37" s="87" t="s">
        <v>43</v>
      </c>
      <c r="C37" s="15" t="s">
        <v>44</v>
      </c>
      <c r="D37" s="16" t="s">
        <v>665</v>
      </c>
      <c r="E37" s="169">
        <v>25252</v>
      </c>
      <c r="F37" s="170">
        <v>24084</v>
      </c>
      <c r="G37" s="171">
        <v>95.37</v>
      </c>
      <c r="H37" s="187"/>
      <c r="I37" s="215">
        <v>25685</v>
      </c>
      <c r="J37" s="215">
        <v>24616</v>
      </c>
      <c r="K37" s="216">
        <v>95.84</v>
      </c>
      <c r="M37" s="169">
        <v>18985</v>
      </c>
      <c r="N37" s="170">
        <v>18555</v>
      </c>
      <c r="O37" s="171">
        <v>97.74</v>
      </c>
      <c r="Q37" s="215">
        <v>19330</v>
      </c>
      <c r="R37" s="215">
        <v>18970</v>
      </c>
      <c r="S37" s="216">
        <v>98.14</v>
      </c>
      <c r="T37" s="161" t="s">
        <v>688</v>
      </c>
      <c r="U37" s="165" t="s">
        <v>700</v>
      </c>
      <c r="V37" s="36"/>
    </row>
    <row r="38" spans="1:22" ht="13" x14ac:dyDescent="0.3">
      <c r="A38" s="11">
        <v>26</v>
      </c>
      <c r="B38" s="87" t="s">
        <v>600</v>
      </c>
      <c r="C38" s="15" t="s">
        <v>45</v>
      </c>
      <c r="D38" s="16" t="s">
        <v>664</v>
      </c>
      <c r="E38" s="169">
        <v>87753</v>
      </c>
      <c r="F38" s="170">
        <v>84577</v>
      </c>
      <c r="G38" s="171">
        <v>96.38</v>
      </c>
      <c r="H38" s="187"/>
      <c r="I38" s="215">
        <v>88920</v>
      </c>
      <c r="J38" s="215">
        <v>86144</v>
      </c>
      <c r="K38" s="216">
        <v>96.88</v>
      </c>
      <c r="M38" s="169">
        <v>66067</v>
      </c>
      <c r="N38" s="170">
        <v>65176</v>
      </c>
      <c r="O38" s="171">
        <v>98.65</v>
      </c>
      <c r="Q38" s="215">
        <v>66480</v>
      </c>
      <c r="R38" s="215">
        <v>65521</v>
      </c>
      <c r="S38" s="216">
        <v>98.56</v>
      </c>
      <c r="T38" s="161" t="s">
        <v>692</v>
      </c>
      <c r="U38" s="165" t="s">
        <v>703</v>
      </c>
      <c r="V38" s="36"/>
    </row>
    <row r="39" spans="1:22" ht="13" x14ac:dyDescent="0.3">
      <c r="A39" s="11">
        <v>27</v>
      </c>
      <c r="B39" s="87" t="s">
        <v>601</v>
      </c>
      <c r="C39" s="15" t="s">
        <v>46</v>
      </c>
      <c r="D39" s="16" t="s">
        <v>664</v>
      </c>
      <c r="E39" s="169">
        <v>57628</v>
      </c>
      <c r="F39" s="170">
        <v>56227</v>
      </c>
      <c r="G39" s="171">
        <v>97.57</v>
      </c>
      <c r="H39" s="187"/>
      <c r="I39" s="215">
        <v>58719</v>
      </c>
      <c r="J39" s="215">
        <v>57460</v>
      </c>
      <c r="K39" s="216">
        <v>97.86</v>
      </c>
      <c r="M39" s="169">
        <v>74512</v>
      </c>
      <c r="N39" s="170">
        <v>73609</v>
      </c>
      <c r="O39" s="171">
        <v>98.79</v>
      </c>
      <c r="Q39" s="215">
        <v>76509</v>
      </c>
      <c r="R39" s="215">
        <v>74870</v>
      </c>
      <c r="S39" s="216">
        <v>97.86</v>
      </c>
      <c r="T39" s="161" t="s">
        <v>686</v>
      </c>
      <c r="U39" s="165" t="s">
        <v>702</v>
      </c>
      <c r="V39" s="36"/>
    </row>
    <row r="40" spans="1:22" ht="13" x14ac:dyDescent="0.3">
      <c r="A40" s="11">
        <v>28</v>
      </c>
      <c r="B40" s="87" t="s">
        <v>47</v>
      </c>
      <c r="C40" s="15" t="s">
        <v>48</v>
      </c>
      <c r="D40" s="16" t="s">
        <v>666</v>
      </c>
      <c r="E40" s="169">
        <v>170836</v>
      </c>
      <c r="F40" s="170">
        <v>161154</v>
      </c>
      <c r="G40" s="171">
        <v>94.33</v>
      </c>
      <c r="H40" s="187"/>
      <c r="I40" s="215">
        <v>177240</v>
      </c>
      <c r="J40" s="215">
        <v>166909</v>
      </c>
      <c r="K40" s="216">
        <v>94.17</v>
      </c>
      <c r="M40" s="169">
        <v>142546</v>
      </c>
      <c r="N40" s="170">
        <v>139358</v>
      </c>
      <c r="O40" s="171">
        <v>97.76</v>
      </c>
      <c r="Q40" s="215">
        <v>139576</v>
      </c>
      <c r="R40" s="215">
        <v>136711</v>
      </c>
      <c r="S40" s="216">
        <v>97.95</v>
      </c>
      <c r="T40" s="161" t="s">
        <v>691</v>
      </c>
      <c r="U40" s="165" t="s">
        <v>696</v>
      </c>
      <c r="V40" s="36"/>
    </row>
    <row r="41" spans="1:22" ht="13" x14ac:dyDescent="0.3">
      <c r="A41" s="11">
        <v>29</v>
      </c>
      <c r="B41" s="87" t="s">
        <v>49</v>
      </c>
      <c r="C41" s="15" t="s">
        <v>50</v>
      </c>
      <c r="D41" s="16" t="s">
        <v>665</v>
      </c>
      <c r="E41" s="169">
        <v>73740</v>
      </c>
      <c r="F41" s="170">
        <v>72773</v>
      </c>
      <c r="G41" s="171">
        <v>98.69</v>
      </c>
      <c r="H41" s="187"/>
      <c r="I41" s="215">
        <v>74698</v>
      </c>
      <c r="J41" s="215">
        <v>73325</v>
      </c>
      <c r="K41" s="216">
        <v>98.16</v>
      </c>
      <c r="M41" s="169">
        <v>40994</v>
      </c>
      <c r="N41" s="170">
        <v>40165</v>
      </c>
      <c r="O41" s="171">
        <v>97.98</v>
      </c>
      <c r="Q41" s="215">
        <v>41702</v>
      </c>
      <c r="R41" s="215">
        <v>40885</v>
      </c>
      <c r="S41" s="216">
        <v>98.04</v>
      </c>
      <c r="T41" s="161" t="s">
        <v>689</v>
      </c>
      <c r="U41" s="165" t="s">
        <v>697</v>
      </c>
      <c r="V41" s="36"/>
    </row>
    <row r="42" spans="1:22" ht="13" x14ac:dyDescent="0.3">
      <c r="A42" s="11">
        <v>30</v>
      </c>
      <c r="B42" s="87" t="s">
        <v>51</v>
      </c>
      <c r="C42" s="15" t="s">
        <v>52</v>
      </c>
      <c r="D42" s="16" t="s">
        <v>665</v>
      </c>
      <c r="E42" s="169">
        <v>58246</v>
      </c>
      <c r="F42" s="170">
        <v>57017</v>
      </c>
      <c r="G42" s="171">
        <v>97.89</v>
      </c>
      <c r="H42" s="187"/>
      <c r="I42" s="215">
        <v>59985</v>
      </c>
      <c r="J42" s="215">
        <v>58651</v>
      </c>
      <c r="K42" s="216">
        <v>97.78</v>
      </c>
      <c r="M42" s="169">
        <v>29609</v>
      </c>
      <c r="N42" s="170">
        <v>29113</v>
      </c>
      <c r="O42" s="171">
        <v>98.32</v>
      </c>
      <c r="Q42" s="215">
        <v>30035</v>
      </c>
      <c r="R42" s="215">
        <v>29467</v>
      </c>
      <c r="S42" s="216">
        <v>98.11</v>
      </c>
      <c r="T42" s="161" t="s">
        <v>689</v>
      </c>
      <c r="U42" s="165" t="s">
        <v>697</v>
      </c>
      <c r="V42" s="36"/>
    </row>
    <row r="43" spans="1:22" ht="13" x14ac:dyDescent="0.3">
      <c r="A43" s="11">
        <v>31</v>
      </c>
      <c r="B43" s="87" t="s">
        <v>53</v>
      </c>
      <c r="C43" s="15" t="s">
        <v>54</v>
      </c>
      <c r="D43" s="16" t="s">
        <v>656</v>
      </c>
      <c r="E43" s="169">
        <v>113378</v>
      </c>
      <c r="F43" s="170">
        <v>108491</v>
      </c>
      <c r="G43" s="171">
        <v>95.69</v>
      </c>
      <c r="H43" s="187"/>
      <c r="I43" s="215">
        <v>116978</v>
      </c>
      <c r="J43" s="215">
        <v>111827</v>
      </c>
      <c r="K43" s="216">
        <v>95.6</v>
      </c>
      <c r="M43" s="169">
        <v>112032</v>
      </c>
      <c r="N43" s="170">
        <v>109297</v>
      </c>
      <c r="O43" s="171">
        <v>97.56</v>
      </c>
      <c r="Q43" s="215">
        <v>116218</v>
      </c>
      <c r="R43" s="215">
        <v>114018</v>
      </c>
      <c r="S43" s="216">
        <v>98.11</v>
      </c>
      <c r="T43" s="161" t="s">
        <v>690</v>
      </c>
      <c r="U43" s="165" t="s">
        <v>695</v>
      </c>
      <c r="V43" s="36"/>
    </row>
    <row r="44" spans="1:22" ht="13" x14ac:dyDescent="0.3">
      <c r="A44" s="11">
        <v>32</v>
      </c>
      <c r="B44" s="87" t="s">
        <v>55</v>
      </c>
      <c r="C44" s="15" t="s">
        <v>56</v>
      </c>
      <c r="D44" s="16" t="s">
        <v>665</v>
      </c>
      <c r="E44" s="169">
        <v>46175</v>
      </c>
      <c r="F44" s="170">
        <v>45402</v>
      </c>
      <c r="G44" s="171">
        <v>98.3</v>
      </c>
      <c r="H44" s="187"/>
      <c r="I44" s="215">
        <v>46800</v>
      </c>
      <c r="J44" s="215">
        <v>46154</v>
      </c>
      <c r="K44" s="216">
        <v>98.62</v>
      </c>
      <c r="M44" s="169">
        <v>30356</v>
      </c>
      <c r="N44" s="170">
        <v>28840</v>
      </c>
      <c r="O44" s="171">
        <v>95</v>
      </c>
      <c r="Q44" s="215">
        <v>31176</v>
      </c>
      <c r="R44" s="215">
        <v>30352</v>
      </c>
      <c r="S44" s="216">
        <v>97.36</v>
      </c>
      <c r="T44" s="161" t="s">
        <v>689</v>
      </c>
      <c r="U44" s="165" t="s">
        <v>697</v>
      </c>
      <c r="V44" s="36"/>
    </row>
    <row r="45" spans="1:22" ht="13" x14ac:dyDescent="0.3">
      <c r="A45" s="11">
        <v>33</v>
      </c>
      <c r="B45" s="87" t="s">
        <v>602</v>
      </c>
      <c r="C45" s="15" t="s">
        <v>57</v>
      </c>
      <c r="D45" s="16" t="s">
        <v>664</v>
      </c>
      <c r="E45" s="169">
        <v>123249</v>
      </c>
      <c r="F45" s="170">
        <v>119659</v>
      </c>
      <c r="G45" s="171">
        <v>97.09</v>
      </c>
      <c r="H45" s="187"/>
      <c r="I45" s="215">
        <v>128221</v>
      </c>
      <c r="J45" s="215">
        <v>124266</v>
      </c>
      <c r="K45" s="216">
        <v>96.92</v>
      </c>
      <c r="M45" s="169">
        <v>106862</v>
      </c>
      <c r="N45" s="170">
        <v>105185</v>
      </c>
      <c r="O45" s="171">
        <v>98.43</v>
      </c>
      <c r="Q45" s="215">
        <v>106495</v>
      </c>
      <c r="R45" s="215">
        <v>104759</v>
      </c>
      <c r="S45" s="216">
        <v>98.37</v>
      </c>
      <c r="T45" s="161" t="s">
        <v>686</v>
      </c>
      <c r="U45" s="165" t="s">
        <v>702</v>
      </c>
      <c r="V45" s="36"/>
    </row>
    <row r="46" spans="1:22" ht="13" x14ac:dyDescent="0.3">
      <c r="A46" s="11">
        <v>34</v>
      </c>
      <c r="B46" s="87" t="s">
        <v>603</v>
      </c>
      <c r="C46" s="15" t="s">
        <v>58</v>
      </c>
      <c r="D46" s="16" t="s">
        <v>664</v>
      </c>
      <c r="E46" s="169">
        <v>187861</v>
      </c>
      <c r="F46" s="170">
        <v>180489</v>
      </c>
      <c r="G46" s="171">
        <v>96.08</v>
      </c>
      <c r="H46" s="187"/>
      <c r="I46" s="215">
        <v>195571</v>
      </c>
      <c r="J46" s="215">
        <v>188658</v>
      </c>
      <c r="K46" s="216">
        <v>96.47</v>
      </c>
      <c r="M46" s="169">
        <v>209895</v>
      </c>
      <c r="N46" s="170">
        <v>204690</v>
      </c>
      <c r="O46" s="171">
        <v>97.52</v>
      </c>
      <c r="Q46" s="215">
        <v>215057</v>
      </c>
      <c r="R46" s="215">
        <v>210841</v>
      </c>
      <c r="S46" s="216">
        <v>98.04</v>
      </c>
      <c r="T46" s="161" t="s">
        <v>692</v>
      </c>
      <c r="U46" s="165" t="s">
        <v>703</v>
      </c>
      <c r="V46" s="36"/>
    </row>
    <row r="47" spans="1:22" ht="13" x14ac:dyDescent="0.3">
      <c r="A47" s="11">
        <v>35</v>
      </c>
      <c r="B47" s="87" t="s">
        <v>59</v>
      </c>
      <c r="C47" s="15" t="s">
        <v>60</v>
      </c>
      <c r="D47" s="16" t="s">
        <v>665</v>
      </c>
      <c r="E47" s="169">
        <v>64447</v>
      </c>
      <c r="F47" s="170">
        <v>63685</v>
      </c>
      <c r="G47" s="171">
        <v>98.82</v>
      </c>
      <c r="H47" s="187"/>
      <c r="I47" s="215">
        <v>65824</v>
      </c>
      <c r="J47" s="215">
        <v>65046</v>
      </c>
      <c r="K47" s="216">
        <v>98.82</v>
      </c>
      <c r="M47" s="169">
        <v>29773</v>
      </c>
      <c r="N47" s="170">
        <v>29535</v>
      </c>
      <c r="O47" s="171">
        <v>99.2</v>
      </c>
      <c r="Q47" s="215">
        <v>30013</v>
      </c>
      <c r="R47" s="215">
        <v>29747</v>
      </c>
      <c r="S47" s="216">
        <v>99.11</v>
      </c>
      <c r="T47" s="161" t="s">
        <v>689</v>
      </c>
      <c r="U47" s="165" t="s">
        <v>697</v>
      </c>
      <c r="V47" s="36"/>
    </row>
    <row r="48" spans="1:22" ht="13" x14ac:dyDescent="0.3">
      <c r="A48" s="11">
        <v>36</v>
      </c>
      <c r="B48" s="87" t="s">
        <v>61</v>
      </c>
      <c r="C48" s="15" t="s">
        <v>62</v>
      </c>
      <c r="D48" s="16" t="s">
        <v>656</v>
      </c>
      <c r="E48" s="169">
        <v>167821</v>
      </c>
      <c r="F48" s="170">
        <v>163706</v>
      </c>
      <c r="G48" s="171">
        <v>97.55</v>
      </c>
      <c r="H48" s="187"/>
      <c r="I48" s="215">
        <v>171189</v>
      </c>
      <c r="J48" s="215">
        <v>167256</v>
      </c>
      <c r="K48" s="216">
        <v>97.7</v>
      </c>
      <c r="M48" s="169">
        <v>85120</v>
      </c>
      <c r="N48" s="170">
        <v>84045</v>
      </c>
      <c r="O48" s="171">
        <v>98.74</v>
      </c>
      <c r="Q48" s="215">
        <v>85406</v>
      </c>
      <c r="R48" s="215">
        <v>84487</v>
      </c>
      <c r="S48" s="216">
        <v>98.92</v>
      </c>
      <c r="T48" s="161" t="s">
        <v>690</v>
      </c>
      <c r="U48" s="165" t="s">
        <v>695</v>
      </c>
      <c r="V48" s="36"/>
    </row>
    <row r="49" spans="1:22" ht="13" x14ac:dyDescent="0.3">
      <c r="A49" s="11">
        <v>37</v>
      </c>
      <c r="B49" s="87" t="s">
        <v>63</v>
      </c>
      <c r="C49" s="15" t="s">
        <v>64</v>
      </c>
      <c r="D49" s="16" t="s">
        <v>665</v>
      </c>
      <c r="E49" s="169">
        <v>51882</v>
      </c>
      <c r="F49" s="170">
        <v>51105</v>
      </c>
      <c r="G49" s="171">
        <v>98.5</v>
      </c>
      <c r="H49" s="187"/>
      <c r="I49" s="215">
        <v>53672</v>
      </c>
      <c r="J49" s="215">
        <v>52756</v>
      </c>
      <c r="K49" s="216">
        <v>98.29</v>
      </c>
      <c r="M49" s="169">
        <v>27110</v>
      </c>
      <c r="N49" s="170">
        <v>26662</v>
      </c>
      <c r="O49" s="171">
        <v>98.35</v>
      </c>
      <c r="Q49" s="215">
        <v>27605</v>
      </c>
      <c r="R49" s="215">
        <v>26495</v>
      </c>
      <c r="S49" s="216">
        <v>95.98</v>
      </c>
      <c r="T49" s="161" t="s">
        <v>693</v>
      </c>
      <c r="U49" s="165" t="s">
        <v>701</v>
      </c>
      <c r="V49" s="36"/>
    </row>
    <row r="50" spans="1:22" ht="13" x14ac:dyDescent="0.3">
      <c r="A50" s="11">
        <v>38</v>
      </c>
      <c r="B50" s="87" t="s">
        <v>65</v>
      </c>
      <c r="C50" s="15" t="s">
        <v>66</v>
      </c>
      <c r="D50" s="16" t="s">
        <v>665</v>
      </c>
      <c r="E50" s="169">
        <v>46685</v>
      </c>
      <c r="F50" s="170">
        <v>45686</v>
      </c>
      <c r="G50" s="171">
        <v>97.86</v>
      </c>
      <c r="H50" s="187"/>
      <c r="I50" s="215">
        <v>47292</v>
      </c>
      <c r="J50" s="215">
        <v>46348</v>
      </c>
      <c r="K50" s="216">
        <v>98</v>
      </c>
      <c r="M50" s="169">
        <v>40101</v>
      </c>
      <c r="N50" s="170">
        <v>39608</v>
      </c>
      <c r="O50" s="171">
        <v>98.77</v>
      </c>
      <c r="Q50" s="215">
        <v>41279</v>
      </c>
      <c r="R50" s="215">
        <v>40934</v>
      </c>
      <c r="S50" s="216">
        <v>99.16</v>
      </c>
      <c r="T50" s="161" t="s">
        <v>689</v>
      </c>
      <c r="U50" s="165" t="s">
        <v>697</v>
      </c>
      <c r="V50" s="36"/>
    </row>
    <row r="51" spans="1:22" ht="13" x14ac:dyDescent="0.3">
      <c r="A51" s="11">
        <v>39</v>
      </c>
      <c r="B51" s="87" t="s">
        <v>67</v>
      </c>
      <c r="C51" s="15" t="s">
        <v>68</v>
      </c>
      <c r="D51" s="16" t="s">
        <v>665</v>
      </c>
      <c r="E51" s="169">
        <v>52341</v>
      </c>
      <c r="F51" s="170">
        <v>51476</v>
      </c>
      <c r="G51" s="171">
        <v>98.35</v>
      </c>
      <c r="H51" s="187"/>
      <c r="I51" s="215">
        <v>53795</v>
      </c>
      <c r="J51" s="215">
        <v>52906</v>
      </c>
      <c r="K51" s="216">
        <v>98.35</v>
      </c>
      <c r="M51" s="169">
        <v>25350</v>
      </c>
      <c r="N51" s="170">
        <v>24782</v>
      </c>
      <c r="O51" s="171">
        <v>97.76</v>
      </c>
      <c r="Q51" s="215">
        <v>25071</v>
      </c>
      <c r="R51" s="215">
        <v>24594</v>
      </c>
      <c r="S51" s="216">
        <v>98.1</v>
      </c>
      <c r="T51" s="161" t="s">
        <v>688</v>
      </c>
      <c r="U51" s="165" t="s">
        <v>700</v>
      </c>
      <c r="V51" s="36"/>
    </row>
    <row r="52" spans="1:22" ht="13" x14ac:dyDescent="0.3">
      <c r="A52" s="11">
        <v>40</v>
      </c>
      <c r="B52" s="87" t="s">
        <v>69</v>
      </c>
      <c r="C52" s="15" t="s">
        <v>70</v>
      </c>
      <c r="D52" s="16" t="s">
        <v>665</v>
      </c>
      <c r="E52" s="169">
        <v>33987</v>
      </c>
      <c r="F52" s="170">
        <v>32539</v>
      </c>
      <c r="G52" s="171">
        <v>95.74</v>
      </c>
      <c r="H52" s="187"/>
      <c r="I52" s="215">
        <v>34980</v>
      </c>
      <c r="J52" s="215">
        <v>33456</v>
      </c>
      <c r="K52" s="216">
        <v>95.64</v>
      </c>
      <c r="M52" s="169">
        <v>28197</v>
      </c>
      <c r="N52" s="170">
        <v>27133</v>
      </c>
      <c r="O52" s="171">
        <v>96.23</v>
      </c>
      <c r="Q52" s="215">
        <v>27882</v>
      </c>
      <c r="R52" s="215">
        <v>27143</v>
      </c>
      <c r="S52" s="216">
        <v>97.35</v>
      </c>
      <c r="T52" s="161" t="s">
        <v>687</v>
      </c>
      <c r="U52" s="165" t="s">
        <v>699</v>
      </c>
      <c r="V52" s="36"/>
    </row>
    <row r="53" spans="1:22" ht="13" x14ac:dyDescent="0.3">
      <c r="A53" s="11">
        <v>41</v>
      </c>
      <c r="B53" s="87" t="s">
        <v>71</v>
      </c>
      <c r="C53" s="15" t="s">
        <v>72</v>
      </c>
      <c r="D53" s="16" t="s">
        <v>666</v>
      </c>
      <c r="E53" s="169">
        <v>78747</v>
      </c>
      <c r="F53" s="170">
        <v>76342</v>
      </c>
      <c r="G53" s="171">
        <v>96.95</v>
      </c>
      <c r="H53" s="187"/>
      <c r="I53" s="215">
        <v>79988</v>
      </c>
      <c r="J53" s="215">
        <v>77626</v>
      </c>
      <c r="K53" s="216">
        <v>97.05</v>
      </c>
      <c r="M53" s="169">
        <v>51808</v>
      </c>
      <c r="N53" s="170">
        <v>48836</v>
      </c>
      <c r="O53" s="171">
        <v>94.26</v>
      </c>
      <c r="Q53" s="215">
        <v>51426</v>
      </c>
      <c r="R53" s="215">
        <v>48896</v>
      </c>
      <c r="S53" s="216">
        <v>95.08</v>
      </c>
      <c r="T53" s="161" t="s">
        <v>687</v>
      </c>
      <c r="U53" s="165" t="s">
        <v>699</v>
      </c>
      <c r="V53" s="36"/>
    </row>
    <row r="54" spans="1:22" ht="13" x14ac:dyDescent="0.3">
      <c r="A54" s="11">
        <v>42</v>
      </c>
      <c r="B54" s="87" t="s">
        <v>73</v>
      </c>
      <c r="C54" s="15" t="s">
        <v>74</v>
      </c>
      <c r="D54" s="16" t="s">
        <v>666</v>
      </c>
      <c r="E54" s="169">
        <v>84697</v>
      </c>
      <c r="F54" s="170">
        <v>80888</v>
      </c>
      <c r="G54" s="171">
        <v>95.5</v>
      </c>
      <c r="H54" s="187"/>
      <c r="I54" s="215">
        <v>87856</v>
      </c>
      <c r="J54" s="215">
        <v>83842</v>
      </c>
      <c r="K54" s="216">
        <v>95.43</v>
      </c>
      <c r="M54" s="169">
        <v>60101</v>
      </c>
      <c r="N54" s="170">
        <v>57680</v>
      </c>
      <c r="O54" s="171">
        <v>95.97</v>
      </c>
      <c r="Q54" s="215">
        <v>60822</v>
      </c>
      <c r="R54" s="215">
        <v>58658</v>
      </c>
      <c r="S54" s="216">
        <v>96.44</v>
      </c>
      <c r="T54" s="161" t="s">
        <v>691</v>
      </c>
      <c r="U54" s="165" t="s">
        <v>696</v>
      </c>
      <c r="V54" s="36"/>
    </row>
    <row r="55" spans="1:22" ht="13" x14ac:dyDescent="0.3">
      <c r="A55" s="11">
        <v>43</v>
      </c>
      <c r="B55" s="87" t="s">
        <v>75</v>
      </c>
      <c r="C55" s="15" t="s">
        <v>76</v>
      </c>
      <c r="D55" s="16" t="s">
        <v>665</v>
      </c>
      <c r="E55" s="169">
        <v>57738</v>
      </c>
      <c r="F55" s="170">
        <v>56318</v>
      </c>
      <c r="G55" s="171">
        <v>97.54</v>
      </c>
      <c r="H55" s="187"/>
      <c r="I55" s="215">
        <v>60696</v>
      </c>
      <c r="J55" s="215">
        <v>59345</v>
      </c>
      <c r="K55" s="216">
        <v>97.77</v>
      </c>
      <c r="M55" s="169">
        <v>96150</v>
      </c>
      <c r="N55" s="170">
        <v>95343</v>
      </c>
      <c r="O55" s="171">
        <v>99.16</v>
      </c>
      <c r="Q55" s="215">
        <v>96136</v>
      </c>
      <c r="R55" s="215">
        <v>95406</v>
      </c>
      <c r="S55" s="216">
        <v>99.24</v>
      </c>
      <c r="T55" s="161" t="s">
        <v>689</v>
      </c>
      <c r="U55" s="165" t="s">
        <v>697</v>
      </c>
      <c r="V55" s="36"/>
    </row>
    <row r="56" spans="1:22" ht="13" x14ac:dyDescent="0.3">
      <c r="A56" s="11">
        <v>44</v>
      </c>
      <c r="B56" s="87" t="s">
        <v>77</v>
      </c>
      <c r="C56" s="15" t="s">
        <v>78</v>
      </c>
      <c r="D56" s="16" t="s">
        <v>655</v>
      </c>
      <c r="E56" s="169">
        <v>111936</v>
      </c>
      <c r="F56" s="170">
        <v>107739</v>
      </c>
      <c r="G56" s="171">
        <v>96.25</v>
      </c>
      <c r="H56" s="187"/>
      <c r="I56" s="215">
        <v>113166</v>
      </c>
      <c r="J56" s="215">
        <v>109245</v>
      </c>
      <c r="K56" s="216">
        <v>96.54</v>
      </c>
      <c r="M56" s="169">
        <v>504076</v>
      </c>
      <c r="N56" s="170">
        <v>500925</v>
      </c>
      <c r="O56" s="171">
        <v>99.37</v>
      </c>
      <c r="Q56" s="215">
        <v>508356</v>
      </c>
      <c r="R56" s="215">
        <v>507244</v>
      </c>
      <c r="S56" s="216">
        <v>99.78</v>
      </c>
      <c r="T56" s="161" t="s">
        <v>690</v>
      </c>
      <c r="U56" s="165" t="s">
        <v>695</v>
      </c>
      <c r="V56" s="36"/>
    </row>
    <row r="57" spans="1:22" ht="13" x14ac:dyDescent="0.3">
      <c r="A57" s="11">
        <v>45</v>
      </c>
      <c r="B57" s="87" t="s">
        <v>79</v>
      </c>
      <c r="C57" s="15" t="s">
        <v>80</v>
      </c>
      <c r="D57" s="16" t="s">
        <v>665</v>
      </c>
      <c r="E57" s="169">
        <v>39675</v>
      </c>
      <c r="F57" s="170">
        <v>38101</v>
      </c>
      <c r="G57" s="171">
        <v>96.03</v>
      </c>
      <c r="H57" s="187"/>
      <c r="I57" s="215">
        <v>40422</v>
      </c>
      <c r="J57" s="215">
        <v>39035</v>
      </c>
      <c r="K57" s="216">
        <v>96.57</v>
      </c>
      <c r="M57" s="169">
        <v>34513</v>
      </c>
      <c r="N57" s="170">
        <v>33147</v>
      </c>
      <c r="O57" s="171">
        <v>96.04</v>
      </c>
      <c r="Q57" s="215">
        <v>36545</v>
      </c>
      <c r="R57" s="215">
        <v>35515</v>
      </c>
      <c r="S57" s="216">
        <v>97.18</v>
      </c>
      <c r="T57" s="161" t="s">
        <v>693</v>
      </c>
      <c r="U57" s="165" t="s">
        <v>701</v>
      </c>
      <c r="V57" s="36"/>
    </row>
    <row r="58" spans="1:22" ht="13" x14ac:dyDescent="0.3">
      <c r="A58" s="11">
        <v>46</v>
      </c>
      <c r="B58" s="87" t="s">
        <v>81</v>
      </c>
      <c r="C58" s="15" t="s">
        <v>82</v>
      </c>
      <c r="D58" s="16" t="s">
        <v>665</v>
      </c>
      <c r="E58" s="169">
        <v>68637</v>
      </c>
      <c r="F58" s="170">
        <v>67760</v>
      </c>
      <c r="G58" s="171">
        <v>98.72</v>
      </c>
      <c r="H58" s="187"/>
      <c r="I58" s="215">
        <v>70752</v>
      </c>
      <c r="J58" s="215">
        <v>69930</v>
      </c>
      <c r="K58" s="216">
        <v>98.84</v>
      </c>
      <c r="M58" s="169">
        <v>52299</v>
      </c>
      <c r="N58" s="170">
        <v>52077</v>
      </c>
      <c r="O58" s="171">
        <v>99.58</v>
      </c>
      <c r="Q58" s="215">
        <v>52590</v>
      </c>
      <c r="R58" s="215">
        <v>52592</v>
      </c>
      <c r="S58" s="216">
        <v>100</v>
      </c>
      <c r="T58" s="161" t="s">
        <v>686</v>
      </c>
      <c r="U58" s="165" t="s">
        <v>702</v>
      </c>
      <c r="V58" s="36"/>
    </row>
    <row r="59" spans="1:22" ht="13" x14ac:dyDescent="0.3">
      <c r="A59" s="11">
        <v>47</v>
      </c>
      <c r="B59" s="87" t="s">
        <v>83</v>
      </c>
      <c r="C59" s="15" t="s">
        <v>84</v>
      </c>
      <c r="D59" s="16" t="s">
        <v>665</v>
      </c>
      <c r="E59" s="169">
        <v>48861</v>
      </c>
      <c r="F59" s="170">
        <v>47745</v>
      </c>
      <c r="G59" s="171">
        <v>97.72</v>
      </c>
      <c r="H59" s="187"/>
      <c r="I59" s="215">
        <v>49830</v>
      </c>
      <c r="J59" s="215">
        <v>48668</v>
      </c>
      <c r="K59" s="216">
        <v>97.67</v>
      </c>
      <c r="M59" s="169">
        <v>42066</v>
      </c>
      <c r="N59" s="170">
        <v>41464</v>
      </c>
      <c r="O59" s="171">
        <v>98.57</v>
      </c>
      <c r="Q59" s="215">
        <v>42380</v>
      </c>
      <c r="R59" s="215">
        <v>41774</v>
      </c>
      <c r="S59" s="216">
        <v>98.57</v>
      </c>
      <c r="T59" s="161" t="s">
        <v>687</v>
      </c>
      <c r="U59" s="165" t="s">
        <v>699</v>
      </c>
      <c r="V59" s="36"/>
    </row>
    <row r="60" spans="1:22" ht="13" x14ac:dyDescent="0.3">
      <c r="A60" s="11">
        <v>48</v>
      </c>
      <c r="B60" s="87" t="s">
        <v>85</v>
      </c>
      <c r="C60" s="15" t="s">
        <v>86</v>
      </c>
      <c r="D60" s="16" t="s">
        <v>665</v>
      </c>
      <c r="E60" s="169">
        <v>44581</v>
      </c>
      <c r="F60" s="170">
        <v>43678</v>
      </c>
      <c r="G60" s="171">
        <v>97.97</v>
      </c>
      <c r="H60" s="187"/>
      <c r="I60" s="215">
        <v>45461</v>
      </c>
      <c r="J60" s="215">
        <v>44656</v>
      </c>
      <c r="K60" s="216">
        <v>98.23</v>
      </c>
      <c r="M60" s="169">
        <v>15178</v>
      </c>
      <c r="N60" s="170">
        <v>14958</v>
      </c>
      <c r="O60" s="171">
        <v>98.55</v>
      </c>
      <c r="Q60" s="215">
        <v>15020</v>
      </c>
      <c r="R60" s="215">
        <v>14781</v>
      </c>
      <c r="S60" s="216">
        <v>98.41</v>
      </c>
      <c r="T60" s="161" t="s">
        <v>689</v>
      </c>
      <c r="U60" s="165" t="s">
        <v>697</v>
      </c>
      <c r="V60" s="36"/>
    </row>
    <row r="61" spans="1:22" ht="13" x14ac:dyDescent="0.3">
      <c r="A61" s="11">
        <v>49</v>
      </c>
      <c r="B61" s="87" t="s">
        <v>577</v>
      </c>
      <c r="C61" s="15" t="s">
        <v>585</v>
      </c>
      <c r="D61" s="16" t="s">
        <v>664</v>
      </c>
      <c r="E61" s="169">
        <v>151426</v>
      </c>
      <c r="F61" s="170">
        <v>147482</v>
      </c>
      <c r="G61" s="171">
        <v>97.4</v>
      </c>
      <c r="H61" s="187"/>
      <c r="I61" s="215">
        <v>155254</v>
      </c>
      <c r="J61" s="215">
        <v>151764</v>
      </c>
      <c r="K61" s="216">
        <v>97.75</v>
      </c>
      <c r="M61" s="169">
        <v>77677</v>
      </c>
      <c r="N61" s="170">
        <v>76528</v>
      </c>
      <c r="O61" s="171">
        <v>98.52</v>
      </c>
      <c r="Q61" s="215">
        <v>80773</v>
      </c>
      <c r="R61" s="215">
        <v>79928</v>
      </c>
      <c r="S61" s="216">
        <v>98.95</v>
      </c>
      <c r="T61" s="161" t="s">
        <v>689</v>
      </c>
      <c r="U61" s="165" t="s">
        <v>697</v>
      </c>
      <c r="V61" s="36"/>
    </row>
    <row r="62" spans="1:22" ht="13" x14ac:dyDescent="0.3">
      <c r="A62" s="11">
        <v>50</v>
      </c>
      <c r="B62" s="87" t="s">
        <v>87</v>
      </c>
      <c r="C62" s="15" t="s">
        <v>88</v>
      </c>
      <c r="D62" s="16" t="s">
        <v>665</v>
      </c>
      <c r="E62" s="169">
        <v>75357</v>
      </c>
      <c r="F62" s="170">
        <v>73650</v>
      </c>
      <c r="G62" s="171">
        <v>97.73</v>
      </c>
      <c r="H62" s="187"/>
      <c r="I62" s="215">
        <v>77479</v>
      </c>
      <c r="J62" s="215">
        <v>75658</v>
      </c>
      <c r="K62" s="216">
        <v>97.65</v>
      </c>
      <c r="M62" s="169">
        <v>43031</v>
      </c>
      <c r="N62" s="170">
        <v>42232</v>
      </c>
      <c r="O62" s="171">
        <v>98.14</v>
      </c>
      <c r="Q62" s="215">
        <v>43777</v>
      </c>
      <c r="R62" s="215">
        <v>43037</v>
      </c>
      <c r="S62" s="216">
        <v>98.31</v>
      </c>
      <c r="T62" s="161" t="s">
        <v>688</v>
      </c>
      <c r="U62" s="165" t="s">
        <v>700</v>
      </c>
      <c r="V62" s="36"/>
    </row>
    <row r="63" spans="1:22" ht="13" x14ac:dyDescent="0.3">
      <c r="A63" s="11">
        <v>51</v>
      </c>
      <c r="B63" s="87" t="s">
        <v>89</v>
      </c>
      <c r="C63" s="15" t="s">
        <v>90</v>
      </c>
      <c r="D63" s="16" t="s">
        <v>665</v>
      </c>
      <c r="E63" s="169">
        <v>91794</v>
      </c>
      <c r="F63" s="170">
        <v>90090</v>
      </c>
      <c r="G63" s="171">
        <v>98.14</v>
      </c>
      <c r="H63" s="187"/>
      <c r="I63" s="215">
        <v>93372</v>
      </c>
      <c r="J63" s="215">
        <v>91506</v>
      </c>
      <c r="K63" s="216">
        <v>98</v>
      </c>
      <c r="M63" s="169">
        <v>77923</v>
      </c>
      <c r="N63" s="170">
        <v>75748</v>
      </c>
      <c r="O63" s="171">
        <v>97.21</v>
      </c>
      <c r="Q63" s="215">
        <v>78696</v>
      </c>
      <c r="R63" s="215">
        <v>76152</v>
      </c>
      <c r="S63" s="216">
        <v>96.77</v>
      </c>
      <c r="T63" s="161" t="s">
        <v>689</v>
      </c>
      <c r="U63" s="165" t="s">
        <v>697</v>
      </c>
      <c r="V63" s="36"/>
    </row>
    <row r="64" spans="1:22" ht="13" x14ac:dyDescent="0.3">
      <c r="A64" s="11">
        <v>52</v>
      </c>
      <c r="B64" s="87" t="s">
        <v>91</v>
      </c>
      <c r="C64" s="15" t="s">
        <v>92</v>
      </c>
      <c r="D64" s="16" t="s">
        <v>665</v>
      </c>
      <c r="E64" s="169">
        <v>58179</v>
      </c>
      <c r="F64" s="170">
        <v>57071</v>
      </c>
      <c r="G64" s="171">
        <v>98.1</v>
      </c>
      <c r="H64" s="187"/>
      <c r="I64" s="215">
        <v>59303</v>
      </c>
      <c r="J64" s="215">
        <v>58161</v>
      </c>
      <c r="K64" s="216">
        <v>98.07</v>
      </c>
      <c r="M64" s="169">
        <v>54584</v>
      </c>
      <c r="N64" s="170">
        <v>53708</v>
      </c>
      <c r="O64" s="171">
        <v>98.4</v>
      </c>
      <c r="Q64" s="215">
        <v>55442</v>
      </c>
      <c r="R64" s="215">
        <v>54400</v>
      </c>
      <c r="S64" s="216">
        <v>98.12</v>
      </c>
      <c r="T64" s="161" t="s">
        <v>692</v>
      </c>
      <c r="U64" s="165" t="s">
        <v>703</v>
      </c>
      <c r="V64" s="36"/>
    </row>
    <row r="65" spans="1:22" ht="13" x14ac:dyDescent="0.3">
      <c r="A65" s="11">
        <v>53</v>
      </c>
      <c r="B65" s="87" t="s">
        <v>93</v>
      </c>
      <c r="C65" s="15" t="s">
        <v>94</v>
      </c>
      <c r="D65" s="16" t="s">
        <v>665</v>
      </c>
      <c r="E65" s="169">
        <v>74083</v>
      </c>
      <c r="F65" s="170">
        <v>72781</v>
      </c>
      <c r="G65" s="171">
        <v>98.24</v>
      </c>
      <c r="H65" s="187"/>
      <c r="I65" s="215">
        <v>77056</v>
      </c>
      <c r="J65" s="215">
        <v>75895</v>
      </c>
      <c r="K65" s="216">
        <v>98.49</v>
      </c>
      <c r="M65" s="169">
        <v>70843</v>
      </c>
      <c r="N65" s="170">
        <v>70287</v>
      </c>
      <c r="O65" s="171">
        <v>99.22</v>
      </c>
      <c r="Q65" s="215">
        <v>72612</v>
      </c>
      <c r="R65" s="215">
        <v>72219</v>
      </c>
      <c r="S65" s="216">
        <v>99.46</v>
      </c>
      <c r="T65" s="161" t="s">
        <v>686</v>
      </c>
      <c r="U65" s="165" t="s">
        <v>702</v>
      </c>
      <c r="V65" s="36"/>
    </row>
    <row r="66" spans="1:22" ht="13" x14ac:dyDescent="0.3">
      <c r="A66" s="11">
        <v>54</v>
      </c>
      <c r="B66" s="87" t="s">
        <v>578</v>
      </c>
      <c r="C66" s="15" t="s">
        <v>586</v>
      </c>
      <c r="D66" s="16" t="s">
        <v>664</v>
      </c>
      <c r="E66" s="169">
        <v>203742</v>
      </c>
      <c r="F66" s="170">
        <v>199771</v>
      </c>
      <c r="G66" s="171">
        <v>98.05</v>
      </c>
      <c r="H66" s="187"/>
      <c r="I66" s="215">
        <v>206412</v>
      </c>
      <c r="J66" s="215">
        <v>202113</v>
      </c>
      <c r="K66" s="216">
        <v>97.92</v>
      </c>
      <c r="M66" s="169">
        <v>139642</v>
      </c>
      <c r="N66" s="170">
        <v>137132</v>
      </c>
      <c r="O66" s="171">
        <v>98.2</v>
      </c>
      <c r="Q66" s="215">
        <v>141728</v>
      </c>
      <c r="R66" s="215">
        <v>139067</v>
      </c>
      <c r="S66" s="216">
        <v>98.12</v>
      </c>
      <c r="T66" s="161" t="s">
        <v>687</v>
      </c>
      <c r="U66" s="165" t="s">
        <v>699</v>
      </c>
      <c r="V66" s="36"/>
    </row>
    <row r="67" spans="1:22" ht="13" x14ac:dyDescent="0.3">
      <c r="A67" s="11">
        <v>55</v>
      </c>
      <c r="B67" s="87" t="s">
        <v>579</v>
      </c>
      <c r="C67" s="15" t="s">
        <v>587</v>
      </c>
      <c r="D67" s="16" t="s">
        <v>664</v>
      </c>
      <c r="E67" s="169">
        <v>171067</v>
      </c>
      <c r="F67" s="170">
        <v>167024</v>
      </c>
      <c r="G67" s="171">
        <v>97.64</v>
      </c>
      <c r="H67" s="187"/>
      <c r="I67" s="215">
        <v>173576</v>
      </c>
      <c r="J67" s="215">
        <v>169191</v>
      </c>
      <c r="K67" s="216">
        <v>97.47</v>
      </c>
      <c r="M67" s="169">
        <v>156129</v>
      </c>
      <c r="N67" s="170">
        <v>153684</v>
      </c>
      <c r="O67" s="171">
        <v>98.43</v>
      </c>
      <c r="Q67" s="215">
        <v>159710</v>
      </c>
      <c r="R67" s="215">
        <v>155643</v>
      </c>
      <c r="S67" s="216">
        <v>97.45</v>
      </c>
      <c r="T67" s="161" t="s">
        <v>687</v>
      </c>
      <c r="U67" s="165" t="s">
        <v>699</v>
      </c>
      <c r="V67" s="36"/>
    </row>
    <row r="68" spans="1:22" ht="13" x14ac:dyDescent="0.3">
      <c r="A68" s="11">
        <v>56</v>
      </c>
      <c r="B68" s="87" t="s">
        <v>95</v>
      </c>
      <c r="C68" s="15" t="s">
        <v>96</v>
      </c>
      <c r="D68" s="16" t="s">
        <v>665</v>
      </c>
      <c r="E68" s="169">
        <v>40681</v>
      </c>
      <c r="F68" s="170">
        <v>39293</v>
      </c>
      <c r="G68" s="171">
        <v>96.59</v>
      </c>
      <c r="H68" s="187"/>
      <c r="I68" s="215">
        <v>41966</v>
      </c>
      <c r="J68" s="215">
        <v>40498</v>
      </c>
      <c r="K68" s="216">
        <v>96.5</v>
      </c>
      <c r="M68" s="169">
        <v>36152</v>
      </c>
      <c r="N68" s="170">
        <v>35328</v>
      </c>
      <c r="O68" s="171">
        <v>97.72</v>
      </c>
      <c r="Q68" s="215">
        <v>36768</v>
      </c>
      <c r="R68" s="215">
        <v>35813</v>
      </c>
      <c r="S68" s="216">
        <v>97.4</v>
      </c>
      <c r="T68" s="161" t="s">
        <v>688</v>
      </c>
      <c r="U68" s="165" t="s">
        <v>700</v>
      </c>
      <c r="V68" s="36"/>
    </row>
    <row r="69" spans="1:22" ht="13" x14ac:dyDescent="0.3">
      <c r="A69" s="11">
        <v>57</v>
      </c>
      <c r="B69" s="87" t="s">
        <v>97</v>
      </c>
      <c r="C69" s="15" t="s">
        <v>98</v>
      </c>
      <c r="D69" s="16" t="s">
        <v>665</v>
      </c>
      <c r="E69" s="169">
        <v>73586</v>
      </c>
      <c r="F69" s="170">
        <v>72206</v>
      </c>
      <c r="G69" s="171">
        <v>98.12</v>
      </c>
      <c r="H69" s="187"/>
      <c r="I69" s="215">
        <v>74724</v>
      </c>
      <c r="J69" s="215">
        <v>73316</v>
      </c>
      <c r="K69" s="216">
        <v>98.12</v>
      </c>
      <c r="M69" s="169">
        <v>43991</v>
      </c>
      <c r="N69" s="170">
        <v>43110</v>
      </c>
      <c r="O69" s="171">
        <v>98</v>
      </c>
      <c r="Q69" s="215">
        <v>44092</v>
      </c>
      <c r="R69" s="215">
        <v>43245</v>
      </c>
      <c r="S69" s="216">
        <v>98.08</v>
      </c>
      <c r="T69" s="161" t="s">
        <v>686</v>
      </c>
      <c r="U69" s="165" t="s">
        <v>702</v>
      </c>
      <c r="V69" s="36"/>
    </row>
    <row r="70" spans="1:22" ht="13" x14ac:dyDescent="0.3">
      <c r="A70" s="11">
        <v>58</v>
      </c>
      <c r="B70" s="87" t="s">
        <v>99</v>
      </c>
      <c r="C70" s="15" t="s">
        <v>100</v>
      </c>
      <c r="D70" s="16" t="s">
        <v>665</v>
      </c>
      <c r="E70" s="169">
        <v>64633</v>
      </c>
      <c r="F70" s="170">
        <v>64157</v>
      </c>
      <c r="G70" s="171">
        <v>99.26</v>
      </c>
      <c r="H70" s="187"/>
      <c r="I70" s="215">
        <v>66525</v>
      </c>
      <c r="J70" s="215">
        <v>66079</v>
      </c>
      <c r="K70" s="216">
        <v>99.33</v>
      </c>
      <c r="M70" s="169">
        <v>20797</v>
      </c>
      <c r="N70" s="170">
        <v>20502</v>
      </c>
      <c r="O70" s="171">
        <v>98.58</v>
      </c>
      <c r="Q70" s="215">
        <v>21032</v>
      </c>
      <c r="R70" s="215">
        <v>20658</v>
      </c>
      <c r="S70" s="216">
        <v>98.22</v>
      </c>
      <c r="T70" s="161" t="s">
        <v>686</v>
      </c>
      <c r="U70" s="165" t="s">
        <v>702</v>
      </c>
      <c r="V70" s="36"/>
    </row>
    <row r="71" spans="1:22" ht="13" x14ac:dyDescent="0.3">
      <c r="A71" s="11">
        <v>59</v>
      </c>
      <c r="B71" s="87" t="s">
        <v>101</v>
      </c>
      <c r="C71" s="15" t="s">
        <v>102</v>
      </c>
      <c r="D71" s="16" t="s">
        <v>665</v>
      </c>
      <c r="E71" s="169">
        <v>50522</v>
      </c>
      <c r="F71" s="170">
        <v>49337</v>
      </c>
      <c r="G71" s="171">
        <v>97.65</v>
      </c>
      <c r="H71" s="187"/>
      <c r="I71" s="215">
        <v>52423</v>
      </c>
      <c r="J71" s="215">
        <v>51275</v>
      </c>
      <c r="K71" s="216">
        <v>97.81</v>
      </c>
      <c r="M71" s="169">
        <v>27145</v>
      </c>
      <c r="N71" s="170">
        <v>26352</v>
      </c>
      <c r="O71" s="171">
        <v>97.08</v>
      </c>
      <c r="Q71" s="215">
        <v>28089</v>
      </c>
      <c r="R71" s="215">
        <v>27513</v>
      </c>
      <c r="S71" s="216">
        <v>97.95</v>
      </c>
      <c r="T71" s="161" t="s">
        <v>687</v>
      </c>
      <c r="U71" s="165" t="s">
        <v>699</v>
      </c>
      <c r="V71" s="36"/>
    </row>
    <row r="72" spans="1:22" ht="13" x14ac:dyDescent="0.3">
      <c r="A72" s="11">
        <v>60</v>
      </c>
      <c r="B72" s="87" t="s">
        <v>103</v>
      </c>
      <c r="C72" s="15" t="s">
        <v>104</v>
      </c>
      <c r="D72" s="16" t="s">
        <v>665</v>
      </c>
      <c r="E72" s="169">
        <v>30571</v>
      </c>
      <c r="F72" s="170">
        <v>29936</v>
      </c>
      <c r="G72" s="171">
        <v>97.92</v>
      </c>
      <c r="H72" s="187"/>
      <c r="I72" s="215">
        <v>31516</v>
      </c>
      <c r="J72" s="215">
        <v>30941</v>
      </c>
      <c r="K72" s="216">
        <v>98.18</v>
      </c>
      <c r="M72" s="169">
        <v>17986</v>
      </c>
      <c r="N72" s="170">
        <v>17638</v>
      </c>
      <c r="O72" s="171">
        <v>98.07</v>
      </c>
      <c r="Q72" s="215">
        <v>18527</v>
      </c>
      <c r="R72" s="215">
        <v>18103</v>
      </c>
      <c r="S72" s="216">
        <v>97.71</v>
      </c>
      <c r="T72" s="161" t="s">
        <v>692</v>
      </c>
      <c r="U72" s="165" t="s">
        <v>703</v>
      </c>
      <c r="V72" s="36"/>
    </row>
    <row r="73" spans="1:22" ht="13" x14ac:dyDescent="0.3">
      <c r="A73" s="11">
        <v>61</v>
      </c>
      <c r="B73" s="87" t="s">
        <v>105</v>
      </c>
      <c r="C73" s="15" t="s">
        <v>106</v>
      </c>
      <c r="D73" s="16" t="s">
        <v>655</v>
      </c>
      <c r="E73" s="169">
        <v>6271</v>
      </c>
      <c r="F73" s="170">
        <v>6161</v>
      </c>
      <c r="G73" s="171">
        <v>98.25</v>
      </c>
      <c r="H73" s="187"/>
      <c r="I73" s="215">
        <v>6797</v>
      </c>
      <c r="J73" s="215">
        <v>6738</v>
      </c>
      <c r="K73" s="216">
        <v>99.13</v>
      </c>
      <c r="M73" s="169">
        <v>823229</v>
      </c>
      <c r="N73" s="170">
        <v>814061</v>
      </c>
      <c r="O73" s="171">
        <v>98.89</v>
      </c>
      <c r="Q73" s="215">
        <v>849220</v>
      </c>
      <c r="R73" s="215">
        <v>841482</v>
      </c>
      <c r="S73" s="216">
        <v>99.09</v>
      </c>
      <c r="T73" s="161" t="s">
        <v>690</v>
      </c>
      <c r="U73" s="165" t="s">
        <v>695</v>
      </c>
      <c r="V73" s="36"/>
    </row>
    <row r="74" spans="1:22" ht="13" x14ac:dyDescent="0.3">
      <c r="A74" s="11">
        <v>62</v>
      </c>
      <c r="B74" s="87" t="s">
        <v>107</v>
      </c>
      <c r="C74" s="15" t="s">
        <v>108</v>
      </c>
      <c r="D74" s="16" t="s">
        <v>665</v>
      </c>
      <c r="E74" s="169">
        <v>86246</v>
      </c>
      <c r="F74" s="170">
        <v>83922</v>
      </c>
      <c r="G74" s="171">
        <v>97.31</v>
      </c>
      <c r="H74" s="187"/>
      <c r="I74" s="215">
        <v>88464</v>
      </c>
      <c r="J74" s="215">
        <v>86117</v>
      </c>
      <c r="K74" s="216">
        <v>97.35</v>
      </c>
      <c r="M74" s="169">
        <v>61694</v>
      </c>
      <c r="N74" s="170">
        <v>60244</v>
      </c>
      <c r="O74" s="171">
        <v>97.65</v>
      </c>
      <c r="Q74" s="215">
        <v>62708</v>
      </c>
      <c r="R74" s="215">
        <v>61149</v>
      </c>
      <c r="S74" s="216">
        <v>97.51</v>
      </c>
      <c r="T74" s="161" t="s">
        <v>689</v>
      </c>
      <c r="U74" s="165" t="s">
        <v>697</v>
      </c>
      <c r="V74" s="36"/>
    </row>
    <row r="75" spans="1:22" ht="13" x14ac:dyDescent="0.3">
      <c r="A75" s="11">
        <v>63</v>
      </c>
      <c r="B75" s="87" t="s">
        <v>109</v>
      </c>
      <c r="C75" s="15" t="s">
        <v>110</v>
      </c>
      <c r="D75" s="16" t="s">
        <v>665</v>
      </c>
      <c r="E75" s="169">
        <v>31230</v>
      </c>
      <c r="F75" s="170">
        <v>30600</v>
      </c>
      <c r="G75" s="171">
        <v>97.98</v>
      </c>
      <c r="H75" s="187"/>
      <c r="I75" s="215">
        <v>31800</v>
      </c>
      <c r="J75" s="215">
        <v>31134</v>
      </c>
      <c r="K75" s="216">
        <v>97.91</v>
      </c>
      <c r="M75" s="169">
        <v>42592</v>
      </c>
      <c r="N75" s="170">
        <v>42177</v>
      </c>
      <c r="O75" s="171">
        <v>99.03</v>
      </c>
      <c r="Q75" s="215">
        <v>43960</v>
      </c>
      <c r="R75" s="215">
        <v>43619</v>
      </c>
      <c r="S75" s="216">
        <v>99.22</v>
      </c>
      <c r="T75" s="162" t="s">
        <v>687</v>
      </c>
      <c r="U75" s="165" t="s">
        <v>699</v>
      </c>
      <c r="V75" s="36"/>
    </row>
    <row r="76" spans="1:22" ht="13" x14ac:dyDescent="0.3">
      <c r="A76" s="11">
        <v>64</v>
      </c>
      <c r="B76" s="87" t="s">
        <v>111</v>
      </c>
      <c r="C76" s="15" t="s">
        <v>112</v>
      </c>
      <c r="D76" s="16" t="s">
        <v>665</v>
      </c>
      <c r="E76" s="169">
        <v>23362</v>
      </c>
      <c r="F76" s="170">
        <v>22767</v>
      </c>
      <c r="G76" s="171">
        <v>97.45</v>
      </c>
      <c r="H76" s="187"/>
      <c r="I76" s="215">
        <v>24707</v>
      </c>
      <c r="J76" s="215">
        <v>24069</v>
      </c>
      <c r="K76" s="216">
        <v>97.42</v>
      </c>
      <c r="M76" s="169">
        <v>33260</v>
      </c>
      <c r="N76" s="170">
        <v>32615</v>
      </c>
      <c r="O76" s="171">
        <v>98.06</v>
      </c>
      <c r="Q76" s="215">
        <v>34111</v>
      </c>
      <c r="R76" s="215">
        <v>33490</v>
      </c>
      <c r="S76" s="216">
        <v>98.18</v>
      </c>
      <c r="T76" s="161" t="s">
        <v>688</v>
      </c>
      <c r="U76" s="165" t="s">
        <v>700</v>
      </c>
      <c r="V76" s="36"/>
    </row>
    <row r="77" spans="1:22" ht="13" x14ac:dyDescent="0.3">
      <c r="A77" s="11">
        <v>65</v>
      </c>
      <c r="B77" s="87" t="s">
        <v>580</v>
      </c>
      <c r="C77" s="15" t="s">
        <v>588</v>
      </c>
      <c r="D77" s="16" t="s">
        <v>664</v>
      </c>
      <c r="E77" s="169">
        <v>267265</v>
      </c>
      <c r="F77" s="170">
        <v>259588</v>
      </c>
      <c r="G77" s="171">
        <v>97.13</v>
      </c>
      <c r="H77" s="187"/>
      <c r="I77" s="215">
        <v>277888</v>
      </c>
      <c r="J77" s="215">
        <v>270407</v>
      </c>
      <c r="K77" s="216">
        <v>97.31</v>
      </c>
      <c r="M77" s="169">
        <v>154776</v>
      </c>
      <c r="N77" s="170">
        <v>149804</v>
      </c>
      <c r="O77" s="171">
        <v>96.79</v>
      </c>
      <c r="Q77" s="215">
        <v>156309</v>
      </c>
      <c r="R77" s="215">
        <v>151869</v>
      </c>
      <c r="S77" s="216">
        <v>97.16</v>
      </c>
      <c r="T77" s="161" t="s">
        <v>692</v>
      </c>
      <c r="U77" s="165" t="s">
        <v>703</v>
      </c>
      <c r="V77" s="36"/>
    </row>
    <row r="78" spans="1:22" ht="13" x14ac:dyDescent="0.3">
      <c r="A78" s="11">
        <v>66</v>
      </c>
      <c r="B78" s="87" t="s">
        <v>113</v>
      </c>
      <c r="C78" s="15" t="s">
        <v>114</v>
      </c>
      <c r="D78" s="16" t="s">
        <v>665</v>
      </c>
      <c r="E78" s="169">
        <v>54815</v>
      </c>
      <c r="F78" s="170">
        <v>54212</v>
      </c>
      <c r="G78" s="171">
        <v>98.9</v>
      </c>
      <c r="H78" s="187"/>
      <c r="I78" s="215">
        <v>55866</v>
      </c>
      <c r="J78" s="215">
        <v>55199</v>
      </c>
      <c r="K78" s="216">
        <v>98.81</v>
      </c>
      <c r="M78" s="169">
        <v>28860</v>
      </c>
      <c r="N78" s="170">
        <v>28367</v>
      </c>
      <c r="O78" s="171">
        <v>98.29</v>
      </c>
      <c r="Q78" s="215">
        <v>29156</v>
      </c>
      <c r="R78" s="215">
        <v>28642</v>
      </c>
      <c r="S78" s="216">
        <v>98.24</v>
      </c>
      <c r="T78" s="161" t="s">
        <v>692</v>
      </c>
      <c r="U78" s="165" t="s">
        <v>703</v>
      </c>
      <c r="V78" s="36"/>
    </row>
    <row r="79" spans="1:22" ht="13" x14ac:dyDescent="0.3">
      <c r="A79" s="11">
        <v>67</v>
      </c>
      <c r="B79" s="87" t="s">
        <v>115</v>
      </c>
      <c r="C79" s="15" t="s">
        <v>116</v>
      </c>
      <c r="D79" s="16" t="s">
        <v>666</v>
      </c>
      <c r="E79" s="169">
        <v>110215</v>
      </c>
      <c r="F79" s="170">
        <v>105350</v>
      </c>
      <c r="G79" s="171">
        <v>95.59</v>
      </c>
      <c r="H79" s="187"/>
      <c r="I79" s="215">
        <v>114988</v>
      </c>
      <c r="J79" s="215">
        <v>109753</v>
      </c>
      <c r="K79" s="216">
        <v>95.45</v>
      </c>
      <c r="M79" s="169">
        <v>119120</v>
      </c>
      <c r="N79" s="170">
        <v>116482</v>
      </c>
      <c r="O79" s="171">
        <v>97.79</v>
      </c>
      <c r="Q79" s="215">
        <v>120788</v>
      </c>
      <c r="R79" s="215">
        <v>117000</v>
      </c>
      <c r="S79" s="216">
        <v>96.86</v>
      </c>
      <c r="T79" s="161" t="s">
        <v>693</v>
      </c>
      <c r="U79" s="165" t="s">
        <v>701</v>
      </c>
      <c r="V79" s="36"/>
    </row>
    <row r="80" spans="1:22" ht="13" x14ac:dyDescent="0.3">
      <c r="A80" s="11">
        <v>68</v>
      </c>
      <c r="B80" s="87" t="s">
        <v>117</v>
      </c>
      <c r="C80" s="15" t="s">
        <v>118</v>
      </c>
      <c r="D80" s="16" t="s">
        <v>665</v>
      </c>
      <c r="E80" s="169">
        <v>32640</v>
      </c>
      <c r="F80" s="170">
        <v>32219</v>
      </c>
      <c r="G80" s="171">
        <v>98.7</v>
      </c>
      <c r="H80" s="187"/>
      <c r="I80" s="215">
        <v>33825</v>
      </c>
      <c r="J80" s="215">
        <v>33325</v>
      </c>
      <c r="K80" s="216">
        <v>98.52</v>
      </c>
      <c r="M80" s="169">
        <v>17572</v>
      </c>
      <c r="N80" s="170">
        <v>17268</v>
      </c>
      <c r="O80" s="171">
        <v>98.3</v>
      </c>
      <c r="Q80" s="215">
        <v>18071</v>
      </c>
      <c r="R80" s="215">
        <v>17792</v>
      </c>
      <c r="S80" s="216">
        <v>98.46</v>
      </c>
      <c r="T80" s="161" t="s">
        <v>691</v>
      </c>
      <c r="U80" s="165" t="s">
        <v>696</v>
      </c>
      <c r="V80" s="36"/>
    </row>
    <row r="81" spans="1:22" ht="13" x14ac:dyDescent="0.3">
      <c r="A81" s="11">
        <v>69</v>
      </c>
      <c r="B81" s="87" t="s">
        <v>119</v>
      </c>
      <c r="C81" s="15" t="s">
        <v>120</v>
      </c>
      <c r="D81" s="16" t="s">
        <v>665</v>
      </c>
      <c r="E81" s="169">
        <v>48031</v>
      </c>
      <c r="F81" s="170">
        <v>47192</v>
      </c>
      <c r="G81" s="171">
        <v>98.25</v>
      </c>
      <c r="H81" s="187"/>
      <c r="I81" s="215">
        <v>48787</v>
      </c>
      <c r="J81" s="215">
        <v>47990</v>
      </c>
      <c r="K81" s="216">
        <v>98.37</v>
      </c>
      <c r="M81" s="169">
        <v>113923</v>
      </c>
      <c r="N81" s="170">
        <v>112683</v>
      </c>
      <c r="O81" s="171">
        <v>98.91</v>
      </c>
      <c r="Q81" s="215">
        <v>117476</v>
      </c>
      <c r="R81" s="215">
        <v>116078</v>
      </c>
      <c r="S81" s="216">
        <v>98.81</v>
      </c>
      <c r="T81" s="161" t="s">
        <v>686</v>
      </c>
      <c r="U81" s="165" t="s">
        <v>702</v>
      </c>
      <c r="V81" s="36"/>
    </row>
    <row r="82" spans="1:22" ht="13" x14ac:dyDescent="0.3">
      <c r="A82" s="11">
        <v>70</v>
      </c>
      <c r="B82" s="87" t="s">
        <v>121</v>
      </c>
      <c r="C82" s="15" t="s">
        <v>122</v>
      </c>
      <c r="D82" s="16" t="s">
        <v>656</v>
      </c>
      <c r="E82" s="169">
        <v>171305</v>
      </c>
      <c r="F82" s="170">
        <v>164815</v>
      </c>
      <c r="G82" s="171">
        <v>96.21</v>
      </c>
      <c r="H82" s="187"/>
      <c r="I82" s="215">
        <v>174361</v>
      </c>
      <c r="J82" s="215">
        <v>169234</v>
      </c>
      <c r="K82" s="216">
        <v>97.06</v>
      </c>
      <c r="M82" s="169">
        <v>113668</v>
      </c>
      <c r="N82" s="170">
        <v>111502</v>
      </c>
      <c r="O82" s="171">
        <v>98.09</v>
      </c>
      <c r="Q82" s="215">
        <v>117962</v>
      </c>
      <c r="R82" s="215">
        <v>116302</v>
      </c>
      <c r="S82" s="216">
        <v>98.59</v>
      </c>
      <c r="T82" s="161" t="s">
        <v>690</v>
      </c>
      <c r="U82" s="165" t="s">
        <v>695</v>
      </c>
      <c r="V82" s="36"/>
    </row>
    <row r="83" spans="1:22" ht="13" x14ac:dyDescent="0.3">
      <c r="A83" s="11">
        <v>71</v>
      </c>
      <c r="B83" s="87" t="s">
        <v>123</v>
      </c>
      <c r="C83" s="15" t="s">
        <v>124</v>
      </c>
      <c r="D83" s="16" t="s">
        <v>665</v>
      </c>
      <c r="E83" s="169">
        <v>77923</v>
      </c>
      <c r="F83" s="170">
        <v>76160</v>
      </c>
      <c r="G83" s="171">
        <v>97.74</v>
      </c>
      <c r="H83" s="187"/>
      <c r="I83" s="215">
        <v>79372</v>
      </c>
      <c r="J83" s="215">
        <v>77537</v>
      </c>
      <c r="K83" s="216">
        <v>97.69</v>
      </c>
      <c r="M83" s="169">
        <v>64038</v>
      </c>
      <c r="N83" s="170">
        <v>62805</v>
      </c>
      <c r="O83" s="171">
        <v>98.07</v>
      </c>
      <c r="Q83" s="215">
        <v>63739</v>
      </c>
      <c r="R83" s="215">
        <v>62508</v>
      </c>
      <c r="S83" s="216">
        <v>98.07</v>
      </c>
      <c r="T83" s="161" t="s">
        <v>689</v>
      </c>
      <c r="U83" s="165" t="s">
        <v>697</v>
      </c>
      <c r="V83" s="36"/>
    </row>
    <row r="84" spans="1:22" ht="13" x14ac:dyDescent="0.3">
      <c r="A84" s="11">
        <v>72</v>
      </c>
      <c r="B84" s="87" t="s">
        <v>604</v>
      </c>
      <c r="C84" s="15" t="s">
        <v>125</v>
      </c>
      <c r="D84" s="16" t="s">
        <v>664</v>
      </c>
      <c r="E84" s="169">
        <v>44788</v>
      </c>
      <c r="F84" s="170">
        <v>42657</v>
      </c>
      <c r="G84" s="171">
        <v>95.24</v>
      </c>
      <c r="H84" s="187"/>
      <c r="I84" s="215">
        <v>46435</v>
      </c>
      <c r="J84" s="215">
        <v>44202</v>
      </c>
      <c r="K84" s="216">
        <v>95.19</v>
      </c>
      <c r="M84" s="169">
        <v>34475</v>
      </c>
      <c r="N84" s="170">
        <v>33424</v>
      </c>
      <c r="O84" s="171">
        <v>96.95</v>
      </c>
      <c r="Q84" s="215">
        <v>34861</v>
      </c>
      <c r="R84" s="215">
        <v>34159</v>
      </c>
      <c r="S84" s="216">
        <v>97.99</v>
      </c>
      <c r="T84" s="161" t="s">
        <v>694</v>
      </c>
      <c r="U84" s="165" t="s">
        <v>698</v>
      </c>
      <c r="V84" s="36"/>
    </row>
    <row r="85" spans="1:22" ht="13" x14ac:dyDescent="0.3">
      <c r="A85" s="11">
        <v>73</v>
      </c>
      <c r="B85" s="87" t="s">
        <v>126</v>
      </c>
      <c r="C85" s="15" t="s">
        <v>127</v>
      </c>
      <c r="D85" s="16" t="s">
        <v>665</v>
      </c>
      <c r="E85" s="169">
        <v>47779</v>
      </c>
      <c r="F85" s="170">
        <v>46372</v>
      </c>
      <c r="G85" s="171">
        <v>97.06</v>
      </c>
      <c r="H85" s="187"/>
      <c r="I85" s="215">
        <v>50277</v>
      </c>
      <c r="J85" s="215">
        <v>48841</v>
      </c>
      <c r="K85" s="216">
        <v>97.14</v>
      </c>
      <c r="M85" s="169">
        <v>84107</v>
      </c>
      <c r="N85" s="170">
        <v>82925</v>
      </c>
      <c r="O85" s="171">
        <v>98.59</v>
      </c>
      <c r="Q85" s="215">
        <v>87075</v>
      </c>
      <c r="R85" s="215">
        <v>85224</v>
      </c>
      <c r="S85" s="216">
        <v>97.87</v>
      </c>
      <c r="T85" s="161" t="s">
        <v>686</v>
      </c>
      <c r="U85" s="165" t="s">
        <v>702</v>
      </c>
      <c r="V85" s="36"/>
    </row>
    <row r="86" spans="1:22" ht="13" x14ac:dyDescent="0.3">
      <c r="A86" s="11">
        <v>74</v>
      </c>
      <c r="B86" s="87" t="s">
        <v>128</v>
      </c>
      <c r="C86" s="15" t="s">
        <v>129</v>
      </c>
      <c r="D86" s="16" t="s">
        <v>665</v>
      </c>
      <c r="E86" s="169">
        <v>39439</v>
      </c>
      <c r="F86" s="170">
        <v>38761</v>
      </c>
      <c r="G86" s="171">
        <v>98.28</v>
      </c>
      <c r="H86" s="187"/>
      <c r="I86" s="215">
        <v>41226</v>
      </c>
      <c r="J86" s="215">
        <v>40430</v>
      </c>
      <c r="K86" s="216">
        <v>98.07</v>
      </c>
      <c r="M86" s="169">
        <v>39221</v>
      </c>
      <c r="N86" s="170">
        <v>38872</v>
      </c>
      <c r="O86" s="171">
        <v>99.11</v>
      </c>
      <c r="Q86" s="215">
        <v>40212</v>
      </c>
      <c r="R86" s="215">
        <v>39845</v>
      </c>
      <c r="S86" s="216">
        <v>99.09</v>
      </c>
      <c r="T86" s="161" t="s">
        <v>688</v>
      </c>
      <c r="U86" s="165" t="s">
        <v>700</v>
      </c>
      <c r="V86" s="36"/>
    </row>
    <row r="87" spans="1:22" ht="13" x14ac:dyDescent="0.3">
      <c r="A87" s="11">
        <v>75</v>
      </c>
      <c r="B87" s="87" t="s">
        <v>605</v>
      </c>
      <c r="C87" s="15" t="s">
        <v>130</v>
      </c>
      <c r="D87" s="16" t="s">
        <v>664</v>
      </c>
      <c r="E87" s="169">
        <v>88705</v>
      </c>
      <c r="F87" s="170">
        <v>82760</v>
      </c>
      <c r="G87" s="171">
        <v>93.3</v>
      </c>
      <c r="H87" s="187"/>
      <c r="I87" s="215">
        <v>91834</v>
      </c>
      <c r="J87" s="215">
        <v>85927</v>
      </c>
      <c r="K87" s="216">
        <v>93.57</v>
      </c>
      <c r="M87" s="169">
        <v>86826</v>
      </c>
      <c r="N87" s="170">
        <v>82761</v>
      </c>
      <c r="O87" s="171">
        <v>95.32</v>
      </c>
      <c r="Q87" s="215">
        <v>88639</v>
      </c>
      <c r="R87" s="215">
        <v>85773</v>
      </c>
      <c r="S87" s="216">
        <v>96.77</v>
      </c>
      <c r="T87" s="161" t="s">
        <v>688</v>
      </c>
      <c r="U87" s="165" t="s">
        <v>700</v>
      </c>
      <c r="V87" s="36"/>
    </row>
    <row r="88" spans="1:22" ht="13" x14ac:dyDescent="0.3">
      <c r="A88" s="11">
        <v>76</v>
      </c>
      <c r="B88" s="87" t="s">
        <v>131</v>
      </c>
      <c r="C88" s="15" t="s">
        <v>132</v>
      </c>
      <c r="D88" s="16" t="s">
        <v>665</v>
      </c>
      <c r="E88" s="169">
        <v>43034</v>
      </c>
      <c r="F88" s="170">
        <v>42291</v>
      </c>
      <c r="G88" s="171">
        <v>98.27</v>
      </c>
      <c r="H88" s="187"/>
      <c r="I88" s="215">
        <v>44167</v>
      </c>
      <c r="J88" s="215">
        <v>43346</v>
      </c>
      <c r="K88" s="216">
        <v>98.14</v>
      </c>
      <c r="M88" s="169">
        <v>17381</v>
      </c>
      <c r="N88" s="170">
        <v>16971</v>
      </c>
      <c r="O88" s="171">
        <v>97.64</v>
      </c>
      <c r="Q88" s="215">
        <v>17274</v>
      </c>
      <c r="R88" s="215">
        <v>16818</v>
      </c>
      <c r="S88" s="216">
        <v>97.36</v>
      </c>
      <c r="T88" s="161" t="s">
        <v>688</v>
      </c>
      <c r="U88" s="165" t="s">
        <v>700</v>
      </c>
      <c r="V88" s="36"/>
    </row>
    <row r="89" spans="1:22" ht="13" x14ac:dyDescent="0.3">
      <c r="A89" s="11">
        <v>77</v>
      </c>
      <c r="B89" s="87" t="s">
        <v>133</v>
      </c>
      <c r="C89" s="15" t="s">
        <v>134</v>
      </c>
      <c r="D89" s="16" t="s">
        <v>666</v>
      </c>
      <c r="E89" s="169">
        <v>100478</v>
      </c>
      <c r="F89" s="170">
        <v>94281</v>
      </c>
      <c r="G89" s="171">
        <v>93.83</v>
      </c>
      <c r="H89" s="187"/>
      <c r="I89" s="215">
        <v>104579</v>
      </c>
      <c r="J89" s="215">
        <v>98230</v>
      </c>
      <c r="K89" s="216">
        <v>93.93</v>
      </c>
      <c r="M89" s="169">
        <v>92855</v>
      </c>
      <c r="N89" s="170">
        <v>89240</v>
      </c>
      <c r="O89" s="171">
        <v>96.11</v>
      </c>
      <c r="Q89" s="215">
        <v>94168</v>
      </c>
      <c r="R89" s="215">
        <v>90869</v>
      </c>
      <c r="S89" s="216">
        <v>96.5</v>
      </c>
      <c r="T89" s="161" t="s">
        <v>691</v>
      </c>
      <c r="U89" s="165" t="s">
        <v>696</v>
      </c>
      <c r="V89" s="36"/>
    </row>
    <row r="90" spans="1:22" ht="13" x14ac:dyDescent="0.3">
      <c r="A90" s="11">
        <v>78</v>
      </c>
      <c r="B90" s="87" t="s">
        <v>135</v>
      </c>
      <c r="C90" s="15" t="s">
        <v>136</v>
      </c>
      <c r="D90" s="16" t="s">
        <v>665</v>
      </c>
      <c r="E90" s="169">
        <v>52710</v>
      </c>
      <c r="F90" s="170">
        <v>51517</v>
      </c>
      <c r="G90" s="171">
        <v>97.74</v>
      </c>
      <c r="H90" s="187"/>
      <c r="I90" s="215">
        <v>54212</v>
      </c>
      <c r="J90" s="215">
        <v>53052</v>
      </c>
      <c r="K90" s="216">
        <v>97.86</v>
      </c>
      <c r="M90" s="169">
        <v>34469</v>
      </c>
      <c r="N90" s="170">
        <v>33837</v>
      </c>
      <c r="O90" s="171">
        <v>98.17</v>
      </c>
      <c r="Q90" s="215">
        <v>34199</v>
      </c>
      <c r="R90" s="215">
        <v>33800</v>
      </c>
      <c r="S90" s="216">
        <v>98.83</v>
      </c>
      <c r="T90" s="161" t="s">
        <v>686</v>
      </c>
      <c r="U90" s="165" t="s">
        <v>702</v>
      </c>
      <c r="V90" s="36"/>
    </row>
    <row r="91" spans="1:22" ht="13" x14ac:dyDescent="0.3">
      <c r="A91" s="11">
        <v>79</v>
      </c>
      <c r="B91" s="87" t="s">
        <v>137</v>
      </c>
      <c r="C91" s="15" t="s">
        <v>138</v>
      </c>
      <c r="D91" s="16" t="s">
        <v>666</v>
      </c>
      <c r="E91" s="169">
        <v>108127</v>
      </c>
      <c r="F91" s="170">
        <v>105709</v>
      </c>
      <c r="G91" s="171">
        <v>97.76</v>
      </c>
      <c r="H91" s="187"/>
      <c r="I91" s="215">
        <v>110603</v>
      </c>
      <c r="J91" s="215">
        <v>108006</v>
      </c>
      <c r="K91" s="216">
        <v>97.65</v>
      </c>
      <c r="M91" s="169">
        <v>95789</v>
      </c>
      <c r="N91" s="170">
        <v>93070</v>
      </c>
      <c r="O91" s="171">
        <v>97.16</v>
      </c>
      <c r="Q91" s="215">
        <v>95290</v>
      </c>
      <c r="R91" s="215">
        <v>92834</v>
      </c>
      <c r="S91" s="216">
        <v>97.42</v>
      </c>
      <c r="T91" s="161" t="s">
        <v>693</v>
      </c>
      <c r="U91" s="165" t="s">
        <v>701</v>
      </c>
      <c r="V91" s="36"/>
    </row>
    <row r="92" spans="1:22" ht="13" x14ac:dyDescent="0.3">
      <c r="A92" s="11">
        <v>80</v>
      </c>
      <c r="B92" s="87" t="s">
        <v>606</v>
      </c>
      <c r="C92" s="15" t="s">
        <v>589</v>
      </c>
      <c r="D92" s="16" t="s">
        <v>664</v>
      </c>
      <c r="E92" s="169">
        <v>212645</v>
      </c>
      <c r="F92" s="170">
        <v>202946</v>
      </c>
      <c r="G92" s="171">
        <v>95.44</v>
      </c>
      <c r="H92" s="187"/>
      <c r="I92" s="215">
        <v>220101</v>
      </c>
      <c r="J92" s="215">
        <v>210846</v>
      </c>
      <c r="K92" s="216">
        <v>95.8</v>
      </c>
      <c r="M92" s="169">
        <v>115972</v>
      </c>
      <c r="N92" s="170">
        <v>112031</v>
      </c>
      <c r="O92" s="171">
        <v>96.6</v>
      </c>
      <c r="Q92" s="215">
        <v>118429</v>
      </c>
      <c r="R92" s="215">
        <v>115103</v>
      </c>
      <c r="S92" s="216">
        <v>97.19</v>
      </c>
      <c r="T92" s="161" t="s">
        <v>694</v>
      </c>
      <c r="U92" s="165" t="s">
        <v>698</v>
      </c>
      <c r="V92" s="36"/>
    </row>
    <row r="93" spans="1:22" ht="13" x14ac:dyDescent="0.3">
      <c r="A93" s="11">
        <v>81</v>
      </c>
      <c r="B93" s="87" t="s">
        <v>139</v>
      </c>
      <c r="C93" s="15" t="s">
        <v>140</v>
      </c>
      <c r="D93" s="16" t="s">
        <v>656</v>
      </c>
      <c r="E93" s="169">
        <v>145364</v>
      </c>
      <c r="F93" s="170">
        <v>140651</v>
      </c>
      <c r="G93" s="171">
        <v>96.76</v>
      </c>
      <c r="H93" s="187"/>
      <c r="I93" s="215">
        <v>147679</v>
      </c>
      <c r="J93" s="215">
        <v>142037</v>
      </c>
      <c r="K93" s="216">
        <v>96.18</v>
      </c>
      <c r="M93" s="169">
        <v>152984</v>
      </c>
      <c r="N93" s="170">
        <v>146542</v>
      </c>
      <c r="O93" s="171">
        <v>95.79</v>
      </c>
      <c r="Q93" s="215">
        <v>152682</v>
      </c>
      <c r="R93" s="215">
        <v>147082</v>
      </c>
      <c r="S93" s="216">
        <v>96.33</v>
      </c>
      <c r="T93" s="161" t="s">
        <v>690</v>
      </c>
      <c r="U93" s="165" t="s">
        <v>695</v>
      </c>
      <c r="V93" s="36"/>
    </row>
    <row r="94" spans="1:22" ht="13" x14ac:dyDescent="0.3">
      <c r="A94" s="11">
        <v>82</v>
      </c>
      <c r="B94" s="87" t="s">
        <v>141</v>
      </c>
      <c r="C94" s="15" t="s">
        <v>142</v>
      </c>
      <c r="D94" s="16" t="s">
        <v>665</v>
      </c>
      <c r="E94" s="169">
        <v>43025</v>
      </c>
      <c r="F94" s="170">
        <v>42396</v>
      </c>
      <c r="G94" s="171">
        <v>98.54</v>
      </c>
      <c r="H94" s="187"/>
      <c r="I94" s="215">
        <v>44467</v>
      </c>
      <c r="J94" s="215">
        <v>43749</v>
      </c>
      <c r="K94" s="216">
        <v>98.39</v>
      </c>
      <c r="M94" s="169">
        <v>17826</v>
      </c>
      <c r="N94" s="170">
        <v>17594</v>
      </c>
      <c r="O94" s="171">
        <v>98.7</v>
      </c>
      <c r="Q94" s="215">
        <v>18280</v>
      </c>
      <c r="R94" s="215">
        <v>17969</v>
      </c>
      <c r="S94" s="216">
        <v>98.3</v>
      </c>
      <c r="T94" s="161" t="s">
        <v>689</v>
      </c>
      <c r="U94" s="165" t="s">
        <v>697</v>
      </c>
      <c r="V94" s="36"/>
    </row>
    <row r="95" spans="1:22" ht="13" x14ac:dyDescent="0.3">
      <c r="A95" s="11">
        <v>83</v>
      </c>
      <c r="B95" s="87" t="s">
        <v>143</v>
      </c>
      <c r="C95" s="15" t="s">
        <v>144</v>
      </c>
      <c r="D95" s="16" t="s">
        <v>665</v>
      </c>
      <c r="E95" s="169">
        <v>82128</v>
      </c>
      <c r="F95" s="170">
        <v>80946</v>
      </c>
      <c r="G95" s="171">
        <v>98.56</v>
      </c>
      <c r="H95" s="187"/>
      <c r="I95" s="215">
        <v>85274</v>
      </c>
      <c r="J95" s="215">
        <v>84274</v>
      </c>
      <c r="K95" s="216">
        <v>98.83</v>
      </c>
      <c r="M95" s="169">
        <v>32145</v>
      </c>
      <c r="N95" s="170">
        <v>31642</v>
      </c>
      <c r="O95" s="171">
        <v>98.44</v>
      </c>
      <c r="Q95" s="215">
        <v>32297</v>
      </c>
      <c r="R95" s="215">
        <v>31805</v>
      </c>
      <c r="S95" s="216">
        <v>98.48</v>
      </c>
      <c r="T95" s="161" t="s">
        <v>692</v>
      </c>
      <c r="U95" s="165" t="s">
        <v>703</v>
      </c>
      <c r="V95" s="36"/>
    </row>
    <row r="96" spans="1:22" ht="13" x14ac:dyDescent="0.3">
      <c r="A96" s="11">
        <v>84</v>
      </c>
      <c r="B96" s="87" t="s">
        <v>145</v>
      </c>
      <c r="C96" s="15" t="s">
        <v>146</v>
      </c>
      <c r="D96" s="16" t="s">
        <v>665</v>
      </c>
      <c r="E96" s="169">
        <v>60031</v>
      </c>
      <c r="F96" s="170">
        <v>59069</v>
      </c>
      <c r="G96" s="171">
        <v>98.4</v>
      </c>
      <c r="H96" s="187"/>
      <c r="I96" s="215">
        <v>61787</v>
      </c>
      <c r="J96" s="215">
        <v>60923</v>
      </c>
      <c r="K96" s="216">
        <v>98.6</v>
      </c>
      <c r="M96" s="169">
        <v>21534</v>
      </c>
      <c r="N96" s="170">
        <v>21063</v>
      </c>
      <c r="O96" s="171">
        <v>97.81</v>
      </c>
      <c r="Q96" s="215">
        <v>21710</v>
      </c>
      <c r="R96" s="215">
        <v>20906</v>
      </c>
      <c r="S96" s="216">
        <v>96.3</v>
      </c>
      <c r="T96" s="161" t="s">
        <v>692</v>
      </c>
      <c r="U96" s="165" t="s">
        <v>703</v>
      </c>
      <c r="V96" s="36"/>
    </row>
    <row r="97" spans="1:22" ht="13" x14ac:dyDescent="0.3">
      <c r="A97" s="11">
        <v>85</v>
      </c>
      <c r="B97" s="87" t="s">
        <v>147</v>
      </c>
      <c r="C97" s="15" t="s">
        <v>148</v>
      </c>
      <c r="D97" s="16" t="s">
        <v>665</v>
      </c>
      <c r="E97" s="169">
        <v>67581</v>
      </c>
      <c r="F97" s="170">
        <v>66772</v>
      </c>
      <c r="G97" s="171">
        <v>98.8</v>
      </c>
      <c r="H97" s="187"/>
      <c r="I97" s="215">
        <v>68813</v>
      </c>
      <c r="J97" s="215">
        <v>67945</v>
      </c>
      <c r="K97" s="216">
        <v>98.74</v>
      </c>
      <c r="M97" s="169">
        <v>28742</v>
      </c>
      <c r="N97" s="170">
        <v>28454</v>
      </c>
      <c r="O97" s="171">
        <v>99</v>
      </c>
      <c r="Q97" s="215">
        <v>29298</v>
      </c>
      <c r="R97" s="215">
        <v>29053</v>
      </c>
      <c r="S97" s="216">
        <v>99.16</v>
      </c>
      <c r="T97" s="161" t="s">
        <v>686</v>
      </c>
      <c r="U97" s="165" t="s">
        <v>702</v>
      </c>
      <c r="V97" s="36"/>
    </row>
    <row r="98" spans="1:22" ht="13" x14ac:dyDescent="0.3">
      <c r="A98" s="11">
        <v>86</v>
      </c>
      <c r="B98" s="87" t="s">
        <v>149</v>
      </c>
      <c r="C98" s="15" t="s">
        <v>150</v>
      </c>
      <c r="D98" s="16" t="s">
        <v>665</v>
      </c>
      <c r="E98" s="169">
        <v>83060</v>
      </c>
      <c r="F98" s="170">
        <v>81510</v>
      </c>
      <c r="G98" s="171">
        <v>98.13</v>
      </c>
      <c r="H98" s="187"/>
      <c r="I98" s="215">
        <v>84165</v>
      </c>
      <c r="J98" s="215">
        <v>82616</v>
      </c>
      <c r="K98" s="216">
        <v>98.16</v>
      </c>
      <c r="M98" s="169">
        <v>44820</v>
      </c>
      <c r="N98" s="170">
        <v>43477</v>
      </c>
      <c r="O98" s="171">
        <v>97</v>
      </c>
      <c r="Q98" s="215">
        <v>44596</v>
      </c>
      <c r="R98" s="215">
        <v>43344</v>
      </c>
      <c r="S98" s="216">
        <v>97.19</v>
      </c>
      <c r="T98" s="161" t="s">
        <v>689</v>
      </c>
      <c r="U98" s="165" t="s">
        <v>697</v>
      </c>
      <c r="V98" s="36"/>
    </row>
    <row r="99" spans="1:22" ht="13" x14ac:dyDescent="0.3">
      <c r="A99" s="11">
        <v>87</v>
      </c>
      <c r="B99" s="87" t="s">
        <v>151</v>
      </c>
      <c r="C99" s="15" t="s">
        <v>152</v>
      </c>
      <c r="D99" s="16" t="s">
        <v>665</v>
      </c>
      <c r="E99" s="169">
        <v>58407</v>
      </c>
      <c r="F99" s="170">
        <v>56814</v>
      </c>
      <c r="G99" s="171">
        <v>97.27</v>
      </c>
      <c r="H99" s="187"/>
      <c r="I99" s="215">
        <v>59536</v>
      </c>
      <c r="J99" s="215">
        <v>57809</v>
      </c>
      <c r="K99" s="216">
        <v>97.1</v>
      </c>
      <c r="M99" s="169">
        <v>33610</v>
      </c>
      <c r="N99" s="170">
        <v>32630</v>
      </c>
      <c r="O99" s="171">
        <v>97.08</v>
      </c>
      <c r="Q99" s="215">
        <v>33622</v>
      </c>
      <c r="R99" s="215">
        <v>32654</v>
      </c>
      <c r="S99" s="216">
        <v>97.12</v>
      </c>
      <c r="T99" s="161" t="s">
        <v>688</v>
      </c>
      <c r="U99" s="165" t="s">
        <v>700</v>
      </c>
      <c r="V99" s="36"/>
    </row>
    <row r="100" spans="1:22" ht="13" x14ac:dyDescent="0.3">
      <c r="A100" s="11">
        <v>88</v>
      </c>
      <c r="B100" s="87" t="s">
        <v>153</v>
      </c>
      <c r="C100" s="15" t="s">
        <v>154</v>
      </c>
      <c r="D100" s="16" t="s">
        <v>665</v>
      </c>
      <c r="E100" s="169">
        <v>41218</v>
      </c>
      <c r="F100" s="170">
        <v>40272</v>
      </c>
      <c r="G100" s="171">
        <v>97.7</v>
      </c>
      <c r="H100" s="187"/>
      <c r="I100" s="215">
        <v>42893</v>
      </c>
      <c r="J100" s="215">
        <v>41975</v>
      </c>
      <c r="K100" s="216">
        <v>97.86</v>
      </c>
      <c r="M100" s="169">
        <v>21396</v>
      </c>
      <c r="N100" s="170">
        <v>21079</v>
      </c>
      <c r="O100" s="171">
        <v>98.52</v>
      </c>
      <c r="Q100" s="215">
        <v>22333</v>
      </c>
      <c r="R100" s="215">
        <v>21898</v>
      </c>
      <c r="S100" s="216">
        <v>98.05</v>
      </c>
      <c r="T100" s="161" t="s">
        <v>688</v>
      </c>
      <c r="U100" s="165" t="s">
        <v>700</v>
      </c>
      <c r="V100" s="36"/>
    </row>
    <row r="101" spans="1:22" ht="13" x14ac:dyDescent="0.3">
      <c r="A101" s="11">
        <v>89</v>
      </c>
      <c r="B101" s="87" t="s">
        <v>607</v>
      </c>
      <c r="C101" s="15" t="s">
        <v>155</v>
      </c>
      <c r="D101" s="16" t="s">
        <v>664</v>
      </c>
      <c r="E101" s="169">
        <v>166043</v>
      </c>
      <c r="F101" s="170">
        <v>162028</v>
      </c>
      <c r="G101" s="171">
        <v>97.58</v>
      </c>
      <c r="H101" s="187"/>
      <c r="I101" s="215">
        <v>168384</v>
      </c>
      <c r="J101" s="215">
        <v>164295</v>
      </c>
      <c r="K101" s="216">
        <v>97.57</v>
      </c>
      <c r="M101" s="169">
        <v>92491</v>
      </c>
      <c r="N101" s="170">
        <v>90998</v>
      </c>
      <c r="O101" s="171">
        <v>98.39</v>
      </c>
      <c r="Q101" s="215">
        <v>101202</v>
      </c>
      <c r="R101" s="215">
        <v>99405</v>
      </c>
      <c r="S101" s="216">
        <v>98.22</v>
      </c>
      <c r="T101" s="161" t="s">
        <v>691</v>
      </c>
      <c r="U101" s="165" t="s">
        <v>696</v>
      </c>
      <c r="V101" s="36"/>
    </row>
    <row r="102" spans="1:22" ht="13" x14ac:dyDescent="0.3">
      <c r="A102" s="11">
        <v>90</v>
      </c>
      <c r="B102" s="87" t="s">
        <v>156</v>
      </c>
      <c r="C102" s="15" t="s">
        <v>157</v>
      </c>
      <c r="D102" s="16" t="s">
        <v>665</v>
      </c>
      <c r="E102" s="169">
        <v>51042</v>
      </c>
      <c r="F102" s="170">
        <v>50127</v>
      </c>
      <c r="G102" s="171">
        <v>98.21</v>
      </c>
      <c r="H102" s="187"/>
      <c r="I102" s="215">
        <v>51805</v>
      </c>
      <c r="J102" s="215">
        <v>50687</v>
      </c>
      <c r="K102" s="216">
        <v>97.84</v>
      </c>
      <c r="M102" s="169">
        <v>54586</v>
      </c>
      <c r="N102" s="170">
        <v>53862</v>
      </c>
      <c r="O102" s="171">
        <v>98.67</v>
      </c>
      <c r="Q102" s="215">
        <v>55697</v>
      </c>
      <c r="R102" s="215">
        <v>55350</v>
      </c>
      <c r="S102" s="216">
        <v>99.38</v>
      </c>
      <c r="T102" s="161" t="s">
        <v>693</v>
      </c>
      <c r="U102" s="165" t="s">
        <v>701</v>
      </c>
      <c r="V102" s="36"/>
    </row>
    <row r="103" spans="1:22" ht="13" x14ac:dyDescent="0.3">
      <c r="A103" s="11">
        <v>91</v>
      </c>
      <c r="B103" s="87" t="s">
        <v>158</v>
      </c>
      <c r="C103" s="15" t="s">
        <v>159</v>
      </c>
      <c r="D103" s="16" t="s">
        <v>665</v>
      </c>
      <c r="E103" s="169">
        <v>52127</v>
      </c>
      <c r="F103" s="170">
        <v>50547</v>
      </c>
      <c r="G103" s="171">
        <v>96.97</v>
      </c>
      <c r="H103" s="187"/>
      <c r="I103" s="215">
        <v>53642</v>
      </c>
      <c r="J103" s="215">
        <v>51909</v>
      </c>
      <c r="K103" s="216">
        <v>96.77</v>
      </c>
      <c r="M103" s="169">
        <v>33832</v>
      </c>
      <c r="N103" s="170">
        <v>33029</v>
      </c>
      <c r="O103" s="171">
        <v>97.63</v>
      </c>
      <c r="Q103" s="215">
        <v>32421</v>
      </c>
      <c r="R103" s="215">
        <v>31563</v>
      </c>
      <c r="S103" s="216">
        <v>97.35</v>
      </c>
      <c r="T103" s="161" t="s">
        <v>686</v>
      </c>
      <c r="U103" s="165" t="s">
        <v>702</v>
      </c>
      <c r="V103" s="36"/>
    </row>
    <row r="104" spans="1:22" ht="13" x14ac:dyDescent="0.3">
      <c r="A104" s="11">
        <v>92</v>
      </c>
      <c r="B104" s="87" t="s">
        <v>160</v>
      </c>
      <c r="C104" s="15" t="s">
        <v>161</v>
      </c>
      <c r="D104" s="16" t="s">
        <v>665</v>
      </c>
      <c r="E104" s="169">
        <v>61526</v>
      </c>
      <c r="F104" s="170">
        <v>60610</v>
      </c>
      <c r="G104" s="171">
        <v>98.51</v>
      </c>
      <c r="H104" s="187"/>
      <c r="I104" s="215">
        <v>62580</v>
      </c>
      <c r="J104" s="215">
        <v>61538</v>
      </c>
      <c r="K104" s="216">
        <v>98.33</v>
      </c>
      <c r="M104" s="169">
        <v>55875</v>
      </c>
      <c r="N104" s="170">
        <v>54832</v>
      </c>
      <c r="O104" s="171">
        <v>98.13</v>
      </c>
      <c r="Q104" s="215">
        <v>57373</v>
      </c>
      <c r="R104" s="215">
        <v>56625</v>
      </c>
      <c r="S104" s="216">
        <v>98.7</v>
      </c>
      <c r="T104" s="161" t="s">
        <v>686</v>
      </c>
      <c r="U104" s="165" t="s">
        <v>702</v>
      </c>
      <c r="V104" s="36"/>
    </row>
    <row r="105" spans="1:22" ht="13" x14ac:dyDescent="0.3">
      <c r="A105" s="11">
        <v>93</v>
      </c>
      <c r="B105" s="87" t="s">
        <v>162</v>
      </c>
      <c r="C105" s="15" t="s">
        <v>163</v>
      </c>
      <c r="D105" s="16" t="s">
        <v>665</v>
      </c>
      <c r="E105" s="169">
        <v>30354</v>
      </c>
      <c r="F105" s="170">
        <v>30000</v>
      </c>
      <c r="G105" s="171">
        <v>98.83</v>
      </c>
      <c r="H105" s="187"/>
      <c r="I105" s="215">
        <v>30922</v>
      </c>
      <c r="J105" s="215">
        <v>30524</v>
      </c>
      <c r="K105" s="216">
        <v>98.71</v>
      </c>
      <c r="M105" s="169">
        <v>20625</v>
      </c>
      <c r="N105" s="170">
        <v>20426</v>
      </c>
      <c r="O105" s="171">
        <v>99.04</v>
      </c>
      <c r="Q105" s="215">
        <v>21161</v>
      </c>
      <c r="R105" s="215">
        <v>20832</v>
      </c>
      <c r="S105" s="216">
        <v>98.45</v>
      </c>
      <c r="T105" s="161" t="s">
        <v>687</v>
      </c>
      <c r="U105" s="165" t="s">
        <v>699</v>
      </c>
      <c r="V105" s="36"/>
    </row>
    <row r="106" spans="1:22" ht="13" x14ac:dyDescent="0.3">
      <c r="A106" s="11">
        <v>94</v>
      </c>
      <c r="B106" s="87" t="s">
        <v>164</v>
      </c>
      <c r="C106" s="15" t="s">
        <v>165</v>
      </c>
      <c r="D106" s="16" t="s">
        <v>665</v>
      </c>
      <c r="E106" s="169">
        <v>98002</v>
      </c>
      <c r="F106" s="170">
        <v>96822</v>
      </c>
      <c r="G106" s="171">
        <v>98.8</v>
      </c>
      <c r="H106" s="187"/>
      <c r="I106" s="215">
        <v>101102</v>
      </c>
      <c r="J106" s="215">
        <v>99900</v>
      </c>
      <c r="K106" s="216">
        <v>98.81</v>
      </c>
      <c r="M106" s="169">
        <v>53838</v>
      </c>
      <c r="N106" s="170">
        <v>53045</v>
      </c>
      <c r="O106" s="171">
        <v>98.53</v>
      </c>
      <c r="Q106" s="215">
        <v>54140</v>
      </c>
      <c r="R106" s="215">
        <v>53523</v>
      </c>
      <c r="S106" s="216">
        <v>98.86</v>
      </c>
      <c r="T106" s="161" t="s">
        <v>686</v>
      </c>
      <c r="U106" s="165" t="s">
        <v>702</v>
      </c>
      <c r="V106" s="36"/>
    </row>
    <row r="107" spans="1:22" ht="13" x14ac:dyDescent="0.3">
      <c r="A107" s="11">
        <v>95</v>
      </c>
      <c r="B107" s="87" t="s">
        <v>166</v>
      </c>
      <c r="C107" s="15" t="s">
        <v>167</v>
      </c>
      <c r="D107" s="16" t="s">
        <v>656</v>
      </c>
      <c r="E107" s="169">
        <v>130533</v>
      </c>
      <c r="F107" s="170">
        <v>123828</v>
      </c>
      <c r="G107" s="171">
        <v>94.86</v>
      </c>
      <c r="H107" s="187"/>
      <c r="I107" s="215">
        <v>131867</v>
      </c>
      <c r="J107" s="215">
        <v>125908</v>
      </c>
      <c r="K107" s="216">
        <v>95.48</v>
      </c>
      <c r="M107" s="169">
        <v>111581</v>
      </c>
      <c r="N107" s="170">
        <v>110207</v>
      </c>
      <c r="O107" s="171">
        <v>98.77</v>
      </c>
      <c r="Q107" s="215">
        <v>111728</v>
      </c>
      <c r="R107" s="215">
        <v>110366</v>
      </c>
      <c r="S107" s="216">
        <v>98.78</v>
      </c>
      <c r="T107" s="161" t="s">
        <v>690</v>
      </c>
      <c r="U107" s="165" t="s">
        <v>695</v>
      </c>
      <c r="V107" s="36"/>
    </row>
    <row r="108" spans="1:22" ht="13" x14ac:dyDescent="0.3">
      <c r="A108" s="11">
        <v>96</v>
      </c>
      <c r="B108" s="87" t="s">
        <v>168</v>
      </c>
      <c r="C108" s="15" t="s">
        <v>169</v>
      </c>
      <c r="D108" s="16" t="s">
        <v>665</v>
      </c>
      <c r="E108" s="169">
        <v>77095</v>
      </c>
      <c r="F108" s="170">
        <v>75263</v>
      </c>
      <c r="G108" s="171">
        <v>97.62</v>
      </c>
      <c r="H108" s="187"/>
      <c r="I108" s="215">
        <v>78026</v>
      </c>
      <c r="J108" s="215">
        <v>76303</v>
      </c>
      <c r="K108" s="216">
        <v>97.79</v>
      </c>
      <c r="M108" s="169">
        <v>34733</v>
      </c>
      <c r="N108" s="170">
        <v>34068</v>
      </c>
      <c r="O108" s="171">
        <v>98.09</v>
      </c>
      <c r="Q108" s="215">
        <v>34987</v>
      </c>
      <c r="R108" s="215">
        <v>34237</v>
      </c>
      <c r="S108" s="216">
        <v>97.86</v>
      </c>
      <c r="T108" s="161" t="s">
        <v>689</v>
      </c>
      <c r="U108" s="165" t="s">
        <v>697</v>
      </c>
      <c r="V108" s="36"/>
    </row>
    <row r="109" spans="1:22" ht="13" x14ac:dyDescent="0.3">
      <c r="A109" s="11">
        <v>97</v>
      </c>
      <c r="B109" s="87" t="s">
        <v>170</v>
      </c>
      <c r="C109" s="15" t="s">
        <v>171</v>
      </c>
      <c r="D109" s="16" t="s">
        <v>665</v>
      </c>
      <c r="E109" s="169">
        <v>48474</v>
      </c>
      <c r="F109" s="170">
        <v>47866</v>
      </c>
      <c r="G109" s="171">
        <v>98.75</v>
      </c>
      <c r="H109" s="187"/>
      <c r="I109" s="215">
        <v>50153</v>
      </c>
      <c r="J109" s="215">
        <v>49685</v>
      </c>
      <c r="K109" s="216">
        <v>99.07</v>
      </c>
      <c r="M109" s="169">
        <v>23559</v>
      </c>
      <c r="N109" s="170">
        <v>23236</v>
      </c>
      <c r="O109" s="171">
        <v>98.63</v>
      </c>
      <c r="Q109" s="215">
        <v>23618</v>
      </c>
      <c r="R109" s="215">
        <v>23429</v>
      </c>
      <c r="S109" s="216">
        <v>99.2</v>
      </c>
      <c r="T109" s="161" t="s">
        <v>686</v>
      </c>
      <c r="U109" s="165" t="s">
        <v>702</v>
      </c>
      <c r="V109" s="36"/>
    </row>
    <row r="110" spans="1:22" ht="13" x14ac:dyDescent="0.3">
      <c r="A110" s="11">
        <v>98</v>
      </c>
      <c r="B110" s="87" t="s">
        <v>172</v>
      </c>
      <c r="C110" s="15" t="s">
        <v>173</v>
      </c>
      <c r="D110" s="16" t="s">
        <v>665</v>
      </c>
      <c r="E110" s="169">
        <v>46906</v>
      </c>
      <c r="F110" s="170">
        <v>45608</v>
      </c>
      <c r="G110" s="171">
        <v>97.23</v>
      </c>
      <c r="H110" s="187"/>
      <c r="I110" s="215">
        <v>48447</v>
      </c>
      <c r="J110" s="215">
        <v>47043</v>
      </c>
      <c r="K110" s="216">
        <v>97.1</v>
      </c>
      <c r="M110" s="169">
        <v>24482</v>
      </c>
      <c r="N110" s="170">
        <v>24117</v>
      </c>
      <c r="O110" s="171">
        <v>98.51</v>
      </c>
      <c r="Q110" s="215">
        <v>24834</v>
      </c>
      <c r="R110" s="215">
        <v>24282</v>
      </c>
      <c r="S110" s="216">
        <v>97.78</v>
      </c>
      <c r="T110" s="161" t="s">
        <v>688</v>
      </c>
      <c r="U110" s="165" t="s">
        <v>700</v>
      </c>
      <c r="V110" s="36"/>
    </row>
    <row r="111" spans="1:22" ht="13" x14ac:dyDescent="0.3">
      <c r="A111" s="11">
        <v>99</v>
      </c>
      <c r="B111" s="87" t="s">
        <v>174</v>
      </c>
      <c r="C111" s="15" t="s">
        <v>175</v>
      </c>
      <c r="D111" s="16" t="s">
        <v>665</v>
      </c>
      <c r="E111" s="169">
        <v>51288</v>
      </c>
      <c r="F111" s="170">
        <v>49492</v>
      </c>
      <c r="G111" s="171">
        <v>96.5</v>
      </c>
      <c r="H111" s="187"/>
      <c r="I111" s="215">
        <v>53152</v>
      </c>
      <c r="J111" s="215">
        <v>50708</v>
      </c>
      <c r="K111" s="216">
        <v>95.4</v>
      </c>
      <c r="M111" s="169">
        <v>77132</v>
      </c>
      <c r="N111" s="170">
        <v>75986</v>
      </c>
      <c r="O111" s="171">
        <v>98.51</v>
      </c>
      <c r="Q111" s="215">
        <v>78004</v>
      </c>
      <c r="R111" s="215">
        <v>77030</v>
      </c>
      <c r="S111" s="216">
        <v>98.75</v>
      </c>
      <c r="T111" s="161" t="s">
        <v>692</v>
      </c>
      <c r="U111" s="165" t="s">
        <v>703</v>
      </c>
      <c r="V111" s="36"/>
    </row>
    <row r="112" spans="1:22" ht="13" x14ac:dyDescent="0.3">
      <c r="A112" s="11">
        <v>100</v>
      </c>
      <c r="B112" s="87" t="s">
        <v>176</v>
      </c>
      <c r="C112" s="15" t="s">
        <v>177</v>
      </c>
      <c r="D112" s="16" t="s">
        <v>665</v>
      </c>
      <c r="E112" s="169">
        <v>57161</v>
      </c>
      <c r="F112" s="170">
        <v>56395</v>
      </c>
      <c r="G112" s="171">
        <v>98.66</v>
      </c>
      <c r="H112" s="187"/>
      <c r="I112" s="215">
        <v>57917</v>
      </c>
      <c r="J112" s="215">
        <v>57113</v>
      </c>
      <c r="K112" s="216">
        <v>98.61</v>
      </c>
      <c r="M112" s="169">
        <v>41911</v>
      </c>
      <c r="N112" s="170">
        <v>41628</v>
      </c>
      <c r="O112" s="171">
        <v>99.32</v>
      </c>
      <c r="Q112" s="215">
        <v>42497</v>
      </c>
      <c r="R112" s="215">
        <v>42089</v>
      </c>
      <c r="S112" s="216">
        <v>99.04</v>
      </c>
      <c r="T112" s="161" t="s">
        <v>686</v>
      </c>
      <c r="U112" s="165" t="s">
        <v>702</v>
      </c>
      <c r="V112" s="36"/>
    </row>
    <row r="113" spans="1:22" ht="13" x14ac:dyDescent="0.3">
      <c r="A113" s="11">
        <v>101</v>
      </c>
      <c r="B113" s="87" t="s">
        <v>178</v>
      </c>
      <c r="C113" s="15" t="s">
        <v>179</v>
      </c>
      <c r="D113" s="16" t="s">
        <v>665</v>
      </c>
      <c r="E113" s="169">
        <v>43722</v>
      </c>
      <c r="F113" s="170">
        <v>42722</v>
      </c>
      <c r="G113" s="171">
        <v>97.71</v>
      </c>
      <c r="H113" s="187"/>
      <c r="I113" s="215">
        <v>45506</v>
      </c>
      <c r="J113" s="215">
        <v>44275</v>
      </c>
      <c r="K113" s="216">
        <v>97.29</v>
      </c>
      <c r="M113" s="169">
        <v>24422</v>
      </c>
      <c r="N113" s="170">
        <v>24048</v>
      </c>
      <c r="O113" s="171">
        <v>98.47</v>
      </c>
      <c r="Q113" s="215">
        <v>25412</v>
      </c>
      <c r="R113" s="215">
        <v>24910</v>
      </c>
      <c r="S113" s="216">
        <v>98.02</v>
      </c>
      <c r="T113" s="161" t="s">
        <v>689</v>
      </c>
      <c r="U113" s="165" t="s">
        <v>697</v>
      </c>
      <c r="V113" s="36"/>
    </row>
    <row r="114" spans="1:22" ht="13" x14ac:dyDescent="0.3">
      <c r="A114" s="11">
        <v>102</v>
      </c>
      <c r="B114" s="87" t="s">
        <v>180</v>
      </c>
      <c r="C114" s="15" t="s">
        <v>181</v>
      </c>
      <c r="D114" s="16" t="s">
        <v>665</v>
      </c>
      <c r="E114" s="169">
        <v>24807</v>
      </c>
      <c r="F114" s="170">
        <v>24093</v>
      </c>
      <c r="G114" s="171">
        <v>97.12</v>
      </c>
      <c r="H114" s="187"/>
      <c r="I114" s="215">
        <v>25572</v>
      </c>
      <c r="J114" s="215">
        <v>24798</v>
      </c>
      <c r="K114" s="216">
        <v>96.97</v>
      </c>
      <c r="M114" s="169">
        <v>21978</v>
      </c>
      <c r="N114" s="170">
        <v>21650</v>
      </c>
      <c r="O114" s="171">
        <v>98.51</v>
      </c>
      <c r="Q114" s="215">
        <v>22218</v>
      </c>
      <c r="R114" s="215">
        <v>21695</v>
      </c>
      <c r="S114" s="216">
        <v>97.65</v>
      </c>
      <c r="T114" s="161" t="s">
        <v>689</v>
      </c>
      <c r="U114" s="165" t="s">
        <v>697</v>
      </c>
      <c r="V114" s="36"/>
    </row>
    <row r="115" spans="1:22" ht="13" x14ac:dyDescent="0.3">
      <c r="A115" s="11">
        <v>103</v>
      </c>
      <c r="B115" s="87" t="s">
        <v>182</v>
      </c>
      <c r="C115" s="15" t="s">
        <v>183</v>
      </c>
      <c r="D115" s="16" t="s">
        <v>665</v>
      </c>
      <c r="E115" s="169">
        <v>40800</v>
      </c>
      <c r="F115" s="170">
        <v>40091</v>
      </c>
      <c r="G115" s="171">
        <v>98.26</v>
      </c>
      <c r="H115" s="187"/>
      <c r="I115" s="215">
        <v>41714</v>
      </c>
      <c r="J115" s="215">
        <v>41035</v>
      </c>
      <c r="K115" s="216">
        <v>98.37</v>
      </c>
      <c r="M115" s="169">
        <v>11740</v>
      </c>
      <c r="N115" s="170">
        <v>11536</v>
      </c>
      <c r="O115" s="171">
        <v>98.26</v>
      </c>
      <c r="Q115" s="215">
        <v>11968</v>
      </c>
      <c r="R115" s="215">
        <v>11774</v>
      </c>
      <c r="S115" s="216">
        <v>98.38</v>
      </c>
      <c r="T115" s="161" t="s">
        <v>692</v>
      </c>
      <c r="U115" s="165" t="s">
        <v>703</v>
      </c>
      <c r="V115" s="36"/>
    </row>
    <row r="116" spans="1:22" ht="13" x14ac:dyDescent="0.3">
      <c r="A116" s="11">
        <v>104</v>
      </c>
      <c r="B116" s="87" t="s">
        <v>184</v>
      </c>
      <c r="C116" s="15" t="s">
        <v>185</v>
      </c>
      <c r="D116" s="16" t="s">
        <v>665</v>
      </c>
      <c r="E116" s="169">
        <v>42049</v>
      </c>
      <c r="F116" s="170">
        <v>41134</v>
      </c>
      <c r="G116" s="171">
        <v>97.82</v>
      </c>
      <c r="H116" s="187"/>
      <c r="I116" s="215">
        <v>43782</v>
      </c>
      <c r="J116" s="215">
        <v>42370</v>
      </c>
      <c r="K116" s="216">
        <v>96.77</v>
      </c>
      <c r="M116" s="169">
        <v>24692</v>
      </c>
      <c r="N116" s="170">
        <v>24085</v>
      </c>
      <c r="O116" s="171">
        <v>97.54</v>
      </c>
      <c r="Q116" s="215">
        <v>25137</v>
      </c>
      <c r="R116" s="215">
        <v>24205</v>
      </c>
      <c r="S116" s="216">
        <v>96.29</v>
      </c>
      <c r="T116" s="161" t="s">
        <v>687</v>
      </c>
      <c r="U116" s="165" t="s">
        <v>699</v>
      </c>
      <c r="V116" s="36"/>
    </row>
    <row r="117" spans="1:22" ht="13" x14ac:dyDescent="0.3">
      <c r="A117" s="11">
        <v>105</v>
      </c>
      <c r="B117" s="87" t="s">
        <v>186</v>
      </c>
      <c r="C117" s="15" t="s">
        <v>187</v>
      </c>
      <c r="D117" s="16" t="s">
        <v>666</v>
      </c>
      <c r="E117" s="169">
        <v>78915</v>
      </c>
      <c r="F117" s="170">
        <v>75910</v>
      </c>
      <c r="G117" s="171">
        <v>96.19</v>
      </c>
      <c r="H117" s="187"/>
      <c r="I117" s="215">
        <v>80892</v>
      </c>
      <c r="J117" s="215">
        <v>77143</v>
      </c>
      <c r="K117" s="216">
        <v>95.37</v>
      </c>
      <c r="M117" s="169">
        <v>89361</v>
      </c>
      <c r="N117" s="170">
        <v>86648</v>
      </c>
      <c r="O117" s="171">
        <v>96.96</v>
      </c>
      <c r="Q117" s="215">
        <v>91235</v>
      </c>
      <c r="R117" s="215">
        <v>87756</v>
      </c>
      <c r="S117" s="216">
        <v>96.19</v>
      </c>
      <c r="T117" s="161" t="s">
        <v>694</v>
      </c>
      <c r="U117" s="165" t="s">
        <v>698</v>
      </c>
      <c r="V117" s="36"/>
    </row>
    <row r="118" spans="1:22" ht="13" x14ac:dyDescent="0.3">
      <c r="A118" s="11">
        <v>106</v>
      </c>
      <c r="B118" s="87" t="s">
        <v>188</v>
      </c>
      <c r="C118" s="15" t="s">
        <v>189</v>
      </c>
      <c r="D118" s="16" t="s">
        <v>665</v>
      </c>
      <c r="E118" s="169">
        <v>55925</v>
      </c>
      <c r="F118" s="170">
        <v>55002</v>
      </c>
      <c r="G118" s="171">
        <v>98.35</v>
      </c>
      <c r="H118" s="187"/>
      <c r="I118" s="215">
        <v>58057</v>
      </c>
      <c r="J118" s="215">
        <v>57006</v>
      </c>
      <c r="K118" s="216">
        <v>98.19</v>
      </c>
      <c r="M118" s="169">
        <v>21412</v>
      </c>
      <c r="N118" s="170">
        <v>21129</v>
      </c>
      <c r="O118" s="171">
        <v>98.68</v>
      </c>
      <c r="Q118" s="215">
        <v>21506</v>
      </c>
      <c r="R118" s="215">
        <v>21289</v>
      </c>
      <c r="S118" s="216">
        <v>98.99</v>
      </c>
      <c r="T118" s="161" t="s">
        <v>688</v>
      </c>
      <c r="U118" s="165" t="s">
        <v>700</v>
      </c>
      <c r="V118" s="36"/>
    </row>
    <row r="119" spans="1:22" ht="13" x14ac:dyDescent="0.3">
      <c r="A119" s="11">
        <v>107</v>
      </c>
      <c r="B119" s="87" t="s">
        <v>190</v>
      </c>
      <c r="C119" s="15" t="s">
        <v>191</v>
      </c>
      <c r="D119" s="16" t="s">
        <v>665</v>
      </c>
      <c r="E119" s="169">
        <v>51458</v>
      </c>
      <c r="F119" s="170">
        <v>49878</v>
      </c>
      <c r="G119" s="171">
        <v>96.93</v>
      </c>
      <c r="H119" s="187"/>
      <c r="I119" s="215">
        <v>52715</v>
      </c>
      <c r="J119" s="215">
        <v>50982</v>
      </c>
      <c r="K119" s="216">
        <v>96.71</v>
      </c>
      <c r="M119" s="169">
        <v>51286</v>
      </c>
      <c r="N119" s="170">
        <v>50203</v>
      </c>
      <c r="O119" s="171">
        <v>97.89</v>
      </c>
      <c r="Q119" s="215">
        <v>53111</v>
      </c>
      <c r="R119" s="215">
        <v>51836</v>
      </c>
      <c r="S119" s="216">
        <v>97.6</v>
      </c>
      <c r="T119" s="161" t="s">
        <v>692</v>
      </c>
      <c r="U119" s="165" t="s">
        <v>703</v>
      </c>
      <c r="V119" s="36"/>
    </row>
    <row r="120" spans="1:22" ht="13" x14ac:dyDescent="0.3">
      <c r="A120" s="11">
        <v>108</v>
      </c>
      <c r="B120" s="87" t="s">
        <v>192</v>
      </c>
      <c r="C120" s="15" t="s">
        <v>193</v>
      </c>
      <c r="D120" s="16" t="s">
        <v>665</v>
      </c>
      <c r="E120" s="169">
        <v>36920</v>
      </c>
      <c r="F120" s="170">
        <v>35288</v>
      </c>
      <c r="G120" s="171">
        <v>95.6</v>
      </c>
      <c r="H120" s="187"/>
      <c r="I120" s="215">
        <v>37526</v>
      </c>
      <c r="J120" s="215">
        <v>35765</v>
      </c>
      <c r="K120" s="216">
        <v>95.31</v>
      </c>
      <c r="M120" s="169">
        <v>15611</v>
      </c>
      <c r="N120" s="170">
        <v>15223</v>
      </c>
      <c r="O120" s="171">
        <v>97.5</v>
      </c>
      <c r="Q120" s="215">
        <v>16091</v>
      </c>
      <c r="R120" s="215">
        <v>15586</v>
      </c>
      <c r="S120" s="216">
        <v>96.86</v>
      </c>
      <c r="T120" s="161" t="s">
        <v>686</v>
      </c>
      <c r="U120" s="165" t="s">
        <v>702</v>
      </c>
      <c r="V120" s="36"/>
    </row>
    <row r="121" spans="1:22" ht="13" x14ac:dyDescent="0.3">
      <c r="A121" s="11">
        <v>109</v>
      </c>
      <c r="B121" s="87" t="s">
        <v>194</v>
      </c>
      <c r="C121" s="15" t="s">
        <v>195</v>
      </c>
      <c r="D121" s="16" t="s">
        <v>665</v>
      </c>
      <c r="E121" s="169">
        <v>45404</v>
      </c>
      <c r="F121" s="170">
        <v>43939</v>
      </c>
      <c r="G121" s="171">
        <v>96.77</v>
      </c>
      <c r="H121" s="187"/>
      <c r="I121" s="215">
        <v>47425</v>
      </c>
      <c r="J121" s="215">
        <v>45963</v>
      </c>
      <c r="K121" s="216">
        <v>96.92</v>
      </c>
      <c r="M121" s="169">
        <v>22939</v>
      </c>
      <c r="N121" s="170">
        <v>22457</v>
      </c>
      <c r="O121" s="171">
        <v>97.9</v>
      </c>
      <c r="Q121" s="215">
        <v>24098</v>
      </c>
      <c r="R121" s="215">
        <v>23712</v>
      </c>
      <c r="S121" s="216">
        <v>98.4</v>
      </c>
      <c r="T121" s="161" t="s">
        <v>686</v>
      </c>
      <c r="U121" s="165" t="s">
        <v>702</v>
      </c>
      <c r="V121" s="36"/>
    </row>
    <row r="122" spans="1:22" ht="13" x14ac:dyDescent="0.3">
      <c r="A122" s="11">
        <v>110</v>
      </c>
      <c r="B122" s="87" t="s">
        <v>196</v>
      </c>
      <c r="C122" s="15" t="s">
        <v>197</v>
      </c>
      <c r="D122" s="16" t="s">
        <v>665</v>
      </c>
      <c r="E122" s="169">
        <v>38934</v>
      </c>
      <c r="F122" s="170">
        <v>37726</v>
      </c>
      <c r="G122" s="171">
        <v>96.9</v>
      </c>
      <c r="H122" s="187"/>
      <c r="I122" s="215">
        <v>39709</v>
      </c>
      <c r="J122" s="215">
        <v>38322</v>
      </c>
      <c r="K122" s="216">
        <v>96.51</v>
      </c>
      <c r="M122" s="169">
        <v>29832</v>
      </c>
      <c r="N122" s="170">
        <v>29309</v>
      </c>
      <c r="O122" s="171">
        <v>98.25</v>
      </c>
      <c r="Q122" s="215">
        <v>29959</v>
      </c>
      <c r="R122" s="215">
        <v>29278</v>
      </c>
      <c r="S122" s="216">
        <v>97.73</v>
      </c>
      <c r="T122" s="161" t="s">
        <v>689</v>
      </c>
      <c r="U122" s="165" t="s">
        <v>697</v>
      </c>
      <c r="V122" s="36"/>
    </row>
    <row r="123" spans="1:22" ht="13" x14ac:dyDescent="0.3">
      <c r="A123" s="11">
        <v>111</v>
      </c>
      <c r="B123" s="87" t="s">
        <v>198</v>
      </c>
      <c r="C123" s="15" t="s">
        <v>199</v>
      </c>
      <c r="D123" s="16" t="s">
        <v>655</v>
      </c>
      <c r="E123" s="169">
        <v>93845</v>
      </c>
      <c r="F123" s="170">
        <v>87408</v>
      </c>
      <c r="G123" s="171">
        <v>93.14</v>
      </c>
      <c r="H123" s="187"/>
      <c r="I123" s="215">
        <v>97033</v>
      </c>
      <c r="J123" s="215">
        <v>90833</v>
      </c>
      <c r="K123" s="216">
        <v>93.61</v>
      </c>
      <c r="M123" s="169">
        <v>68974.923850000006</v>
      </c>
      <c r="N123" s="170">
        <v>67265.455336159896</v>
      </c>
      <c r="O123" s="171">
        <v>97.52</v>
      </c>
      <c r="Q123" s="215">
        <v>69328</v>
      </c>
      <c r="R123" s="215">
        <v>67791</v>
      </c>
      <c r="S123" s="216">
        <v>97.78</v>
      </c>
      <c r="T123" s="161" t="s">
        <v>690</v>
      </c>
      <c r="U123" s="165" t="s">
        <v>695</v>
      </c>
      <c r="V123" s="36"/>
    </row>
    <row r="124" spans="1:22" ht="13" x14ac:dyDescent="0.3">
      <c r="A124" s="11">
        <v>112</v>
      </c>
      <c r="B124" s="87" t="s">
        <v>200</v>
      </c>
      <c r="C124" s="15" t="s">
        <v>201</v>
      </c>
      <c r="D124" s="16" t="s">
        <v>665</v>
      </c>
      <c r="E124" s="169">
        <v>84608</v>
      </c>
      <c r="F124" s="170">
        <v>83798</v>
      </c>
      <c r="G124" s="171">
        <v>99.04</v>
      </c>
      <c r="H124" s="187"/>
      <c r="I124" s="215">
        <v>87315</v>
      </c>
      <c r="J124" s="215">
        <v>86558</v>
      </c>
      <c r="K124" s="216">
        <v>99.13</v>
      </c>
      <c r="M124" s="169">
        <v>79948</v>
      </c>
      <c r="N124" s="170">
        <v>79276</v>
      </c>
      <c r="O124" s="171">
        <v>99.16</v>
      </c>
      <c r="Q124" s="215">
        <v>81050</v>
      </c>
      <c r="R124" s="215">
        <v>80458</v>
      </c>
      <c r="S124" s="216">
        <v>99.27</v>
      </c>
      <c r="T124" s="161" t="s">
        <v>686</v>
      </c>
      <c r="U124" s="165" t="s">
        <v>702</v>
      </c>
      <c r="V124" s="36"/>
    </row>
    <row r="125" spans="1:22" ht="13" x14ac:dyDescent="0.3">
      <c r="A125" s="11">
        <v>113</v>
      </c>
      <c r="B125" s="87" t="s">
        <v>202</v>
      </c>
      <c r="C125" s="15" t="s">
        <v>203</v>
      </c>
      <c r="D125" s="16" t="s">
        <v>655</v>
      </c>
      <c r="E125" s="169">
        <v>83329</v>
      </c>
      <c r="F125" s="170">
        <v>77958</v>
      </c>
      <c r="G125" s="171">
        <v>93.55</v>
      </c>
      <c r="H125" s="187"/>
      <c r="I125" s="215">
        <v>86116</v>
      </c>
      <c r="J125" s="215">
        <v>80968</v>
      </c>
      <c r="K125" s="216">
        <v>94.02</v>
      </c>
      <c r="M125" s="169">
        <v>89618</v>
      </c>
      <c r="N125" s="170">
        <v>86209</v>
      </c>
      <c r="O125" s="171">
        <v>96.2</v>
      </c>
      <c r="Q125" s="215">
        <v>91221</v>
      </c>
      <c r="R125" s="215">
        <v>87301</v>
      </c>
      <c r="S125" s="216">
        <v>95.7</v>
      </c>
      <c r="T125" s="161" t="s">
        <v>690</v>
      </c>
      <c r="U125" s="165" t="s">
        <v>695</v>
      </c>
      <c r="V125" s="36"/>
    </row>
    <row r="126" spans="1:22" ht="13" x14ac:dyDescent="0.3">
      <c r="A126" s="11">
        <v>114</v>
      </c>
      <c r="B126" s="87" t="s">
        <v>608</v>
      </c>
      <c r="C126" s="15" t="s">
        <v>204</v>
      </c>
      <c r="D126" s="16" t="s">
        <v>664</v>
      </c>
      <c r="E126" s="169">
        <v>45205</v>
      </c>
      <c r="F126" s="170">
        <v>43305</v>
      </c>
      <c r="G126" s="171">
        <v>95.8</v>
      </c>
      <c r="H126" s="187"/>
      <c r="I126" s="215">
        <v>46822</v>
      </c>
      <c r="J126" s="215">
        <v>44688</v>
      </c>
      <c r="K126" s="216">
        <v>95.44</v>
      </c>
      <c r="M126" s="169">
        <v>54450</v>
      </c>
      <c r="N126" s="170">
        <v>52811</v>
      </c>
      <c r="O126" s="171">
        <v>96.99</v>
      </c>
      <c r="Q126" s="215">
        <v>54892</v>
      </c>
      <c r="R126" s="215">
        <v>53269</v>
      </c>
      <c r="S126" s="216">
        <v>97.04</v>
      </c>
      <c r="T126" s="161" t="s">
        <v>687</v>
      </c>
      <c r="U126" s="165" t="s">
        <v>699</v>
      </c>
      <c r="V126" s="36"/>
    </row>
    <row r="127" spans="1:22" ht="13" x14ac:dyDescent="0.3">
      <c r="A127" s="11">
        <v>115</v>
      </c>
      <c r="B127" s="87" t="s">
        <v>205</v>
      </c>
      <c r="C127" s="15" t="s">
        <v>206</v>
      </c>
      <c r="D127" s="16" t="s">
        <v>665</v>
      </c>
      <c r="E127" s="169">
        <v>49220</v>
      </c>
      <c r="F127" s="170">
        <v>48447</v>
      </c>
      <c r="G127" s="171">
        <v>98.43</v>
      </c>
      <c r="H127" s="187"/>
      <c r="I127" s="215">
        <v>51030</v>
      </c>
      <c r="J127" s="215">
        <v>50226</v>
      </c>
      <c r="K127" s="216">
        <v>98.42</v>
      </c>
      <c r="M127" s="169">
        <v>27102</v>
      </c>
      <c r="N127" s="170">
        <v>26727</v>
      </c>
      <c r="O127" s="171">
        <v>98.62</v>
      </c>
      <c r="Q127" s="215">
        <v>27437</v>
      </c>
      <c r="R127" s="215">
        <v>26669</v>
      </c>
      <c r="S127" s="216">
        <v>97.2</v>
      </c>
      <c r="T127" s="161" t="s">
        <v>691</v>
      </c>
      <c r="U127" s="165" t="s">
        <v>696</v>
      </c>
      <c r="V127" s="36"/>
    </row>
    <row r="128" spans="1:22" ht="13" x14ac:dyDescent="0.3">
      <c r="A128" s="11">
        <v>116</v>
      </c>
      <c r="B128" s="87" t="s">
        <v>609</v>
      </c>
      <c r="C128" s="15" t="s">
        <v>207</v>
      </c>
      <c r="D128" s="16" t="s">
        <v>655</v>
      </c>
      <c r="E128" s="169">
        <v>75747</v>
      </c>
      <c r="F128" s="170">
        <v>72938</v>
      </c>
      <c r="G128" s="171">
        <v>96.29</v>
      </c>
      <c r="H128" s="187"/>
      <c r="I128" s="215">
        <v>75802</v>
      </c>
      <c r="J128" s="215">
        <v>72990</v>
      </c>
      <c r="K128" s="216">
        <v>96.29</v>
      </c>
      <c r="M128" s="169">
        <v>195118</v>
      </c>
      <c r="N128" s="170">
        <v>189507</v>
      </c>
      <c r="O128" s="171">
        <v>97.12</v>
      </c>
      <c r="Q128" s="215">
        <v>196756</v>
      </c>
      <c r="R128" s="215">
        <v>193082</v>
      </c>
      <c r="S128" s="216">
        <v>98.13</v>
      </c>
      <c r="T128" s="161" t="s">
        <v>690</v>
      </c>
      <c r="U128" s="165" t="s">
        <v>695</v>
      </c>
      <c r="V128" s="36"/>
    </row>
    <row r="129" spans="1:22" ht="13" x14ac:dyDescent="0.3">
      <c r="A129" s="11">
        <v>117</v>
      </c>
      <c r="B129" s="87" t="s">
        <v>208</v>
      </c>
      <c r="C129" s="15" t="s">
        <v>209</v>
      </c>
      <c r="D129" s="16" t="s">
        <v>665</v>
      </c>
      <c r="E129" s="169">
        <v>47873</v>
      </c>
      <c r="F129" s="170">
        <v>47186</v>
      </c>
      <c r="G129" s="171">
        <v>98.56</v>
      </c>
      <c r="H129" s="187"/>
      <c r="I129" s="215">
        <v>48890</v>
      </c>
      <c r="J129" s="215">
        <v>48216</v>
      </c>
      <c r="K129" s="216">
        <v>98.62</v>
      </c>
      <c r="M129" s="169">
        <v>36942</v>
      </c>
      <c r="N129" s="170">
        <v>36580</v>
      </c>
      <c r="O129" s="171">
        <v>99.02</v>
      </c>
      <c r="Q129" s="215">
        <v>38104</v>
      </c>
      <c r="R129" s="215">
        <v>37817</v>
      </c>
      <c r="S129" s="216">
        <v>99.25</v>
      </c>
      <c r="T129" s="161" t="s">
        <v>688</v>
      </c>
      <c r="U129" s="165" t="s">
        <v>700</v>
      </c>
      <c r="V129" s="36"/>
    </row>
    <row r="130" spans="1:22" ht="13" x14ac:dyDescent="0.3">
      <c r="A130" s="11">
        <v>118</v>
      </c>
      <c r="B130" s="87" t="s">
        <v>210</v>
      </c>
      <c r="C130" s="15" t="s">
        <v>211</v>
      </c>
      <c r="D130" s="16" t="s">
        <v>656</v>
      </c>
      <c r="E130" s="169">
        <v>107875</v>
      </c>
      <c r="F130" s="170">
        <v>102562</v>
      </c>
      <c r="G130" s="171">
        <v>95.07</v>
      </c>
      <c r="H130" s="187"/>
      <c r="I130" s="215">
        <v>110288</v>
      </c>
      <c r="J130" s="215">
        <v>105801</v>
      </c>
      <c r="K130" s="216">
        <v>95.93</v>
      </c>
      <c r="M130" s="169">
        <v>65951</v>
      </c>
      <c r="N130" s="170">
        <v>63745</v>
      </c>
      <c r="O130" s="171">
        <v>96.66</v>
      </c>
      <c r="Q130" s="215">
        <v>65490</v>
      </c>
      <c r="R130" s="215">
        <v>63873</v>
      </c>
      <c r="S130" s="216">
        <v>97.53</v>
      </c>
      <c r="T130" s="161" t="s">
        <v>690</v>
      </c>
      <c r="U130" s="165" t="s">
        <v>695</v>
      </c>
      <c r="V130" s="36"/>
    </row>
    <row r="131" spans="1:22" ht="13" x14ac:dyDescent="0.3">
      <c r="A131" s="11">
        <v>119</v>
      </c>
      <c r="B131" s="87" t="s">
        <v>212</v>
      </c>
      <c r="C131" s="15" t="s">
        <v>213</v>
      </c>
      <c r="D131" s="16" t="s">
        <v>665</v>
      </c>
      <c r="E131" s="169">
        <v>37905</v>
      </c>
      <c r="F131" s="170">
        <v>36265</v>
      </c>
      <c r="G131" s="171">
        <v>95.67</v>
      </c>
      <c r="H131" s="187"/>
      <c r="I131" s="215">
        <v>39115</v>
      </c>
      <c r="J131" s="215">
        <v>37471</v>
      </c>
      <c r="K131" s="216">
        <v>95.8</v>
      </c>
      <c r="M131" s="169">
        <v>44538</v>
      </c>
      <c r="N131" s="170">
        <v>43882</v>
      </c>
      <c r="O131" s="171">
        <v>98.53</v>
      </c>
      <c r="Q131" s="215">
        <v>46411</v>
      </c>
      <c r="R131" s="215">
        <v>45712</v>
      </c>
      <c r="S131" s="216">
        <v>98.49</v>
      </c>
      <c r="T131" s="161" t="s">
        <v>689</v>
      </c>
      <c r="U131" s="165" t="s">
        <v>697</v>
      </c>
      <c r="V131" s="36"/>
    </row>
    <row r="132" spans="1:22" ht="13" x14ac:dyDescent="0.3">
      <c r="A132" s="11">
        <v>120</v>
      </c>
      <c r="B132" s="87" t="s">
        <v>214</v>
      </c>
      <c r="C132" s="15" t="s">
        <v>215</v>
      </c>
      <c r="D132" s="16" t="s">
        <v>665</v>
      </c>
      <c r="E132" s="169">
        <v>91869</v>
      </c>
      <c r="F132" s="170">
        <v>90543</v>
      </c>
      <c r="G132" s="171">
        <v>98.56</v>
      </c>
      <c r="H132" s="187"/>
      <c r="I132" s="215">
        <v>94581</v>
      </c>
      <c r="J132" s="215">
        <v>92886</v>
      </c>
      <c r="K132" s="216">
        <v>98.21</v>
      </c>
      <c r="M132" s="169">
        <v>61504</v>
      </c>
      <c r="N132" s="170">
        <v>60347</v>
      </c>
      <c r="O132" s="171">
        <v>98.12</v>
      </c>
      <c r="Q132" s="215">
        <v>62452</v>
      </c>
      <c r="R132" s="215">
        <v>61418</v>
      </c>
      <c r="S132" s="216">
        <v>98.34</v>
      </c>
      <c r="T132" s="161" t="s">
        <v>691</v>
      </c>
      <c r="U132" s="165" t="s">
        <v>696</v>
      </c>
      <c r="V132" s="36"/>
    </row>
    <row r="133" spans="1:22" ht="13" x14ac:dyDescent="0.3">
      <c r="A133" s="11">
        <v>121</v>
      </c>
      <c r="B133" s="87" t="s">
        <v>216</v>
      </c>
      <c r="C133" s="15" t="s">
        <v>217</v>
      </c>
      <c r="D133" s="16" t="s">
        <v>656</v>
      </c>
      <c r="E133" s="169">
        <v>121468</v>
      </c>
      <c r="F133" s="170">
        <v>118435</v>
      </c>
      <c r="G133" s="171">
        <v>97.5</v>
      </c>
      <c r="H133" s="187"/>
      <c r="I133" s="215">
        <v>123671</v>
      </c>
      <c r="J133" s="215">
        <v>120331</v>
      </c>
      <c r="K133" s="216">
        <v>97.3</v>
      </c>
      <c r="M133" s="169">
        <v>52037</v>
      </c>
      <c r="N133" s="170">
        <v>49810</v>
      </c>
      <c r="O133" s="171">
        <v>95.72</v>
      </c>
      <c r="Q133" s="215">
        <v>50501</v>
      </c>
      <c r="R133" s="215">
        <v>48623</v>
      </c>
      <c r="S133" s="216">
        <v>96.28</v>
      </c>
      <c r="T133" s="161" t="s">
        <v>690</v>
      </c>
      <c r="U133" s="165" t="s">
        <v>695</v>
      </c>
      <c r="V133" s="36"/>
    </row>
    <row r="134" spans="1:22" ht="13" x14ac:dyDescent="0.3">
      <c r="A134" s="11">
        <v>122</v>
      </c>
      <c r="B134" s="87" t="s">
        <v>218</v>
      </c>
      <c r="C134" s="15" t="s">
        <v>219</v>
      </c>
      <c r="D134" s="16" t="s">
        <v>665</v>
      </c>
      <c r="E134" s="169">
        <v>55138</v>
      </c>
      <c r="F134" s="170">
        <v>54414</v>
      </c>
      <c r="G134" s="171">
        <v>98.69</v>
      </c>
      <c r="H134" s="187"/>
      <c r="I134" s="215">
        <v>55848</v>
      </c>
      <c r="J134" s="215">
        <v>55118</v>
      </c>
      <c r="K134" s="216">
        <v>98.69</v>
      </c>
      <c r="M134" s="169">
        <v>29135</v>
      </c>
      <c r="N134" s="170">
        <v>28713</v>
      </c>
      <c r="O134" s="171">
        <v>98.55</v>
      </c>
      <c r="Q134" s="215">
        <v>29192</v>
      </c>
      <c r="R134" s="215">
        <v>28773</v>
      </c>
      <c r="S134" s="216">
        <v>98.56</v>
      </c>
      <c r="T134" s="162" t="s">
        <v>686</v>
      </c>
      <c r="U134" s="165" t="s">
        <v>702</v>
      </c>
      <c r="V134" s="36"/>
    </row>
    <row r="135" spans="1:22" ht="13" x14ac:dyDescent="0.3">
      <c r="A135" s="11">
        <v>123</v>
      </c>
      <c r="B135" s="87" t="s">
        <v>610</v>
      </c>
      <c r="C135" s="15" t="s">
        <v>220</v>
      </c>
      <c r="D135" s="16" t="s">
        <v>664</v>
      </c>
      <c r="E135" s="169">
        <v>37343</v>
      </c>
      <c r="F135" s="170">
        <v>35872</v>
      </c>
      <c r="G135" s="171">
        <v>96.06</v>
      </c>
      <c r="H135" s="187"/>
      <c r="I135" s="215">
        <v>38479</v>
      </c>
      <c r="J135" s="215">
        <v>36725</v>
      </c>
      <c r="K135" s="216">
        <v>95.44</v>
      </c>
      <c r="M135" s="169">
        <v>30479</v>
      </c>
      <c r="N135" s="170">
        <v>30031</v>
      </c>
      <c r="O135" s="171">
        <v>98.53</v>
      </c>
      <c r="Q135" s="215">
        <v>32828</v>
      </c>
      <c r="R135" s="215">
        <v>32171</v>
      </c>
      <c r="S135" s="216">
        <v>98</v>
      </c>
      <c r="T135" s="161" t="s">
        <v>694</v>
      </c>
      <c r="U135" s="165" t="s">
        <v>698</v>
      </c>
      <c r="V135" s="36"/>
    </row>
    <row r="136" spans="1:22" ht="13" x14ac:dyDescent="0.3">
      <c r="A136" s="11">
        <v>124</v>
      </c>
      <c r="B136" s="87" t="s">
        <v>221</v>
      </c>
      <c r="C136" s="15" t="s">
        <v>222</v>
      </c>
      <c r="D136" s="16" t="s">
        <v>665</v>
      </c>
      <c r="E136" s="169">
        <v>39562</v>
      </c>
      <c r="F136" s="170">
        <v>38112</v>
      </c>
      <c r="G136" s="171">
        <v>96.33</v>
      </c>
      <c r="H136" s="187"/>
      <c r="I136" s="215">
        <v>40903</v>
      </c>
      <c r="J136" s="215">
        <v>39443</v>
      </c>
      <c r="K136" s="216">
        <v>96.43</v>
      </c>
      <c r="M136" s="169">
        <v>21898</v>
      </c>
      <c r="N136" s="170">
        <v>21423</v>
      </c>
      <c r="O136" s="171">
        <v>97.83</v>
      </c>
      <c r="Q136" s="215">
        <v>21624</v>
      </c>
      <c r="R136" s="215">
        <v>21301</v>
      </c>
      <c r="S136" s="216">
        <v>98.51</v>
      </c>
      <c r="T136" s="161" t="s">
        <v>686</v>
      </c>
      <c r="U136" s="165" t="s">
        <v>702</v>
      </c>
      <c r="V136" s="36"/>
    </row>
    <row r="137" spans="1:22" ht="13" x14ac:dyDescent="0.3">
      <c r="A137" s="11">
        <v>125</v>
      </c>
      <c r="B137" s="87" t="s">
        <v>223</v>
      </c>
      <c r="C137" s="15" t="s">
        <v>224</v>
      </c>
      <c r="D137" s="16" t="s">
        <v>665</v>
      </c>
      <c r="E137" s="169">
        <v>55236</v>
      </c>
      <c r="F137" s="170">
        <v>53612</v>
      </c>
      <c r="G137" s="171">
        <v>97.06</v>
      </c>
      <c r="H137" s="187"/>
      <c r="I137" s="215">
        <v>56223</v>
      </c>
      <c r="J137" s="215">
        <v>54538</v>
      </c>
      <c r="K137" s="216">
        <v>97</v>
      </c>
      <c r="M137" s="169">
        <v>32040</v>
      </c>
      <c r="N137" s="170">
        <v>31702</v>
      </c>
      <c r="O137" s="171">
        <v>98.95</v>
      </c>
      <c r="Q137" s="215">
        <v>32801</v>
      </c>
      <c r="R137" s="215">
        <v>32482</v>
      </c>
      <c r="S137" s="216">
        <v>99.03</v>
      </c>
      <c r="T137" s="161" t="s">
        <v>686</v>
      </c>
      <c r="U137" s="165" t="s">
        <v>702</v>
      </c>
      <c r="V137" s="36"/>
    </row>
    <row r="138" spans="1:22" ht="13" x14ac:dyDescent="0.3">
      <c r="A138" s="11">
        <v>126</v>
      </c>
      <c r="B138" s="87" t="s">
        <v>225</v>
      </c>
      <c r="C138" s="15" t="s">
        <v>226</v>
      </c>
      <c r="D138" s="16" t="s">
        <v>656</v>
      </c>
      <c r="E138" s="169">
        <v>121970</v>
      </c>
      <c r="F138" s="170">
        <v>118480</v>
      </c>
      <c r="G138" s="171">
        <v>97.14</v>
      </c>
      <c r="H138" s="187"/>
      <c r="I138" s="215">
        <v>124239</v>
      </c>
      <c r="J138" s="215">
        <v>120723</v>
      </c>
      <c r="K138" s="216">
        <v>97.17</v>
      </c>
      <c r="M138" s="169">
        <v>74970</v>
      </c>
      <c r="N138" s="170">
        <v>73033</v>
      </c>
      <c r="O138" s="171">
        <v>97.42</v>
      </c>
      <c r="Q138" s="215">
        <v>74810</v>
      </c>
      <c r="R138" s="215">
        <v>72739</v>
      </c>
      <c r="S138" s="216">
        <v>97.23</v>
      </c>
      <c r="T138" s="161" t="s">
        <v>690</v>
      </c>
      <c r="U138" s="165" t="s">
        <v>695</v>
      </c>
      <c r="V138" s="36"/>
    </row>
    <row r="139" spans="1:22" ht="13" x14ac:dyDescent="0.3">
      <c r="A139" s="11">
        <v>127</v>
      </c>
      <c r="B139" s="87" t="s">
        <v>611</v>
      </c>
      <c r="C139" s="15" t="s">
        <v>227</v>
      </c>
      <c r="D139" s="16" t="s">
        <v>664</v>
      </c>
      <c r="E139" s="169">
        <v>98539</v>
      </c>
      <c r="F139" s="170">
        <v>96963</v>
      </c>
      <c r="G139" s="171">
        <v>98.4</v>
      </c>
      <c r="H139" s="187"/>
      <c r="I139" s="215">
        <v>102865</v>
      </c>
      <c r="J139" s="215">
        <v>100932</v>
      </c>
      <c r="K139" s="216">
        <v>98.12</v>
      </c>
      <c r="M139" s="169">
        <v>45855</v>
      </c>
      <c r="N139" s="170">
        <v>45144</v>
      </c>
      <c r="O139" s="171">
        <v>98.45</v>
      </c>
      <c r="Q139" s="215">
        <v>47595</v>
      </c>
      <c r="R139" s="215">
        <v>47072</v>
      </c>
      <c r="S139" s="216">
        <v>98.9</v>
      </c>
      <c r="T139" s="161" t="s">
        <v>693</v>
      </c>
      <c r="U139" s="165" t="s">
        <v>701</v>
      </c>
      <c r="V139" s="36"/>
    </row>
    <row r="140" spans="1:22" ht="13" x14ac:dyDescent="0.3">
      <c r="A140" s="11">
        <v>128</v>
      </c>
      <c r="B140" s="87" t="s">
        <v>228</v>
      </c>
      <c r="C140" s="15" t="s">
        <v>229</v>
      </c>
      <c r="D140" s="16" t="s">
        <v>665</v>
      </c>
      <c r="E140" s="169">
        <v>56280</v>
      </c>
      <c r="F140" s="170">
        <v>54965</v>
      </c>
      <c r="G140" s="171">
        <v>97.66</v>
      </c>
      <c r="H140" s="187"/>
      <c r="I140" s="215">
        <v>57212</v>
      </c>
      <c r="J140" s="215">
        <v>56154</v>
      </c>
      <c r="K140" s="216">
        <v>98.15</v>
      </c>
      <c r="M140" s="169">
        <v>45834</v>
      </c>
      <c r="N140" s="170">
        <v>45097</v>
      </c>
      <c r="O140" s="171">
        <v>98.39</v>
      </c>
      <c r="Q140" s="215">
        <v>46703</v>
      </c>
      <c r="R140" s="215">
        <v>45996</v>
      </c>
      <c r="S140" s="216">
        <v>98.49</v>
      </c>
      <c r="T140" s="161" t="s">
        <v>689</v>
      </c>
      <c r="U140" s="165" t="s">
        <v>697</v>
      </c>
      <c r="V140" s="36"/>
    </row>
    <row r="141" spans="1:22" ht="13" x14ac:dyDescent="0.3">
      <c r="A141" s="11">
        <v>129</v>
      </c>
      <c r="B141" s="87" t="s">
        <v>230</v>
      </c>
      <c r="C141" s="15" t="s">
        <v>231</v>
      </c>
      <c r="D141" s="16" t="s">
        <v>665</v>
      </c>
      <c r="E141" s="169">
        <v>43644</v>
      </c>
      <c r="F141" s="170">
        <v>42875</v>
      </c>
      <c r="G141" s="171">
        <v>98.24</v>
      </c>
      <c r="H141" s="187"/>
      <c r="I141" s="215">
        <v>44811</v>
      </c>
      <c r="J141" s="215">
        <v>44159</v>
      </c>
      <c r="K141" s="216">
        <v>98.55</v>
      </c>
      <c r="M141" s="169">
        <v>24090</v>
      </c>
      <c r="N141" s="170">
        <v>23754</v>
      </c>
      <c r="O141" s="171">
        <v>98.61</v>
      </c>
      <c r="Q141" s="215">
        <v>24229</v>
      </c>
      <c r="R141" s="215">
        <v>23784</v>
      </c>
      <c r="S141" s="216">
        <v>98.16</v>
      </c>
      <c r="T141" s="161" t="s">
        <v>688</v>
      </c>
      <c r="U141" s="165" t="s">
        <v>700</v>
      </c>
      <c r="V141" s="36"/>
    </row>
    <row r="142" spans="1:22" ht="13" x14ac:dyDescent="0.3">
      <c r="A142" s="11">
        <v>130</v>
      </c>
      <c r="B142" s="87" t="s">
        <v>232</v>
      </c>
      <c r="C142" s="15" t="s">
        <v>233</v>
      </c>
      <c r="D142" s="16" t="s">
        <v>656</v>
      </c>
      <c r="E142" s="169">
        <v>126424</v>
      </c>
      <c r="F142" s="170">
        <v>123741</v>
      </c>
      <c r="G142" s="171">
        <v>97.88</v>
      </c>
      <c r="H142" s="187"/>
      <c r="I142" s="215">
        <v>127982</v>
      </c>
      <c r="J142" s="215">
        <v>124542</v>
      </c>
      <c r="K142" s="216">
        <v>97.31</v>
      </c>
      <c r="M142" s="169">
        <v>342593</v>
      </c>
      <c r="N142" s="170">
        <v>339458</v>
      </c>
      <c r="O142" s="171">
        <v>99.08</v>
      </c>
      <c r="Q142" s="215">
        <v>364616</v>
      </c>
      <c r="R142" s="215">
        <v>359827</v>
      </c>
      <c r="S142" s="216">
        <v>98.69</v>
      </c>
      <c r="T142" s="161" t="s">
        <v>690</v>
      </c>
      <c r="U142" s="165" t="s">
        <v>695</v>
      </c>
      <c r="V142" s="36"/>
    </row>
    <row r="143" spans="1:22" ht="13" x14ac:dyDescent="0.3">
      <c r="A143" s="11">
        <v>131</v>
      </c>
      <c r="B143" s="87" t="s">
        <v>612</v>
      </c>
      <c r="C143" s="15" t="s">
        <v>234</v>
      </c>
      <c r="D143" s="16" t="s">
        <v>665</v>
      </c>
      <c r="E143" s="169">
        <v>50560</v>
      </c>
      <c r="F143" s="170">
        <v>49543</v>
      </c>
      <c r="G143" s="171">
        <v>97.99</v>
      </c>
      <c r="H143" s="187"/>
      <c r="I143" s="215">
        <v>51926</v>
      </c>
      <c r="J143" s="215">
        <v>50883</v>
      </c>
      <c r="K143" s="216">
        <v>97.99</v>
      </c>
      <c r="M143" s="169">
        <v>28869</v>
      </c>
      <c r="N143" s="170">
        <v>28261</v>
      </c>
      <c r="O143" s="171">
        <v>97.89</v>
      </c>
      <c r="Q143" s="215">
        <v>29134</v>
      </c>
      <c r="R143" s="215">
        <v>28673</v>
      </c>
      <c r="S143" s="216">
        <v>98.42</v>
      </c>
      <c r="T143" s="161" t="s">
        <v>688</v>
      </c>
      <c r="U143" s="165" t="s">
        <v>700</v>
      </c>
      <c r="V143" s="36"/>
    </row>
    <row r="144" spans="1:22" ht="13" x14ac:dyDescent="0.3">
      <c r="A144" s="11">
        <v>132</v>
      </c>
      <c r="B144" s="87" t="s">
        <v>235</v>
      </c>
      <c r="C144" s="15" t="s">
        <v>236</v>
      </c>
      <c r="D144" s="16" t="s">
        <v>665</v>
      </c>
      <c r="E144" s="169">
        <v>82458</v>
      </c>
      <c r="F144" s="170">
        <v>81106</v>
      </c>
      <c r="G144" s="171">
        <v>98.36</v>
      </c>
      <c r="H144" s="187"/>
      <c r="I144" s="215">
        <v>84504</v>
      </c>
      <c r="J144" s="215">
        <v>83370</v>
      </c>
      <c r="K144" s="216">
        <v>98.66</v>
      </c>
      <c r="M144" s="169">
        <v>40917</v>
      </c>
      <c r="N144" s="170">
        <v>39658</v>
      </c>
      <c r="O144" s="171">
        <v>96.92</v>
      </c>
      <c r="Q144" s="215">
        <v>40756</v>
      </c>
      <c r="R144" s="215">
        <v>39706</v>
      </c>
      <c r="S144" s="216">
        <v>97.42</v>
      </c>
      <c r="T144" s="161" t="s">
        <v>686</v>
      </c>
      <c r="U144" s="165" t="s">
        <v>702</v>
      </c>
      <c r="V144" s="36"/>
    </row>
    <row r="145" spans="1:22" ht="13" x14ac:dyDescent="0.3">
      <c r="A145" s="11">
        <v>133</v>
      </c>
      <c r="B145" s="87" t="s">
        <v>237</v>
      </c>
      <c r="C145" s="15" t="s">
        <v>238</v>
      </c>
      <c r="D145" s="16" t="s">
        <v>656</v>
      </c>
      <c r="E145" s="169">
        <v>108394</v>
      </c>
      <c r="F145" s="170">
        <v>104763</v>
      </c>
      <c r="G145" s="171">
        <v>96.65</v>
      </c>
      <c r="H145" s="187"/>
      <c r="I145" s="215">
        <v>110413</v>
      </c>
      <c r="J145" s="215">
        <v>107933</v>
      </c>
      <c r="K145" s="216">
        <v>97.75</v>
      </c>
      <c r="M145" s="169">
        <v>155024</v>
      </c>
      <c r="N145" s="170">
        <v>153675</v>
      </c>
      <c r="O145" s="171">
        <v>99.13</v>
      </c>
      <c r="Q145" s="215">
        <v>158926</v>
      </c>
      <c r="R145" s="215">
        <v>157962</v>
      </c>
      <c r="S145" s="216">
        <v>99.39</v>
      </c>
      <c r="T145" s="161" t="s">
        <v>690</v>
      </c>
      <c r="U145" s="165" t="s">
        <v>695</v>
      </c>
      <c r="V145" s="36"/>
    </row>
    <row r="146" spans="1:22" ht="13" x14ac:dyDescent="0.3">
      <c r="A146" s="11">
        <v>134</v>
      </c>
      <c r="B146" s="87" t="s">
        <v>239</v>
      </c>
      <c r="C146" s="15" t="s">
        <v>613</v>
      </c>
      <c r="D146" s="16" t="s">
        <v>665</v>
      </c>
      <c r="E146" s="169">
        <v>89071</v>
      </c>
      <c r="F146" s="170">
        <v>87542</v>
      </c>
      <c r="G146" s="171">
        <v>98.28</v>
      </c>
      <c r="H146" s="187"/>
      <c r="I146" s="215">
        <v>92201</v>
      </c>
      <c r="J146" s="215">
        <v>90702</v>
      </c>
      <c r="K146" s="216">
        <v>98.37</v>
      </c>
      <c r="M146" s="169">
        <v>57190</v>
      </c>
      <c r="N146" s="170">
        <v>56489</v>
      </c>
      <c r="O146" s="171">
        <v>98.77</v>
      </c>
      <c r="Q146" s="215">
        <v>58972</v>
      </c>
      <c r="R146" s="215">
        <v>58283</v>
      </c>
      <c r="S146" s="216">
        <v>98.83</v>
      </c>
      <c r="T146" s="161" t="s">
        <v>689</v>
      </c>
      <c r="U146" s="165" t="s">
        <v>697</v>
      </c>
      <c r="V146" s="36"/>
    </row>
    <row r="147" spans="1:22" ht="13" x14ac:dyDescent="0.3">
      <c r="A147" s="11">
        <v>135</v>
      </c>
      <c r="B147" s="87" t="s">
        <v>240</v>
      </c>
      <c r="C147" s="15" t="s">
        <v>241</v>
      </c>
      <c r="D147" s="16" t="s">
        <v>665</v>
      </c>
      <c r="E147" s="169">
        <v>31090</v>
      </c>
      <c r="F147" s="170">
        <v>29362</v>
      </c>
      <c r="G147" s="171">
        <v>94.44</v>
      </c>
      <c r="H147" s="187"/>
      <c r="I147" s="215">
        <v>32096</v>
      </c>
      <c r="J147" s="215">
        <v>30401</v>
      </c>
      <c r="K147" s="216">
        <v>94.72</v>
      </c>
      <c r="M147" s="169">
        <v>21612</v>
      </c>
      <c r="N147" s="170">
        <v>20385</v>
      </c>
      <c r="O147" s="171">
        <v>94.32</v>
      </c>
      <c r="Q147" s="215">
        <v>21897</v>
      </c>
      <c r="R147" s="215">
        <v>20801</v>
      </c>
      <c r="S147" s="216">
        <v>94.99</v>
      </c>
      <c r="T147" s="161" t="s">
        <v>687</v>
      </c>
      <c r="U147" s="165" t="s">
        <v>699</v>
      </c>
      <c r="V147" s="36"/>
    </row>
    <row r="148" spans="1:22" ht="13" x14ac:dyDescent="0.3">
      <c r="A148" s="11">
        <v>136</v>
      </c>
      <c r="B148" s="87" t="s">
        <v>242</v>
      </c>
      <c r="C148" s="15" t="s">
        <v>243</v>
      </c>
      <c r="D148" s="16" t="s">
        <v>665</v>
      </c>
      <c r="E148" s="169">
        <v>57956</v>
      </c>
      <c r="F148" s="170">
        <v>55602</v>
      </c>
      <c r="G148" s="171">
        <v>95.94</v>
      </c>
      <c r="H148" s="187"/>
      <c r="I148" s="215">
        <v>59298</v>
      </c>
      <c r="J148" s="215">
        <v>57024</v>
      </c>
      <c r="K148" s="216">
        <v>96.17</v>
      </c>
      <c r="M148" s="169">
        <v>55386</v>
      </c>
      <c r="N148" s="170">
        <v>53990</v>
      </c>
      <c r="O148" s="171">
        <v>97.48</v>
      </c>
      <c r="Q148" s="215">
        <v>56472</v>
      </c>
      <c r="R148" s="215">
        <v>55574</v>
      </c>
      <c r="S148" s="216">
        <v>98.41</v>
      </c>
      <c r="T148" s="161" t="s">
        <v>689</v>
      </c>
      <c r="U148" s="165" t="s">
        <v>697</v>
      </c>
      <c r="V148" s="36"/>
    </row>
    <row r="149" spans="1:22" ht="13" x14ac:dyDescent="0.3">
      <c r="A149" s="11">
        <v>137</v>
      </c>
      <c r="B149" s="87" t="s">
        <v>614</v>
      </c>
      <c r="C149" s="15" t="s">
        <v>244</v>
      </c>
      <c r="D149" s="16" t="s">
        <v>664</v>
      </c>
      <c r="E149" s="169">
        <v>71793</v>
      </c>
      <c r="F149" s="170">
        <v>70139</v>
      </c>
      <c r="G149" s="171">
        <v>97.7</v>
      </c>
      <c r="H149" s="187"/>
      <c r="I149" s="215">
        <v>75220</v>
      </c>
      <c r="J149" s="215">
        <v>73448</v>
      </c>
      <c r="K149" s="216">
        <v>97.64</v>
      </c>
      <c r="M149" s="169">
        <v>35200</v>
      </c>
      <c r="N149" s="170">
        <v>34381</v>
      </c>
      <c r="O149" s="171">
        <v>97.7</v>
      </c>
      <c r="Q149" s="215">
        <v>35451</v>
      </c>
      <c r="R149" s="215">
        <v>34698</v>
      </c>
      <c r="S149" s="216">
        <v>97.88</v>
      </c>
      <c r="T149" s="161" t="s">
        <v>686</v>
      </c>
      <c r="U149" s="165" t="s">
        <v>702</v>
      </c>
      <c r="V149" s="36"/>
    </row>
    <row r="150" spans="1:22" ht="13" x14ac:dyDescent="0.3">
      <c r="A150" s="11">
        <v>138</v>
      </c>
      <c r="B150" s="87" t="s">
        <v>245</v>
      </c>
      <c r="C150" s="15" t="s">
        <v>246</v>
      </c>
      <c r="D150" s="16" t="s">
        <v>664</v>
      </c>
      <c r="E150" s="169">
        <v>1571</v>
      </c>
      <c r="F150" s="170">
        <v>1534</v>
      </c>
      <c r="G150" s="171">
        <v>97.64</v>
      </c>
      <c r="H150" s="187"/>
      <c r="I150" s="215">
        <v>1618</v>
      </c>
      <c r="J150" s="215">
        <v>1584</v>
      </c>
      <c r="K150" s="216">
        <v>97.9</v>
      </c>
      <c r="M150" s="169">
        <v>1589</v>
      </c>
      <c r="N150" s="170">
        <v>1388</v>
      </c>
      <c r="O150" s="171">
        <v>87.35</v>
      </c>
      <c r="Q150" s="215">
        <v>1545</v>
      </c>
      <c r="R150" s="215">
        <v>1527</v>
      </c>
      <c r="S150" s="216">
        <v>98.83</v>
      </c>
      <c r="T150" s="161" t="s">
        <v>692</v>
      </c>
      <c r="U150" s="165" t="s">
        <v>703</v>
      </c>
      <c r="V150" s="36"/>
    </row>
    <row r="151" spans="1:22" ht="13" x14ac:dyDescent="0.3">
      <c r="A151" s="11">
        <v>139</v>
      </c>
      <c r="B151" s="87" t="s">
        <v>247</v>
      </c>
      <c r="C151" s="15" t="s">
        <v>248</v>
      </c>
      <c r="D151" s="16" t="s">
        <v>655</v>
      </c>
      <c r="E151" s="169">
        <v>92392</v>
      </c>
      <c r="F151" s="170">
        <v>88490</v>
      </c>
      <c r="G151" s="171">
        <v>95.78</v>
      </c>
      <c r="H151" s="187"/>
      <c r="I151" s="215">
        <v>94830</v>
      </c>
      <c r="J151" s="215">
        <v>90617</v>
      </c>
      <c r="K151" s="216">
        <v>95.56</v>
      </c>
      <c r="M151" s="169">
        <v>197649</v>
      </c>
      <c r="N151" s="170">
        <v>194005</v>
      </c>
      <c r="O151" s="171">
        <v>98.16</v>
      </c>
      <c r="Q151" s="215">
        <v>202690</v>
      </c>
      <c r="R151" s="215">
        <v>195209</v>
      </c>
      <c r="S151" s="216">
        <v>96.31</v>
      </c>
      <c r="T151" s="161" t="s">
        <v>690</v>
      </c>
      <c r="U151" s="165" t="s">
        <v>695</v>
      </c>
      <c r="V151" s="36"/>
    </row>
    <row r="152" spans="1:22" ht="13" x14ac:dyDescent="0.3">
      <c r="A152" s="11">
        <v>140</v>
      </c>
      <c r="B152" s="87" t="s">
        <v>615</v>
      </c>
      <c r="C152" s="15" t="s">
        <v>249</v>
      </c>
      <c r="D152" s="16" t="s">
        <v>655</v>
      </c>
      <c r="E152" s="169">
        <v>102057</v>
      </c>
      <c r="F152" s="170">
        <v>99039</v>
      </c>
      <c r="G152" s="171">
        <v>97.04</v>
      </c>
      <c r="H152" s="187"/>
      <c r="I152" s="215">
        <v>103051</v>
      </c>
      <c r="J152" s="215">
        <v>99996</v>
      </c>
      <c r="K152" s="216">
        <v>97.04</v>
      </c>
      <c r="M152" s="169">
        <v>281895</v>
      </c>
      <c r="N152" s="170">
        <v>279564</v>
      </c>
      <c r="O152" s="171">
        <v>99.17</v>
      </c>
      <c r="Q152" s="215">
        <v>283623</v>
      </c>
      <c r="R152" s="215">
        <v>281027</v>
      </c>
      <c r="S152" s="216">
        <v>99.08</v>
      </c>
      <c r="T152" s="161" t="s">
        <v>690</v>
      </c>
      <c r="U152" s="165" t="s">
        <v>695</v>
      </c>
      <c r="V152" s="36"/>
    </row>
    <row r="153" spans="1:22" ht="13" x14ac:dyDescent="0.3">
      <c r="A153" s="11">
        <v>141</v>
      </c>
      <c r="B153" s="87" t="s">
        <v>250</v>
      </c>
      <c r="C153" s="15" t="s">
        <v>251</v>
      </c>
      <c r="D153" s="16" t="s">
        <v>665</v>
      </c>
      <c r="E153" s="169">
        <v>41406</v>
      </c>
      <c r="F153" s="170">
        <v>40514</v>
      </c>
      <c r="G153" s="171">
        <v>97.85</v>
      </c>
      <c r="H153" s="187"/>
      <c r="I153" s="215">
        <v>43238</v>
      </c>
      <c r="J153" s="215">
        <v>42303</v>
      </c>
      <c r="K153" s="216">
        <v>97.84</v>
      </c>
      <c r="M153" s="169">
        <v>31524</v>
      </c>
      <c r="N153" s="170">
        <v>31220</v>
      </c>
      <c r="O153" s="171">
        <v>99.04</v>
      </c>
      <c r="Q153" s="215">
        <v>31962</v>
      </c>
      <c r="R153" s="215">
        <v>31768</v>
      </c>
      <c r="S153" s="216">
        <v>99.39</v>
      </c>
      <c r="T153" s="161" t="s">
        <v>688</v>
      </c>
      <c r="U153" s="165" t="s">
        <v>700</v>
      </c>
      <c r="V153" s="36"/>
    </row>
    <row r="154" spans="1:22" ht="13" x14ac:dyDescent="0.3">
      <c r="A154" s="11">
        <v>142</v>
      </c>
      <c r="B154" s="87" t="s">
        <v>616</v>
      </c>
      <c r="C154" s="15" t="s">
        <v>252</v>
      </c>
      <c r="D154" s="16" t="s">
        <v>665</v>
      </c>
      <c r="E154" s="169">
        <v>70424</v>
      </c>
      <c r="F154" s="170">
        <v>68360</v>
      </c>
      <c r="G154" s="171">
        <v>97.07</v>
      </c>
      <c r="H154" s="187"/>
      <c r="I154" s="215">
        <v>72504</v>
      </c>
      <c r="J154" s="215">
        <v>70492</v>
      </c>
      <c r="K154" s="216">
        <v>97.22</v>
      </c>
      <c r="M154" s="169">
        <v>44011</v>
      </c>
      <c r="N154" s="170">
        <v>42812</v>
      </c>
      <c r="O154" s="171">
        <v>97.28</v>
      </c>
      <c r="Q154" s="215">
        <v>44894</v>
      </c>
      <c r="R154" s="215">
        <v>44233</v>
      </c>
      <c r="S154" s="216">
        <v>98.53</v>
      </c>
      <c r="T154" s="161" t="s">
        <v>689</v>
      </c>
      <c r="U154" s="165" t="s">
        <v>697</v>
      </c>
      <c r="V154" s="36"/>
    </row>
    <row r="155" spans="1:22" ht="13" x14ac:dyDescent="0.3">
      <c r="A155" s="11">
        <v>143</v>
      </c>
      <c r="B155" s="87" t="s">
        <v>617</v>
      </c>
      <c r="C155" s="15" t="s">
        <v>253</v>
      </c>
      <c r="D155" s="16" t="s">
        <v>664</v>
      </c>
      <c r="E155" s="169">
        <v>75392</v>
      </c>
      <c r="F155" s="170">
        <v>71027</v>
      </c>
      <c r="G155" s="171">
        <v>94.21</v>
      </c>
      <c r="H155" s="187"/>
      <c r="I155" s="215">
        <v>80784</v>
      </c>
      <c r="J155" s="215">
        <v>75638</v>
      </c>
      <c r="K155" s="216">
        <v>93.63</v>
      </c>
      <c r="M155" s="169">
        <v>92763</v>
      </c>
      <c r="N155" s="170">
        <v>89864</v>
      </c>
      <c r="O155" s="171">
        <v>96.87</v>
      </c>
      <c r="Q155" s="215">
        <v>93314</v>
      </c>
      <c r="R155" s="215">
        <v>90691</v>
      </c>
      <c r="S155" s="216">
        <v>97.19</v>
      </c>
      <c r="T155" s="161" t="s">
        <v>691</v>
      </c>
      <c r="U155" s="165" t="s">
        <v>696</v>
      </c>
      <c r="V155" s="36"/>
    </row>
    <row r="156" spans="1:22" ht="13" x14ac:dyDescent="0.3">
      <c r="A156" s="11">
        <v>144</v>
      </c>
      <c r="B156" s="87" t="s">
        <v>254</v>
      </c>
      <c r="C156" s="15" t="s">
        <v>255</v>
      </c>
      <c r="D156" s="16" t="s">
        <v>656</v>
      </c>
      <c r="E156" s="169">
        <v>98509</v>
      </c>
      <c r="F156" s="170">
        <v>97148</v>
      </c>
      <c r="G156" s="171">
        <v>98.62</v>
      </c>
      <c r="H156" s="187"/>
      <c r="I156" s="215">
        <v>100017</v>
      </c>
      <c r="J156" s="215">
        <v>98525</v>
      </c>
      <c r="K156" s="216">
        <v>98.51</v>
      </c>
      <c r="M156" s="169">
        <v>83230</v>
      </c>
      <c r="N156" s="170">
        <v>81282</v>
      </c>
      <c r="O156" s="171">
        <v>97.66</v>
      </c>
      <c r="Q156" s="215">
        <v>83852</v>
      </c>
      <c r="R156" s="215">
        <v>82299</v>
      </c>
      <c r="S156" s="216">
        <v>98.15</v>
      </c>
      <c r="T156" s="161" t="s">
        <v>690</v>
      </c>
      <c r="U156" s="165" t="s">
        <v>695</v>
      </c>
      <c r="V156" s="36"/>
    </row>
    <row r="157" spans="1:22" ht="13" x14ac:dyDescent="0.3">
      <c r="A157" s="11">
        <v>145</v>
      </c>
      <c r="B157" s="87" t="s">
        <v>256</v>
      </c>
      <c r="C157" s="15" t="s">
        <v>257</v>
      </c>
      <c r="D157" s="16" t="s">
        <v>666</v>
      </c>
      <c r="E157" s="169">
        <v>163464</v>
      </c>
      <c r="F157" s="170">
        <v>155004</v>
      </c>
      <c r="G157" s="171">
        <v>94.82</v>
      </c>
      <c r="H157" s="187"/>
      <c r="I157" s="215">
        <v>165496</v>
      </c>
      <c r="J157" s="215">
        <v>157522</v>
      </c>
      <c r="K157" s="216">
        <v>95.18</v>
      </c>
      <c r="M157" s="169">
        <v>108401</v>
      </c>
      <c r="N157" s="170">
        <v>104632</v>
      </c>
      <c r="O157" s="171">
        <v>96.52</v>
      </c>
      <c r="Q157" s="215">
        <v>108615</v>
      </c>
      <c r="R157" s="215">
        <v>104978</v>
      </c>
      <c r="S157" s="216">
        <v>96.65</v>
      </c>
      <c r="T157" s="161" t="s">
        <v>691</v>
      </c>
      <c r="U157" s="165" t="s">
        <v>696</v>
      </c>
      <c r="V157" s="36"/>
    </row>
    <row r="158" spans="1:22" ht="13" x14ac:dyDescent="0.3">
      <c r="A158" s="11">
        <v>146</v>
      </c>
      <c r="B158" s="87" t="s">
        <v>258</v>
      </c>
      <c r="C158" s="15" t="s">
        <v>259</v>
      </c>
      <c r="D158" s="16" t="s">
        <v>666</v>
      </c>
      <c r="E158" s="169">
        <v>48251</v>
      </c>
      <c r="F158" s="170">
        <v>45676</v>
      </c>
      <c r="G158" s="171">
        <v>94.66</v>
      </c>
      <c r="H158" s="187"/>
      <c r="I158" s="215">
        <v>49559</v>
      </c>
      <c r="J158" s="215">
        <v>47068</v>
      </c>
      <c r="K158" s="216">
        <v>94.97</v>
      </c>
      <c r="M158" s="169">
        <v>42247</v>
      </c>
      <c r="N158" s="170">
        <v>41662</v>
      </c>
      <c r="O158" s="171">
        <v>98.62</v>
      </c>
      <c r="Q158" s="215">
        <v>42598</v>
      </c>
      <c r="R158" s="215">
        <v>42234</v>
      </c>
      <c r="S158" s="216">
        <v>99.15</v>
      </c>
      <c r="T158" s="161" t="s">
        <v>687</v>
      </c>
      <c r="U158" s="165" t="s">
        <v>699</v>
      </c>
      <c r="V158" s="36"/>
    </row>
    <row r="159" spans="1:22" ht="13" x14ac:dyDescent="0.3">
      <c r="A159" s="11">
        <v>147</v>
      </c>
      <c r="B159" s="87" t="s">
        <v>260</v>
      </c>
      <c r="C159" s="15" t="s">
        <v>261</v>
      </c>
      <c r="D159" s="16" t="s">
        <v>655</v>
      </c>
      <c r="E159" s="169">
        <v>120067</v>
      </c>
      <c r="F159" s="170">
        <v>113515</v>
      </c>
      <c r="G159" s="171">
        <v>94.54</v>
      </c>
      <c r="H159" s="187"/>
      <c r="I159" s="215">
        <v>123238</v>
      </c>
      <c r="J159" s="215">
        <v>117081</v>
      </c>
      <c r="K159" s="216">
        <v>95</v>
      </c>
      <c r="M159" s="169">
        <v>123694</v>
      </c>
      <c r="N159" s="170">
        <v>121422</v>
      </c>
      <c r="O159" s="171">
        <v>98.16</v>
      </c>
      <c r="Q159" s="215">
        <v>124899</v>
      </c>
      <c r="R159" s="215">
        <v>123027</v>
      </c>
      <c r="S159" s="216">
        <v>98.5</v>
      </c>
      <c r="T159" s="161" t="s">
        <v>690</v>
      </c>
      <c r="U159" s="165" t="s">
        <v>695</v>
      </c>
      <c r="V159" s="36"/>
    </row>
    <row r="160" spans="1:22" ht="13" x14ac:dyDescent="0.3">
      <c r="A160" s="11">
        <v>148</v>
      </c>
      <c r="B160" s="87" t="s">
        <v>262</v>
      </c>
      <c r="C160" s="15" t="s">
        <v>263</v>
      </c>
      <c r="D160" s="16" t="s">
        <v>665</v>
      </c>
      <c r="E160" s="169">
        <v>57825</v>
      </c>
      <c r="F160" s="170">
        <v>55996</v>
      </c>
      <c r="G160" s="171">
        <v>96.84</v>
      </c>
      <c r="H160" s="187"/>
      <c r="I160" s="215">
        <v>59790</v>
      </c>
      <c r="J160" s="215">
        <v>57720</v>
      </c>
      <c r="K160" s="216">
        <v>96.54</v>
      </c>
      <c r="M160" s="169">
        <v>49038</v>
      </c>
      <c r="N160" s="170">
        <v>48230</v>
      </c>
      <c r="O160" s="171">
        <v>98.35</v>
      </c>
      <c r="Q160" s="215">
        <v>52898</v>
      </c>
      <c r="R160" s="215">
        <v>52220</v>
      </c>
      <c r="S160" s="216">
        <v>98.72</v>
      </c>
      <c r="T160" s="161" t="s">
        <v>687</v>
      </c>
      <c r="U160" s="165" t="s">
        <v>699</v>
      </c>
      <c r="V160" s="36"/>
    </row>
    <row r="161" spans="1:22" ht="13" x14ac:dyDescent="0.3">
      <c r="A161" s="11">
        <v>149</v>
      </c>
      <c r="B161" s="87" t="s">
        <v>264</v>
      </c>
      <c r="C161" s="15" t="s">
        <v>265</v>
      </c>
      <c r="D161" s="16" t="s">
        <v>666</v>
      </c>
      <c r="E161" s="169">
        <v>279490</v>
      </c>
      <c r="F161" s="170">
        <v>267545</v>
      </c>
      <c r="G161" s="171">
        <v>95.73</v>
      </c>
      <c r="H161" s="187"/>
      <c r="I161" s="215">
        <v>289263</v>
      </c>
      <c r="J161" s="215">
        <v>276713</v>
      </c>
      <c r="K161" s="216">
        <v>95.66</v>
      </c>
      <c r="M161" s="169">
        <v>375958</v>
      </c>
      <c r="N161" s="170">
        <v>364853</v>
      </c>
      <c r="O161" s="171">
        <v>97.05</v>
      </c>
      <c r="Q161" s="215">
        <v>376673</v>
      </c>
      <c r="R161" s="215">
        <v>366672</v>
      </c>
      <c r="S161" s="216">
        <v>97.34</v>
      </c>
      <c r="T161" s="161" t="s">
        <v>691</v>
      </c>
      <c r="U161" s="165" t="s">
        <v>696</v>
      </c>
      <c r="V161" s="36"/>
    </row>
    <row r="162" spans="1:22" ht="13" x14ac:dyDescent="0.3">
      <c r="A162" s="11">
        <v>150</v>
      </c>
      <c r="B162" s="87" t="s">
        <v>618</v>
      </c>
      <c r="C162" s="15" t="s">
        <v>266</v>
      </c>
      <c r="D162" s="16" t="s">
        <v>664</v>
      </c>
      <c r="E162" s="169">
        <v>98370</v>
      </c>
      <c r="F162" s="170">
        <v>93264</v>
      </c>
      <c r="G162" s="171">
        <v>94.81</v>
      </c>
      <c r="H162" s="187"/>
      <c r="I162" s="215">
        <v>103173</v>
      </c>
      <c r="J162" s="215">
        <v>97945</v>
      </c>
      <c r="K162" s="216">
        <v>94.93</v>
      </c>
      <c r="M162" s="169">
        <v>101849</v>
      </c>
      <c r="N162" s="170">
        <v>98780</v>
      </c>
      <c r="O162" s="171">
        <v>96.99</v>
      </c>
      <c r="Q162" s="215">
        <v>103558</v>
      </c>
      <c r="R162" s="215">
        <v>101028</v>
      </c>
      <c r="S162" s="216">
        <v>97.56</v>
      </c>
      <c r="T162" s="161" t="s">
        <v>688</v>
      </c>
      <c r="U162" s="165" t="s">
        <v>700</v>
      </c>
      <c r="V162" s="36"/>
    </row>
    <row r="163" spans="1:22" ht="13" x14ac:dyDescent="0.3">
      <c r="A163" s="11">
        <v>151</v>
      </c>
      <c r="B163" s="87" t="s">
        <v>267</v>
      </c>
      <c r="C163" s="15" t="s">
        <v>268</v>
      </c>
      <c r="D163" s="16" t="s">
        <v>665</v>
      </c>
      <c r="E163" s="169">
        <v>57500</v>
      </c>
      <c r="F163" s="170">
        <v>56562</v>
      </c>
      <c r="G163" s="171">
        <v>98.37</v>
      </c>
      <c r="H163" s="187"/>
      <c r="I163" s="215">
        <v>59232</v>
      </c>
      <c r="J163" s="215">
        <v>58187</v>
      </c>
      <c r="K163" s="216">
        <v>98.24</v>
      </c>
      <c r="M163" s="169">
        <v>24216</v>
      </c>
      <c r="N163" s="170">
        <v>23856</v>
      </c>
      <c r="O163" s="171">
        <v>98.51</v>
      </c>
      <c r="Q163" s="215">
        <v>24787</v>
      </c>
      <c r="R163" s="215">
        <v>24512</v>
      </c>
      <c r="S163" s="216">
        <v>98.89</v>
      </c>
      <c r="T163" s="161" t="s">
        <v>686</v>
      </c>
      <c r="U163" s="165" t="s">
        <v>702</v>
      </c>
      <c r="V163" s="36"/>
    </row>
    <row r="164" spans="1:22" ht="13" x14ac:dyDescent="0.3">
      <c r="A164" s="11">
        <v>152</v>
      </c>
      <c r="B164" s="87" t="s">
        <v>269</v>
      </c>
      <c r="C164" s="15" t="s">
        <v>270</v>
      </c>
      <c r="D164" s="16" t="s">
        <v>655</v>
      </c>
      <c r="E164" s="169">
        <v>106247</v>
      </c>
      <c r="F164" s="170">
        <v>100016</v>
      </c>
      <c r="G164" s="171">
        <v>94.14</v>
      </c>
      <c r="H164" s="187"/>
      <c r="I164" s="215">
        <v>106321</v>
      </c>
      <c r="J164" s="215">
        <v>100285</v>
      </c>
      <c r="K164" s="216">
        <v>94.32</v>
      </c>
      <c r="M164" s="169">
        <v>51844</v>
      </c>
      <c r="N164" s="170">
        <v>51351</v>
      </c>
      <c r="O164" s="171">
        <v>99.05</v>
      </c>
      <c r="Q164" s="215">
        <v>52892</v>
      </c>
      <c r="R164" s="215">
        <v>52685</v>
      </c>
      <c r="S164" s="216">
        <v>99.61</v>
      </c>
      <c r="T164" s="161" t="s">
        <v>690</v>
      </c>
      <c r="U164" s="165" t="s">
        <v>695</v>
      </c>
      <c r="V164" s="36"/>
    </row>
    <row r="165" spans="1:22" ht="13" x14ac:dyDescent="0.3">
      <c r="A165" s="11">
        <v>153</v>
      </c>
      <c r="B165" s="87" t="s">
        <v>271</v>
      </c>
      <c r="C165" s="15" t="s">
        <v>272</v>
      </c>
      <c r="D165" s="16" t="s">
        <v>665</v>
      </c>
      <c r="E165" s="169">
        <v>52278</v>
      </c>
      <c r="F165" s="170">
        <v>51688</v>
      </c>
      <c r="G165" s="171">
        <v>98.87</v>
      </c>
      <c r="H165" s="187"/>
      <c r="I165" s="215">
        <v>53215</v>
      </c>
      <c r="J165" s="215">
        <v>52519</v>
      </c>
      <c r="K165" s="216">
        <v>98.69</v>
      </c>
      <c r="M165" s="169">
        <v>33276</v>
      </c>
      <c r="N165" s="170">
        <v>32942</v>
      </c>
      <c r="O165" s="171">
        <v>99</v>
      </c>
      <c r="Q165" s="215">
        <v>33886</v>
      </c>
      <c r="R165" s="215">
        <v>33343</v>
      </c>
      <c r="S165" s="216">
        <v>98.4</v>
      </c>
      <c r="T165" s="161" t="s">
        <v>693</v>
      </c>
      <c r="U165" s="165" t="s">
        <v>701</v>
      </c>
      <c r="V165" s="36"/>
    </row>
    <row r="166" spans="1:22" ht="13" x14ac:dyDescent="0.3">
      <c r="A166" s="11">
        <v>154</v>
      </c>
      <c r="B166" s="87" t="s">
        <v>273</v>
      </c>
      <c r="C166" s="15" t="s">
        <v>274</v>
      </c>
      <c r="D166" s="16" t="s">
        <v>665</v>
      </c>
      <c r="E166" s="169">
        <v>33501</v>
      </c>
      <c r="F166" s="170">
        <v>32349</v>
      </c>
      <c r="G166" s="171">
        <v>96.6</v>
      </c>
      <c r="H166" s="187"/>
      <c r="I166" s="215">
        <v>34175</v>
      </c>
      <c r="J166" s="215">
        <v>33125</v>
      </c>
      <c r="K166" s="216">
        <v>96.93</v>
      </c>
      <c r="M166" s="169">
        <v>41406</v>
      </c>
      <c r="N166" s="170">
        <v>41120</v>
      </c>
      <c r="O166" s="171">
        <v>99.3</v>
      </c>
      <c r="Q166" s="215">
        <v>42524</v>
      </c>
      <c r="R166" s="215">
        <v>42296</v>
      </c>
      <c r="S166" s="216">
        <v>99.46</v>
      </c>
      <c r="T166" s="161" t="s">
        <v>688</v>
      </c>
      <c r="U166" s="165" t="s">
        <v>700</v>
      </c>
      <c r="V166" s="36"/>
    </row>
    <row r="167" spans="1:22" ht="13" x14ac:dyDescent="0.3">
      <c r="A167" s="11">
        <v>155</v>
      </c>
      <c r="B167" s="87" t="s">
        <v>275</v>
      </c>
      <c r="C167" s="15" t="s">
        <v>276</v>
      </c>
      <c r="D167" s="16" t="s">
        <v>666</v>
      </c>
      <c r="E167" s="169">
        <v>145521</v>
      </c>
      <c r="F167" s="170">
        <v>137663</v>
      </c>
      <c r="G167" s="171">
        <v>94.6</v>
      </c>
      <c r="H167" s="187"/>
      <c r="I167" s="215">
        <v>152191</v>
      </c>
      <c r="J167" s="215">
        <v>144079</v>
      </c>
      <c r="K167" s="216">
        <v>94.67</v>
      </c>
      <c r="M167" s="169">
        <v>195742</v>
      </c>
      <c r="N167" s="170">
        <v>190495</v>
      </c>
      <c r="O167" s="171">
        <v>97.32</v>
      </c>
      <c r="Q167" s="215">
        <v>193177</v>
      </c>
      <c r="R167" s="215">
        <v>188289</v>
      </c>
      <c r="S167" s="216">
        <v>97.47</v>
      </c>
      <c r="T167" s="161" t="s">
        <v>687</v>
      </c>
      <c r="U167" s="165" t="s">
        <v>699</v>
      </c>
      <c r="V167" s="36"/>
    </row>
    <row r="168" spans="1:22" ht="13" x14ac:dyDescent="0.3">
      <c r="A168" s="11">
        <v>156</v>
      </c>
      <c r="B168" s="87" t="s">
        <v>619</v>
      </c>
      <c r="C168" s="15" t="s">
        <v>277</v>
      </c>
      <c r="D168" s="16" t="s">
        <v>664</v>
      </c>
      <c r="E168" s="169">
        <v>67831</v>
      </c>
      <c r="F168" s="170">
        <v>65430</v>
      </c>
      <c r="G168" s="171">
        <v>96.46</v>
      </c>
      <c r="H168" s="187"/>
      <c r="I168" s="215">
        <v>70336</v>
      </c>
      <c r="J168" s="215">
        <v>68068</v>
      </c>
      <c r="K168" s="216">
        <v>96.78</v>
      </c>
      <c r="M168" s="169">
        <v>69916</v>
      </c>
      <c r="N168" s="170">
        <v>67579</v>
      </c>
      <c r="O168" s="171">
        <v>96.66</v>
      </c>
      <c r="Q168" s="215">
        <v>70007</v>
      </c>
      <c r="R168" s="215">
        <v>68304</v>
      </c>
      <c r="S168" s="216">
        <v>97.57</v>
      </c>
      <c r="T168" s="161" t="s">
        <v>689</v>
      </c>
      <c r="U168" s="165" t="s">
        <v>697</v>
      </c>
      <c r="V168" s="36"/>
    </row>
    <row r="169" spans="1:22" ht="13" x14ac:dyDescent="0.3">
      <c r="A169" s="11">
        <v>157</v>
      </c>
      <c r="B169" s="87" t="s">
        <v>278</v>
      </c>
      <c r="C169" s="15" t="s">
        <v>279</v>
      </c>
      <c r="D169" s="16" t="s">
        <v>665</v>
      </c>
      <c r="E169" s="169">
        <v>84298</v>
      </c>
      <c r="F169" s="170">
        <v>82874</v>
      </c>
      <c r="G169" s="171">
        <v>98.31</v>
      </c>
      <c r="H169" s="187"/>
      <c r="I169" s="215">
        <v>87558</v>
      </c>
      <c r="J169" s="215">
        <v>86133</v>
      </c>
      <c r="K169" s="216">
        <v>98.37</v>
      </c>
      <c r="M169" s="169">
        <v>57626</v>
      </c>
      <c r="N169" s="170">
        <v>56088</v>
      </c>
      <c r="O169" s="171">
        <v>97.33</v>
      </c>
      <c r="Q169" s="215">
        <v>58307</v>
      </c>
      <c r="R169" s="215">
        <v>56952</v>
      </c>
      <c r="S169" s="216">
        <v>97.68</v>
      </c>
      <c r="T169" s="161" t="s">
        <v>686</v>
      </c>
      <c r="U169" s="165" t="s">
        <v>702</v>
      </c>
      <c r="V169" s="36"/>
    </row>
    <row r="170" spans="1:22" ht="13" x14ac:dyDescent="0.3">
      <c r="A170" s="11">
        <v>158</v>
      </c>
      <c r="B170" s="87" t="s">
        <v>280</v>
      </c>
      <c r="C170" s="15" t="s">
        <v>281</v>
      </c>
      <c r="D170" s="16" t="s">
        <v>665</v>
      </c>
      <c r="E170" s="169">
        <v>34983</v>
      </c>
      <c r="F170" s="170">
        <v>34321</v>
      </c>
      <c r="G170" s="171">
        <v>98.11</v>
      </c>
      <c r="H170" s="187"/>
      <c r="I170" s="215">
        <v>35538</v>
      </c>
      <c r="J170" s="215">
        <v>34942</v>
      </c>
      <c r="K170" s="216">
        <v>98.32</v>
      </c>
      <c r="M170" s="169">
        <v>13495</v>
      </c>
      <c r="N170" s="170">
        <v>13152</v>
      </c>
      <c r="O170" s="171">
        <v>97.46</v>
      </c>
      <c r="Q170" s="215">
        <v>13852</v>
      </c>
      <c r="R170" s="215">
        <v>13515</v>
      </c>
      <c r="S170" s="216">
        <v>97.57</v>
      </c>
      <c r="T170" s="161" t="s">
        <v>689</v>
      </c>
      <c r="U170" s="165" t="s">
        <v>697</v>
      </c>
      <c r="V170" s="36"/>
    </row>
    <row r="171" spans="1:22" ht="13" x14ac:dyDescent="0.3">
      <c r="A171" s="11">
        <v>159</v>
      </c>
      <c r="B171" s="87" t="s">
        <v>282</v>
      </c>
      <c r="C171" s="15" t="s">
        <v>283</v>
      </c>
      <c r="D171" s="16" t="s">
        <v>665</v>
      </c>
      <c r="E171" s="169">
        <v>41692</v>
      </c>
      <c r="F171" s="170">
        <v>41091</v>
      </c>
      <c r="G171" s="171">
        <v>98.56</v>
      </c>
      <c r="H171" s="187"/>
      <c r="I171" s="215">
        <v>43380</v>
      </c>
      <c r="J171" s="215">
        <v>42841</v>
      </c>
      <c r="K171" s="216">
        <v>98.76</v>
      </c>
      <c r="M171" s="169">
        <v>15367</v>
      </c>
      <c r="N171" s="170">
        <v>15122</v>
      </c>
      <c r="O171" s="171">
        <v>98.41</v>
      </c>
      <c r="Q171" s="215">
        <v>15240</v>
      </c>
      <c r="R171" s="215">
        <v>15049</v>
      </c>
      <c r="S171" s="216">
        <v>98.75</v>
      </c>
      <c r="T171" s="161" t="s">
        <v>693</v>
      </c>
      <c r="U171" s="165" t="s">
        <v>701</v>
      </c>
      <c r="V171" s="36"/>
    </row>
    <row r="172" spans="1:22" ht="13" x14ac:dyDescent="0.3">
      <c r="A172" s="11">
        <v>160</v>
      </c>
      <c r="B172" s="87" t="s">
        <v>284</v>
      </c>
      <c r="C172" s="15" t="s">
        <v>285</v>
      </c>
      <c r="D172" s="16" t="s">
        <v>666</v>
      </c>
      <c r="E172" s="169">
        <v>143690</v>
      </c>
      <c r="F172" s="170">
        <v>131748</v>
      </c>
      <c r="G172" s="171">
        <v>91.69</v>
      </c>
      <c r="H172" s="187"/>
      <c r="I172" s="215">
        <v>149655</v>
      </c>
      <c r="J172" s="215">
        <v>137360</v>
      </c>
      <c r="K172" s="216">
        <v>91.78</v>
      </c>
      <c r="M172" s="169">
        <v>331052</v>
      </c>
      <c r="N172" s="170">
        <v>321831</v>
      </c>
      <c r="O172" s="171">
        <v>97.21</v>
      </c>
      <c r="Q172" s="215">
        <v>334508</v>
      </c>
      <c r="R172" s="215">
        <v>324690</v>
      </c>
      <c r="S172" s="216">
        <v>97.06</v>
      </c>
      <c r="T172" s="161" t="s">
        <v>687</v>
      </c>
      <c r="U172" s="165" t="s">
        <v>699</v>
      </c>
      <c r="V172" s="36"/>
    </row>
    <row r="173" spans="1:22" ht="13" x14ac:dyDescent="0.3">
      <c r="A173" s="11">
        <v>161</v>
      </c>
      <c r="B173" s="87" t="s">
        <v>286</v>
      </c>
      <c r="C173" s="15" t="s">
        <v>287</v>
      </c>
      <c r="D173" s="16" t="s">
        <v>665</v>
      </c>
      <c r="E173" s="169">
        <v>44228</v>
      </c>
      <c r="F173" s="170">
        <v>42887</v>
      </c>
      <c r="G173" s="171">
        <v>96.97</v>
      </c>
      <c r="H173" s="187"/>
      <c r="I173" s="215">
        <v>45882</v>
      </c>
      <c r="J173" s="215">
        <v>44495</v>
      </c>
      <c r="K173" s="216">
        <v>96.98</v>
      </c>
      <c r="M173" s="169">
        <v>29014</v>
      </c>
      <c r="N173" s="170">
        <v>28545</v>
      </c>
      <c r="O173" s="171">
        <v>98.38</v>
      </c>
      <c r="Q173" s="215">
        <v>29097</v>
      </c>
      <c r="R173" s="215">
        <v>28478</v>
      </c>
      <c r="S173" s="216">
        <v>97.87</v>
      </c>
      <c r="T173" s="161" t="s">
        <v>688</v>
      </c>
      <c r="U173" s="165" t="s">
        <v>700</v>
      </c>
      <c r="V173" s="36"/>
    </row>
    <row r="174" spans="1:22" ht="13" x14ac:dyDescent="0.3">
      <c r="A174" s="11">
        <v>162</v>
      </c>
      <c r="B174" s="87" t="s">
        <v>620</v>
      </c>
      <c r="C174" s="15" t="s">
        <v>288</v>
      </c>
      <c r="D174" s="16" t="s">
        <v>664</v>
      </c>
      <c r="E174" s="169">
        <v>107242</v>
      </c>
      <c r="F174" s="170">
        <v>101755</v>
      </c>
      <c r="G174" s="171">
        <v>94.88</v>
      </c>
      <c r="H174" s="187"/>
      <c r="I174" s="215">
        <v>111148</v>
      </c>
      <c r="J174" s="215">
        <v>106268</v>
      </c>
      <c r="K174" s="216">
        <v>95.61</v>
      </c>
      <c r="M174" s="169">
        <v>88769</v>
      </c>
      <c r="N174" s="170">
        <v>86108</v>
      </c>
      <c r="O174" s="171">
        <v>97</v>
      </c>
      <c r="Q174" s="215">
        <v>89044</v>
      </c>
      <c r="R174" s="215">
        <v>86296</v>
      </c>
      <c r="S174" s="216">
        <v>96.91</v>
      </c>
      <c r="T174" s="161" t="s">
        <v>686</v>
      </c>
      <c r="U174" s="165" t="s">
        <v>702</v>
      </c>
      <c r="V174" s="36"/>
    </row>
    <row r="175" spans="1:22" ht="13" x14ac:dyDescent="0.3">
      <c r="A175" s="11">
        <v>163</v>
      </c>
      <c r="B175" s="87" t="s">
        <v>289</v>
      </c>
      <c r="C175" s="15" t="s">
        <v>290</v>
      </c>
      <c r="D175" s="16" t="s">
        <v>665</v>
      </c>
      <c r="E175" s="169">
        <v>26388</v>
      </c>
      <c r="F175" s="170">
        <v>25782</v>
      </c>
      <c r="G175" s="171">
        <v>97.7</v>
      </c>
      <c r="H175" s="187"/>
      <c r="I175" s="215">
        <v>26904</v>
      </c>
      <c r="J175" s="215">
        <v>26312</v>
      </c>
      <c r="K175" s="216">
        <v>97.8</v>
      </c>
      <c r="M175" s="169">
        <v>13008</v>
      </c>
      <c r="N175" s="170">
        <v>12851</v>
      </c>
      <c r="O175" s="171">
        <v>98.79</v>
      </c>
      <c r="Q175" s="215">
        <v>13338</v>
      </c>
      <c r="R175" s="215">
        <v>13161</v>
      </c>
      <c r="S175" s="216">
        <v>98.67</v>
      </c>
      <c r="T175" s="161" t="s">
        <v>688</v>
      </c>
      <c r="U175" s="165" t="s">
        <v>700</v>
      </c>
      <c r="V175" s="36"/>
    </row>
    <row r="176" spans="1:22" ht="13" x14ac:dyDescent="0.3">
      <c r="A176" s="11">
        <v>164</v>
      </c>
      <c r="B176" s="87" t="s">
        <v>291</v>
      </c>
      <c r="C176" s="15" t="s">
        <v>292</v>
      </c>
      <c r="D176" s="16" t="s">
        <v>665</v>
      </c>
      <c r="E176" s="169">
        <v>56502</v>
      </c>
      <c r="F176" s="170">
        <v>55165</v>
      </c>
      <c r="G176" s="171">
        <v>97.63</v>
      </c>
      <c r="H176" s="187"/>
      <c r="I176" s="215">
        <v>57709</v>
      </c>
      <c r="J176" s="215">
        <v>56418</v>
      </c>
      <c r="K176" s="216">
        <v>97.76</v>
      </c>
      <c r="M176" s="169">
        <v>32897</v>
      </c>
      <c r="N176" s="170">
        <v>32540</v>
      </c>
      <c r="O176" s="171">
        <v>98.91</v>
      </c>
      <c r="Q176" s="215">
        <v>33171</v>
      </c>
      <c r="R176" s="215">
        <v>32847</v>
      </c>
      <c r="S176" s="216">
        <v>99.02</v>
      </c>
      <c r="T176" s="161" t="s">
        <v>692</v>
      </c>
      <c r="U176" s="165" t="s">
        <v>703</v>
      </c>
      <c r="V176" s="36"/>
    </row>
    <row r="177" spans="1:22" ht="13" x14ac:dyDescent="0.3">
      <c r="A177" s="11">
        <v>165</v>
      </c>
      <c r="B177" s="87" t="s">
        <v>293</v>
      </c>
      <c r="C177" s="15" t="s">
        <v>294</v>
      </c>
      <c r="D177" s="16" t="s">
        <v>656</v>
      </c>
      <c r="E177" s="169">
        <v>99583</v>
      </c>
      <c r="F177" s="170">
        <v>96719</v>
      </c>
      <c r="G177" s="171">
        <v>97.12</v>
      </c>
      <c r="H177" s="187"/>
      <c r="I177" s="215">
        <v>101117</v>
      </c>
      <c r="J177" s="215">
        <v>98382</v>
      </c>
      <c r="K177" s="216">
        <v>97.3</v>
      </c>
      <c r="M177" s="169">
        <v>85509</v>
      </c>
      <c r="N177" s="170">
        <v>83192</v>
      </c>
      <c r="O177" s="171">
        <v>97.29</v>
      </c>
      <c r="Q177" s="215">
        <v>85224</v>
      </c>
      <c r="R177" s="215">
        <v>83304</v>
      </c>
      <c r="S177" s="216">
        <v>97.75</v>
      </c>
      <c r="T177" s="161" t="s">
        <v>690</v>
      </c>
      <c r="U177" s="165" t="s">
        <v>695</v>
      </c>
      <c r="V177" s="36"/>
    </row>
    <row r="178" spans="1:22" ht="13" x14ac:dyDescent="0.3">
      <c r="A178" s="11">
        <v>166</v>
      </c>
      <c r="B178" s="87" t="s">
        <v>295</v>
      </c>
      <c r="C178" s="15" t="s">
        <v>296</v>
      </c>
      <c r="D178" s="16" t="s">
        <v>665</v>
      </c>
      <c r="E178" s="169">
        <v>42103</v>
      </c>
      <c r="F178" s="170">
        <v>41079</v>
      </c>
      <c r="G178" s="171">
        <v>97.57</v>
      </c>
      <c r="H178" s="187"/>
      <c r="I178" s="215">
        <v>43470</v>
      </c>
      <c r="J178" s="215">
        <v>42492</v>
      </c>
      <c r="K178" s="216">
        <v>97.75</v>
      </c>
      <c r="M178" s="169">
        <v>14710</v>
      </c>
      <c r="N178" s="170">
        <v>14474</v>
      </c>
      <c r="O178" s="171">
        <v>98.4</v>
      </c>
      <c r="Q178" s="215">
        <v>15179</v>
      </c>
      <c r="R178" s="215">
        <v>15023</v>
      </c>
      <c r="S178" s="216">
        <v>98.97</v>
      </c>
      <c r="T178" s="161" t="s">
        <v>692</v>
      </c>
      <c r="U178" s="165" t="s">
        <v>703</v>
      </c>
      <c r="V178" s="36"/>
    </row>
    <row r="179" spans="1:22" ht="13" x14ac:dyDescent="0.3">
      <c r="A179" s="11">
        <v>167</v>
      </c>
      <c r="B179" s="87" t="s">
        <v>297</v>
      </c>
      <c r="C179" s="15" t="s">
        <v>298</v>
      </c>
      <c r="D179" s="16" t="s">
        <v>665</v>
      </c>
      <c r="E179" s="169">
        <v>51280</v>
      </c>
      <c r="F179" s="170">
        <v>50337</v>
      </c>
      <c r="G179" s="171">
        <v>98.16</v>
      </c>
      <c r="H179" s="187"/>
      <c r="I179" s="215">
        <v>52553</v>
      </c>
      <c r="J179" s="215">
        <v>51730</v>
      </c>
      <c r="K179" s="216">
        <v>98.43</v>
      </c>
      <c r="M179" s="169">
        <v>21325</v>
      </c>
      <c r="N179" s="170">
        <v>20845</v>
      </c>
      <c r="O179" s="171">
        <v>97.75</v>
      </c>
      <c r="Q179" s="215">
        <v>21588</v>
      </c>
      <c r="R179" s="215">
        <v>21149</v>
      </c>
      <c r="S179" s="216">
        <v>97.97</v>
      </c>
      <c r="T179" s="161" t="s">
        <v>689</v>
      </c>
      <c r="U179" s="165" t="s">
        <v>697</v>
      </c>
      <c r="V179" s="36"/>
    </row>
    <row r="180" spans="1:22" ht="13" x14ac:dyDescent="0.3">
      <c r="A180" s="11">
        <v>168</v>
      </c>
      <c r="B180" s="87" t="s">
        <v>299</v>
      </c>
      <c r="C180" s="15" t="s">
        <v>300</v>
      </c>
      <c r="D180" s="16" t="s">
        <v>665</v>
      </c>
      <c r="E180" s="169">
        <v>84580</v>
      </c>
      <c r="F180" s="170">
        <v>83000</v>
      </c>
      <c r="G180" s="171">
        <v>98.13</v>
      </c>
      <c r="H180" s="187"/>
      <c r="I180" s="215">
        <v>86430</v>
      </c>
      <c r="J180" s="215">
        <v>85163</v>
      </c>
      <c r="K180" s="216">
        <v>98.53</v>
      </c>
      <c r="M180" s="169">
        <v>42299</v>
      </c>
      <c r="N180" s="170">
        <v>41113</v>
      </c>
      <c r="O180" s="171">
        <v>97.2</v>
      </c>
      <c r="Q180" s="215">
        <v>42875</v>
      </c>
      <c r="R180" s="215">
        <v>41703</v>
      </c>
      <c r="S180" s="216">
        <v>97.27</v>
      </c>
      <c r="T180" s="161" t="s">
        <v>686</v>
      </c>
      <c r="U180" s="165" t="s">
        <v>702</v>
      </c>
      <c r="V180" s="36"/>
    </row>
    <row r="181" spans="1:22" ht="13" x14ac:dyDescent="0.3">
      <c r="A181" s="11">
        <v>169</v>
      </c>
      <c r="B181" s="87" t="s">
        <v>621</v>
      </c>
      <c r="C181" s="15" t="s">
        <v>301</v>
      </c>
      <c r="D181" s="16" t="s">
        <v>664</v>
      </c>
      <c r="E181" s="169">
        <v>50443</v>
      </c>
      <c r="F181" s="170">
        <v>47129</v>
      </c>
      <c r="G181" s="171">
        <v>93.43</v>
      </c>
      <c r="H181" s="187"/>
      <c r="I181" s="215">
        <v>52337</v>
      </c>
      <c r="J181" s="215">
        <v>48961</v>
      </c>
      <c r="K181" s="216">
        <v>93.55</v>
      </c>
      <c r="M181" s="169">
        <v>41112</v>
      </c>
      <c r="N181" s="170">
        <v>40599</v>
      </c>
      <c r="O181" s="171">
        <v>98.75</v>
      </c>
      <c r="Q181" s="215">
        <v>41607</v>
      </c>
      <c r="R181" s="215">
        <v>41157</v>
      </c>
      <c r="S181" s="216">
        <v>98.92</v>
      </c>
      <c r="T181" s="161" t="s">
        <v>694</v>
      </c>
      <c r="U181" s="165" t="s">
        <v>698</v>
      </c>
      <c r="V181" s="36"/>
    </row>
    <row r="182" spans="1:22" ht="13" x14ac:dyDescent="0.3">
      <c r="A182" s="11">
        <v>170</v>
      </c>
      <c r="B182" s="87" t="s">
        <v>622</v>
      </c>
      <c r="C182" s="15" t="s">
        <v>302</v>
      </c>
      <c r="D182" s="16" t="s">
        <v>664</v>
      </c>
      <c r="E182" s="169">
        <v>110089</v>
      </c>
      <c r="F182" s="170">
        <v>107371</v>
      </c>
      <c r="G182" s="171">
        <v>97.53</v>
      </c>
      <c r="H182" s="187"/>
      <c r="I182" s="215">
        <v>113280</v>
      </c>
      <c r="J182" s="215">
        <v>110809</v>
      </c>
      <c r="K182" s="216">
        <v>97.82</v>
      </c>
      <c r="M182" s="169">
        <v>152836</v>
      </c>
      <c r="N182" s="170">
        <v>149605</v>
      </c>
      <c r="O182" s="171">
        <v>97.89</v>
      </c>
      <c r="Q182" s="215">
        <v>156440</v>
      </c>
      <c r="R182" s="215">
        <v>154179</v>
      </c>
      <c r="S182" s="216">
        <v>98.55</v>
      </c>
      <c r="T182" s="161" t="s">
        <v>686</v>
      </c>
      <c r="U182" s="165" t="s">
        <v>702</v>
      </c>
      <c r="V182" s="36"/>
    </row>
    <row r="183" spans="1:22" ht="13" x14ac:dyDescent="0.3">
      <c r="A183" s="11">
        <v>171</v>
      </c>
      <c r="B183" s="87" t="s">
        <v>303</v>
      </c>
      <c r="C183" s="15" t="s">
        <v>304</v>
      </c>
      <c r="D183" s="16" t="s">
        <v>665</v>
      </c>
      <c r="E183" s="169">
        <v>60778</v>
      </c>
      <c r="F183" s="170">
        <v>60302</v>
      </c>
      <c r="G183" s="171">
        <v>99.22</v>
      </c>
      <c r="H183" s="187"/>
      <c r="I183" s="215">
        <v>62222</v>
      </c>
      <c r="J183" s="215">
        <v>61788</v>
      </c>
      <c r="K183" s="216">
        <v>99.3</v>
      </c>
      <c r="M183" s="169">
        <v>37240</v>
      </c>
      <c r="N183" s="170">
        <v>36774</v>
      </c>
      <c r="O183" s="171">
        <v>98.75</v>
      </c>
      <c r="Q183" s="215">
        <v>37662</v>
      </c>
      <c r="R183" s="215">
        <v>37300</v>
      </c>
      <c r="S183" s="216">
        <v>99.04</v>
      </c>
      <c r="T183" s="161" t="s">
        <v>686</v>
      </c>
      <c r="U183" s="165" t="s">
        <v>702</v>
      </c>
      <c r="V183" s="36"/>
    </row>
    <row r="184" spans="1:22" ht="13" x14ac:dyDescent="0.3">
      <c r="A184" s="11">
        <v>172</v>
      </c>
      <c r="B184" s="87" t="s">
        <v>305</v>
      </c>
      <c r="C184" s="15" t="s">
        <v>306</v>
      </c>
      <c r="D184" s="16" t="s">
        <v>665</v>
      </c>
      <c r="E184" s="169">
        <v>101792</v>
      </c>
      <c r="F184" s="170">
        <v>100717</v>
      </c>
      <c r="G184" s="171">
        <v>98.94</v>
      </c>
      <c r="H184" s="187"/>
      <c r="I184" s="215">
        <v>103131</v>
      </c>
      <c r="J184" s="215">
        <v>102061</v>
      </c>
      <c r="K184" s="216">
        <v>98.96</v>
      </c>
      <c r="M184" s="169">
        <v>63100</v>
      </c>
      <c r="N184" s="170">
        <v>62120</v>
      </c>
      <c r="O184" s="171">
        <v>98.45</v>
      </c>
      <c r="Q184" s="215">
        <v>64984</v>
      </c>
      <c r="R184" s="215">
        <v>64249</v>
      </c>
      <c r="S184" s="216">
        <v>98.87</v>
      </c>
      <c r="T184" s="161" t="s">
        <v>686</v>
      </c>
      <c r="U184" s="165" t="s">
        <v>702</v>
      </c>
      <c r="V184" s="36"/>
    </row>
    <row r="185" spans="1:22" ht="13" x14ac:dyDescent="0.3">
      <c r="A185" s="11">
        <v>173</v>
      </c>
      <c r="B185" s="87" t="s">
        <v>623</v>
      </c>
      <c r="C185" s="15" t="s">
        <v>307</v>
      </c>
      <c r="D185" s="16" t="s">
        <v>665</v>
      </c>
      <c r="E185" s="169">
        <v>60472</v>
      </c>
      <c r="F185" s="170">
        <v>58774</v>
      </c>
      <c r="G185" s="171">
        <v>97.19</v>
      </c>
      <c r="H185" s="187"/>
      <c r="I185" s="215">
        <v>62574</v>
      </c>
      <c r="J185" s="215">
        <v>60671</v>
      </c>
      <c r="K185" s="216">
        <v>96.96</v>
      </c>
      <c r="M185" s="169">
        <v>38980</v>
      </c>
      <c r="N185" s="170">
        <v>38132</v>
      </c>
      <c r="O185" s="171">
        <v>97.82</v>
      </c>
      <c r="Q185" s="215">
        <v>38984</v>
      </c>
      <c r="R185" s="215">
        <v>38475</v>
      </c>
      <c r="S185" s="216">
        <v>98.69</v>
      </c>
      <c r="T185" s="161" t="s">
        <v>688</v>
      </c>
      <c r="U185" s="165" t="s">
        <v>700</v>
      </c>
      <c r="V185" s="36"/>
    </row>
    <row r="186" spans="1:22" ht="13" x14ac:dyDescent="0.3">
      <c r="A186" s="11">
        <v>174</v>
      </c>
      <c r="B186" s="87" t="s">
        <v>308</v>
      </c>
      <c r="C186" s="15" t="s">
        <v>309</v>
      </c>
      <c r="D186" s="16" t="s">
        <v>666</v>
      </c>
      <c r="E186" s="169">
        <v>94506</v>
      </c>
      <c r="F186" s="170">
        <v>91583</v>
      </c>
      <c r="G186" s="171">
        <v>96.91</v>
      </c>
      <c r="H186" s="187"/>
      <c r="I186" s="215">
        <v>97621</v>
      </c>
      <c r="J186" s="215">
        <v>94556</v>
      </c>
      <c r="K186" s="216">
        <v>96.86</v>
      </c>
      <c r="M186" s="169">
        <v>150974</v>
      </c>
      <c r="N186" s="170">
        <v>149877</v>
      </c>
      <c r="O186" s="171">
        <v>99.27</v>
      </c>
      <c r="Q186" s="215">
        <v>151982</v>
      </c>
      <c r="R186" s="215">
        <v>150613</v>
      </c>
      <c r="S186" s="216">
        <v>99.1</v>
      </c>
      <c r="T186" s="161" t="s">
        <v>694</v>
      </c>
      <c r="U186" s="165" t="s">
        <v>698</v>
      </c>
      <c r="V186" s="36"/>
    </row>
    <row r="187" spans="1:22" ht="13" x14ac:dyDescent="0.3">
      <c r="A187" s="11">
        <v>175</v>
      </c>
      <c r="B187" s="87" t="s">
        <v>310</v>
      </c>
      <c r="C187" s="15" t="s">
        <v>311</v>
      </c>
      <c r="D187" s="16" t="s">
        <v>665</v>
      </c>
      <c r="E187" s="169">
        <v>51583</v>
      </c>
      <c r="F187" s="170">
        <v>49850</v>
      </c>
      <c r="G187" s="171">
        <v>96.64</v>
      </c>
      <c r="H187" s="187"/>
      <c r="I187" s="215">
        <v>52330</v>
      </c>
      <c r="J187" s="215">
        <v>50806</v>
      </c>
      <c r="K187" s="216">
        <v>97.09</v>
      </c>
      <c r="M187" s="169">
        <v>33855</v>
      </c>
      <c r="N187" s="170">
        <v>32809</v>
      </c>
      <c r="O187" s="171">
        <v>96.91</v>
      </c>
      <c r="Q187" s="215">
        <v>33854</v>
      </c>
      <c r="R187" s="215">
        <v>32691</v>
      </c>
      <c r="S187" s="216">
        <v>96.56</v>
      </c>
      <c r="T187" s="161" t="s">
        <v>693</v>
      </c>
      <c r="U187" s="165" t="s">
        <v>701</v>
      </c>
      <c r="V187" s="36"/>
    </row>
    <row r="188" spans="1:22" ht="13" x14ac:dyDescent="0.3">
      <c r="A188" s="11">
        <v>176</v>
      </c>
      <c r="B188" s="87" t="s">
        <v>312</v>
      </c>
      <c r="C188" s="15" t="s">
        <v>313</v>
      </c>
      <c r="D188" s="16" t="s">
        <v>656</v>
      </c>
      <c r="E188" s="169">
        <v>80304</v>
      </c>
      <c r="F188" s="170">
        <v>74290</v>
      </c>
      <c r="G188" s="171">
        <v>92.51</v>
      </c>
      <c r="H188" s="187"/>
      <c r="I188" s="215">
        <v>85263</v>
      </c>
      <c r="J188" s="215">
        <v>80106</v>
      </c>
      <c r="K188" s="216">
        <v>93.95</v>
      </c>
      <c r="M188" s="169">
        <v>133650</v>
      </c>
      <c r="N188" s="170">
        <v>133362</v>
      </c>
      <c r="O188" s="171">
        <v>99.78</v>
      </c>
      <c r="Q188" s="215">
        <v>132664</v>
      </c>
      <c r="R188" s="215">
        <v>132387</v>
      </c>
      <c r="S188" s="216">
        <v>99.79</v>
      </c>
      <c r="T188" s="161" t="s">
        <v>690</v>
      </c>
      <c r="U188" s="165" t="s">
        <v>695</v>
      </c>
      <c r="V188" s="36"/>
    </row>
    <row r="189" spans="1:22" ht="13" x14ac:dyDescent="0.3">
      <c r="A189" s="11">
        <v>177</v>
      </c>
      <c r="B189" s="87" t="s">
        <v>314</v>
      </c>
      <c r="C189" s="15" t="s">
        <v>315</v>
      </c>
      <c r="D189" s="16" t="s">
        <v>665</v>
      </c>
      <c r="E189" s="169">
        <v>49319</v>
      </c>
      <c r="F189" s="170">
        <v>47746</v>
      </c>
      <c r="G189" s="171">
        <v>96.81</v>
      </c>
      <c r="H189" s="187"/>
      <c r="I189" s="215">
        <v>50667</v>
      </c>
      <c r="J189" s="215">
        <v>49170</v>
      </c>
      <c r="K189" s="216">
        <v>97.05</v>
      </c>
      <c r="M189" s="169">
        <v>32011</v>
      </c>
      <c r="N189" s="170">
        <v>31178</v>
      </c>
      <c r="O189" s="171">
        <v>97.4</v>
      </c>
      <c r="Q189" s="215">
        <v>31940</v>
      </c>
      <c r="R189" s="215">
        <v>31280</v>
      </c>
      <c r="S189" s="216">
        <v>97.93</v>
      </c>
      <c r="T189" s="161" t="s">
        <v>692</v>
      </c>
      <c r="U189" s="165" t="s">
        <v>703</v>
      </c>
      <c r="V189" s="36"/>
    </row>
    <row r="190" spans="1:22" ht="13" x14ac:dyDescent="0.3">
      <c r="A190" s="11">
        <v>178</v>
      </c>
      <c r="B190" s="87" t="s">
        <v>316</v>
      </c>
      <c r="C190" s="15" t="s">
        <v>317</v>
      </c>
      <c r="D190" s="16" t="s">
        <v>665</v>
      </c>
      <c r="E190" s="169">
        <v>41368</v>
      </c>
      <c r="F190" s="170">
        <v>40487</v>
      </c>
      <c r="G190" s="171">
        <v>97.87</v>
      </c>
      <c r="H190" s="187"/>
      <c r="I190" s="215">
        <v>42848</v>
      </c>
      <c r="J190" s="215">
        <v>42012</v>
      </c>
      <c r="K190" s="216">
        <v>98.05</v>
      </c>
      <c r="M190" s="169">
        <v>13511</v>
      </c>
      <c r="N190" s="170">
        <v>13235</v>
      </c>
      <c r="O190" s="171">
        <v>97.96</v>
      </c>
      <c r="Q190" s="215">
        <v>13401</v>
      </c>
      <c r="R190" s="215">
        <v>13163</v>
      </c>
      <c r="S190" s="216">
        <v>98.22</v>
      </c>
      <c r="T190" s="161" t="s">
        <v>692</v>
      </c>
      <c r="U190" s="165" t="s">
        <v>703</v>
      </c>
      <c r="V190" s="36"/>
    </row>
    <row r="191" spans="1:22" ht="13" x14ac:dyDescent="0.3">
      <c r="A191" s="11">
        <v>179</v>
      </c>
      <c r="B191" s="87" t="s">
        <v>318</v>
      </c>
      <c r="C191" s="15" t="s">
        <v>319</v>
      </c>
      <c r="D191" s="16" t="s">
        <v>665</v>
      </c>
      <c r="E191" s="169">
        <v>46505</v>
      </c>
      <c r="F191" s="170">
        <v>45197</v>
      </c>
      <c r="G191" s="171">
        <v>97.19</v>
      </c>
      <c r="H191" s="187"/>
      <c r="I191" s="215">
        <v>47880</v>
      </c>
      <c r="J191" s="215">
        <v>46517</v>
      </c>
      <c r="K191" s="216">
        <v>97.15</v>
      </c>
      <c r="M191" s="169">
        <v>15568</v>
      </c>
      <c r="N191" s="170">
        <v>15157</v>
      </c>
      <c r="O191" s="171">
        <v>97.36</v>
      </c>
      <c r="Q191" s="215">
        <v>16071</v>
      </c>
      <c r="R191" s="215">
        <v>15681</v>
      </c>
      <c r="S191" s="216">
        <v>97.57</v>
      </c>
      <c r="T191" s="161" t="s">
        <v>688</v>
      </c>
      <c r="U191" s="165" t="s">
        <v>700</v>
      </c>
      <c r="V191" s="36"/>
    </row>
    <row r="192" spans="1:22" ht="13" x14ac:dyDescent="0.3">
      <c r="A192" s="11">
        <v>180</v>
      </c>
      <c r="B192" s="87" t="s">
        <v>624</v>
      </c>
      <c r="C192" s="15" t="s">
        <v>320</v>
      </c>
      <c r="D192" s="16" t="s">
        <v>664</v>
      </c>
      <c r="E192" s="169">
        <v>59678</v>
      </c>
      <c r="F192" s="170">
        <v>57567</v>
      </c>
      <c r="G192" s="171">
        <v>96.46</v>
      </c>
      <c r="H192" s="187"/>
      <c r="I192" s="215">
        <v>62262</v>
      </c>
      <c r="J192" s="215">
        <v>59941</v>
      </c>
      <c r="K192" s="216">
        <v>96.27</v>
      </c>
      <c r="M192" s="169">
        <v>66499</v>
      </c>
      <c r="N192" s="170">
        <v>64097</v>
      </c>
      <c r="O192" s="171">
        <v>96.39</v>
      </c>
      <c r="Q192" s="215">
        <v>67626</v>
      </c>
      <c r="R192" s="215">
        <v>66186</v>
      </c>
      <c r="S192" s="216">
        <v>97.87</v>
      </c>
      <c r="T192" s="161" t="s">
        <v>691</v>
      </c>
      <c r="U192" s="165" t="s">
        <v>696</v>
      </c>
      <c r="V192" s="36"/>
    </row>
    <row r="193" spans="1:22" ht="13" x14ac:dyDescent="0.3">
      <c r="A193" s="11">
        <v>181</v>
      </c>
      <c r="B193" s="87" t="s">
        <v>321</v>
      </c>
      <c r="C193" s="15" t="s">
        <v>322</v>
      </c>
      <c r="D193" s="16" t="s">
        <v>665</v>
      </c>
      <c r="E193" s="169">
        <v>69986</v>
      </c>
      <c r="F193" s="170">
        <v>68452</v>
      </c>
      <c r="G193" s="171">
        <v>97.81</v>
      </c>
      <c r="H193" s="187"/>
      <c r="I193" s="215">
        <v>70831</v>
      </c>
      <c r="J193" s="215">
        <v>69297</v>
      </c>
      <c r="K193" s="216">
        <v>97.83</v>
      </c>
      <c r="M193" s="169">
        <v>38641</v>
      </c>
      <c r="N193" s="170">
        <v>37631</v>
      </c>
      <c r="O193" s="171">
        <v>97.39</v>
      </c>
      <c r="Q193" s="215">
        <v>38633</v>
      </c>
      <c r="R193" s="215">
        <v>37449</v>
      </c>
      <c r="S193" s="216">
        <v>96.94</v>
      </c>
      <c r="T193" s="161" t="s">
        <v>689</v>
      </c>
      <c r="U193" s="165" t="s">
        <v>697</v>
      </c>
      <c r="V193" s="36"/>
    </row>
    <row r="194" spans="1:22" ht="13" x14ac:dyDescent="0.3">
      <c r="A194" s="11">
        <v>182</v>
      </c>
      <c r="B194" s="87" t="s">
        <v>323</v>
      </c>
      <c r="C194" s="15" t="s">
        <v>324</v>
      </c>
      <c r="D194" s="16" t="s">
        <v>665</v>
      </c>
      <c r="E194" s="169">
        <v>48678</v>
      </c>
      <c r="F194" s="170">
        <v>48268</v>
      </c>
      <c r="G194" s="171">
        <v>99.16</v>
      </c>
      <c r="H194" s="187"/>
      <c r="I194" s="215">
        <v>49780</v>
      </c>
      <c r="J194" s="215">
        <v>49408</v>
      </c>
      <c r="K194" s="216">
        <v>99.25</v>
      </c>
      <c r="M194" s="169">
        <v>22556</v>
      </c>
      <c r="N194" s="170">
        <v>22450</v>
      </c>
      <c r="O194" s="171">
        <v>99.53</v>
      </c>
      <c r="Q194" s="215">
        <v>24069</v>
      </c>
      <c r="R194" s="215">
        <v>24016</v>
      </c>
      <c r="S194" s="216">
        <v>99.78</v>
      </c>
      <c r="T194" s="161" t="s">
        <v>688</v>
      </c>
      <c r="U194" s="165" t="s">
        <v>700</v>
      </c>
      <c r="V194" s="36"/>
    </row>
    <row r="195" spans="1:22" ht="13" x14ac:dyDescent="0.3">
      <c r="A195" s="11">
        <v>183</v>
      </c>
      <c r="B195" s="87" t="s">
        <v>625</v>
      </c>
      <c r="C195" s="15" t="s">
        <v>325</v>
      </c>
      <c r="D195" s="16" t="s">
        <v>664</v>
      </c>
      <c r="E195" s="169">
        <v>70211</v>
      </c>
      <c r="F195" s="170">
        <v>68511</v>
      </c>
      <c r="G195" s="171">
        <v>97.58</v>
      </c>
      <c r="H195" s="187"/>
      <c r="I195" s="215">
        <v>71573</v>
      </c>
      <c r="J195" s="215">
        <v>69703</v>
      </c>
      <c r="K195" s="216">
        <v>97.39</v>
      </c>
      <c r="M195" s="169">
        <v>88104</v>
      </c>
      <c r="N195" s="170">
        <v>87576</v>
      </c>
      <c r="O195" s="171">
        <v>99.4</v>
      </c>
      <c r="Q195" s="215">
        <v>93373</v>
      </c>
      <c r="R195" s="215">
        <v>91376</v>
      </c>
      <c r="S195" s="216">
        <v>97.86</v>
      </c>
      <c r="T195" s="161" t="s">
        <v>691</v>
      </c>
      <c r="U195" s="165" t="s">
        <v>696</v>
      </c>
      <c r="V195" s="36"/>
    </row>
    <row r="196" spans="1:22" ht="13" x14ac:dyDescent="0.3">
      <c r="A196" s="11">
        <v>184</v>
      </c>
      <c r="B196" s="87" t="s">
        <v>326</v>
      </c>
      <c r="C196" s="15" t="s">
        <v>327</v>
      </c>
      <c r="D196" s="16" t="s">
        <v>665</v>
      </c>
      <c r="E196" s="169">
        <v>56912</v>
      </c>
      <c r="F196" s="170">
        <v>55821</v>
      </c>
      <c r="G196" s="171">
        <v>98.08</v>
      </c>
      <c r="H196" s="187"/>
      <c r="I196" s="215">
        <v>57916</v>
      </c>
      <c r="J196" s="215">
        <v>57019</v>
      </c>
      <c r="K196" s="216">
        <v>98.45</v>
      </c>
      <c r="M196" s="169">
        <v>24047</v>
      </c>
      <c r="N196" s="170">
        <v>23836</v>
      </c>
      <c r="O196" s="171">
        <v>99.12</v>
      </c>
      <c r="Q196" s="215">
        <v>23806</v>
      </c>
      <c r="R196" s="215">
        <v>23647</v>
      </c>
      <c r="S196" s="216">
        <v>99.33</v>
      </c>
      <c r="T196" s="161" t="s">
        <v>689</v>
      </c>
      <c r="U196" s="165" t="s">
        <v>697</v>
      </c>
      <c r="V196" s="36"/>
    </row>
    <row r="197" spans="1:22" ht="13" x14ac:dyDescent="0.3">
      <c r="A197" s="11">
        <v>185</v>
      </c>
      <c r="B197" s="87" t="s">
        <v>626</v>
      </c>
      <c r="C197" s="15" t="s">
        <v>328</v>
      </c>
      <c r="D197" s="16" t="s">
        <v>664</v>
      </c>
      <c r="E197" s="169">
        <v>105427</v>
      </c>
      <c r="F197" s="170">
        <v>102762</v>
      </c>
      <c r="G197" s="171">
        <v>97.47</v>
      </c>
      <c r="H197" s="187"/>
      <c r="I197" s="215">
        <v>108374</v>
      </c>
      <c r="J197" s="215">
        <v>105751</v>
      </c>
      <c r="K197" s="216">
        <v>97.58</v>
      </c>
      <c r="M197" s="169">
        <v>58606</v>
      </c>
      <c r="N197" s="170">
        <v>57220</v>
      </c>
      <c r="O197" s="171">
        <v>97.64</v>
      </c>
      <c r="Q197" s="215">
        <v>59792</v>
      </c>
      <c r="R197" s="215">
        <v>58540</v>
      </c>
      <c r="S197" s="216">
        <v>97.91</v>
      </c>
      <c r="T197" s="161" t="s">
        <v>692</v>
      </c>
      <c r="U197" s="165" t="s">
        <v>703</v>
      </c>
      <c r="V197" s="36"/>
    </row>
    <row r="198" spans="1:22" ht="13" x14ac:dyDescent="0.3">
      <c r="A198" s="11">
        <v>186</v>
      </c>
      <c r="B198" s="87" t="s">
        <v>329</v>
      </c>
      <c r="C198" s="15" t="s">
        <v>330</v>
      </c>
      <c r="D198" s="16" t="s">
        <v>666</v>
      </c>
      <c r="E198" s="169">
        <v>81377</v>
      </c>
      <c r="F198" s="170">
        <v>78523</v>
      </c>
      <c r="G198" s="171">
        <v>96.49</v>
      </c>
      <c r="H198" s="187"/>
      <c r="I198" s="215">
        <v>82771</v>
      </c>
      <c r="J198" s="215">
        <v>79764</v>
      </c>
      <c r="K198" s="216">
        <v>96.37</v>
      </c>
      <c r="M198" s="169">
        <v>59161</v>
      </c>
      <c r="N198" s="170">
        <v>57943</v>
      </c>
      <c r="O198" s="171">
        <v>97.94</v>
      </c>
      <c r="Q198" s="215">
        <v>59238</v>
      </c>
      <c r="R198" s="215">
        <v>58049</v>
      </c>
      <c r="S198" s="216">
        <v>97.99</v>
      </c>
      <c r="T198" s="161" t="s">
        <v>694</v>
      </c>
      <c r="U198" s="165" t="s">
        <v>698</v>
      </c>
      <c r="V198" s="36"/>
    </row>
    <row r="199" spans="1:22" ht="13" x14ac:dyDescent="0.3">
      <c r="A199" s="11">
        <v>187</v>
      </c>
      <c r="B199" s="87" t="s">
        <v>331</v>
      </c>
      <c r="C199" s="15" t="s">
        <v>332</v>
      </c>
      <c r="D199" s="16" t="s">
        <v>665</v>
      </c>
      <c r="E199" s="169">
        <v>31158</v>
      </c>
      <c r="F199" s="170">
        <v>30523</v>
      </c>
      <c r="G199" s="171">
        <v>97.96</v>
      </c>
      <c r="H199" s="187"/>
      <c r="I199" s="215">
        <v>32142</v>
      </c>
      <c r="J199" s="215">
        <v>31576</v>
      </c>
      <c r="K199" s="216">
        <v>98.24</v>
      </c>
      <c r="M199" s="169">
        <v>42037</v>
      </c>
      <c r="N199" s="170">
        <v>41592</v>
      </c>
      <c r="O199" s="171">
        <v>98.94</v>
      </c>
      <c r="Q199" s="215">
        <v>43242</v>
      </c>
      <c r="R199" s="215">
        <v>42926</v>
      </c>
      <c r="S199" s="216">
        <v>99.27</v>
      </c>
      <c r="T199" s="161" t="s">
        <v>693</v>
      </c>
      <c r="U199" s="165" t="s">
        <v>701</v>
      </c>
      <c r="V199" s="36"/>
    </row>
    <row r="200" spans="1:22" ht="13" x14ac:dyDescent="0.3">
      <c r="A200" s="11">
        <v>188</v>
      </c>
      <c r="B200" s="87" t="s">
        <v>333</v>
      </c>
      <c r="C200" s="15" t="s">
        <v>334</v>
      </c>
      <c r="D200" s="16" t="s">
        <v>665</v>
      </c>
      <c r="E200" s="169">
        <v>44427</v>
      </c>
      <c r="F200" s="170">
        <v>43283</v>
      </c>
      <c r="G200" s="171">
        <v>97.42</v>
      </c>
      <c r="H200" s="187"/>
      <c r="I200" s="215">
        <v>45937</v>
      </c>
      <c r="J200" s="215">
        <v>44917</v>
      </c>
      <c r="K200" s="216">
        <v>97.78</v>
      </c>
      <c r="M200" s="169">
        <v>49532</v>
      </c>
      <c r="N200" s="170">
        <v>48407</v>
      </c>
      <c r="O200" s="171">
        <v>97.73</v>
      </c>
      <c r="Q200" s="215">
        <v>50689</v>
      </c>
      <c r="R200" s="215">
        <v>50223</v>
      </c>
      <c r="S200" s="216">
        <v>99.08</v>
      </c>
      <c r="T200" s="161" t="s">
        <v>688</v>
      </c>
      <c r="U200" s="165" t="s">
        <v>700</v>
      </c>
      <c r="V200" s="36"/>
    </row>
    <row r="201" spans="1:22" ht="13" x14ac:dyDescent="0.3">
      <c r="A201" s="11">
        <v>189</v>
      </c>
      <c r="B201" s="87" t="s">
        <v>335</v>
      </c>
      <c r="C201" s="15" t="s">
        <v>336</v>
      </c>
      <c r="D201" s="16" t="s">
        <v>665</v>
      </c>
      <c r="E201" s="169">
        <v>88656</v>
      </c>
      <c r="F201" s="170">
        <v>85376</v>
      </c>
      <c r="G201" s="171">
        <v>96.3</v>
      </c>
      <c r="H201" s="187"/>
      <c r="I201" s="215">
        <v>92391</v>
      </c>
      <c r="J201" s="215">
        <v>88853</v>
      </c>
      <c r="K201" s="216">
        <v>96.17</v>
      </c>
      <c r="M201" s="169">
        <v>97544</v>
      </c>
      <c r="N201" s="170">
        <v>96805</v>
      </c>
      <c r="O201" s="171">
        <v>99.24</v>
      </c>
      <c r="Q201" s="215">
        <v>97646</v>
      </c>
      <c r="R201" s="215">
        <v>97071</v>
      </c>
      <c r="S201" s="216">
        <v>99.41</v>
      </c>
      <c r="T201" s="161" t="s">
        <v>688</v>
      </c>
      <c r="U201" s="165" t="s">
        <v>700</v>
      </c>
      <c r="V201" s="36"/>
    </row>
    <row r="202" spans="1:22" ht="13" x14ac:dyDescent="0.3">
      <c r="A202" s="11">
        <v>190</v>
      </c>
      <c r="B202" s="87" t="s">
        <v>581</v>
      </c>
      <c r="C202" s="15" t="s">
        <v>590</v>
      </c>
      <c r="D202" s="16" t="s">
        <v>664</v>
      </c>
      <c r="E202" s="169">
        <v>148686</v>
      </c>
      <c r="F202" s="170">
        <v>144905</v>
      </c>
      <c r="G202" s="171">
        <v>97.46</v>
      </c>
      <c r="H202" s="187"/>
      <c r="I202" s="215">
        <v>155156</v>
      </c>
      <c r="J202" s="215">
        <v>151576</v>
      </c>
      <c r="K202" s="216">
        <v>97.69</v>
      </c>
      <c r="M202" s="169">
        <v>76311</v>
      </c>
      <c r="N202" s="170">
        <v>74238</v>
      </c>
      <c r="O202" s="171">
        <v>97.28</v>
      </c>
      <c r="Q202" s="215">
        <v>78451</v>
      </c>
      <c r="R202" s="215">
        <v>76818</v>
      </c>
      <c r="S202" s="216">
        <v>97.92</v>
      </c>
      <c r="T202" s="161" t="s">
        <v>694</v>
      </c>
      <c r="U202" s="165" t="s">
        <v>698</v>
      </c>
      <c r="V202" s="36"/>
    </row>
    <row r="203" spans="1:22" ht="13" x14ac:dyDescent="0.3">
      <c r="A203" s="11">
        <v>191</v>
      </c>
      <c r="B203" s="87" t="s">
        <v>337</v>
      </c>
      <c r="C203" s="15" t="s">
        <v>338</v>
      </c>
      <c r="D203" s="16" t="s">
        <v>665</v>
      </c>
      <c r="E203" s="169">
        <v>53380</v>
      </c>
      <c r="F203" s="170">
        <v>50700</v>
      </c>
      <c r="G203" s="171">
        <v>94.98</v>
      </c>
      <c r="H203" s="187"/>
      <c r="I203" s="215">
        <v>54765</v>
      </c>
      <c r="J203" s="215">
        <v>52126</v>
      </c>
      <c r="K203" s="216">
        <v>95.18</v>
      </c>
      <c r="M203" s="169">
        <v>79398</v>
      </c>
      <c r="N203" s="170">
        <v>77184</v>
      </c>
      <c r="O203" s="171">
        <v>97.21</v>
      </c>
      <c r="Q203" s="215">
        <v>78835</v>
      </c>
      <c r="R203" s="215">
        <v>77703</v>
      </c>
      <c r="S203" s="216">
        <v>98.56</v>
      </c>
      <c r="T203" s="161" t="s">
        <v>689</v>
      </c>
      <c r="U203" s="165" t="s">
        <v>697</v>
      </c>
      <c r="V203" s="36"/>
    </row>
    <row r="204" spans="1:22" ht="13" x14ac:dyDescent="0.3">
      <c r="A204" s="11">
        <v>192</v>
      </c>
      <c r="B204" s="87" t="s">
        <v>627</v>
      </c>
      <c r="C204" s="15" t="s">
        <v>339</v>
      </c>
      <c r="D204" s="16" t="s">
        <v>664</v>
      </c>
      <c r="E204" s="169">
        <v>99786</v>
      </c>
      <c r="F204" s="170">
        <v>92967</v>
      </c>
      <c r="G204" s="171">
        <v>93.17</v>
      </c>
      <c r="H204" s="187"/>
      <c r="I204" s="215">
        <v>106684</v>
      </c>
      <c r="J204" s="215">
        <v>98686</v>
      </c>
      <c r="K204" s="216">
        <v>92.5</v>
      </c>
      <c r="M204" s="169">
        <v>129022</v>
      </c>
      <c r="N204" s="170">
        <v>125620</v>
      </c>
      <c r="O204" s="171">
        <v>97.36</v>
      </c>
      <c r="Q204" s="215">
        <v>126566</v>
      </c>
      <c r="R204" s="215">
        <v>121843</v>
      </c>
      <c r="S204" s="216">
        <v>96.27</v>
      </c>
      <c r="T204" s="161" t="s">
        <v>688</v>
      </c>
      <c r="U204" s="165" t="s">
        <v>700</v>
      </c>
      <c r="V204" s="36"/>
    </row>
    <row r="205" spans="1:22" ht="13" x14ac:dyDescent="0.3">
      <c r="A205" s="11">
        <v>193</v>
      </c>
      <c r="B205" s="87" t="s">
        <v>628</v>
      </c>
      <c r="C205" s="15" t="s">
        <v>340</v>
      </c>
      <c r="D205" s="16" t="s">
        <v>665</v>
      </c>
      <c r="E205" s="169">
        <v>53410</v>
      </c>
      <c r="F205" s="170">
        <v>51833</v>
      </c>
      <c r="G205" s="171">
        <v>97.05</v>
      </c>
      <c r="H205" s="187"/>
      <c r="I205" s="215">
        <v>55130</v>
      </c>
      <c r="J205" s="215">
        <v>53608</v>
      </c>
      <c r="K205" s="216">
        <v>97.24</v>
      </c>
      <c r="M205" s="169">
        <v>34504</v>
      </c>
      <c r="N205" s="170">
        <v>33852</v>
      </c>
      <c r="O205" s="171">
        <v>98.11</v>
      </c>
      <c r="Q205" s="215">
        <v>35163</v>
      </c>
      <c r="R205" s="215">
        <v>34605</v>
      </c>
      <c r="S205" s="216">
        <v>98.41</v>
      </c>
      <c r="T205" s="161" t="s">
        <v>693</v>
      </c>
      <c r="U205" s="165" t="s">
        <v>701</v>
      </c>
      <c r="V205" s="36"/>
    </row>
    <row r="206" spans="1:22" ht="13" x14ac:dyDescent="0.3">
      <c r="A206" s="11">
        <v>194</v>
      </c>
      <c r="B206" s="87" t="s">
        <v>629</v>
      </c>
      <c r="C206" s="15" t="s">
        <v>341</v>
      </c>
      <c r="D206" s="16" t="s">
        <v>665</v>
      </c>
      <c r="E206" s="169">
        <v>24783</v>
      </c>
      <c r="F206" s="170">
        <v>24418</v>
      </c>
      <c r="G206" s="171">
        <v>98.53</v>
      </c>
      <c r="H206" s="187"/>
      <c r="I206" s="215">
        <v>25141</v>
      </c>
      <c r="J206" s="215">
        <v>24729</v>
      </c>
      <c r="K206" s="216">
        <v>98.36</v>
      </c>
      <c r="M206" s="169">
        <v>11797</v>
      </c>
      <c r="N206" s="170">
        <v>11596</v>
      </c>
      <c r="O206" s="171">
        <v>98.3</v>
      </c>
      <c r="Q206" s="215">
        <v>11790</v>
      </c>
      <c r="R206" s="215">
        <v>11622</v>
      </c>
      <c r="S206" s="216">
        <v>98.58</v>
      </c>
      <c r="T206" s="161" t="s">
        <v>688</v>
      </c>
      <c r="U206" s="165" t="s">
        <v>700</v>
      </c>
      <c r="V206" s="36"/>
    </row>
    <row r="207" spans="1:22" ht="13" x14ac:dyDescent="0.3">
      <c r="A207" s="11">
        <v>195</v>
      </c>
      <c r="B207" s="87" t="s">
        <v>342</v>
      </c>
      <c r="C207" s="15" t="s">
        <v>343</v>
      </c>
      <c r="D207" s="16" t="s">
        <v>666</v>
      </c>
      <c r="E207" s="169">
        <v>87081</v>
      </c>
      <c r="F207" s="170">
        <v>81654</v>
      </c>
      <c r="G207" s="171">
        <v>93.77</v>
      </c>
      <c r="H207" s="187"/>
      <c r="I207" s="215">
        <v>88201</v>
      </c>
      <c r="J207" s="215">
        <v>82144</v>
      </c>
      <c r="K207" s="216">
        <v>93.13</v>
      </c>
      <c r="M207" s="169">
        <v>58859</v>
      </c>
      <c r="N207" s="170">
        <v>56375</v>
      </c>
      <c r="O207" s="171">
        <v>95.78</v>
      </c>
      <c r="Q207" s="215">
        <v>59384</v>
      </c>
      <c r="R207" s="215">
        <v>56996</v>
      </c>
      <c r="S207" s="216">
        <v>95.98</v>
      </c>
      <c r="T207" s="161" t="s">
        <v>687</v>
      </c>
      <c r="U207" s="165" t="s">
        <v>699</v>
      </c>
      <c r="V207" s="36"/>
    </row>
    <row r="208" spans="1:22" ht="13" x14ac:dyDescent="0.3">
      <c r="A208" s="11">
        <v>196</v>
      </c>
      <c r="B208" s="87" t="s">
        <v>344</v>
      </c>
      <c r="C208" s="15" t="s">
        <v>345</v>
      </c>
      <c r="D208" s="16" t="s">
        <v>665</v>
      </c>
      <c r="E208" s="169">
        <v>69059</v>
      </c>
      <c r="F208" s="170">
        <v>66875</v>
      </c>
      <c r="G208" s="171">
        <v>96.84</v>
      </c>
      <c r="H208" s="187"/>
      <c r="I208" s="215">
        <v>71357</v>
      </c>
      <c r="J208" s="215">
        <v>69693</v>
      </c>
      <c r="K208" s="216">
        <v>97.67</v>
      </c>
      <c r="M208" s="169">
        <v>85582</v>
      </c>
      <c r="N208" s="170">
        <v>83791</v>
      </c>
      <c r="O208" s="171">
        <v>97.91</v>
      </c>
      <c r="Q208" s="215">
        <v>86669</v>
      </c>
      <c r="R208" s="215">
        <v>85628</v>
      </c>
      <c r="S208" s="216">
        <v>98.8</v>
      </c>
      <c r="T208" s="161" t="s">
        <v>686</v>
      </c>
      <c r="U208" s="165" t="s">
        <v>702</v>
      </c>
      <c r="V208" s="36"/>
    </row>
    <row r="209" spans="1:22" ht="13" x14ac:dyDescent="0.3">
      <c r="A209" s="11">
        <v>197</v>
      </c>
      <c r="B209" s="87" t="s">
        <v>346</v>
      </c>
      <c r="C209" s="15" t="s">
        <v>347</v>
      </c>
      <c r="D209" s="16" t="s">
        <v>665</v>
      </c>
      <c r="E209" s="169">
        <v>36208</v>
      </c>
      <c r="F209" s="170">
        <v>34722</v>
      </c>
      <c r="G209" s="171">
        <v>95.9</v>
      </c>
      <c r="H209" s="187"/>
      <c r="I209" s="215">
        <v>37764</v>
      </c>
      <c r="J209" s="215">
        <v>36245</v>
      </c>
      <c r="K209" s="216">
        <v>95.98</v>
      </c>
      <c r="M209" s="169">
        <v>19403</v>
      </c>
      <c r="N209" s="170">
        <v>19007</v>
      </c>
      <c r="O209" s="171">
        <v>97.96</v>
      </c>
      <c r="Q209" s="215">
        <v>19732</v>
      </c>
      <c r="R209" s="215">
        <v>19452</v>
      </c>
      <c r="S209" s="216">
        <v>98.58</v>
      </c>
      <c r="T209" s="161" t="s">
        <v>687</v>
      </c>
      <c r="U209" s="165" t="s">
        <v>699</v>
      </c>
      <c r="V209" s="36"/>
    </row>
    <row r="210" spans="1:22" ht="13" x14ac:dyDescent="0.3">
      <c r="A210" s="11">
        <v>198</v>
      </c>
      <c r="B210" s="87" t="s">
        <v>630</v>
      </c>
      <c r="C210" s="15" t="s">
        <v>348</v>
      </c>
      <c r="D210" s="16" t="s">
        <v>664</v>
      </c>
      <c r="E210" s="169">
        <v>70490</v>
      </c>
      <c r="F210" s="170">
        <v>67151</v>
      </c>
      <c r="G210" s="171">
        <v>95.26</v>
      </c>
      <c r="H210" s="187"/>
      <c r="I210" s="215">
        <v>72564</v>
      </c>
      <c r="J210" s="215">
        <v>68779</v>
      </c>
      <c r="K210" s="216">
        <v>94.78</v>
      </c>
      <c r="M210" s="169">
        <v>94532</v>
      </c>
      <c r="N210" s="170">
        <v>91621</v>
      </c>
      <c r="O210" s="171">
        <v>96.92</v>
      </c>
      <c r="Q210" s="215">
        <v>96008</v>
      </c>
      <c r="R210" s="215">
        <v>93876</v>
      </c>
      <c r="S210" s="216">
        <v>97.78</v>
      </c>
      <c r="T210" s="161" t="s">
        <v>689</v>
      </c>
      <c r="U210" s="165" t="s">
        <v>697</v>
      </c>
      <c r="V210" s="36"/>
    </row>
    <row r="211" spans="1:22" ht="13" x14ac:dyDescent="0.3">
      <c r="A211" s="11">
        <v>199</v>
      </c>
      <c r="B211" s="87" t="s">
        <v>631</v>
      </c>
      <c r="C211" s="15" t="s">
        <v>349</v>
      </c>
      <c r="D211" s="16" t="s">
        <v>664</v>
      </c>
      <c r="E211" s="169">
        <v>101514</v>
      </c>
      <c r="F211" s="170">
        <v>97282</v>
      </c>
      <c r="G211" s="171">
        <v>95.83</v>
      </c>
      <c r="H211" s="187"/>
      <c r="I211" s="215">
        <v>104466</v>
      </c>
      <c r="J211" s="215">
        <v>100423</v>
      </c>
      <c r="K211" s="216">
        <v>96.13</v>
      </c>
      <c r="M211" s="169">
        <v>89066</v>
      </c>
      <c r="N211" s="170">
        <v>86951</v>
      </c>
      <c r="O211" s="171">
        <v>97.63</v>
      </c>
      <c r="Q211" s="215">
        <v>90908</v>
      </c>
      <c r="R211" s="215">
        <v>88999</v>
      </c>
      <c r="S211" s="216">
        <v>97.9</v>
      </c>
      <c r="T211" s="161" t="s">
        <v>692</v>
      </c>
      <c r="U211" s="165" t="s">
        <v>703</v>
      </c>
      <c r="V211" s="36"/>
    </row>
    <row r="212" spans="1:22" ht="13" x14ac:dyDescent="0.3">
      <c r="A212" s="11">
        <v>200</v>
      </c>
      <c r="B212" s="87" t="s">
        <v>632</v>
      </c>
      <c r="C212" s="15" t="s">
        <v>350</v>
      </c>
      <c r="D212" s="16" t="s">
        <v>664</v>
      </c>
      <c r="E212" s="169">
        <v>78981</v>
      </c>
      <c r="F212" s="170">
        <v>77499</v>
      </c>
      <c r="G212" s="171">
        <v>98.12</v>
      </c>
      <c r="H212" s="187"/>
      <c r="I212" s="215">
        <v>80039</v>
      </c>
      <c r="J212" s="215">
        <v>78484</v>
      </c>
      <c r="K212" s="216">
        <v>98.06</v>
      </c>
      <c r="M212" s="169">
        <v>62796</v>
      </c>
      <c r="N212" s="170">
        <v>61907</v>
      </c>
      <c r="O212" s="171">
        <v>98.58</v>
      </c>
      <c r="Q212" s="215">
        <v>62690</v>
      </c>
      <c r="R212" s="215">
        <v>61959</v>
      </c>
      <c r="S212" s="216">
        <v>98.83</v>
      </c>
      <c r="T212" s="161" t="s">
        <v>692</v>
      </c>
      <c r="U212" s="165" t="s">
        <v>703</v>
      </c>
      <c r="V212" s="36"/>
    </row>
    <row r="213" spans="1:22" ht="13" x14ac:dyDescent="0.3">
      <c r="A213" s="11">
        <v>201</v>
      </c>
      <c r="B213" s="87" t="s">
        <v>633</v>
      </c>
      <c r="C213" s="15" t="s">
        <v>351</v>
      </c>
      <c r="D213" s="16" t="s">
        <v>664</v>
      </c>
      <c r="E213" s="169">
        <v>73349</v>
      </c>
      <c r="F213" s="170">
        <v>68912</v>
      </c>
      <c r="G213" s="171">
        <v>93.95</v>
      </c>
      <c r="H213" s="187"/>
      <c r="I213" s="215">
        <v>74530</v>
      </c>
      <c r="J213" s="215">
        <v>70459</v>
      </c>
      <c r="K213" s="216">
        <v>94.54</v>
      </c>
      <c r="M213" s="169">
        <v>84227</v>
      </c>
      <c r="N213" s="170">
        <v>82402</v>
      </c>
      <c r="O213" s="171">
        <v>97.83</v>
      </c>
      <c r="Q213" s="215">
        <v>84080</v>
      </c>
      <c r="R213" s="215">
        <v>82619</v>
      </c>
      <c r="S213" s="216">
        <v>98.26</v>
      </c>
      <c r="T213" s="161" t="s">
        <v>686</v>
      </c>
      <c r="U213" s="165" t="s">
        <v>702</v>
      </c>
      <c r="V213" s="36"/>
    </row>
    <row r="214" spans="1:22" ht="13" x14ac:dyDescent="0.3">
      <c r="A214" s="11">
        <v>202</v>
      </c>
      <c r="B214" s="87" t="s">
        <v>352</v>
      </c>
      <c r="C214" s="15" t="s">
        <v>353</v>
      </c>
      <c r="D214" s="16" t="s">
        <v>665</v>
      </c>
      <c r="E214" s="169">
        <v>55967</v>
      </c>
      <c r="F214" s="170">
        <v>52915</v>
      </c>
      <c r="G214" s="171">
        <v>94.55</v>
      </c>
      <c r="H214" s="187"/>
      <c r="I214" s="215">
        <v>57442</v>
      </c>
      <c r="J214" s="215">
        <v>54334</v>
      </c>
      <c r="K214" s="216">
        <v>94.59</v>
      </c>
      <c r="M214" s="169">
        <v>67804</v>
      </c>
      <c r="N214" s="170">
        <v>65653</v>
      </c>
      <c r="O214" s="171">
        <v>96.83</v>
      </c>
      <c r="Q214" s="215">
        <v>68565</v>
      </c>
      <c r="R214" s="215">
        <v>66315</v>
      </c>
      <c r="S214" s="216">
        <v>96.72</v>
      </c>
      <c r="T214" s="161" t="s">
        <v>687</v>
      </c>
      <c r="U214" s="165" t="s">
        <v>699</v>
      </c>
      <c r="V214" s="36"/>
    </row>
    <row r="215" spans="1:22" ht="13" x14ac:dyDescent="0.3">
      <c r="A215" s="11">
        <v>203</v>
      </c>
      <c r="B215" s="87" t="s">
        <v>354</v>
      </c>
      <c r="C215" s="15" t="s">
        <v>355</v>
      </c>
      <c r="D215" s="16" t="s">
        <v>665</v>
      </c>
      <c r="E215" s="169">
        <v>30237</v>
      </c>
      <c r="F215" s="170">
        <v>29603</v>
      </c>
      <c r="G215" s="171">
        <v>97.9</v>
      </c>
      <c r="H215" s="187"/>
      <c r="I215" s="215">
        <v>31216</v>
      </c>
      <c r="J215" s="215">
        <v>30510</v>
      </c>
      <c r="K215" s="216">
        <v>97.74</v>
      </c>
      <c r="M215" s="169">
        <v>17000</v>
      </c>
      <c r="N215" s="170">
        <v>16769</v>
      </c>
      <c r="O215" s="171">
        <v>98.64</v>
      </c>
      <c r="Q215" s="215">
        <v>17019</v>
      </c>
      <c r="R215" s="215">
        <v>16608</v>
      </c>
      <c r="S215" s="216">
        <v>97.59</v>
      </c>
      <c r="T215" s="161" t="s">
        <v>692</v>
      </c>
      <c r="U215" s="165" t="s">
        <v>703</v>
      </c>
      <c r="V215" s="36"/>
    </row>
    <row r="216" spans="1:22" ht="13" x14ac:dyDescent="0.3">
      <c r="A216" s="11">
        <v>204</v>
      </c>
      <c r="B216" s="87" t="s">
        <v>634</v>
      </c>
      <c r="C216" s="15" t="s">
        <v>356</v>
      </c>
      <c r="D216" s="16" t="s">
        <v>664</v>
      </c>
      <c r="E216" s="169">
        <v>75250</v>
      </c>
      <c r="F216" s="170">
        <v>72943</v>
      </c>
      <c r="G216" s="171">
        <v>96.93</v>
      </c>
      <c r="H216" s="187"/>
      <c r="I216" s="215">
        <v>78200</v>
      </c>
      <c r="J216" s="215">
        <v>75464</v>
      </c>
      <c r="K216" s="216">
        <v>96.5</v>
      </c>
      <c r="M216" s="169">
        <v>105793</v>
      </c>
      <c r="N216" s="170">
        <v>102912</v>
      </c>
      <c r="O216" s="171">
        <v>97.28</v>
      </c>
      <c r="Q216" s="215">
        <v>108481</v>
      </c>
      <c r="R216" s="215">
        <v>105174</v>
      </c>
      <c r="S216" s="216">
        <v>96.95</v>
      </c>
      <c r="T216" s="161" t="s">
        <v>686</v>
      </c>
      <c r="U216" s="165" t="s">
        <v>702</v>
      </c>
      <c r="V216" s="36"/>
    </row>
    <row r="217" spans="1:22" ht="13" x14ac:dyDescent="0.3">
      <c r="A217" s="11">
        <v>205</v>
      </c>
      <c r="B217" s="87" t="s">
        <v>357</v>
      </c>
      <c r="C217" s="15" t="s">
        <v>358</v>
      </c>
      <c r="D217" s="16" t="s">
        <v>656</v>
      </c>
      <c r="E217" s="169">
        <v>114315</v>
      </c>
      <c r="F217" s="170">
        <v>110444</v>
      </c>
      <c r="G217" s="171">
        <v>96.61</v>
      </c>
      <c r="H217" s="187"/>
      <c r="I217" s="215">
        <v>116298</v>
      </c>
      <c r="J217" s="215">
        <v>112787</v>
      </c>
      <c r="K217" s="216">
        <v>96.98</v>
      </c>
      <c r="M217" s="169">
        <v>54973</v>
      </c>
      <c r="N217" s="170">
        <v>53377</v>
      </c>
      <c r="O217" s="171">
        <v>97.1</v>
      </c>
      <c r="Q217" s="215">
        <v>54029</v>
      </c>
      <c r="R217" s="215">
        <v>52765</v>
      </c>
      <c r="S217" s="216">
        <v>97.66</v>
      </c>
      <c r="T217" s="162" t="s">
        <v>690</v>
      </c>
      <c r="U217" s="165" t="s">
        <v>695</v>
      </c>
      <c r="V217" s="36"/>
    </row>
    <row r="218" spans="1:22" ht="13" x14ac:dyDescent="0.3">
      <c r="A218" s="11">
        <v>206</v>
      </c>
      <c r="B218" s="87" t="s">
        <v>635</v>
      </c>
      <c r="C218" s="15" t="s">
        <v>359</v>
      </c>
      <c r="D218" s="16" t="s">
        <v>664</v>
      </c>
      <c r="E218" s="169">
        <v>61008</v>
      </c>
      <c r="F218" s="170">
        <v>58175</v>
      </c>
      <c r="G218" s="171">
        <v>95.36</v>
      </c>
      <c r="H218" s="187"/>
      <c r="I218" s="215">
        <v>63082</v>
      </c>
      <c r="J218" s="215">
        <v>60209</v>
      </c>
      <c r="K218" s="216">
        <v>95.45</v>
      </c>
      <c r="M218" s="169">
        <v>54136</v>
      </c>
      <c r="N218" s="170">
        <v>53500</v>
      </c>
      <c r="O218" s="171">
        <v>98.83</v>
      </c>
      <c r="Q218" s="215">
        <v>61781</v>
      </c>
      <c r="R218" s="215">
        <v>61187</v>
      </c>
      <c r="S218" s="216">
        <v>99.04</v>
      </c>
      <c r="T218" s="161" t="s">
        <v>694</v>
      </c>
      <c r="U218" s="165" t="s">
        <v>698</v>
      </c>
      <c r="V218" s="36"/>
    </row>
    <row r="219" spans="1:22" ht="13" x14ac:dyDescent="0.3">
      <c r="A219" s="11">
        <v>207</v>
      </c>
      <c r="B219" s="87" t="s">
        <v>360</v>
      </c>
      <c r="C219" s="15" t="s">
        <v>361</v>
      </c>
      <c r="D219" s="16" t="s">
        <v>665</v>
      </c>
      <c r="E219" s="169">
        <v>36157</v>
      </c>
      <c r="F219" s="170">
        <v>35141</v>
      </c>
      <c r="G219" s="171">
        <v>97.19</v>
      </c>
      <c r="H219" s="187"/>
      <c r="I219" s="215">
        <v>38253</v>
      </c>
      <c r="J219" s="215">
        <v>36866</v>
      </c>
      <c r="K219" s="216">
        <v>96.37</v>
      </c>
      <c r="M219" s="169">
        <v>35710</v>
      </c>
      <c r="N219" s="170">
        <v>35095</v>
      </c>
      <c r="O219" s="171">
        <v>98.28</v>
      </c>
      <c r="Q219" s="215">
        <v>36343</v>
      </c>
      <c r="R219" s="215">
        <v>34763</v>
      </c>
      <c r="S219" s="216">
        <v>95.65</v>
      </c>
      <c r="T219" s="161" t="s">
        <v>693</v>
      </c>
      <c r="U219" s="165" t="s">
        <v>701</v>
      </c>
      <c r="V219" s="36"/>
    </row>
    <row r="220" spans="1:22" ht="13" x14ac:dyDescent="0.3">
      <c r="A220" s="11">
        <v>208</v>
      </c>
      <c r="B220" s="87" t="s">
        <v>636</v>
      </c>
      <c r="C220" s="15" t="s">
        <v>362</v>
      </c>
      <c r="D220" s="16" t="s">
        <v>665</v>
      </c>
      <c r="E220" s="169">
        <v>90462</v>
      </c>
      <c r="F220" s="170">
        <v>88974</v>
      </c>
      <c r="G220" s="171">
        <v>98.36</v>
      </c>
      <c r="H220" s="187"/>
      <c r="I220" s="215">
        <v>93394</v>
      </c>
      <c r="J220" s="215">
        <v>92101</v>
      </c>
      <c r="K220" s="216">
        <v>98.62</v>
      </c>
      <c r="M220" s="169">
        <v>49675</v>
      </c>
      <c r="N220" s="170">
        <v>49346</v>
      </c>
      <c r="O220" s="171">
        <v>99.34</v>
      </c>
      <c r="Q220" s="215">
        <v>49608</v>
      </c>
      <c r="R220" s="215">
        <v>49288</v>
      </c>
      <c r="S220" s="216">
        <v>99.35</v>
      </c>
      <c r="T220" s="161" t="s">
        <v>686</v>
      </c>
      <c r="U220" s="165" t="s">
        <v>702</v>
      </c>
      <c r="V220" s="36"/>
    </row>
    <row r="221" spans="1:22" ht="13" x14ac:dyDescent="0.3">
      <c r="A221" s="11">
        <v>209</v>
      </c>
      <c r="B221" s="87" t="s">
        <v>363</v>
      </c>
      <c r="C221" s="15" t="s">
        <v>364</v>
      </c>
      <c r="D221" s="16" t="s">
        <v>665</v>
      </c>
      <c r="E221" s="169">
        <v>31098</v>
      </c>
      <c r="F221" s="170">
        <v>30783</v>
      </c>
      <c r="G221" s="171">
        <v>98.99</v>
      </c>
      <c r="H221" s="187"/>
      <c r="I221" s="215">
        <v>32337</v>
      </c>
      <c r="J221" s="215">
        <v>31959</v>
      </c>
      <c r="K221" s="216">
        <v>98.83</v>
      </c>
      <c r="M221" s="169">
        <v>14162</v>
      </c>
      <c r="N221" s="170">
        <v>13848</v>
      </c>
      <c r="O221" s="171">
        <v>97.78</v>
      </c>
      <c r="Q221" s="215">
        <v>14426</v>
      </c>
      <c r="R221" s="215">
        <v>14170</v>
      </c>
      <c r="S221" s="216">
        <v>98.23</v>
      </c>
      <c r="T221" s="161" t="s">
        <v>687</v>
      </c>
      <c r="U221" s="165" t="s">
        <v>699</v>
      </c>
      <c r="V221" s="36"/>
    </row>
    <row r="222" spans="1:22" ht="13" x14ac:dyDescent="0.3">
      <c r="A222" s="11">
        <v>210</v>
      </c>
      <c r="B222" s="87" t="s">
        <v>365</v>
      </c>
      <c r="C222" s="15" t="s">
        <v>366</v>
      </c>
      <c r="D222" s="16" t="s">
        <v>656</v>
      </c>
      <c r="E222" s="169">
        <v>135144</v>
      </c>
      <c r="F222" s="170">
        <v>133459</v>
      </c>
      <c r="G222" s="171">
        <v>98.75</v>
      </c>
      <c r="H222" s="187"/>
      <c r="I222" s="215">
        <v>137654</v>
      </c>
      <c r="J222" s="215">
        <v>135990</v>
      </c>
      <c r="K222" s="216">
        <v>98.79</v>
      </c>
      <c r="M222" s="169">
        <v>84074</v>
      </c>
      <c r="N222" s="170">
        <v>81743</v>
      </c>
      <c r="O222" s="171">
        <v>97.23</v>
      </c>
      <c r="Q222" s="215">
        <v>83289</v>
      </c>
      <c r="R222" s="215">
        <v>80672</v>
      </c>
      <c r="S222" s="216">
        <v>96.86</v>
      </c>
      <c r="T222" s="161" t="s">
        <v>690</v>
      </c>
      <c r="U222" s="165" t="s">
        <v>695</v>
      </c>
      <c r="V222" s="36"/>
    </row>
    <row r="223" spans="1:22" ht="13" x14ac:dyDescent="0.3">
      <c r="A223" s="11">
        <v>211</v>
      </c>
      <c r="B223" s="87" t="s">
        <v>367</v>
      </c>
      <c r="C223" s="15" t="s">
        <v>368</v>
      </c>
      <c r="D223" s="16" t="s">
        <v>665</v>
      </c>
      <c r="E223" s="169">
        <v>28619</v>
      </c>
      <c r="F223" s="170">
        <v>28297</v>
      </c>
      <c r="G223" s="171">
        <v>98.87</v>
      </c>
      <c r="H223" s="187"/>
      <c r="I223" s="215">
        <v>29414</v>
      </c>
      <c r="J223" s="215">
        <v>29089</v>
      </c>
      <c r="K223" s="216">
        <v>98.9</v>
      </c>
      <c r="M223" s="169">
        <v>13007</v>
      </c>
      <c r="N223" s="170">
        <v>12683</v>
      </c>
      <c r="O223" s="171">
        <v>97.51</v>
      </c>
      <c r="Q223" s="215">
        <v>12570</v>
      </c>
      <c r="R223" s="215">
        <v>12352</v>
      </c>
      <c r="S223" s="216">
        <v>98.27</v>
      </c>
      <c r="T223" s="161" t="s">
        <v>691</v>
      </c>
      <c r="U223" s="165" t="s">
        <v>696</v>
      </c>
      <c r="V223" s="36"/>
    </row>
    <row r="224" spans="1:22" ht="13" x14ac:dyDescent="0.3">
      <c r="A224" s="11">
        <v>212</v>
      </c>
      <c r="B224" s="87" t="s">
        <v>369</v>
      </c>
      <c r="C224" s="15" t="s">
        <v>370</v>
      </c>
      <c r="D224" s="16" t="s">
        <v>666</v>
      </c>
      <c r="E224" s="169">
        <v>81531</v>
      </c>
      <c r="F224" s="170">
        <v>75813</v>
      </c>
      <c r="G224" s="171">
        <v>92.99</v>
      </c>
      <c r="H224" s="187"/>
      <c r="I224" s="215">
        <v>82900</v>
      </c>
      <c r="J224" s="215">
        <v>77482</v>
      </c>
      <c r="K224" s="216">
        <v>93.46</v>
      </c>
      <c r="M224" s="169">
        <v>64267</v>
      </c>
      <c r="N224" s="170">
        <v>62535</v>
      </c>
      <c r="O224" s="171">
        <v>97.3</v>
      </c>
      <c r="Q224" s="215">
        <v>65184</v>
      </c>
      <c r="R224" s="215">
        <v>63960</v>
      </c>
      <c r="S224" s="216">
        <v>98.12</v>
      </c>
      <c r="T224" s="161" t="s">
        <v>687</v>
      </c>
      <c r="U224" s="165" t="s">
        <v>699</v>
      </c>
      <c r="V224" s="36"/>
    </row>
    <row r="225" spans="1:22" ht="13" x14ac:dyDescent="0.3">
      <c r="A225" s="11">
        <v>213</v>
      </c>
      <c r="B225" s="87" t="s">
        <v>371</v>
      </c>
      <c r="C225" s="15" t="s">
        <v>372</v>
      </c>
      <c r="D225" s="16" t="s">
        <v>665</v>
      </c>
      <c r="E225" s="169">
        <v>44935</v>
      </c>
      <c r="F225" s="170">
        <v>44174</v>
      </c>
      <c r="G225" s="171">
        <v>98.31</v>
      </c>
      <c r="H225" s="187"/>
      <c r="I225" s="215">
        <v>46255</v>
      </c>
      <c r="J225" s="215">
        <v>45535</v>
      </c>
      <c r="K225" s="216">
        <v>98.44</v>
      </c>
      <c r="M225" s="169">
        <v>16216</v>
      </c>
      <c r="N225" s="170">
        <v>15852</v>
      </c>
      <c r="O225" s="171">
        <v>97.76</v>
      </c>
      <c r="Q225" s="215">
        <v>16082</v>
      </c>
      <c r="R225" s="215">
        <v>15799</v>
      </c>
      <c r="S225" s="216">
        <v>98.24</v>
      </c>
      <c r="T225" s="161" t="s">
        <v>689</v>
      </c>
      <c r="U225" s="165" t="s">
        <v>697</v>
      </c>
      <c r="V225" s="36"/>
    </row>
    <row r="226" spans="1:22" ht="13" x14ac:dyDescent="0.3">
      <c r="A226" s="11">
        <v>214</v>
      </c>
      <c r="B226" s="87" t="s">
        <v>373</v>
      </c>
      <c r="C226" s="15" t="s">
        <v>374</v>
      </c>
      <c r="D226" s="16" t="s">
        <v>665</v>
      </c>
      <c r="E226" s="169">
        <v>29238</v>
      </c>
      <c r="F226" s="170">
        <v>28381</v>
      </c>
      <c r="G226" s="171">
        <v>97.07</v>
      </c>
      <c r="H226" s="187"/>
      <c r="I226" s="215">
        <v>31093</v>
      </c>
      <c r="J226" s="215">
        <v>30130</v>
      </c>
      <c r="K226" s="216">
        <v>96.9</v>
      </c>
      <c r="M226" s="169">
        <v>13695</v>
      </c>
      <c r="N226" s="170">
        <v>13312</v>
      </c>
      <c r="O226" s="171">
        <v>97.2</v>
      </c>
      <c r="Q226" s="215">
        <v>13861</v>
      </c>
      <c r="R226" s="215">
        <v>13523</v>
      </c>
      <c r="S226" s="216">
        <v>97.56</v>
      </c>
      <c r="T226" s="161" t="s">
        <v>687</v>
      </c>
      <c r="U226" s="165" t="s">
        <v>699</v>
      </c>
      <c r="V226" s="36"/>
    </row>
    <row r="227" spans="1:22" ht="13" x14ac:dyDescent="0.3">
      <c r="A227" s="11">
        <v>215</v>
      </c>
      <c r="B227" s="87" t="s">
        <v>375</v>
      </c>
      <c r="C227" s="15" t="s">
        <v>376</v>
      </c>
      <c r="D227" s="16" t="s">
        <v>665</v>
      </c>
      <c r="E227" s="169">
        <v>56490</v>
      </c>
      <c r="F227" s="170">
        <v>55664</v>
      </c>
      <c r="G227" s="171">
        <v>98.54</v>
      </c>
      <c r="H227" s="187"/>
      <c r="I227" s="215">
        <v>58324</v>
      </c>
      <c r="J227" s="215">
        <v>57446</v>
      </c>
      <c r="K227" s="216">
        <v>98.49</v>
      </c>
      <c r="M227" s="169">
        <v>16696</v>
      </c>
      <c r="N227" s="170">
        <v>16411</v>
      </c>
      <c r="O227" s="171">
        <v>98.29</v>
      </c>
      <c r="Q227" s="215">
        <v>16852</v>
      </c>
      <c r="R227" s="215">
        <v>16616</v>
      </c>
      <c r="S227" s="216">
        <v>98.6</v>
      </c>
      <c r="T227" s="161" t="s">
        <v>686</v>
      </c>
      <c r="U227" s="165" t="s">
        <v>702</v>
      </c>
      <c r="V227" s="36"/>
    </row>
    <row r="228" spans="1:22" ht="13" x14ac:dyDescent="0.3">
      <c r="A228" s="11">
        <v>216</v>
      </c>
      <c r="B228" s="87" t="s">
        <v>377</v>
      </c>
      <c r="C228" s="15" t="s">
        <v>378</v>
      </c>
      <c r="D228" s="16" t="s">
        <v>666</v>
      </c>
      <c r="E228" s="169">
        <v>96713</v>
      </c>
      <c r="F228" s="170">
        <v>93894</v>
      </c>
      <c r="G228" s="171">
        <v>97.09</v>
      </c>
      <c r="H228" s="187"/>
      <c r="I228" s="215">
        <v>100352</v>
      </c>
      <c r="J228" s="215">
        <v>97535</v>
      </c>
      <c r="K228" s="216">
        <v>97.19</v>
      </c>
      <c r="M228" s="169">
        <v>74883</v>
      </c>
      <c r="N228" s="170">
        <v>73532</v>
      </c>
      <c r="O228" s="171">
        <v>98.2</v>
      </c>
      <c r="Q228" s="215">
        <v>75852</v>
      </c>
      <c r="R228" s="215">
        <v>74546</v>
      </c>
      <c r="S228" s="216">
        <v>98.28</v>
      </c>
      <c r="T228" s="161" t="s">
        <v>691</v>
      </c>
      <c r="U228" s="165" t="s">
        <v>696</v>
      </c>
      <c r="V228" s="36"/>
    </row>
    <row r="229" spans="1:22" ht="13" x14ac:dyDescent="0.3">
      <c r="A229" s="11">
        <v>217</v>
      </c>
      <c r="B229" s="87" t="s">
        <v>379</v>
      </c>
      <c r="C229" s="15" t="s">
        <v>380</v>
      </c>
      <c r="D229" s="16" t="s">
        <v>665</v>
      </c>
      <c r="E229" s="169">
        <v>50748</v>
      </c>
      <c r="F229" s="170">
        <v>49515</v>
      </c>
      <c r="G229" s="171">
        <v>97.57</v>
      </c>
      <c r="H229" s="187"/>
      <c r="I229" s="215">
        <v>52713</v>
      </c>
      <c r="J229" s="215">
        <v>51573</v>
      </c>
      <c r="K229" s="216">
        <v>97.84</v>
      </c>
      <c r="M229" s="169">
        <v>41161</v>
      </c>
      <c r="N229" s="170">
        <v>40841</v>
      </c>
      <c r="O229" s="171">
        <v>99.22</v>
      </c>
      <c r="Q229" s="215">
        <v>43076</v>
      </c>
      <c r="R229" s="215">
        <v>42457</v>
      </c>
      <c r="S229" s="216">
        <v>98.56</v>
      </c>
      <c r="T229" s="161" t="s">
        <v>693</v>
      </c>
      <c r="U229" s="165" t="s">
        <v>701</v>
      </c>
      <c r="V229" s="36"/>
    </row>
    <row r="230" spans="1:22" ht="13" x14ac:dyDescent="0.3">
      <c r="A230" s="11">
        <v>218</v>
      </c>
      <c r="B230" s="87" t="s">
        <v>381</v>
      </c>
      <c r="C230" s="15" t="s">
        <v>382</v>
      </c>
      <c r="D230" s="16" t="s">
        <v>665</v>
      </c>
      <c r="E230" s="169">
        <v>48750</v>
      </c>
      <c r="F230" s="170">
        <v>48079</v>
      </c>
      <c r="G230" s="171">
        <v>98.62</v>
      </c>
      <c r="H230" s="187"/>
      <c r="I230" s="215">
        <v>49727</v>
      </c>
      <c r="J230" s="215">
        <v>48951</v>
      </c>
      <c r="K230" s="216">
        <v>98.44</v>
      </c>
      <c r="M230" s="169">
        <v>44057</v>
      </c>
      <c r="N230" s="170">
        <v>43267</v>
      </c>
      <c r="O230" s="171">
        <v>98.21</v>
      </c>
      <c r="Q230" s="215">
        <v>43786</v>
      </c>
      <c r="R230" s="215">
        <v>43059</v>
      </c>
      <c r="S230" s="216">
        <v>98.34</v>
      </c>
      <c r="T230" s="161" t="s">
        <v>686</v>
      </c>
      <c r="U230" s="165" t="s">
        <v>702</v>
      </c>
      <c r="V230" s="36"/>
    </row>
    <row r="231" spans="1:22" ht="13" x14ac:dyDescent="0.3">
      <c r="A231" s="11">
        <v>219</v>
      </c>
      <c r="B231" s="87" t="s">
        <v>383</v>
      </c>
      <c r="C231" s="15" t="s">
        <v>384</v>
      </c>
      <c r="D231" s="16" t="s">
        <v>665</v>
      </c>
      <c r="E231" s="169">
        <v>63806</v>
      </c>
      <c r="F231" s="170">
        <v>63235</v>
      </c>
      <c r="G231" s="171">
        <v>99.11</v>
      </c>
      <c r="H231" s="187"/>
      <c r="I231" s="215">
        <v>65752</v>
      </c>
      <c r="J231" s="215">
        <v>65150</v>
      </c>
      <c r="K231" s="216">
        <v>99.08</v>
      </c>
      <c r="M231" s="169">
        <v>24930</v>
      </c>
      <c r="N231" s="170">
        <v>24619</v>
      </c>
      <c r="O231" s="171">
        <v>98.75</v>
      </c>
      <c r="Q231" s="215">
        <v>26922</v>
      </c>
      <c r="R231" s="215">
        <v>26600</v>
      </c>
      <c r="S231" s="216">
        <v>98.8</v>
      </c>
      <c r="T231" s="161" t="s">
        <v>688</v>
      </c>
      <c r="U231" s="165" t="s">
        <v>700</v>
      </c>
      <c r="V231" s="36"/>
    </row>
    <row r="232" spans="1:22" ht="13" x14ac:dyDescent="0.3">
      <c r="A232" s="11">
        <v>220</v>
      </c>
      <c r="B232" s="87" t="s">
        <v>385</v>
      </c>
      <c r="C232" s="15" t="s">
        <v>386</v>
      </c>
      <c r="D232" s="16" t="s">
        <v>665</v>
      </c>
      <c r="E232" s="169">
        <v>42705</v>
      </c>
      <c r="F232" s="170">
        <v>41973</v>
      </c>
      <c r="G232" s="171">
        <v>98.29</v>
      </c>
      <c r="H232" s="187"/>
      <c r="I232" s="215">
        <v>43308</v>
      </c>
      <c r="J232" s="215">
        <v>42533</v>
      </c>
      <c r="K232" s="216">
        <v>98.21</v>
      </c>
      <c r="M232" s="169">
        <v>45600</v>
      </c>
      <c r="N232" s="170">
        <v>45058</v>
      </c>
      <c r="O232" s="171">
        <v>98.81</v>
      </c>
      <c r="Q232" s="215">
        <v>45892</v>
      </c>
      <c r="R232" s="215">
        <v>45352</v>
      </c>
      <c r="S232" s="216">
        <v>98.82</v>
      </c>
      <c r="T232" s="161" t="s">
        <v>686</v>
      </c>
      <c r="U232" s="165" t="s">
        <v>702</v>
      </c>
      <c r="V232" s="36"/>
    </row>
    <row r="233" spans="1:22" ht="13" x14ac:dyDescent="0.3">
      <c r="A233" s="11">
        <v>221</v>
      </c>
      <c r="B233" s="87" t="s">
        <v>637</v>
      </c>
      <c r="C233" s="15" t="s">
        <v>387</v>
      </c>
      <c r="D233" s="16" t="s">
        <v>664</v>
      </c>
      <c r="E233" s="169">
        <v>24029</v>
      </c>
      <c r="F233" s="170">
        <v>23752</v>
      </c>
      <c r="G233" s="171">
        <v>98.85</v>
      </c>
      <c r="H233" s="187"/>
      <c r="I233" s="215">
        <v>24505</v>
      </c>
      <c r="J233" s="215">
        <v>24315</v>
      </c>
      <c r="K233" s="216">
        <v>99.22</v>
      </c>
      <c r="M233" s="169">
        <v>9920</v>
      </c>
      <c r="N233" s="170">
        <v>9800</v>
      </c>
      <c r="O233" s="171">
        <v>98.79</v>
      </c>
      <c r="Q233" s="215">
        <v>10164</v>
      </c>
      <c r="R233" s="215">
        <v>10009</v>
      </c>
      <c r="S233" s="216">
        <v>98.48</v>
      </c>
      <c r="T233" s="161" t="s">
        <v>688</v>
      </c>
      <c r="U233" s="165" t="s">
        <v>700</v>
      </c>
      <c r="V233" s="36"/>
    </row>
    <row r="234" spans="1:22" ht="13" x14ac:dyDescent="0.3">
      <c r="A234" s="11">
        <v>222</v>
      </c>
      <c r="B234" s="87" t="s">
        <v>388</v>
      </c>
      <c r="C234" s="15" t="s">
        <v>389</v>
      </c>
      <c r="D234" s="16" t="s">
        <v>665</v>
      </c>
      <c r="E234" s="169">
        <v>31035</v>
      </c>
      <c r="F234" s="170">
        <v>30580</v>
      </c>
      <c r="G234" s="171">
        <v>98.53</v>
      </c>
      <c r="H234" s="187"/>
      <c r="I234" s="215">
        <v>32274</v>
      </c>
      <c r="J234" s="215">
        <v>31796</v>
      </c>
      <c r="K234" s="216">
        <v>98.52</v>
      </c>
      <c r="M234" s="169">
        <v>16142</v>
      </c>
      <c r="N234" s="170">
        <v>16001</v>
      </c>
      <c r="O234" s="171">
        <v>99.13</v>
      </c>
      <c r="Q234" s="215">
        <v>16694</v>
      </c>
      <c r="R234" s="215">
        <v>16504</v>
      </c>
      <c r="S234" s="216">
        <v>98.86</v>
      </c>
      <c r="T234" s="161" t="s">
        <v>691</v>
      </c>
      <c r="U234" s="165" t="s">
        <v>696</v>
      </c>
      <c r="V234" s="36"/>
    </row>
    <row r="235" spans="1:22" ht="13" x14ac:dyDescent="0.3">
      <c r="A235" s="11">
        <v>223</v>
      </c>
      <c r="B235" s="87" t="s">
        <v>390</v>
      </c>
      <c r="C235" s="15" t="s">
        <v>391</v>
      </c>
      <c r="D235" s="16" t="s">
        <v>666</v>
      </c>
      <c r="E235" s="169">
        <v>89917</v>
      </c>
      <c r="F235" s="170">
        <v>82875</v>
      </c>
      <c r="G235" s="171">
        <v>92.17</v>
      </c>
      <c r="H235" s="187"/>
      <c r="I235" s="215">
        <v>93673</v>
      </c>
      <c r="J235" s="215">
        <v>85813</v>
      </c>
      <c r="K235" s="216">
        <v>91.61</v>
      </c>
      <c r="M235" s="169">
        <v>96680</v>
      </c>
      <c r="N235" s="170">
        <v>90915</v>
      </c>
      <c r="O235" s="171">
        <v>94.04</v>
      </c>
      <c r="Q235" s="215">
        <v>98683</v>
      </c>
      <c r="R235" s="215">
        <v>91559</v>
      </c>
      <c r="S235" s="216">
        <v>92.78</v>
      </c>
      <c r="T235" s="161" t="s">
        <v>687</v>
      </c>
      <c r="U235" s="165" t="s">
        <v>699</v>
      </c>
      <c r="V235" s="36"/>
    </row>
    <row r="236" spans="1:22" ht="13" x14ac:dyDescent="0.3">
      <c r="A236" s="11">
        <v>224</v>
      </c>
      <c r="B236" s="87" t="s">
        <v>392</v>
      </c>
      <c r="C236" s="15" t="s">
        <v>393</v>
      </c>
      <c r="D236" s="16" t="s">
        <v>666</v>
      </c>
      <c r="E236" s="169">
        <v>89939</v>
      </c>
      <c r="F236" s="170">
        <v>88159</v>
      </c>
      <c r="G236" s="171">
        <v>98.02</v>
      </c>
      <c r="H236" s="187"/>
      <c r="I236" s="215">
        <v>92004</v>
      </c>
      <c r="J236" s="215">
        <v>90464</v>
      </c>
      <c r="K236" s="216">
        <v>98.33</v>
      </c>
      <c r="M236" s="169">
        <v>99627</v>
      </c>
      <c r="N236" s="170">
        <v>96928</v>
      </c>
      <c r="O236" s="171">
        <v>97.29</v>
      </c>
      <c r="Q236" s="215">
        <v>101135</v>
      </c>
      <c r="R236" s="215">
        <v>98531</v>
      </c>
      <c r="S236" s="216">
        <v>97.43</v>
      </c>
      <c r="T236" s="161" t="s">
        <v>693</v>
      </c>
      <c r="U236" s="165" t="s">
        <v>701</v>
      </c>
      <c r="V236" s="36"/>
    </row>
    <row r="237" spans="1:22" ht="13" x14ac:dyDescent="0.3">
      <c r="A237" s="11">
        <v>225</v>
      </c>
      <c r="B237" s="87" t="s">
        <v>394</v>
      </c>
      <c r="C237" s="15" t="s">
        <v>395</v>
      </c>
      <c r="D237" s="16" t="s">
        <v>665</v>
      </c>
      <c r="E237" s="169">
        <v>57331</v>
      </c>
      <c r="F237" s="170">
        <v>55841</v>
      </c>
      <c r="G237" s="171">
        <v>97.4</v>
      </c>
      <c r="H237" s="187"/>
      <c r="I237" s="215">
        <v>58805</v>
      </c>
      <c r="J237" s="215">
        <v>57368</v>
      </c>
      <c r="K237" s="216">
        <v>97.56</v>
      </c>
      <c r="M237" s="169">
        <v>32800</v>
      </c>
      <c r="N237" s="170">
        <v>32259</v>
      </c>
      <c r="O237" s="171">
        <v>98.35</v>
      </c>
      <c r="Q237" s="215">
        <v>33501</v>
      </c>
      <c r="R237" s="215">
        <v>32677</v>
      </c>
      <c r="S237" s="216">
        <v>97.54</v>
      </c>
      <c r="T237" s="161" t="s">
        <v>691</v>
      </c>
      <c r="U237" s="165" t="s">
        <v>696</v>
      </c>
      <c r="V237" s="36"/>
    </row>
    <row r="238" spans="1:22" ht="13" x14ac:dyDescent="0.3">
      <c r="A238" s="11">
        <v>226</v>
      </c>
      <c r="B238" s="87" t="s">
        <v>396</v>
      </c>
      <c r="C238" s="15" t="s">
        <v>397</v>
      </c>
      <c r="D238" s="16" t="s">
        <v>665</v>
      </c>
      <c r="E238" s="169">
        <v>55020</v>
      </c>
      <c r="F238" s="170">
        <v>53897</v>
      </c>
      <c r="G238" s="171">
        <v>97.96</v>
      </c>
      <c r="H238" s="187"/>
      <c r="I238" s="215">
        <v>56267</v>
      </c>
      <c r="J238" s="215">
        <v>54914</v>
      </c>
      <c r="K238" s="216">
        <v>97.6</v>
      </c>
      <c r="M238" s="169">
        <v>36360</v>
      </c>
      <c r="N238" s="170">
        <v>35745</v>
      </c>
      <c r="O238" s="171">
        <v>98.31</v>
      </c>
      <c r="Q238" s="215">
        <v>37786</v>
      </c>
      <c r="R238" s="215">
        <v>37182</v>
      </c>
      <c r="S238" s="216">
        <v>98.4</v>
      </c>
      <c r="T238" s="161" t="s">
        <v>692</v>
      </c>
      <c r="U238" s="165" t="s">
        <v>703</v>
      </c>
      <c r="V238" s="36"/>
    </row>
    <row r="239" spans="1:22" ht="13" x14ac:dyDescent="0.3">
      <c r="A239" s="11">
        <v>227</v>
      </c>
      <c r="B239" s="87" t="s">
        <v>398</v>
      </c>
      <c r="C239" s="15" t="s">
        <v>399</v>
      </c>
      <c r="D239" s="16" t="s">
        <v>666</v>
      </c>
      <c r="E239" s="169">
        <v>120296</v>
      </c>
      <c r="F239" s="170">
        <v>115695</v>
      </c>
      <c r="G239" s="171">
        <v>96.18</v>
      </c>
      <c r="H239" s="187"/>
      <c r="I239" s="215">
        <v>124747</v>
      </c>
      <c r="J239" s="215">
        <v>120114</v>
      </c>
      <c r="K239" s="216">
        <v>96.29</v>
      </c>
      <c r="M239" s="169">
        <v>68955</v>
      </c>
      <c r="N239" s="170">
        <v>67421</v>
      </c>
      <c r="O239" s="171">
        <v>97.78</v>
      </c>
      <c r="Q239" s="215">
        <v>71491</v>
      </c>
      <c r="R239" s="215">
        <v>70325</v>
      </c>
      <c r="S239" s="216">
        <v>98.37</v>
      </c>
      <c r="T239" s="161" t="s">
        <v>687</v>
      </c>
      <c r="U239" s="165" t="s">
        <v>699</v>
      </c>
      <c r="V239" s="36"/>
    </row>
    <row r="240" spans="1:22" ht="13" x14ac:dyDescent="0.3">
      <c r="A240" s="11">
        <v>228</v>
      </c>
      <c r="B240" s="87" t="s">
        <v>400</v>
      </c>
      <c r="C240" s="15" t="s">
        <v>401</v>
      </c>
      <c r="D240" s="16" t="s">
        <v>665</v>
      </c>
      <c r="E240" s="169">
        <v>43688</v>
      </c>
      <c r="F240" s="170">
        <v>42575</v>
      </c>
      <c r="G240" s="171">
        <v>97.45</v>
      </c>
      <c r="H240" s="187"/>
      <c r="I240" s="215">
        <v>45333</v>
      </c>
      <c r="J240" s="215">
        <v>44347</v>
      </c>
      <c r="K240" s="216">
        <v>97.82</v>
      </c>
      <c r="M240" s="169">
        <v>42321</v>
      </c>
      <c r="N240" s="170">
        <v>41515</v>
      </c>
      <c r="O240" s="171">
        <v>98.1</v>
      </c>
      <c r="Q240" s="215">
        <v>43587</v>
      </c>
      <c r="R240" s="215">
        <v>43130</v>
      </c>
      <c r="S240" s="216">
        <v>98.95</v>
      </c>
      <c r="T240" s="161" t="s">
        <v>691</v>
      </c>
      <c r="U240" s="165" t="s">
        <v>696</v>
      </c>
      <c r="V240" s="36"/>
    </row>
    <row r="241" spans="1:22" ht="13" x14ac:dyDescent="0.3">
      <c r="A241" s="11">
        <v>229</v>
      </c>
      <c r="B241" s="87" t="s">
        <v>402</v>
      </c>
      <c r="C241" s="15" t="s">
        <v>403</v>
      </c>
      <c r="D241" s="16" t="s">
        <v>665</v>
      </c>
      <c r="E241" s="169">
        <v>72098</v>
      </c>
      <c r="F241" s="170">
        <v>71007</v>
      </c>
      <c r="G241" s="171">
        <v>98.49</v>
      </c>
      <c r="H241" s="187"/>
      <c r="I241" s="215">
        <v>74791</v>
      </c>
      <c r="J241" s="215">
        <v>73571</v>
      </c>
      <c r="K241" s="216">
        <v>98.37</v>
      </c>
      <c r="M241" s="169">
        <v>35626</v>
      </c>
      <c r="N241" s="170">
        <v>34630</v>
      </c>
      <c r="O241" s="171">
        <v>97.2</v>
      </c>
      <c r="Q241" s="215">
        <v>36161</v>
      </c>
      <c r="R241" s="215">
        <v>34924</v>
      </c>
      <c r="S241" s="216">
        <v>96.58</v>
      </c>
      <c r="T241" s="161" t="s">
        <v>686</v>
      </c>
      <c r="U241" s="165" t="s">
        <v>702</v>
      </c>
      <c r="V241" s="36"/>
    </row>
    <row r="242" spans="1:22" ht="13" x14ac:dyDescent="0.3">
      <c r="A242" s="11">
        <v>230</v>
      </c>
      <c r="B242" s="87" t="s">
        <v>404</v>
      </c>
      <c r="C242" s="15" t="s">
        <v>405</v>
      </c>
      <c r="D242" s="16" t="s">
        <v>666</v>
      </c>
      <c r="E242" s="169">
        <v>200065</v>
      </c>
      <c r="F242" s="170">
        <v>187484</v>
      </c>
      <c r="G242" s="171">
        <v>93.71</v>
      </c>
      <c r="H242" s="187"/>
      <c r="I242" s="215">
        <v>203201</v>
      </c>
      <c r="J242" s="215">
        <v>191100</v>
      </c>
      <c r="K242" s="216">
        <v>94.04</v>
      </c>
      <c r="M242" s="169">
        <v>212148</v>
      </c>
      <c r="N242" s="170">
        <v>207093</v>
      </c>
      <c r="O242" s="171">
        <v>97.62</v>
      </c>
      <c r="Q242" s="215">
        <v>215949</v>
      </c>
      <c r="R242" s="215">
        <v>210556</v>
      </c>
      <c r="S242" s="216">
        <v>97.5</v>
      </c>
      <c r="T242" s="161" t="s">
        <v>691</v>
      </c>
      <c r="U242" s="165" t="s">
        <v>696</v>
      </c>
      <c r="V242" s="36"/>
    </row>
    <row r="243" spans="1:22" ht="13" x14ac:dyDescent="0.3">
      <c r="A243" s="11">
        <v>231</v>
      </c>
      <c r="B243" s="87" t="s">
        <v>406</v>
      </c>
      <c r="C243" s="15" t="s">
        <v>407</v>
      </c>
      <c r="D243" s="16" t="s">
        <v>665</v>
      </c>
      <c r="E243" s="169">
        <v>53889</v>
      </c>
      <c r="F243" s="170">
        <v>52497</v>
      </c>
      <c r="G243" s="171">
        <v>97.42</v>
      </c>
      <c r="H243" s="187"/>
      <c r="I243" s="215">
        <v>57127</v>
      </c>
      <c r="J243" s="215">
        <v>55464</v>
      </c>
      <c r="K243" s="216">
        <v>97.09</v>
      </c>
      <c r="M243" s="169">
        <v>28476</v>
      </c>
      <c r="N243" s="170">
        <v>27902</v>
      </c>
      <c r="O243" s="171">
        <v>97.98</v>
      </c>
      <c r="Q243" s="215">
        <v>28734</v>
      </c>
      <c r="R243" s="215">
        <v>28237</v>
      </c>
      <c r="S243" s="216">
        <v>98.27</v>
      </c>
      <c r="T243" s="161" t="s">
        <v>686</v>
      </c>
      <c r="U243" s="165" t="s">
        <v>702</v>
      </c>
      <c r="V243" s="36"/>
    </row>
    <row r="244" spans="1:22" ht="13" x14ac:dyDescent="0.3">
      <c r="A244" s="11">
        <v>232</v>
      </c>
      <c r="B244" s="87" t="s">
        <v>582</v>
      </c>
      <c r="C244" s="15" t="s">
        <v>591</v>
      </c>
      <c r="D244" s="16" t="s">
        <v>664</v>
      </c>
      <c r="E244" s="169">
        <v>151987</v>
      </c>
      <c r="F244" s="170">
        <v>149103</v>
      </c>
      <c r="G244" s="171">
        <v>98.1</v>
      </c>
      <c r="H244" s="187"/>
      <c r="I244" s="215">
        <v>155105</v>
      </c>
      <c r="J244" s="215">
        <v>152401</v>
      </c>
      <c r="K244" s="216">
        <v>98.26</v>
      </c>
      <c r="M244" s="169">
        <v>76327</v>
      </c>
      <c r="N244" s="170">
        <v>75054</v>
      </c>
      <c r="O244" s="171">
        <v>98.33</v>
      </c>
      <c r="Q244" s="215">
        <v>78419</v>
      </c>
      <c r="R244" s="215">
        <v>77385</v>
      </c>
      <c r="S244" s="216">
        <v>98.68</v>
      </c>
      <c r="T244" s="161" t="s">
        <v>693</v>
      </c>
      <c r="U244" s="165" t="s">
        <v>701</v>
      </c>
      <c r="V244" s="36"/>
    </row>
    <row r="245" spans="1:22" ht="13" x14ac:dyDescent="0.3">
      <c r="A245" s="11">
        <v>233</v>
      </c>
      <c r="B245" s="87" t="s">
        <v>638</v>
      </c>
      <c r="C245" s="15" t="s">
        <v>408</v>
      </c>
      <c r="D245" s="16" t="s">
        <v>664</v>
      </c>
      <c r="E245" s="169">
        <v>52594</v>
      </c>
      <c r="F245" s="170">
        <v>49872</v>
      </c>
      <c r="G245" s="171">
        <v>94.82</v>
      </c>
      <c r="H245" s="187"/>
      <c r="I245" s="215">
        <v>53849</v>
      </c>
      <c r="J245" s="215">
        <v>51674</v>
      </c>
      <c r="K245" s="216">
        <v>95.96</v>
      </c>
      <c r="M245" s="169">
        <v>95765</v>
      </c>
      <c r="N245" s="170">
        <v>92156</v>
      </c>
      <c r="O245" s="171">
        <v>96.23</v>
      </c>
      <c r="Q245" s="215">
        <v>97524</v>
      </c>
      <c r="R245" s="215">
        <v>94374</v>
      </c>
      <c r="S245" s="216">
        <v>96.77</v>
      </c>
      <c r="T245" s="161" t="s">
        <v>686</v>
      </c>
      <c r="U245" s="165" t="s">
        <v>702</v>
      </c>
      <c r="V245" s="36"/>
    </row>
    <row r="246" spans="1:22" ht="13" x14ac:dyDescent="0.3">
      <c r="A246" s="11">
        <v>234</v>
      </c>
      <c r="B246" s="87" t="s">
        <v>409</v>
      </c>
      <c r="C246" s="15" t="s">
        <v>410</v>
      </c>
      <c r="D246" s="16" t="s">
        <v>666</v>
      </c>
      <c r="E246" s="169">
        <v>96663</v>
      </c>
      <c r="F246" s="170">
        <v>95288</v>
      </c>
      <c r="G246" s="171">
        <v>98.58</v>
      </c>
      <c r="H246" s="187"/>
      <c r="I246" s="215">
        <v>98045</v>
      </c>
      <c r="J246" s="215">
        <v>96656</v>
      </c>
      <c r="K246" s="216">
        <v>98.58</v>
      </c>
      <c r="M246" s="169">
        <v>109012</v>
      </c>
      <c r="N246" s="170">
        <v>107940</v>
      </c>
      <c r="O246" s="171">
        <v>99.02</v>
      </c>
      <c r="Q246" s="215">
        <v>113435</v>
      </c>
      <c r="R246" s="215">
        <v>112109</v>
      </c>
      <c r="S246" s="216">
        <v>98.83</v>
      </c>
      <c r="T246" s="161" t="s">
        <v>693</v>
      </c>
      <c r="U246" s="165" t="s">
        <v>701</v>
      </c>
      <c r="V246" s="36"/>
    </row>
    <row r="247" spans="1:22" ht="13" x14ac:dyDescent="0.3">
      <c r="A247" s="11">
        <v>235</v>
      </c>
      <c r="B247" s="87" t="s">
        <v>411</v>
      </c>
      <c r="C247" s="15" t="s">
        <v>412</v>
      </c>
      <c r="D247" s="16" t="s">
        <v>665</v>
      </c>
      <c r="E247" s="169">
        <v>46720</v>
      </c>
      <c r="F247" s="170">
        <v>45741</v>
      </c>
      <c r="G247" s="171">
        <v>97.9</v>
      </c>
      <c r="H247" s="187"/>
      <c r="I247" s="215">
        <v>48096</v>
      </c>
      <c r="J247" s="215">
        <v>47097</v>
      </c>
      <c r="K247" s="216">
        <v>97.92</v>
      </c>
      <c r="M247" s="169">
        <v>29724</v>
      </c>
      <c r="N247" s="170">
        <v>29369</v>
      </c>
      <c r="O247" s="171">
        <v>98.81</v>
      </c>
      <c r="Q247" s="215">
        <v>30688</v>
      </c>
      <c r="R247" s="215">
        <v>30320</v>
      </c>
      <c r="S247" s="216">
        <v>98.8</v>
      </c>
      <c r="T247" s="161" t="s">
        <v>686</v>
      </c>
      <c r="U247" s="165" t="s">
        <v>702</v>
      </c>
      <c r="V247" s="36"/>
    </row>
    <row r="248" spans="1:22" ht="13" x14ac:dyDescent="0.3">
      <c r="A248" s="11">
        <v>236</v>
      </c>
      <c r="B248" s="87" t="s">
        <v>413</v>
      </c>
      <c r="C248" s="15" t="s">
        <v>414</v>
      </c>
      <c r="D248" s="16" t="s">
        <v>665</v>
      </c>
      <c r="E248" s="169">
        <v>89539</v>
      </c>
      <c r="F248" s="170">
        <v>88703</v>
      </c>
      <c r="G248" s="171">
        <v>99.07</v>
      </c>
      <c r="H248" s="187"/>
      <c r="I248" s="215">
        <v>98444</v>
      </c>
      <c r="J248" s="215">
        <v>97702</v>
      </c>
      <c r="K248" s="216">
        <v>99.25</v>
      </c>
      <c r="M248" s="169">
        <v>69253</v>
      </c>
      <c r="N248" s="170">
        <v>68379</v>
      </c>
      <c r="O248" s="171">
        <v>98.74</v>
      </c>
      <c r="Q248" s="215">
        <v>70424</v>
      </c>
      <c r="R248" s="215">
        <v>69987</v>
      </c>
      <c r="S248" s="216">
        <v>99.38</v>
      </c>
      <c r="T248" s="161" t="s">
        <v>689</v>
      </c>
      <c r="U248" s="165" t="s">
        <v>697</v>
      </c>
      <c r="V248" s="36"/>
    </row>
    <row r="249" spans="1:22" ht="13" x14ac:dyDescent="0.3">
      <c r="A249" s="11">
        <v>237</v>
      </c>
      <c r="B249" s="87" t="s">
        <v>415</v>
      </c>
      <c r="C249" s="15" t="s">
        <v>416</v>
      </c>
      <c r="D249" s="16" t="s">
        <v>665</v>
      </c>
      <c r="E249" s="169">
        <v>44199</v>
      </c>
      <c r="F249" s="170">
        <v>43221</v>
      </c>
      <c r="G249" s="171">
        <v>97.79</v>
      </c>
      <c r="H249" s="187"/>
      <c r="I249" s="215">
        <v>45773</v>
      </c>
      <c r="J249" s="215">
        <v>44889</v>
      </c>
      <c r="K249" s="216">
        <v>98.07</v>
      </c>
      <c r="M249" s="169">
        <v>22294</v>
      </c>
      <c r="N249" s="170">
        <v>21880</v>
      </c>
      <c r="O249" s="171">
        <v>98.14</v>
      </c>
      <c r="Q249" s="215">
        <v>22931</v>
      </c>
      <c r="R249" s="215">
        <v>22491</v>
      </c>
      <c r="S249" s="216">
        <v>98.08</v>
      </c>
      <c r="T249" s="161" t="s">
        <v>688</v>
      </c>
      <c r="U249" s="165" t="s">
        <v>700</v>
      </c>
      <c r="V249" s="36"/>
    </row>
    <row r="250" spans="1:22" ht="13" x14ac:dyDescent="0.3">
      <c r="A250" s="11">
        <v>238</v>
      </c>
      <c r="B250" s="87" t="s">
        <v>639</v>
      </c>
      <c r="C250" s="15" t="s">
        <v>417</v>
      </c>
      <c r="D250" s="16" t="s">
        <v>664</v>
      </c>
      <c r="E250" s="169">
        <v>132540</v>
      </c>
      <c r="F250" s="170">
        <v>130371</v>
      </c>
      <c r="G250" s="171">
        <v>98.36</v>
      </c>
      <c r="H250" s="187"/>
      <c r="I250" s="215">
        <v>137421</v>
      </c>
      <c r="J250" s="215">
        <v>134731</v>
      </c>
      <c r="K250" s="216">
        <v>98.04</v>
      </c>
      <c r="M250" s="169">
        <v>134132</v>
      </c>
      <c r="N250" s="170">
        <v>132821</v>
      </c>
      <c r="O250" s="171">
        <v>99.02</v>
      </c>
      <c r="Q250" s="215">
        <v>137758</v>
      </c>
      <c r="R250" s="215">
        <v>136613</v>
      </c>
      <c r="S250" s="216">
        <v>99.17</v>
      </c>
      <c r="T250" s="161" t="s">
        <v>692</v>
      </c>
      <c r="U250" s="165" t="s">
        <v>703</v>
      </c>
      <c r="V250" s="36"/>
    </row>
    <row r="251" spans="1:22" ht="13" x14ac:dyDescent="0.3">
      <c r="A251" s="11">
        <v>239</v>
      </c>
      <c r="B251" s="87" t="s">
        <v>418</v>
      </c>
      <c r="C251" s="15" t="s">
        <v>419</v>
      </c>
      <c r="D251" s="16" t="s">
        <v>665</v>
      </c>
      <c r="E251" s="169">
        <v>55940</v>
      </c>
      <c r="F251" s="170">
        <v>55247</v>
      </c>
      <c r="G251" s="171">
        <v>98.76</v>
      </c>
      <c r="H251" s="187"/>
      <c r="I251" s="215">
        <v>58325</v>
      </c>
      <c r="J251" s="215">
        <v>57352</v>
      </c>
      <c r="K251" s="216">
        <v>98.33</v>
      </c>
      <c r="M251" s="169">
        <v>29147</v>
      </c>
      <c r="N251" s="170">
        <v>28727</v>
      </c>
      <c r="O251" s="171">
        <v>98.56</v>
      </c>
      <c r="Q251" s="215">
        <v>29491</v>
      </c>
      <c r="R251" s="215">
        <v>29082</v>
      </c>
      <c r="S251" s="216">
        <v>98.61</v>
      </c>
      <c r="T251" s="161" t="s">
        <v>692</v>
      </c>
      <c r="U251" s="165" t="s">
        <v>703</v>
      </c>
      <c r="V251" s="36"/>
    </row>
    <row r="252" spans="1:22" ht="13" x14ac:dyDescent="0.3">
      <c r="A252" s="11">
        <v>240</v>
      </c>
      <c r="B252" s="87" t="s">
        <v>420</v>
      </c>
      <c r="C252" s="15" t="s">
        <v>421</v>
      </c>
      <c r="D252" s="16" t="s">
        <v>665</v>
      </c>
      <c r="E252" s="169">
        <v>36723</v>
      </c>
      <c r="F252" s="170">
        <v>35968</v>
      </c>
      <c r="G252" s="171">
        <v>97.94</v>
      </c>
      <c r="H252" s="187"/>
      <c r="I252" s="215">
        <v>37814</v>
      </c>
      <c r="J252" s="215">
        <v>37006</v>
      </c>
      <c r="K252" s="216">
        <v>97.86</v>
      </c>
      <c r="M252" s="169">
        <v>24725</v>
      </c>
      <c r="N252" s="170">
        <v>24453</v>
      </c>
      <c r="O252" s="171">
        <v>98.9</v>
      </c>
      <c r="Q252" s="215">
        <v>26403</v>
      </c>
      <c r="R252" s="215">
        <v>25971</v>
      </c>
      <c r="S252" s="216">
        <v>98.36</v>
      </c>
      <c r="T252" s="161" t="s">
        <v>688</v>
      </c>
      <c r="U252" s="165" t="s">
        <v>700</v>
      </c>
      <c r="V252" s="36"/>
    </row>
    <row r="253" spans="1:22" ht="13" x14ac:dyDescent="0.3">
      <c r="A253" s="11">
        <v>241</v>
      </c>
      <c r="B253" s="87" t="s">
        <v>422</v>
      </c>
      <c r="C253" s="15" t="s">
        <v>423</v>
      </c>
      <c r="D253" s="16" t="s">
        <v>665</v>
      </c>
      <c r="E253" s="169">
        <v>62751</v>
      </c>
      <c r="F253" s="170">
        <v>61584</v>
      </c>
      <c r="G253" s="171">
        <v>98.14</v>
      </c>
      <c r="H253" s="187"/>
      <c r="I253" s="215">
        <v>63978</v>
      </c>
      <c r="J253" s="215">
        <v>63150</v>
      </c>
      <c r="K253" s="216">
        <v>98.71</v>
      </c>
      <c r="M253" s="169">
        <v>40075</v>
      </c>
      <c r="N253" s="170">
        <v>39157</v>
      </c>
      <c r="O253" s="171">
        <v>97.71</v>
      </c>
      <c r="Q253" s="215">
        <v>39851</v>
      </c>
      <c r="R253" s="215">
        <v>39200</v>
      </c>
      <c r="S253" s="216">
        <v>98.37</v>
      </c>
      <c r="T253" s="161" t="s">
        <v>688</v>
      </c>
      <c r="U253" s="165" t="s">
        <v>700</v>
      </c>
      <c r="V253" s="36"/>
    </row>
    <row r="254" spans="1:22" ht="13" x14ac:dyDescent="0.3">
      <c r="A254" s="11">
        <v>242</v>
      </c>
      <c r="B254" s="87" t="s">
        <v>424</v>
      </c>
      <c r="C254" s="15" t="s">
        <v>425</v>
      </c>
      <c r="D254" s="16" t="s">
        <v>665</v>
      </c>
      <c r="E254" s="169">
        <v>69304</v>
      </c>
      <c r="F254" s="170">
        <v>68368</v>
      </c>
      <c r="G254" s="171">
        <v>98.65</v>
      </c>
      <c r="H254" s="187"/>
      <c r="I254" s="215">
        <v>69933</v>
      </c>
      <c r="J254" s="215">
        <v>68816</v>
      </c>
      <c r="K254" s="216">
        <v>98.4</v>
      </c>
      <c r="M254" s="169">
        <v>40428</v>
      </c>
      <c r="N254" s="170">
        <v>39780</v>
      </c>
      <c r="O254" s="171">
        <v>98.4</v>
      </c>
      <c r="Q254" s="215">
        <v>40598</v>
      </c>
      <c r="R254" s="215">
        <v>39858</v>
      </c>
      <c r="S254" s="216">
        <v>98.18</v>
      </c>
      <c r="T254" s="161" t="s">
        <v>687</v>
      </c>
      <c r="U254" s="165" t="s">
        <v>699</v>
      </c>
      <c r="V254" s="36"/>
    </row>
    <row r="255" spans="1:22" ht="13" x14ac:dyDescent="0.3">
      <c r="A255" s="11">
        <v>243</v>
      </c>
      <c r="B255" s="87" t="s">
        <v>426</v>
      </c>
      <c r="C255" s="15" t="s">
        <v>427</v>
      </c>
      <c r="D255" s="16" t="s">
        <v>665</v>
      </c>
      <c r="E255" s="169">
        <v>66620</v>
      </c>
      <c r="F255" s="170">
        <v>65668</v>
      </c>
      <c r="G255" s="171">
        <v>98.57</v>
      </c>
      <c r="H255" s="187"/>
      <c r="I255" s="215">
        <v>68910</v>
      </c>
      <c r="J255" s="215">
        <v>67879</v>
      </c>
      <c r="K255" s="216">
        <v>98.5</v>
      </c>
      <c r="M255" s="169">
        <v>28275</v>
      </c>
      <c r="N255" s="170">
        <v>27842</v>
      </c>
      <c r="O255" s="171">
        <v>98.47</v>
      </c>
      <c r="Q255" s="215">
        <v>29027</v>
      </c>
      <c r="R255" s="215">
        <v>28399</v>
      </c>
      <c r="S255" s="216">
        <v>97.84</v>
      </c>
      <c r="T255" s="161" t="s">
        <v>689</v>
      </c>
      <c r="U255" s="165" t="s">
        <v>697</v>
      </c>
      <c r="V255" s="36"/>
    </row>
    <row r="256" spans="1:22" ht="13" x14ac:dyDescent="0.3">
      <c r="A256" s="11">
        <v>244</v>
      </c>
      <c r="B256" s="87" t="s">
        <v>428</v>
      </c>
      <c r="C256" s="15" t="s">
        <v>429</v>
      </c>
      <c r="D256" s="16" t="s">
        <v>665</v>
      </c>
      <c r="E256" s="169">
        <v>47593.62</v>
      </c>
      <c r="F256" s="170">
        <v>47163.31</v>
      </c>
      <c r="G256" s="171">
        <v>99.1</v>
      </c>
      <c r="H256" s="187"/>
      <c r="I256" s="215">
        <v>49241</v>
      </c>
      <c r="J256" s="215">
        <v>48814</v>
      </c>
      <c r="K256" s="216">
        <v>99.13</v>
      </c>
      <c r="M256" s="169">
        <v>20503</v>
      </c>
      <c r="N256" s="170">
        <v>20294.95</v>
      </c>
      <c r="O256" s="171">
        <v>98.99</v>
      </c>
      <c r="Q256" s="215">
        <v>21018</v>
      </c>
      <c r="R256" s="215">
        <v>20429</v>
      </c>
      <c r="S256" s="216">
        <v>97.2</v>
      </c>
      <c r="T256" s="161" t="s">
        <v>688</v>
      </c>
      <c r="U256" s="165" t="s">
        <v>700</v>
      </c>
      <c r="V256" s="36"/>
    </row>
    <row r="257" spans="1:22" ht="13" x14ac:dyDescent="0.3">
      <c r="A257" s="11">
        <v>245</v>
      </c>
      <c r="B257" s="87" t="s">
        <v>430</v>
      </c>
      <c r="C257" s="15" t="s">
        <v>431</v>
      </c>
      <c r="D257" s="16" t="s">
        <v>665</v>
      </c>
      <c r="E257" s="169">
        <v>83439</v>
      </c>
      <c r="F257" s="170">
        <v>82393</v>
      </c>
      <c r="G257" s="171">
        <v>98.75</v>
      </c>
      <c r="H257" s="187"/>
      <c r="I257" s="215">
        <v>85963</v>
      </c>
      <c r="J257" s="215">
        <v>84869</v>
      </c>
      <c r="K257" s="216">
        <v>98.73</v>
      </c>
      <c r="M257" s="169">
        <v>42624</v>
      </c>
      <c r="N257" s="170">
        <v>42023</v>
      </c>
      <c r="O257" s="171">
        <v>98.59</v>
      </c>
      <c r="Q257" s="215">
        <v>42638</v>
      </c>
      <c r="R257" s="215">
        <v>42207</v>
      </c>
      <c r="S257" s="216">
        <v>98.99</v>
      </c>
      <c r="T257" s="161" t="s">
        <v>686</v>
      </c>
      <c r="U257" s="165" t="s">
        <v>702</v>
      </c>
      <c r="V257" s="36"/>
    </row>
    <row r="258" spans="1:22" ht="13" x14ac:dyDescent="0.3">
      <c r="A258" s="11">
        <v>246</v>
      </c>
      <c r="B258" s="87" t="s">
        <v>432</v>
      </c>
      <c r="C258" s="15" t="s">
        <v>433</v>
      </c>
      <c r="D258" s="16" t="s">
        <v>665</v>
      </c>
      <c r="E258" s="169">
        <v>51767</v>
      </c>
      <c r="F258" s="170">
        <v>50422</v>
      </c>
      <c r="G258" s="171">
        <v>97.4</v>
      </c>
      <c r="H258" s="187"/>
      <c r="I258" s="215">
        <v>53872</v>
      </c>
      <c r="J258" s="215">
        <v>52494</v>
      </c>
      <c r="K258" s="216">
        <v>97.44</v>
      </c>
      <c r="M258" s="169">
        <v>36492</v>
      </c>
      <c r="N258" s="170">
        <v>35625</v>
      </c>
      <c r="O258" s="171">
        <v>97.62</v>
      </c>
      <c r="Q258" s="215">
        <v>38142</v>
      </c>
      <c r="R258" s="215">
        <v>37372</v>
      </c>
      <c r="S258" s="216">
        <v>97.98</v>
      </c>
      <c r="T258" s="161" t="s">
        <v>687</v>
      </c>
      <c r="U258" s="165" t="s">
        <v>699</v>
      </c>
      <c r="V258" s="36"/>
    </row>
    <row r="259" spans="1:22" ht="13" x14ac:dyDescent="0.3">
      <c r="A259" s="11">
        <v>247</v>
      </c>
      <c r="B259" s="87" t="s">
        <v>434</v>
      </c>
      <c r="C259" s="15" t="s">
        <v>435</v>
      </c>
      <c r="D259" s="16" t="s">
        <v>665</v>
      </c>
      <c r="E259" s="169">
        <v>84252</v>
      </c>
      <c r="F259" s="170">
        <v>82063</v>
      </c>
      <c r="G259" s="171">
        <v>97.4</v>
      </c>
      <c r="H259" s="187"/>
      <c r="I259" s="215">
        <v>86101</v>
      </c>
      <c r="J259" s="215">
        <v>83414</v>
      </c>
      <c r="K259" s="216">
        <v>96.88</v>
      </c>
      <c r="M259" s="169">
        <v>42703</v>
      </c>
      <c r="N259" s="170">
        <v>42194</v>
      </c>
      <c r="O259" s="171">
        <v>98.81</v>
      </c>
      <c r="Q259" s="215">
        <v>44203</v>
      </c>
      <c r="R259" s="215">
        <v>42186</v>
      </c>
      <c r="S259" s="216">
        <v>95.44</v>
      </c>
      <c r="T259" s="161" t="s">
        <v>692</v>
      </c>
      <c r="U259" s="165" t="s">
        <v>703</v>
      </c>
      <c r="V259" s="36"/>
    </row>
    <row r="260" spans="1:22" ht="13" x14ac:dyDescent="0.3">
      <c r="A260" s="11">
        <v>248</v>
      </c>
      <c r="B260" s="87" t="s">
        <v>436</v>
      </c>
      <c r="C260" s="15" t="s">
        <v>437</v>
      </c>
      <c r="D260" s="16" t="s">
        <v>665</v>
      </c>
      <c r="E260" s="169">
        <v>51826</v>
      </c>
      <c r="F260" s="170">
        <v>50855</v>
      </c>
      <c r="G260" s="171">
        <v>98.13</v>
      </c>
      <c r="H260" s="187"/>
      <c r="I260" s="215">
        <v>52411</v>
      </c>
      <c r="J260" s="215">
        <v>51504</v>
      </c>
      <c r="K260" s="216">
        <v>98.27</v>
      </c>
      <c r="M260" s="169">
        <v>21799</v>
      </c>
      <c r="N260" s="170">
        <v>21209</v>
      </c>
      <c r="O260" s="171">
        <v>97.29</v>
      </c>
      <c r="Q260" s="215">
        <v>23545</v>
      </c>
      <c r="R260" s="215">
        <v>23093</v>
      </c>
      <c r="S260" s="216">
        <v>98.08</v>
      </c>
      <c r="T260" s="161" t="s">
        <v>693</v>
      </c>
      <c r="U260" s="165" t="s">
        <v>701</v>
      </c>
      <c r="V260" s="36"/>
    </row>
    <row r="261" spans="1:22" ht="13" x14ac:dyDescent="0.3">
      <c r="A261" s="11">
        <v>249</v>
      </c>
      <c r="B261" s="87" t="s">
        <v>438</v>
      </c>
      <c r="C261" s="15" t="s">
        <v>439</v>
      </c>
      <c r="D261" s="16" t="s">
        <v>666</v>
      </c>
      <c r="E261" s="169">
        <v>52135</v>
      </c>
      <c r="F261" s="170">
        <v>50163</v>
      </c>
      <c r="G261" s="171">
        <v>96.22</v>
      </c>
      <c r="H261" s="187"/>
      <c r="I261" s="215">
        <v>53045</v>
      </c>
      <c r="J261" s="215">
        <v>50933</v>
      </c>
      <c r="K261" s="216">
        <v>96.02</v>
      </c>
      <c r="M261" s="169">
        <v>30911</v>
      </c>
      <c r="N261" s="170">
        <v>30282</v>
      </c>
      <c r="O261" s="171">
        <v>97.97</v>
      </c>
      <c r="Q261" s="215">
        <v>31617</v>
      </c>
      <c r="R261" s="215">
        <v>30982</v>
      </c>
      <c r="S261" s="216">
        <v>97.99</v>
      </c>
      <c r="T261" s="161" t="s">
        <v>694</v>
      </c>
      <c r="U261" s="165" t="s">
        <v>698</v>
      </c>
      <c r="V261" s="36"/>
    </row>
    <row r="262" spans="1:22" ht="13" x14ac:dyDescent="0.3">
      <c r="A262" s="11">
        <v>250</v>
      </c>
      <c r="B262" s="87" t="s">
        <v>640</v>
      </c>
      <c r="C262" s="15" t="s">
        <v>440</v>
      </c>
      <c r="D262" s="16" t="s">
        <v>664</v>
      </c>
      <c r="E262" s="169">
        <v>86489</v>
      </c>
      <c r="F262" s="170">
        <v>82274</v>
      </c>
      <c r="G262" s="171">
        <v>95.13</v>
      </c>
      <c r="H262" s="187"/>
      <c r="I262" s="215">
        <v>91045</v>
      </c>
      <c r="J262" s="215">
        <v>86413</v>
      </c>
      <c r="K262" s="216">
        <v>94.91</v>
      </c>
      <c r="M262" s="169">
        <v>103537</v>
      </c>
      <c r="N262" s="170">
        <v>102391</v>
      </c>
      <c r="O262" s="171">
        <v>98.89</v>
      </c>
      <c r="Q262" s="215">
        <v>105347</v>
      </c>
      <c r="R262" s="215">
        <v>104138</v>
      </c>
      <c r="S262" s="216">
        <v>98.85</v>
      </c>
      <c r="T262" s="161" t="s">
        <v>686</v>
      </c>
      <c r="U262" s="165" t="s">
        <v>702</v>
      </c>
      <c r="V262" s="36"/>
    </row>
    <row r="263" spans="1:22" ht="13" x14ac:dyDescent="0.3">
      <c r="A263" s="11">
        <v>251</v>
      </c>
      <c r="B263" s="87" t="s">
        <v>641</v>
      </c>
      <c r="C263" s="15" t="s">
        <v>441</v>
      </c>
      <c r="D263" s="16" t="s">
        <v>664</v>
      </c>
      <c r="E263" s="169">
        <v>74293</v>
      </c>
      <c r="F263" s="170">
        <v>72142</v>
      </c>
      <c r="G263" s="171">
        <v>97.1</v>
      </c>
      <c r="H263" s="187"/>
      <c r="I263" s="215">
        <v>75671</v>
      </c>
      <c r="J263" s="215">
        <v>73258</v>
      </c>
      <c r="K263" s="216">
        <v>96.81</v>
      </c>
      <c r="M263" s="169">
        <v>46571</v>
      </c>
      <c r="N263" s="170">
        <v>45382</v>
      </c>
      <c r="O263" s="171">
        <v>97.45</v>
      </c>
      <c r="Q263" s="215">
        <v>46497</v>
      </c>
      <c r="R263" s="215">
        <v>45722</v>
      </c>
      <c r="S263" s="216">
        <v>98.33</v>
      </c>
      <c r="T263" s="161" t="s">
        <v>689</v>
      </c>
      <c r="U263" s="165" t="s">
        <v>697</v>
      </c>
      <c r="V263" s="36"/>
    </row>
    <row r="264" spans="1:22" ht="13" x14ac:dyDescent="0.3">
      <c r="A264" s="11">
        <v>252</v>
      </c>
      <c r="B264" s="87" t="s">
        <v>442</v>
      </c>
      <c r="C264" s="15" t="s">
        <v>443</v>
      </c>
      <c r="D264" s="16" t="s">
        <v>655</v>
      </c>
      <c r="E264" s="169">
        <v>105622</v>
      </c>
      <c r="F264" s="170">
        <v>100385</v>
      </c>
      <c r="G264" s="171">
        <v>95.04</v>
      </c>
      <c r="H264" s="187"/>
      <c r="I264" s="215">
        <v>108411</v>
      </c>
      <c r="J264" s="215">
        <v>102989</v>
      </c>
      <c r="K264" s="216">
        <v>95</v>
      </c>
      <c r="M264" s="169">
        <v>210357</v>
      </c>
      <c r="N264" s="170">
        <v>207057</v>
      </c>
      <c r="O264" s="171">
        <v>98.43</v>
      </c>
      <c r="Q264" s="215">
        <v>216517</v>
      </c>
      <c r="R264" s="215">
        <v>213759</v>
      </c>
      <c r="S264" s="216">
        <v>98.73</v>
      </c>
      <c r="T264" s="161" t="s">
        <v>690</v>
      </c>
      <c r="U264" s="165" t="s">
        <v>695</v>
      </c>
      <c r="V264" s="36"/>
    </row>
    <row r="265" spans="1:22" ht="13" x14ac:dyDescent="0.3">
      <c r="A265" s="11">
        <v>253</v>
      </c>
      <c r="B265" s="87" t="s">
        <v>444</v>
      </c>
      <c r="C265" s="15" t="s">
        <v>445</v>
      </c>
      <c r="D265" s="16" t="s">
        <v>665</v>
      </c>
      <c r="E265" s="169">
        <v>58576</v>
      </c>
      <c r="F265" s="170">
        <v>57712</v>
      </c>
      <c r="G265" s="171">
        <v>98.52</v>
      </c>
      <c r="H265" s="187"/>
      <c r="I265" s="215">
        <v>60978</v>
      </c>
      <c r="J265" s="215">
        <v>60053</v>
      </c>
      <c r="K265" s="216">
        <v>98.48</v>
      </c>
      <c r="M265" s="169">
        <v>41625</v>
      </c>
      <c r="N265" s="170">
        <v>41364</v>
      </c>
      <c r="O265" s="171">
        <v>99.37</v>
      </c>
      <c r="Q265" s="215">
        <v>43349</v>
      </c>
      <c r="R265" s="215">
        <v>42920</v>
      </c>
      <c r="S265" s="216">
        <v>99.01</v>
      </c>
      <c r="T265" s="161" t="s">
        <v>686</v>
      </c>
      <c r="U265" s="165" t="s">
        <v>702</v>
      </c>
      <c r="V265" s="36"/>
    </row>
    <row r="266" spans="1:22" ht="13" x14ac:dyDescent="0.3">
      <c r="A266" s="11">
        <v>254</v>
      </c>
      <c r="B266" s="87" t="s">
        <v>446</v>
      </c>
      <c r="C266" s="15" t="s">
        <v>447</v>
      </c>
      <c r="D266" s="16" t="s">
        <v>665</v>
      </c>
      <c r="E266" s="169">
        <v>88436</v>
      </c>
      <c r="F266" s="170">
        <v>87361</v>
      </c>
      <c r="G266" s="171">
        <v>98.78</v>
      </c>
      <c r="H266" s="187"/>
      <c r="I266" s="215">
        <v>89360</v>
      </c>
      <c r="J266" s="215">
        <v>88440</v>
      </c>
      <c r="K266" s="216">
        <v>98.97</v>
      </c>
      <c r="M266" s="169">
        <v>62534</v>
      </c>
      <c r="N266" s="170">
        <v>61716</v>
      </c>
      <c r="O266" s="171">
        <v>98.69</v>
      </c>
      <c r="Q266" s="215">
        <v>62942</v>
      </c>
      <c r="R266" s="215">
        <v>62673</v>
      </c>
      <c r="S266" s="216">
        <v>99.57</v>
      </c>
      <c r="T266" s="161" t="s">
        <v>689</v>
      </c>
      <c r="U266" s="165" t="s">
        <v>697</v>
      </c>
      <c r="V266" s="36"/>
    </row>
    <row r="267" spans="1:22" ht="13" x14ac:dyDescent="0.3">
      <c r="A267" s="11">
        <v>255</v>
      </c>
      <c r="B267" s="87" t="s">
        <v>448</v>
      </c>
      <c r="C267" s="15" t="s">
        <v>449</v>
      </c>
      <c r="D267" s="16" t="s">
        <v>665</v>
      </c>
      <c r="E267" s="169">
        <v>53032</v>
      </c>
      <c r="F267" s="170">
        <v>52183</v>
      </c>
      <c r="G267" s="171">
        <v>98.4</v>
      </c>
      <c r="H267" s="187"/>
      <c r="I267" s="215">
        <v>53805</v>
      </c>
      <c r="J267" s="215">
        <v>52891</v>
      </c>
      <c r="K267" s="216">
        <v>98.3</v>
      </c>
      <c r="M267" s="169">
        <v>45888</v>
      </c>
      <c r="N267" s="170">
        <v>45093</v>
      </c>
      <c r="O267" s="171">
        <v>98.27</v>
      </c>
      <c r="Q267" s="215">
        <v>47246</v>
      </c>
      <c r="R267" s="215">
        <v>46533</v>
      </c>
      <c r="S267" s="216">
        <v>98.49</v>
      </c>
      <c r="T267" s="161" t="s">
        <v>689</v>
      </c>
      <c r="U267" s="165" t="s">
        <v>697</v>
      </c>
      <c r="V267" s="36"/>
    </row>
    <row r="268" spans="1:22" ht="13" x14ac:dyDescent="0.3">
      <c r="A268" s="11">
        <v>256</v>
      </c>
      <c r="B268" s="87" t="s">
        <v>450</v>
      </c>
      <c r="C268" s="15" t="s">
        <v>451</v>
      </c>
      <c r="D268" s="16" t="s">
        <v>666</v>
      </c>
      <c r="E268" s="169">
        <v>66783</v>
      </c>
      <c r="F268" s="170">
        <v>63821</v>
      </c>
      <c r="G268" s="171">
        <v>95.56</v>
      </c>
      <c r="H268" s="187"/>
      <c r="I268" s="215">
        <v>69304</v>
      </c>
      <c r="J268" s="215">
        <v>66083</v>
      </c>
      <c r="K268" s="216">
        <v>95.35</v>
      </c>
      <c r="M268" s="169">
        <v>52739</v>
      </c>
      <c r="N268" s="170">
        <v>50923</v>
      </c>
      <c r="O268" s="171">
        <v>96.56</v>
      </c>
      <c r="Q268" s="215">
        <v>53256</v>
      </c>
      <c r="R268" s="215">
        <v>51638</v>
      </c>
      <c r="S268" s="216">
        <v>96.96</v>
      </c>
      <c r="T268" s="161" t="s">
        <v>687</v>
      </c>
      <c r="U268" s="165" t="s">
        <v>699</v>
      </c>
      <c r="V268" s="36"/>
    </row>
    <row r="269" spans="1:22" ht="13" x14ac:dyDescent="0.3">
      <c r="A269" s="11">
        <v>257</v>
      </c>
      <c r="B269" s="87" t="s">
        <v>452</v>
      </c>
      <c r="C269" s="15" t="s">
        <v>453</v>
      </c>
      <c r="D269" s="16" t="s">
        <v>665</v>
      </c>
      <c r="E269" s="169">
        <v>62005</v>
      </c>
      <c r="F269" s="170">
        <v>60313</v>
      </c>
      <c r="G269" s="171">
        <v>97.27</v>
      </c>
      <c r="H269" s="187"/>
      <c r="I269" s="215">
        <v>62779</v>
      </c>
      <c r="J269" s="215">
        <v>61405</v>
      </c>
      <c r="K269" s="216">
        <v>97.81</v>
      </c>
      <c r="M269" s="169">
        <v>44944</v>
      </c>
      <c r="N269" s="170">
        <v>43971</v>
      </c>
      <c r="O269" s="171">
        <v>97.84</v>
      </c>
      <c r="Q269" s="215">
        <v>45482</v>
      </c>
      <c r="R269" s="215">
        <v>44579</v>
      </c>
      <c r="S269" s="216">
        <v>98.01</v>
      </c>
      <c r="T269" s="161" t="s">
        <v>693</v>
      </c>
      <c r="U269" s="165" t="s">
        <v>701</v>
      </c>
      <c r="V269" s="36"/>
    </row>
    <row r="270" spans="1:22" ht="13" x14ac:dyDescent="0.3">
      <c r="A270" s="11">
        <v>258</v>
      </c>
      <c r="B270" s="87" t="s">
        <v>454</v>
      </c>
      <c r="C270" s="15" t="s">
        <v>455</v>
      </c>
      <c r="D270" s="16" t="s">
        <v>665</v>
      </c>
      <c r="E270" s="169">
        <v>46582</v>
      </c>
      <c r="F270" s="170">
        <v>45944</v>
      </c>
      <c r="G270" s="171">
        <v>98.63</v>
      </c>
      <c r="H270" s="187"/>
      <c r="I270" s="215">
        <v>47035</v>
      </c>
      <c r="J270" s="215">
        <v>46369</v>
      </c>
      <c r="K270" s="216">
        <v>98.58</v>
      </c>
      <c r="M270" s="169">
        <v>18201</v>
      </c>
      <c r="N270" s="170">
        <v>17993</v>
      </c>
      <c r="O270" s="171">
        <v>98.86</v>
      </c>
      <c r="Q270" s="215">
        <v>18199</v>
      </c>
      <c r="R270" s="215">
        <v>17820</v>
      </c>
      <c r="S270" s="216">
        <v>97.92</v>
      </c>
      <c r="T270" s="161" t="s">
        <v>693</v>
      </c>
      <c r="U270" s="165" t="s">
        <v>701</v>
      </c>
      <c r="V270" s="36"/>
    </row>
    <row r="271" spans="1:22" ht="13" x14ac:dyDescent="0.3">
      <c r="A271" s="11">
        <v>259</v>
      </c>
      <c r="B271" s="87" t="s">
        <v>456</v>
      </c>
      <c r="C271" s="15" t="s">
        <v>457</v>
      </c>
      <c r="D271" s="16" t="s">
        <v>665</v>
      </c>
      <c r="E271" s="169">
        <v>36915</v>
      </c>
      <c r="F271" s="170">
        <v>35299</v>
      </c>
      <c r="G271" s="171">
        <v>95.62</v>
      </c>
      <c r="H271" s="187"/>
      <c r="I271" s="215">
        <v>37670</v>
      </c>
      <c r="J271" s="215">
        <v>36150</v>
      </c>
      <c r="K271" s="216">
        <v>95.96</v>
      </c>
      <c r="M271" s="169">
        <v>49048</v>
      </c>
      <c r="N271" s="170">
        <v>47155</v>
      </c>
      <c r="O271" s="171">
        <v>96.14</v>
      </c>
      <c r="Q271" s="215">
        <v>48967</v>
      </c>
      <c r="R271" s="215">
        <v>47735</v>
      </c>
      <c r="S271" s="216">
        <v>97.48</v>
      </c>
      <c r="T271" s="161" t="s">
        <v>689</v>
      </c>
      <c r="U271" s="165" t="s">
        <v>697</v>
      </c>
      <c r="V271" s="36"/>
    </row>
    <row r="272" spans="1:22" ht="13" x14ac:dyDescent="0.3">
      <c r="A272" s="11">
        <v>260</v>
      </c>
      <c r="B272" s="87" t="s">
        <v>458</v>
      </c>
      <c r="C272" s="15" t="s">
        <v>459</v>
      </c>
      <c r="D272" s="16" t="s">
        <v>666</v>
      </c>
      <c r="E272" s="169">
        <v>143964</v>
      </c>
      <c r="F272" s="170">
        <v>139071</v>
      </c>
      <c r="G272" s="171">
        <v>96.6</v>
      </c>
      <c r="H272" s="187"/>
      <c r="I272" s="215">
        <v>145806</v>
      </c>
      <c r="J272" s="215">
        <v>140950</v>
      </c>
      <c r="K272" s="216">
        <v>96.67</v>
      </c>
      <c r="M272" s="169">
        <v>93669</v>
      </c>
      <c r="N272" s="170">
        <v>88664</v>
      </c>
      <c r="O272" s="171">
        <v>94.66</v>
      </c>
      <c r="Q272" s="215">
        <v>94184</v>
      </c>
      <c r="R272" s="215">
        <v>90621</v>
      </c>
      <c r="S272" s="216">
        <v>96.22</v>
      </c>
      <c r="T272" s="161" t="s">
        <v>687</v>
      </c>
      <c r="U272" s="165" t="s">
        <v>699</v>
      </c>
      <c r="V272" s="36"/>
    </row>
    <row r="273" spans="1:22" ht="13" x14ac:dyDescent="0.3">
      <c r="A273" s="11">
        <v>261</v>
      </c>
      <c r="B273" s="87" t="s">
        <v>642</v>
      </c>
      <c r="C273" s="15" t="s">
        <v>460</v>
      </c>
      <c r="D273" s="16" t="s">
        <v>664</v>
      </c>
      <c r="E273" s="169">
        <v>82686</v>
      </c>
      <c r="F273" s="170">
        <v>80089</v>
      </c>
      <c r="G273" s="171">
        <v>96.86</v>
      </c>
      <c r="H273" s="187"/>
      <c r="I273" s="215">
        <v>85521</v>
      </c>
      <c r="J273" s="215">
        <v>82440</v>
      </c>
      <c r="K273" s="216">
        <v>96.4</v>
      </c>
      <c r="M273" s="169">
        <v>81920</v>
      </c>
      <c r="N273" s="170">
        <v>80977</v>
      </c>
      <c r="O273" s="171">
        <v>98.85</v>
      </c>
      <c r="Q273" s="215">
        <v>83208</v>
      </c>
      <c r="R273" s="215">
        <v>81851</v>
      </c>
      <c r="S273" s="216">
        <v>98.37</v>
      </c>
      <c r="T273" s="161" t="s">
        <v>694</v>
      </c>
      <c r="U273" s="165" t="s">
        <v>698</v>
      </c>
      <c r="V273" s="36"/>
    </row>
    <row r="274" spans="1:22" ht="13" x14ac:dyDescent="0.3">
      <c r="A274" s="11">
        <v>262</v>
      </c>
      <c r="B274" s="87" t="s">
        <v>643</v>
      </c>
      <c r="C274" s="15" t="s">
        <v>461</v>
      </c>
      <c r="D274" s="16" t="s">
        <v>664</v>
      </c>
      <c r="E274" s="169">
        <v>85722</v>
      </c>
      <c r="F274" s="170">
        <v>80450</v>
      </c>
      <c r="G274" s="171">
        <v>93.85</v>
      </c>
      <c r="H274" s="187"/>
      <c r="I274" s="215">
        <v>87243</v>
      </c>
      <c r="J274" s="215">
        <v>83314</v>
      </c>
      <c r="K274" s="216">
        <v>95.5</v>
      </c>
      <c r="M274" s="169">
        <v>85528</v>
      </c>
      <c r="N274" s="170">
        <v>81289</v>
      </c>
      <c r="O274" s="171">
        <v>95.04</v>
      </c>
      <c r="Q274" s="215">
        <v>87291</v>
      </c>
      <c r="R274" s="215">
        <v>84672</v>
      </c>
      <c r="S274" s="216">
        <v>97</v>
      </c>
      <c r="T274" s="161" t="s">
        <v>693</v>
      </c>
      <c r="U274" s="165" t="s">
        <v>701</v>
      </c>
      <c r="V274" s="36"/>
    </row>
    <row r="275" spans="1:22" ht="13" x14ac:dyDescent="0.3">
      <c r="A275" s="11">
        <v>263</v>
      </c>
      <c r="B275" s="87" t="s">
        <v>462</v>
      </c>
      <c r="C275" s="15" t="s">
        <v>463</v>
      </c>
      <c r="D275" s="16" t="s">
        <v>665</v>
      </c>
      <c r="E275" s="169">
        <v>73308</v>
      </c>
      <c r="F275" s="170">
        <v>72146</v>
      </c>
      <c r="G275" s="171">
        <v>98.41</v>
      </c>
      <c r="H275" s="187"/>
      <c r="I275" s="215">
        <v>75730</v>
      </c>
      <c r="J275" s="215">
        <v>74682</v>
      </c>
      <c r="K275" s="216">
        <v>98.62</v>
      </c>
      <c r="M275" s="169">
        <v>52702</v>
      </c>
      <c r="N275" s="170">
        <v>52128</v>
      </c>
      <c r="O275" s="171">
        <v>98.91</v>
      </c>
      <c r="Q275" s="215">
        <v>53146</v>
      </c>
      <c r="R275" s="215">
        <v>52082</v>
      </c>
      <c r="S275" s="216">
        <v>98</v>
      </c>
      <c r="T275" s="161" t="s">
        <v>693</v>
      </c>
      <c r="U275" s="165" t="s">
        <v>701</v>
      </c>
      <c r="V275" s="36"/>
    </row>
    <row r="276" spans="1:22" ht="13" x14ac:dyDescent="0.3">
      <c r="A276" s="11">
        <v>264</v>
      </c>
      <c r="B276" s="87" t="s">
        <v>464</v>
      </c>
      <c r="C276" s="15" t="s">
        <v>465</v>
      </c>
      <c r="D276" s="16" t="s">
        <v>665</v>
      </c>
      <c r="E276" s="169">
        <v>63165</v>
      </c>
      <c r="F276" s="170">
        <v>62560</v>
      </c>
      <c r="G276" s="171">
        <v>99.04</v>
      </c>
      <c r="H276" s="187"/>
      <c r="I276" s="215">
        <v>64542</v>
      </c>
      <c r="J276" s="215">
        <v>63922</v>
      </c>
      <c r="K276" s="216">
        <v>99.04</v>
      </c>
      <c r="M276" s="169">
        <v>25054</v>
      </c>
      <c r="N276" s="170">
        <v>24848</v>
      </c>
      <c r="O276" s="171">
        <v>99.18</v>
      </c>
      <c r="Q276" s="215">
        <v>25404</v>
      </c>
      <c r="R276" s="215">
        <v>24877</v>
      </c>
      <c r="S276" s="216">
        <v>97.93</v>
      </c>
      <c r="T276" s="161" t="s">
        <v>692</v>
      </c>
      <c r="U276" s="165" t="s">
        <v>703</v>
      </c>
      <c r="V276" s="36"/>
    </row>
    <row r="277" spans="1:22" ht="13" x14ac:dyDescent="0.3">
      <c r="A277" s="11">
        <v>265</v>
      </c>
      <c r="B277" s="87" t="s">
        <v>466</v>
      </c>
      <c r="C277" s="15" t="s">
        <v>467</v>
      </c>
      <c r="D277" s="16" t="s">
        <v>665</v>
      </c>
      <c r="E277" s="169">
        <v>70718</v>
      </c>
      <c r="F277" s="170">
        <v>69214</v>
      </c>
      <c r="G277" s="171">
        <v>97.87</v>
      </c>
      <c r="H277" s="187"/>
      <c r="I277" s="215">
        <v>71705</v>
      </c>
      <c r="J277" s="215">
        <v>70163</v>
      </c>
      <c r="K277" s="216">
        <v>97.85</v>
      </c>
      <c r="M277" s="169">
        <v>49065</v>
      </c>
      <c r="N277" s="170">
        <v>48640</v>
      </c>
      <c r="O277" s="171">
        <v>99.13</v>
      </c>
      <c r="Q277" s="215">
        <v>51800</v>
      </c>
      <c r="R277" s="215">
        <v>51336</v>
      </c>
      <c r="S277" s="216">
        <v>99.1</v>
      </c>
      <c r="T277" s="161" t="s">
        <v>689</v>
      </c>
      <c r="U277" s="165" t="s">
        <v>697</v>
      </c>
      <c r="V277" s="36"/>
    </row>
    <row r="278" spans="1:22" ht="13" x14ac:dyDescent="0.3">
      <c r="A278" s="11">
        <v>266</v>
      </c>
      <c r="B278" s="87" t="s">
        <v>468</v>
      </c>
      <c r="C278" s="15" t="s">
        <v>469</v>
      </c>
      <c r="D278" s="16" t="s">
        <v>666</v>
      </c>
      <c r="E278" s="169">
        <v>87147</v>
      </c>
      <c r="F278" s="170">
        <v>84130</v>
      </c>
      <c r="G278" s="171">
        <v>96.54</v>
      </c>
      <c r="H278" s="187"/>
      <c r="I278" s="215">
        <v>88618</v>
      </c>
      <c r="J278" s="215">
        <v>85567</v>
      </c>
      <c r="K278" s="216">
        <v>96.56</v>
      </c>
      <c r="M278" s="169">
        <v>89680</v>
      </c>
      <c r="N278" s="170">
        <v>86963</v>
      </c>
      <c r="O278" s="171">
        <v>96.97</v>
      </c>
      <c r="Q278" s="215">
        <v>92343</v>
      </c>
      <c r="R278" s="215">
        <v>89792</v>
      </c>
      <c r="S278" s="216">
        <v>97.24</v>
      </c>
      <c r="T278" s="161" t="s">
        <v>694</v>
      </c>
      <c r="U278" s="165" t="s">
        <v>698</v>
      </c>
      <c r="V278" s="36"/>
    </row>
    <row r="279" spans="1:22" ht="13" x14ac:dyDescent="0.3">
      <c r="A279" s="11">
        <v>267</v>
      </c>
      <c r="B279" s="87" t="s">
        <v>470</v>
      </c>
      <c r="C279" s="15" t="s">
        <v>471</v>
      </c>
      <c r="D279" s="16" t="s">
        <v>665</v>
      </c>
      <c r="E279" s="169">
        <v>58268</v>
      </c>
      <c r="F279" s="170">
        <v>57520</v>
      </c>
      <c r="G279" s="171">
        <v>98.72</v>
      </c>
      <c r="H279" s="187"/>
      <c r="I279" s="215">
        <v>59720</v>
      </c>
      <c r="J279" s="215">
        <v>59197</v>
      </c>
      <c r="K279" s="216">
        <v>99.12</v>
      </c>
      <c r="M279" s="169">
        <v>34716</v>
      </c>
      <c r="N279" s="170">
        <v>34382</v>
      </c>
      <c r="O279" s="171">
        <v>99.04</v>
      </c>
      <c r="Q279" s="215">
        <v>36659</v>
      </c>
      <c r="R279" s="215">
        <v>36399</v>
      </c>
      <c r="S279" s="216">
        <v>99.29</v>
      </c>
      <c r="T279" s="161" t="s">
        <v>686</v>
      </c>
      <c r="U279" s="165" t="s">
        <v>702</v>
      </c>
      <c r="V279" s="36"/>
    </row>
    <row r="280" spans="1:22" ht="13" x14ac:dyDescent="0.3">
      <c r="A280" s="11">
        <v>268</v>
      </c>
      <c r="B280" s="87" t="s">
        <v>472</v>
      </c>
      <c r="C280" s="15" t="s">
        <v>473</v>
      </c>
      <c r="D280" s="16" t="s">
        <v>656</v>
      </c>
      <c r="E280" s="169">
        <v>98504</v>
      </c>
      <c r="F280" s="170">
        <v>97105</v>
      </c>
      <c r="G280" s="171">
        <v>98.58</v>
      </c>
      <c r="H280" s="187"/>
      <c r="I280" s="215">
        <v>99662</v>
      </c>
      <c r="J280" s="215">
        <v>98205</v>
      </c>
      <c r="K280" s="216">
        <v>98.54</v>
      </c>
      <c r="M280" s="169">
        <v>52501</v>
      </c>
      <c r="N280" s="170">
        <v>51192</v>
      </c>
      <c r="O280" s="171">
        <v>97.51</v>
      </c>
      <c r="Q280" s="215">
        <v>51909</v>
      </c>
      <c r="R280" s="215">
        <v>50383</v>
      </c>
      <c r="S280" s="216">
        <v>97.06</v>
      </c>
      <c r="T280" s="161" t="s">
        <v>690</v>
      </c>
      <c r="U280" s="165" t="s">
        <v>695</v>
      </c>
      <c r="V280" s="36"/>
    </row>
    <row r="281" spans="1:22" ht="13" x14ac:dyDescent="0.3">
      <c r="A281" s="11">
        <v>269</v>
      </c>
      <c r="B281" s="87" t="s">
        <v>474</v>
      </c>
      <c r="C281" s="15" t="s">
        <v>475</v>
      </c>
      <c r="D281" s="16" t="s">
        <v>665</v>
      </c>
      <c r="E281" s="169">
        <v>60348</v>
      </c>
      <c r="F281" s="170">
        <v>58756</v>
      </c>
      <c r="G281" s="171">
        <v>97.36</v>
      </c>
      <c r="H281" s="187"/>
      <c r="I281" s="215">
        <v>63223</v>
      </c>
      <c r="J281" s="215">
        <v>61489</v>
      </c>
      <c r="K281" s="216">
        <v>97.26</v>
      </c>
      <c r="M281" s="169">
        <v>43137</v>
      </c>
      <c r="N281" s="170">
        <v>41954</v>
      </c>
      <c r="O281" s="171">
        <v>97.26</v>
      </c>
      <c r="Q281" s="215">
        <v>44972</v>
      </c>
      <c r="R281" s="215">
        <v>43762</v>
      </c>
      <c r="S281" s="216">
        <v>97.31</v>
      </c>
      <c r="T281" s="161" t="s">
        <v>686</v>
      </c>
      <c r="U281" s="165" t="s">
        <v>702</v>
      </c>
      <c r="V281" s="36"/>
    </row>
    <row r="282" spans="1:22" ht="13" x14ac:dyDescent="0.3">
      <c r="A282" s="11">
        <v>270</v>
      </c>
      <c r="B282" s="87" t="s">
        <v>644</v>
      </c>
      <c r="C282" s="15" t="s">
        <v>476</v>
      </c>
      <c r="D282" s="16" t="s">
        <v>664</v>
      </c>
      <c r="E282" s="169">
        <v>94290</v>
      </c>
      <c r="F282" s="170">
        <v>91842</v>
      </c>
      <c r="G282" s="171">
        <v>97.4</v>
      </c>
      <c r="H282" s="187"/>
      <c r="I282" s="215">
        <v>95793</v>
      </c>
      <c r="J282" s="215">
        <v>93612</v>
      </c>
      <c r="K282" s="216">
        <v>97.72</v>
      </c>
      <c r="M282" s="169">
        <v>107414</v>
      </c>
      <c r="N282" s="170">
        <v>106006</v>
      </c>
      <c r="O282" s="171">
        <v>98.69</v>
      </c>
      <c r="Q282" s="215">
        <v>109723</v>
      </c>
      <c r="R282" s="215">
        <v>108076</v>
      </c>
      <c r="S282" s="216">
        <v>98.5</v>
      </c>
      <c r="T282" s="161" t="s">
        <v>692</v>
      </c>
      <c r="U282" s="165" t="s">
        <v>703</v>
      </c>
      <c r="V282" s="36"/>
    </row>
    <row r="283" spans="1:22" ht="13" x14ac:dyDescent="0.3">
      <c r="A283" s="11">
        <v>271</v>
      </c>
      <c r="B283" s="87" t="s">
        <v>477</v>
      </c>
      <c r="C283" s="15" t="s">
        <v>478</v>
      </c>
      <c r="D283" s="16" t="s">
        <v>666</v>
      </c>
      <c r="E283" s="169">
        <v>82974</v>
      </c>
      <c r="F283" s="170">
        <v>78166</v>
      </c>
      <c r="G283" s="171">
        <v>94.21</v>
      </c>
      <c r="H283" s="187"/>
      <c r="I283" s="215">
        <v>84712</v>
      </c>
      <c r="J283" s="215">
        <v>79666</v>
      </c>
      <c r="K283" s="216">
        <v>94.04</v>
      </c>
      <c r="M283" s="169">
        <v>59177</v>
      </c>
      <c r="N283" s="170">
        <v>56642</v>
      </c>
      <c r="O283" s="171">
        <v>95.72</v>
      </c>
      <c r="Q283" s="215">
        <v>59653</v>
      </c>
      <c r="R283" s="215">
        <v>57375</v>
      </c>
      <c r="S283" s="216">
        <v>96.18</v>
      </c>
      <c r="T283" s="161" t="s">
        <v>687</v>
      </c>
      <c r="U283" s="165" t="s">
        <v>699</v>
      </c>
      <c r="V283" s="36"/>
    </row>
    <row r="284" spans="1:22" ht="13" x14ac:dyDescent="0.3">
      <c r="A284" s="11">
        <v>272</v>
      </c>
      <c r="B284" s="87" t="s">
        <v>479</v>
      </c>
      <c r="C284" s="15" t="s">
        <v>480</v>
      </c>
      <c r="D284" s="16" t="s">
        <v>665</v>
      </c>
      <c r="E284" s="169">
        <v>29641</v>
      </c>
      <c r="F284" s="170">
        <v>28923</v>
      </c>
      <c r="G284" s="171">
        <v>97.58</v>
      </c>
      <c r="H284" s="187"/>
      <c r="I284" s="215">
        <v>30096</v>
      </c>
      <c r="J284" s="215">
        <v>29391</v>
      </c>
      <c r="K284" s="216">
        <v>97.66</v>
      </c>
      <c r="M284" s="169">
        <v>33207</v>
      </c>
      <c r="N284" s="170">
        <v>32713</v>
      </c>
      <c r="O284" s="171">
        <v>98.51</v>
      </c>
      <c r="Q284" s="215">
        <v>33815</v>
      </c>
      <c r="R284" s="215">
        <v>33358</v>
      </c>
      <c r="S284" s="216">
        <v>98.65</v>
      </c>
      <c r="T284" s="161" t="s">
        <v>693</v>
      </c>
      <c r="U284" s="165" t="s">
        <v>701</v>
      </c>
      <c r="V284" s="36"/>
    </row>
    <row r="285" spans="1:22" ht="13" x14ac:dyDescent="0.3">
      <c r="A285" s="11">
        <v>273</v>
      </c>
      <c r="B285" s="87" t="s">
        <v>481</v>
      </c>
      <c r="C285" s="15" t="s">
        <v>482</v>
      </c>
      <c r="D285" s="16" t="s">
        <v>665</v>
      </c>
      <c r="E285" s="169">
        <v>57877</v>
      </c>
      <c r="F285" s="170">
        <v>56933</v>
      </c>
      <c r="G285" s="171">
        <v>98.37</v>
      </c>
      <c r="H285" s="187"/>
      <c r="I285" s="215">
        <v>59554</v>
      </c>
      <c r="J285" s="215">
        <v>58662</v>
      </c>
      <c r="K285" s="216">
        <v>98.5</v>
      </c>
      <c r="M285" s="169">
        <v>20442</v>
      </c>
      <c r="N285" s="170">
        <v>20069</v>
      </c>
      <c r="O285" s="171">
        <v>98.18</v>
      </c>
      <c r="Q285" s="215">
        <v>20305</v>
      </c>
      <c r="R285" s="215">
        <v>20006</v>
      </c>
      <c r="S285" s="216">
        <v>98.53</v>
      </c>
      <c r="T285" s="161" t="s">
        <v>686</v>
      </c>
      <c r="U285" s="165" t="s">
        <v>702</v>
      </c>
      <c r="V285" s="36"/>
    </row>
    <row r="286" spans="1:22" ht="13" x14ac:dyDescent="0.3">
      <c r="A286" s="11">
        <v>274</v>
      </c>
      <c r="B286" s="87" t="s">
        <v>483</v>
      </c>
      <c r="C286" s="15" t="s">
        <v>484</v>
      </c>
      <c r="D286" s="16" t="s">
        <v>665</v>
      </c>
      <c r="E286" s="169">
        <v>54085</v>
      </c>
      <c r="F286" s="170">
        <v>52989</v>
      </c>
      <c r="G286" s="171">
        <v>97.97</v>
      </c>
      <c r="H286" s="187"/>
      <c r="I286" s="215">
        <v>55405</v>
      </c>
      <c r="J286" s="215">
        <v>54268</v>
      </c>
      <c r="K286" s="216">
        <v>97.95</v>
      </c>
      <c r="M286" s="169">
        <v>40092</v>
      </c>
      <c r="N286" s="170">
        <v>39632</v>
      </c>
      <c r="O286" s="171">
        <v>98.85</v>
      </c>
      <c r="Q286" s="215">
        <v>41141</v>
      </c>
      <c r="R286" s="215">
        <v>40620</v>
      </c>
      <c r="S286" s="216">
        <v>98.73</v>
      </c>
      <c r="T286" s="161" t="s">
        <v>692</v>
      </c>
      <c r="U286" s="165" t="s">
        <v>703</v>
      </c>
      <c r="V286" s="36"/>
    </row>
    <row r="287" spans="1:22" ht="13" x14ac:dyDescent="0.3">
      <c r="A287" s="11">
        <v>275</v>
      </c>
      <c r="B287" s="87" t="s">
        <v>485</v>
      </c>
      <c r="C287" s="15" t="s">
        <v>486</v>
      </c>
      <c r="D287" s="16" t="s">
        <v>665</v>
      </c>
      <c r="E287" s="169">
        <v>69710</v>
      </c>
      <c r="F287" s="170">
        <v>68622</v>
      </c>
      <c r="G287" s="171">
        <v>98.44</v>
      </c>
      <c r="H287" s="187"/>
      <c r="I287" s="215">
        <v>72698</v>
      </c>
      <c r="J287" s="215">
        <v>71511</v>
      </c>
      <c r="K287" s="216">
        <v>98.37</v>
      </c>
      <c r="M287" s="169">
        <v>31117</v>
      </c>
      <c r="N287" s="170">
        <v>30841</v>
      </c>
      <c r="O287" s="171">
        <v>99.11</v>
      </c>
      <c r="Q287" s="215">
        <v>31560</v>
      </c>
      <c r="R287" s="215">
        <v>31296</v>
      </c>
      <c r="S287" s="216">
        <v>99.16</v>
      </c>
      <c r="T287" s="161" t="s">
        <v>692</v>
      </c>
      <c r="U287" s="165" t="s">
        <v>703</v>
      </c>
      <c r="V287" s="36"/>
    </row>
    <row r="288" spans="1:22" ht="13" x14ac:dyDescent="0.3">
      <c r="A288" s="11">
        <v>276</v>
      </c>
      <c r="B288" s="87" t="s">
        <v>645</v>
      </c>
      <c r="C288" s="15" t="s">
        <v>487</v>
      </c>
      <c r="D288" s="16" t="s">
        <v>664</v>
      </c>
      <c r="E288" s="169">
        <v>66471</v>
      </c>
      <c r="F288" s="170">
        <v>64180</v>
      </c>
      <c r="G288" s="171">
        <v>96.6</v>
      </c>
      <c r="H288" s="187"/>
      <c r="I288" s="215">
        <v>68627</v>
      </c>
      <c r="J288" s="215">
        <v>66341</v>
      </c>
      <c r="K288" s="216">
        <v>96.67</v>
      </c>
      <c r="M288" s="169">
        <v>69654</v>
      </c>
      <c r="N288" s="170">
        <v>67759</v>
      </c>
      <c r="O288" s="171">
        <v>97.3</v>
      </c>
      <c r="Q288" s="215">
        <v>71997</v>
      </c>
      <c r="R288" s="215">
        <v>70198</v>
      </c>
      <c r="S288" s="216">
        <v>97.5</v>
      </c>
      <c r="T288" s="161" t="s">
        <v>693</v>
      </c>
      <c r="U288" s="165" t="s">
        <v>701</v>
      </c>
      <c r="V288" s="36"/>
    </row>
    <row r="289" spans="1:22" ht="13" x14ac:dyDescent="0.3">
      <c r="A289" s="11">
        <v>277</v>
      </c>
      <c r="B289" s="87" t="s">
        <v>488</v>
      </c>
      <c r="C289" s="15" t="s">
        <v>489</v>
      </c>
      <c r="D289" s="16" t="s">
        <v>665</v>
      </c>
      <c r="E289" s="169">
        <v>65916</v>
      </c>
      <c r="F289" s="170">
        <v>63821</v>
      </c>
      <c r="G289" s="171">
        <v>96.82</v>
      </c>
      <c r="H289" s="187"/>
      <c r="I289" s="215">
        <v>67584</v>
      </c>
      <c r="J289" s="215">
        <v>65361</v>
      </c>
      <c r="K289" s="216">
        <v>96.71</v>
      </c>
      <c r="M289" s="169">
        <v>26121</v>
      </c>
      <c r="N289" s="170">
        <v>25776</v>
      </c>
      <c r="O289" s="171">
        <v>98.68</v>
      </c>
      <c r="Q289" s="215">
        <v>26010</v>
      </c>
      <c r="R289" s="215">
        <v>25720</v>
      </c>
      <c r="S289" s="216">
        <v>98.89</v>
      </c>
      <c r="T289" s="161" t="s">
        <v>689</v>
      </c>
      <c r="U289" s="165" t="s">
        <v>697</v>
      </c>
      <c r="V289" s="36"/>
    </row>
    <row r="290" spans="1:22" ht="13" x14ac:dyDescent="0.3">
      <c r="A290" s="11">
        <v>278</v>
      </c>
      <c r="B290" s="87" t="s">
        <v>490</v>
      </c>
      <c r="C290" s="15" t="s">
        <v>491</v>
      </c>
      <c r="D290" s="16" t="s">
        <v>665</v>
      </c>
      <c r="E290" s="169">
        <v>62435</v>
      </c>
      <c r="F290" s="170">
        <v>61362</v>
      </c>
      <c r="G290" s="171">
        <v>98.28</v>
      </c>
      <c r="H290" s="187"/>
      <c r="I290" s="215">
        <v>63890</v>
      </c>
      <c r="J290" s="215">
        <v>62829</v>
      </c>
      <c r="K290" s="216">
        <v>98.34</v>
      </c>
      <c r="M290" s="169">
        <v>49068</v>
      </c>
      <c r="N290" s="170">
        <v>48432</v>
      </c>
      <c r="O290" s="171">
        <v>98.7</v>
      </c>
      <c r="Q290" s="215">
        <v>48963</v>
      </c>
      <c r="R290" s="215">
        <v>47995</v>
      </c>
      <c r="S290" s="216">
        <v>98.02</v>
      </c>
      <c r="T290" s="161" t="s">
        <v>686</v>
      </c>
      <c r="U290" s="165" t="s">
        <v>702</v>
      </c>
      <c r="V290" s="36"/>
    </row>
    <row r="291" spans="1:22" ht="13" x14ac:dyDescent="0.3">
      <c r="A291" s="11">
        <v>279</v>
      </c>
      <c r="B291" s="87" t="s">
        <v>492</v>
      </c>
      <c r="C291" s="15" t="s">
        <v>493</v>
      </c>
      <c r="D291" s="16" t="s">
        <v>665</v>
      </c>
      <c r="E291" s="169">
        <v>44036</v>
      </c>
      <c r="F291" s="170">
        <v>43101</v>
      </c>
      <c r="G291" s="171">
        <v>97.88</v>
      </c>
      <c r="H291" s="187"/>
      <c r="I291" s="215">
        <v>44619</v>
      </c>
      <c r="J291" s="215">
        <v>43743</v>
      </c>
      <c r="K291" s="216">
        <v>98.04</v>
      </c>
      <c r="M291" s="169">
        <v>35830</v>
      </c>
      <c r="N291" s="170">
        <v>35419</v>
      </c>
      <c r="O291" s="171">
        <v>98.85</v>
      </c>
      <c r="Q291" s="215">
        <v>35150</v>
      </c>
      <c r="R291" s="215">
        <v>34665</v>
      </c>
      <c r="S291" s="216">
        <v>98.62</v>
      </c>
      <c r="T291" s="161" t="s">
        <v>692</v>
      </c>
      <c r="U291" s="165" t="s">
        <v>703</v>
      </c>
      <c r="V291" s="36"/>
    </row>
    <row r="292" spans="1:22" ht="13" x14ac:dyDescent="0.3">
      <c r="A292" s="11">
        <v>280</v>
      </c>
      <c r="B292" s="87" t="s">
        <v>494</v>
      </c>
      <c r="C292" s="15" t="s">
        <v>495</v>
      </c>
      <c r="D292" s="16" t="s">
        <v>665</v>
      </c>
      <c r="E292" s="169">
        <v>58913</v>
      </c>
      <c r="F292" s="170">
        <v>56511</v>
      </c>
      <c r="G292" s="171">
        <v>95.92</v>
      </c>
      <c r="H292" s="187"/>
      <c r="I292" s="215">
        <v>61209</v>
      </c>
      <c r="J292" s="215">
        <v>58853</v>
      </c>
      <c r="K292" s="216">
        <v>96.15</v>
      </c>
      <c r="M292" s="169">
        <v>32758</v>
      </c>
      <c r="N292" s="170">
        <v>32349</v>
      </c>
      <c r="O292" s="171">
        <v>98.75</v>
      </c>
      <c r="Q292" s="215">
        <v>32238</v>
      </c>
      <c r="R292" s="215">
        <v>31765</v>
      </c>
      <c r="S292" s="216">
        <v>98.53</v>
      </c>
      <c r="T292" s="161" t="s">
        <v>686</v>
      </c>
      <c r="U292" s="165" t="s">
        <v>702</v>
      </c>
      <c r="V292" s="36"/>
    </row>
    <row r="293" spans="1:22" ht="13" x14ac:dyDescent="0.3">
      <c r="A293" s="11">
        <v>281</v>
      </c>
      <c r="B293" s="87" t="s">
        <v>496</v>
      </c>
      <c r="C293" s="15" t="s">
        <v>497</v>
      </c>
      <c r="D293" s="16" t="s">
        <v>665</v>
      </c>
      <c r="E293" s="169">
        <v>53320</v>
      </c>
      <c r="F293" s="170">
        <v>51992</v>
      </c>
      <c r="G293" s="171">
        <v>97.51</v>
      </c>
      <c r="H293" s="187"/>
      <c r="I293" s="215">
        <v>54290</v>
      </c>
      <c r="J293" s="215">
        <v>53127</v>
      </c>
      <c r="K293" s="216">
        <v>97.86</v>
      </c>
      <c r="M293" s="169">
        <v>28059</v>
      </c>
      <c r="N293" s="170">
        <v>27208</v>
      </c>
      <c r="O293" s="171">
        <v>96.97</v>
      </c>
      <c r="Q293" s="215">
        <v>28208</v>
      </c>
      <c r="R293" s="215">
        <v>27647</v>
      </c>
      <c r="S293" s="216">
        <v>98.01</v>
      </c>
      <c r="T293" s="161" t="s">
        <v>689</v>
      </c>
      <c r="U293" s="165" t="s">
        <v>697</v>
      </c>
      <c r="V293" s="36"/>
    </row>
    <row r="294" spans="1:22" ht="13" x14ac:dyDescent="0.3">
      <c r="A294" s="11">
        <v>282</v>
      </c>
      <c r="B294" s="87" t="s">
        <v>646</v>
      </c>
      <c r="C294" s="15" t="s">
        <v>498</v>
      </c>
      <c r="D294" s="16" t="s">
        <v>664</v>
      </c>
      <c r="E294" s="169">
        <v>62189</v>
      </c>
      <c r="F294" s="170">
        <v>61284</v>
      </c>
      <c r="G294" s="171">
        <v>98.54</v>
      </c>
      <c r="H294" s="187"/>
      <c r="I294" s="215">
        <v>63467</v>
      </c>
      <c r="J294" s="215">
        <v>62655</v>
      </c>
      <c r="K294" s="216">
        <v>98.72</v>
      </c>
      <c r="M294" s="169">
        <v>109206</v>
      </c>
      <c r="N294" s="170">
        <v>105879</v>
      </c>
      <c r="O294" s="171">
        <v>96.95</v>
      </c>
      <c r="Q294" s="215">
        <v>108218</v>
      </c>
      <c r="R294" s="215">
        <v>107818</v>
      </c>
      <c r="S294" s="216">
        <v>99.63</v>
      </c>
      <c r="T294" s="161" t="s">
        <v>689</v>
      </c>
      <c r="U294" s="165" t="s">
        <v>697</v>
      </c>
      <c r="V294" s="36"/>
    </row>
    <row r="295" spans="1:22" ht="13" x14ac:dyDescent="0.3">
      <c r="A295" s="11">
        <v>283</v>
      </c>
      <c r="B295" s="87" t="s">
        <v>647</v>
      </c>
      <c r="C295" s="15" t="s">
        <v>499</v>
      </c>
      <c r="D295" s="16" t="s">
        <v>665</v>
      </c>
      <c r="E295" s="169">
        <v>67442</v>
      </c>
      <c r="F295" s="170">
        <v>66288</v>
      </c>
      <c r="G295" s="171">
        <v>98.29</v>
      </c>
      <c r="H295" s="187"/>
      <c r="I295" s="215">
        <v>70424</v>
      </c>
      <c r="J295" s="215">
        <v>69234</v>
      </c>
      <c r="K295" s="216">
        <v>98.31</v>
      </c>
      <c r="M295" s="169">
        <v>54025</v>
      </c>
      <c r="N295" s="170">
        <v>53769</v>
      </c>
      <c r="O295" s="171">
        <v>99.53</v>
      </c>
      <c r="Q295" s="215">
        <v>54881</v>
      </c>
      <c r="R295" s="215">
        <v>54736</v>
      </c>
      <c r="S295" s="216">
        <v>99.74</v>
      </c>
      <c r="T295" s="161" t="s">
        <v>686</v>
      </c>
      <c r="U295" s="165" t="s">
        <v>702</v>
      </c>
      <c r="V295" s="36"/>
    </row>
    <row r="296" spans="1:22" ht="13" x14ac:dyDescent="0.3">
      <c r="A296" s="11">
        <v>284</v>
      </c>
      <c r="B296" s="87" t="s">
        <v>648</v>
      </c>
      <c r="C296" s="15" t="s">
        <v>500</v>
      </c>
      <c r="D296" s="16" t="s">
        <v>664</v>
      </c>
      <c r="E296" s="169">
        <v>64575</v>
      </c>
      <c r="F296" s="170">
        <v>61271</v>
      </c>
      <c r="G296" s="171">
        <v>94.88</v>
      </c>
      <c r="H296" s="187"/>
      <c r="I296" s="215">
        <v>65837</v>
      </c>
      <c r="J296" s="215">
        <v>62871</v>
      </c>
      <c r="K296" s="216">
        <v>95.49</v>
      </c>
      <c r="M296" s="169">
        <v>36870</v>
      </c>
      <c r="N296" s="170">
        <v>35840</v>
      </c>
      <c r="O296" s="171">
        <v>97.21</v>
      </c>
      <c r="Q296" s="215">
        <v>37440</v>
      </c>
      <c r="R296" s="215">
        <v>35772</v>
      </c>
      <c r="S296" s="216">
        <v>95.54</v>
      </c>
      <c r="T296" s="161" t="s">
        <v>692</v>
      </c>
      <c r="U296" s="165" t="s">
        <v>703</v>
      </c>
      <c r="V296" s="36"/>
    </row>
    <row r="297" spans="1:22" ht="13" x14ac:dyDescent="0.3">
      <c r="A297" s="11">
        <v>285</v>
      </c>
      <c r="B297" s="87" t="s">
        <v>501</v>
      </c>
      <c r="C297" s="15" t="s">
        <v>502</v>
      </c>
      <c r="D297" s="16" t="s">
        <v>665</v>
      </c>
      <c r="E297" s="169">
        <v>33811</v>
      </c>
      <c r="F297" s="170">
        <v>33179</v>
      </c>
      <c r="G297" s="171">
        <v>98.13</v>
      </c>
      <c r="H297" s="187"/>
      <c r="I297" s="215">
        <v>35102</v>
      </c>
      <c r="J297" s="215">
        <v>34489</v>
      </c>
      <c r="K297" s="216">
        <v>98.25</v>
      </c>
      <c r="M297" s="169">
        <v>10406</v>
      </c>
      <c r="N297" s="170">
        <v>10210</v>
      </c>
      <c r="O297" s="171">
        <v>98.12</v>
      </c>
      <c r="Q297" s="215">
        <v>10745</v>
      </c>
      <c r="R297" s="215">
        <v>10571</v>
      </c>
      <c r="S297" s="216">
        <v>98.38</v>
      </c>
      <c r="T297" s="161" t="s">
        <v>692</v>
      </c>
      <c r="U297" s="165" t="s">
        <v>703</v>
      </c>
      <c r="V297" s="36"/>
    </row>
    <row r="298" spans="1:22" ht="13" x14ac:dyDescent="0.3">
      <c r="A298" s="11">
        <v>286</v>
      </c>
      <c r="B298" s="87" t="s">
        <v>503</v>
      </c>
      <c r="C298" s="15" t="s">
        <v>504</v>
      </c>
      <c r="D298" s="16" t="s">
        <v>655</v>
      </c>
      <c r="E298" s="169">
        <v>88951</v>
      </c>
      <c r="F298" s="170">
        <v>84864</v>
      </c>
      <c r="G298" s="171">
        <v>95.41</v>
      </c>
      <c r="H298" s="187"/>
      <c r="I298" s="215">
        <v>92940</v>
      </c>
      <c r="J298" s="215">
        <v>89849</v>
      </c>
      <c r="K298" s="216">
        <v>96.67</v>
      </c>
      <c r="M298" s="169">
        <v>353343</v>
      </c>
      <c r="N298" s="170">
        <v>352157</v>
      </c>
      <c r="O298" s="171">
        <v>99.66</v>
      </c>
      <c r="Q298" s="215">
        <v>360740</v>
      </c>
      <c r="R298" s="215">
        <v>360349</v>
      </c>
      <c r="S298" s="216">
        <v>99.89</v>
      </c>
      <c r="T298" s="161" t="s">
        <v>690</v>
      </c>
      <c r="U298" s="165" t="s">
        <v>695</v>
      </c>
      <c r="V298" s="36"/>
    </row>
    <row r="299" spans="1:22" ht="13" x14ac:dyDescent="0.3">
      <c r="A299" s="11">
        <v>287</v>
      </c>
      <c r="B299" s="87" t="s">
        <v>505</v>
      </c>
      <c r="C299" s="15" t="s">
        <v>506</v>
      </c>
      <c r="D299" s="16" t="s">
        <v>666</v>
      </c>
      <c r="E299" s="169">
        <v>95246</v>
      </c>
      <c r="F299" s="170">
        <v>93056</v>
      </c>
      <c r="G299" s="171">
        <v>97.7</v>
      </c>
      <c r="H299" s="187"/>
      <c r="I299" s="215">
        <v>96519</v>
      </c>
      <c r="J299" s="215">
        <v>94433</v>
      </c>
      <c r="K299" s="216">
        <v>97.84</v>
      </c>
      <c r="M299" s="169">
        <v>161709</v>
      </c>
      <c r="N299" s="170">
        <v>157764</v>
      </c>
      <c r="O299" s="171">
        <v>97.56</v>
      </c>
      <c r="Q299" s="215">
        <v>164493</v>
      </c>
      <c r="R299" s="215">
        <v>160226</v>
      </c>
      <c r="S299" s="216">
        <v>97.41</v>
      </c>
      <c r="T299" s="161" t="s">
        <v>687</v>
      </c>
      <c r="U299" s="165" t="s">
        <v>699</v>
      </c>
      <c r="V299" s="36"/>
    </row>
    <row r="300" spans="1:22" ht="13" x14ac:dyDescent="0.3">
      <c r="A300" s="11">
        <v>288</v>
      </c>
      <c r="B300" s="87" t="s">
        <v>507</v>
      </c>
      <c r="C300" s="15" t="s">
        <v>508</v>
      </c>
      <c r="D300" s="16" t="s">
        <v>665</v>
      </c>
      <c r="E300" s="169">
        <v>61459</v>
      </c>
      <c r="F300" s="170">
        <v>60553</v>
      </c>
      <c r="G300" s="171">
        <v>98.53</v>
      </c>
      <c r="H300" s="187"/>
      <c r="I300" s="215">
        <v>63562</v>
      </c>
      <c r="J300" s="215">
        <v>62587</v>
      </c>
      <c r="K300" s="216">
        <v>98.47</v>
      </c>
      <c r="M300" s="169">
        <v>51924</v>
      </c>
      <c r="N300" s="170">
        <v>51080</v>
      </c>
      <c r="O300" s="171">
        <v>98.37</v>
      </c>
      <c r="Q300" s="215">
        <v>52027</v>
      </c>
      <c r="R300" s="215">
        <v>51181</v>
      </c>
      <c r="S300" s="216">
        <v>98.37</v>
      </c>
      <c r="T300" s="161" t="s">
        <v>686</v>
      </c>
      <c r="U300" s="165" t="s">
        <v>702</v>
      </c>
      <c r="V300" s="36"/>
    </row>
    <row r="301" spans="1:22" ht="13" x14ac:dyDescent="0.3">
      <c r="A301" s="11">
        <v>289</v>
      </c>
      <c r="B301" s="87" t="s">
        <v>509</v>
      </c>
      <c r="C301" s="15" t="s">
        <v>510</v>
      </c>
      <c r="D301" s="16" t="s">
        <v>665</v>
      </c>
      <c r="E301" s="169">
        <v>49201</v>
      </c>
      <c r="F301" s="170">
        <v>48620</v>
      </c>
      <c r="G301" s="171">
        <v>98.82</v>
      </c>
      <c r="H301" s="187"/>
      <c r="I301" s="215">
        <v>50723</v>
      </c>
      <c r="J301" s="215">
        <v>50141</v>
      </c>
      <c r="K301" s="216">
        <v>98.85</v>
      </c>
      <c r="M301" s="169">
        <v>41727</v>
      </c>
      <c r="N301" s="170">
        <v>41229</v>
      </c>
      <c r="O301" s="171">
        <v>98.81</v>
      </c>
      <c r="Q301" s="215">
        <v>42762</v>
      </c>
      <c r="R301" s="215">
        <v>42513</v>
      </c>
      <c r="S301" s="216">
        <v>99.42</v>
      </c>
      <c r="T301" s="161" t="s">
        <v>689</v>
      </c>
      <c r="U301" s="165" t="s">
        <v>697</v>
      </c>
      <c r="V301" s="36"/>
    </row>
    <row r="302" spans="1:22" ht="13" x14ac:dyDescent="0.3">
      <c r="A302" s="11">
        <v>290</v>
      </c>
      <c r="B302" s="87" t="s">
        <v>511</v>
      </c>
      <c r="C302" s="15" t="s">
        <v>512</v>
      </c>
      <c r="D302" s="16" t="s">
        <v>665</v>
      </c>
      <c r="E302" s="169">
        <v>72134</v>
      </c>
      <c r="F302" s="170">
        <v>71211</v>
      </c>
      <c r="G302" s="171">
        <v>98.72</v>
      </c>
      <c r="H302" s="187"/>
      <c r="I302" s="215">
        <v>74783</v>
      </c>
      <c r="J302" s="215">
        <v>73799</v>
      </c>
      <c r="K302" s="216">
        <v>98.68</v>
      </c>
      <c r="M302" s="169">
        <v>57722</v>
      </c>
      <c r="N302" s="170">
        <v>57288</v>
      </c>
      <c r="O302" s="171">
        <v>99.25</v>
      </c>
      <c r="Q302" s="215">
        <v>55561</v>
      </c>
      <c r="R302" s="215">
        <v>55172</v>
      </c>
      <c r="S302" s="216">
        <v>99.3</v>
      </c>
      <c r="T302" s="161" t="s">
        <v>686</v>
      </c>
      <c r="U302" s="165" t="s">
        <v>702</v>
      </c>
      <c r="V302" s="36"/>
    </row>
    <row r="303" spans="1:22" ht="13" x14ac:dyDescent="0.3">
      <c r="A303" s="11">
        <v>291</v>
      </c>
      <c r="B303" s="87" t="s">
        <v>513</v>
      </c>
      <c r="C303" s="15" t="s">
        <v>514</v>
      </c>
      <c r="D303" s="16" t="s">
        <v>666</v>
      </c>
      <c r="E303" s="169">
        <v>123468</v>
      </c>
      <c r="F303" s="170">
        <v>116552</v>
      </c>
      <c r="G303" s="171">
        <v>94.4</v>
      </c>
      <c r="H303" s="187"/>
      <c r="I303" s="215">
        <v>127894</v>
      </c>
      <c r="J303" s="215">
        <v>120760</v>
      </c>
      <c r="K303" s="216">
        <v>94.42</v>
      </c>
      <c r="M303" s="169">
        <v>119916</v>
      </c>
      <c r="N303" s="170">
        <v>118054</v>
      </c>
      <c r="O303" s="171">
        <v>98.45</v>
      </c>
      <c r="Q303" s="215">
        <v>123452</v>
      </c>
      <c r="R303" s="215">
        <v>121913</v>
      </c>
      <c r="S303" s="216">
        <v>98.75</v>
      </c>
      <c r="T303" s="161" t="s">
        <v>691</v>
      </c>
      <c r="U303" s="165" t="s">
        <v>696</v>
      </c>
      <c r="V303" s="36"/>
    </row>
    <row r="304" spans="1:22" ht="13" x14ac:dyDescent="0.3">
      <c r="A304" s="11">
        <v>292</v>
      </c>
      <c r="B304" s="87" t="s">
        <v>515</v>
      </c>
      <c r="C304" s="15" t="s">
        <v>516</v>
      </c>
      <c r="D304" s="16" t="s">
        <v>666</v>
      </c>
      <c r="E304" s="169">
        <v>96669</v>
      </c>
      <c r="F304" s="170">
        <v>92788</v>
      </c>
      <c r="G304" s="171">
        <v>95.99</v>
      </c>
      <c r="H304" s="187"/>
      <c r="I304" s="215">
        <v>99121</v>
      </c>
      <c r="J304" s="215">
        <v>94712</v>
      </c>
      <c r="K304" s="216">
        <v>95.55</v>
      </c>
      <c r="M304" s="169">
        <v>70935</v>
      </c>
      <c r="N304" s="170">
        <v>68709</v>
      </c>
      <c r="O304" s="171">
        <v>96.86</v>
      </c>
      <c r="Q304" s="215">
        <v>70209</v>
      </c>
      <c r="R304" s="215">
        <v>68168</v>
      </c>
      <c r="S304" s="216">
        <v>97.09</v>
      </c>
      <c r="T304" s="161" t="s">
        <v>693</v>
      </c>
      <c r="U304" s="165" t="s">
        <v>701</v>
      </c>
      <c r="V304" s="36"/>
    </row>
    <row r="305" spans="1:22" ht="13" x14ac:dyDescent="0.3">
      <c r="A305" s="11">
        <v>293</v>
      </c>
      <c r="B305" s="87" t="s">
        <v>517</v>
      </c>
      <c r="C305" s="15" t="s">
        <v>518</v>
      </c>
      <c r="D305" s="16" t="s">
        <v>656</v>
      </c>
      <c r="E305" s="169">
        <v>96803</v>
      </c>
      <c r="F305" s="170">
        <v>92266</v>
      </c>
      <c r="G305" s="171">
        <v>95.31</v>
      </c>
      <c r="H305" s="187"/>
      <c r="I305" s="215">
        <v>100499</v>
      </c>
      <c r="J305" s="215">
        <v>96297</v>
      </c>
      <c r="K305" s="216">
        <v>95.82</v>
      </c>
      <c r="M305" s="169">
        <v>57559</v>
      </c>
      <c r="N305" s="170">
        <v>55010</v>
      </c>
      <c r="O305" s="171">
        <v>95.57</v>
      </c>
      <c r="Q305" s="215">
        <v>56374</v>
      </c>
      <c r="R305" s="215">
        <v>54599</v>
      </c>
      <c r="S305" s="216">
        <v>96.85</v>
      </c>
      <c r="T305" s="161" t="s">
        <v>690</v>
      </c>
      <c r="U305" s="165" t="s">
        <v>695</v>
      </c>
      <c r="V305" s="36"/>
    </row>
    <row r="306" spans="1:22" ht="13" x14ac:dyDescent="0.3">
      <c r="A306" s="11">
        <v>294</v>
      </c>
      <c r="B306" s="87" t="s">
        <v>519</v>
      </c>
      <c r="C306" s="15" t="s">
        <v>520</v>
      </c>
      <c r="D306" s="16" t="s">
        <v>655</v>
      </c>
      <c r="E306" s="169">
        <v>83317</v>
      </c>
      <c r="F306" s="170">
        <v>81860</v>
      </c>
      <c r="G306" s="171">
        <v>98.25</v>
      </c>
      <c r="H306" s="187"/>
      <c r="I306" s="215">
        <v>84925</v>
      </c>
      <c r="J306" s="215">
        <v>83566</v>
      </c>
      <c r="K306" s="216">
        <v>98.4</v>
      </c>
      <c r="M306" s="169">
        <v>106106</v>
      </c>
      <c r="N306" s="170">
        <v>105014</v>
      </c>
      <c r="O306" s="171">
        <v>98.97</v>
      </c>
      <c r="Q306" s="215">
        <v>106986</v>
      </c>
      <c r="R306" s="215">
        <v>106461</v>
      </c>
      <c r="S306" s="216">
        <v>99.51</v>
      </c>
      <c r="T306" s="162" t="s">
        <v>690</v>
      </c>
      <c r="U306" s="165" t="s">
        <v>695</v>
      </c>
      <c r="V306" s="36"/>
    </row>
    <row r="307" spans="1:22" ht="13" x14ac:dyDescent="0.3">
      <c r="A307" s="11">
        <v>295</v>
      </c>
      <c r="B307" s="87" t="s">
        <v>649</v>
      </c>
      <c r="C307" s="15" t="s">
        <v>521</v>
      </c>
      <c r="D307" s="16" t="s">
        <v>664</v>
      </c>
      <c r="E307" s="169">
        <v>88215</v>
      </c>
      <c r="F307" s="170">
        <v>85759</v>
      </c>
      <c r="G307" s="171">
        <v>97.22</v>
      </c>
      <c r="H307" s="187"/>
      <c r="I307" s="215">
        <v>92017</v>
      </c>
      <c r="J307" s="215">
        <v>89331</v>
      </c>
      <c r="K307" s="216">
        <v>97.08</v>
      </c>
      <c r="M307" s="169">
        <v>107454</v>
      </c>
      <c r="N307" s="170">
        <v>103040</v>
      </c>
      <c r="O307" s="171">
        <v>95.89</v>
      </c>
      <c r="Q307" s="215">
        <v>109272</v>
      </c>
      <c r="R307" s="215">
        <v>105583</v>
      </c>
      <c r="S307" s="216">
        <v>96.62</v>
      </c>
      <c r="T307" s="161" t="s">
        <v>687</v>
      </c>
      <c r="U307" s="165" t="s">
        <v>699</v>
      </c>
      <c r="V307" s="36"/>
    </row>
    <row r="308" spans="1:22" ht="13" x14ac:dyDescent="0.3">
      <c r="A308" s="11">
        <v>296</v>
      </c>
      <c r="B308" s="87" t="s">
        <v>522</v>
      </c>
      <c r="C308" s="15" t="s">
        <v>523</v>
      </c>
      <c r="D308" s="16" t="s">
        <v>665</v>
      </c>
      <c r="E308" s="169">
        <v>74664</v>
      </c>
      <c r="F308" s="170">
        <v>73561</v>
      </c>
      <c r="G308" s="171">
        <v>98.52</v>
      </c>
      <c r="H308" s="187"/>
      <c r="I308" s="215">
        <v>77347</v>
      </c>
      <c r="J308" s="215">
        <v>76165</v>
      </c>
      <c r="K308" s="216">
        <v>98.47</v>
      </c>
      <c r="M308" s="169">
        <v>67720</v>
      </c>
      <c r="N308" s="170">
        <v>66838</v>
      </c>
      <c r="O308" s="171">
        <v>98.7</v>
      </c>
      <c r="Q308" s="215">
        <v>68085</v>
      </c>
      <c r="R308" s="215">
        <v>67461</v>
      </c>
      <c r="S308" s="216">
        <v>99.08</v>
      </c>
      <c r="T308" s="161" t="s">
        <v>693</v>
      </c>
      <c r="U308" s="165" t="s">
        <v>701</v>
      </c>
      <c r="V308" s="36"/>
    </row>
    <row r="309" spans="1:22" ht="13" x14ac:dyDescent="0.3">
      <c r="A309" s="11">
        <v>297</v>
      </c>
      <c r="B309" s="87" t="s">
        <v>524</v>
      </c>
      <c r="C309" s="15" t="s">
        <v>525</v>
      </c>
      <c r="D309" s="16" t="s">
        <v>665</v>
      </c>
      <c r="E309" s="169">
        <v>46940</v>
      </c>
      <c r="F309" s="170">
        <v>44815</v>
      </c>
      <c r="G309" s="171">
        <v>95.47</v>
      </c>
      <c r="H309" s="187"/>
      <c r="I309" s="215">
        <v>47898</v>
      </c>
      <c r="J309" s="215">
        <v>46054</v>
      </c>
      <c r="K309" s="216">
        <v>96.15</v>
      </c>
      <c r="M309" s="169">
        <v>66494</v>
      </c>
      <c r="N309" s="170">
        <v>63998</v>
      </c>
      <c r="O309" s="171">
        <v>96.25</v>
      </c>
      <c r="Q309" s="215">
        <v>66988</v>
      </c>
      <c r="R309" s="215">
        <v>65072</v>
      </c>
      <c r="S309" s="216">
        <v>97.14</v>
      </c>
      <c r="T309" s="161" t="s">
        <v>689</v>
      </c>
      <c r="U309" s="165" t="s">
        <v>697</v>
      </c>
      <c r="V309" s="36"/>
    </row>
    <row r="310" spans="1:22" ht="13" x14ac:dyDescent="0.3">
      <c r="A310" s="11">
        <v>298</v>
      </c>
      <c r="B310" s="87" t="s">
        <v>526</v>
      </c>
      <c r="C310" s="15" t="s">
        <v>527</v>
      </c>
      <c r="D310" s="16" t="s">
        <v>665</v>
      </c>
      <c r="E310" s="169">
        <v>51037</v>
      </c>
      <c r="F310" s="170">
        <v>49080</v>
      </c>
      <c r="G310" s="171">
        <v>96.17</v>
      </c>
      <c r="H310" s="187"/>
      <c r="I310" s="215">
        <v>51772</v>
      </c>
      <c r="J310" s="215">
        <v>49915</v>
      </c>
      <c r="K310" s="216">
        <v>96.41</v>
      </c>
      <c r="M310" s="169">
        <v>27387</v>
      </c>
      <c r="N310" s="170">
        <v>26584</v>
      </c>
      <c r="O310" s="171">
        <v>97.07</v>
      </c>
      <c r="Q310" s="215">
        <v>27266</v>
      </c>
      <c r="R310" s="215">
        <v>26599</v>
      </c>
      <c r="S310" s="216">
        <v>97.55</v>
      </c>
      <c r="T310" s="161" t="s">
        <v>689</v>
      </c>
      <c r="U310" s="165" t="s">
        <v>697</v>
      </c>
      <c r="V310" s="36"/>
    </row>
    <row r="311" spans="1:22" ht="13" x14ac:dyDescent="0.3">
      <c r="A311" s="11">
        <v>299</v>
      </c>
      <c r="B311" s="87" t="s">
        <v>528</v>
      </c>
      <c r="C311" s="15" t="s">
        <v>529</v>
      </c>
      <c r="D311" s="16" t="s">
        <v>665</v>
      </c>
      <c r="E311" s="169">
        <v>84077</v>
      </c>
      <c r="F311" s="170">
        <v>83250</v>
      </c>
      <c r="G311" s="171">
        <v>99.02</v>
      </c>
      <c r="H311" s="187"/>
      <c r="I311" s="215">
        <v>86232</v>
      </c>
      <c r="J311" s="215">
        <v>85479</v>
      </c>
      <c r="K311" s="216">
        <v>99.13</v>
      </c>
      <c r="M311" s="169">
        <v>36554</v>
      </c>
      <c r="N311" s="170">
        <v>36320</v>
      </c>
      <c r="O311" s="171">
        <v>99.4</v>
      </c>
      <c r="Q311" s="215">
        <v>36405</v>
      </c>
      <c r="R311" s="215">
        <v>36095</v>
      </c>
      <c r="S311" s="216">
        <v>99.15</v>
      </c>
      <c r="T311" s="161" t="s">
        <v>686</v>
      </c>
      <c r="U311" s="165" t="s">
        <v>702</v>
      </c>
      <c r="V311" s="36"/>
    </row>
    <row r="312" spans="1:22" ht="13" x14ac:dyDescent="0.3">
      <c r="A312" s="11">
        <v>300</v>
      </c>
      <c r="B312" s="87" t="s">
        <v>530</v>
      </c>
      <c r="C312" s="15" t="s">
        <v>531</v>
      </c>
      <c r="D312" s="16" t="s">
        <v>665</v>
      </c>
      <c r="E312" s="169">
        <v>98601</v>
      </c>
      <c r="F312" s="170">
        <v>96730</v>
      </c>
      <c r="G312" s="171">
        <v>98.1</v>
      </c>
      <c r="H312" s="187"/>
      <c r="I312" s="215">
        <v>102290</v>
      </c>
      <c r="J312" s="215">
        <v>100530</v>
      </c>
      <c r="K312" s="216">
        <v>98.28</v>
      </c>
      <c r="M312" s="169">
        <v>29339</v>
      </c>
      <c r="N312" s="170">
        <v>28622</v>
      </c>
      <c r="O312" s="171">
        <v>97.56</v>
      </c>
      <c r="Q312" s="215">
        <v>29594</v>
      </c>
      <c r="R312" s="215">
        <v>28806</v>
      </c>
      <c r="S312" s="216">
        <v>97.34</v>
      </c>
      <c r="T312" s="161" t="s">
        <v>686</v>
      </c>
      <c r="U312" s="165" t="s">
        <v>702</v>
      </c>
      <c r="V312" s="36"/>
    </row>
    <row r="313" spans="1:22" ht="13" x14ac:dyDescent="0.3">
      <c r="A313" s="11">
        <v>301</v>
      </c>
      <c r="B313" s="87" t="s">
        <v>532</v>
      </c>
      <c r="C313" s="15" t="s">
        <v>533</v>
      </c>
      <c r="D313" s="16" t="s">
        <v>665</v>
      </c>
      <c r="E313" s="169">
        <v>30549</v>
      </c>
      <c r="F313" s="170">
        <v>29883</v>
      </c>
      <c r="G313" s="171">
        <v>97.82</v>
      </c>
      <c r="H313" s="187"/>
      <c r="I313" s="215">
        <v>31414</v>
      </c>
      <c r="J313" s="215">
        <v>30820</v>
      </c>
      <c r="K313" s="216">
        <v>98.11</v>
      </c>
      <c r="M313" s="169">
        <v>28674</v>
      </c>
      <c r="N313" s="170">
        <v>28550</v>
      </c>
      <c r="O313" s="171">
        <v>99.57</v>
      </c>
      <c r="Q313" s="215">
        <v>29147</v>
      </c>
      <c r="R313" s="215">
        <v>29041</v>
      </c>
      <c r="S313" s="216">
        <v>99.64</v>
      </c>
      <c r="T313" s="161" t="s">
        <v>688</v>
      </c>
      <c r="U313" s="165" t="s">
        <v>700</v>
      </c>
      <c r="V313" s="36"/>
    </row>
    <row r="314" spans="1:22" ht="13" x14ac:dyDescent="0.3">
      <c r="A314" s="11">
        <v>302</v>
      </c>
      <c r="B314" s="87" t="s">
        <v>534</v>
      </c>
      <c r="C314" s="15" t="s">
        <v>535</v>
      </c>
      <c r="D314" s="16" t="s">
        <v>665</v>
      </c>
      <c r="E314" s="169">
        <v>58325</v>
      </c>
      <c r="F314" s="170">
        <v>56966</v>
      </c>
      <c r="G314" s="171">
        <v>97.67</v>
      </c>
      <c r="H314" s="187"/>
      <c r="I314" s="215">
        <v>59324</v>
      </c>
      <c r="J314" s="215">
        <v>58159</v>
      </c>
      <c r="K314" s="216">
        <v>98.04</v>
      </c>
      <c r="M314" s="169">
        <v>57335</v>
      </c>
      <c r="N314" s="170">
        <v>56909</v>
      </c>
      <c r="O314" s="171">
        <v>99.26</v>
      </c>
      <c r="Q314" s="215">
        <v>59592</v>
      </c>
      <c r="R314" s="215">
        <v>59087</v>
      </c>
      <c r="S314" s="216">
        <v>99.15</v>
      </c>
      <c r="T314" s="161" t="s">
        <v>689</v>
      </c>
      <c r="U314" s="165" t="s">
        <v>697</v>
      </c>
      <c r="V314" s="36"/>
    </row>
    <row r="315" spans="1:22" ht="13" x14ac:dyDescent="0.3">
      <c r="A315" s="11">
        <v>303</v>
      </c>
      <c r="B315" s="87" t="s">
        <v>650</v>
      </c>
      <c r="C315" s="15" t="s">
        <v>536</v>
      </c>
      <c r="D315" s="16" t="s">
        <v>664</v>
      </c>
      <c r="E315" s="169">
        <v>91906</v>
      </c>
      <c r="F315" s="170">
        <v>90295</v>
      </c>
      <c r="G315" s="171">
        <v>98.25</v>
      </c>
      <c r="H315" s="187"/>
      <c r="I315" s="215">
        <v>93277</v>
      </c>
      <c r="J315" s="215">
        <v>91847</v>
      </c>
      <c r="K315" s="216">
        <v>98.47</v>
      </c>
      <c r="M315" s="169">
        <v>81915</v>
      </c>
      <c r="N315" s="170">
        <v>81044</v>
      </c>
      <c r="O315" s="171">
        <v>98.94</v>
      </c>
      <c r="Q315" s="215">
        <v>84002</v>
      </c>
      <c r="R315" s="215">
        <v>82747</v>
      </c>
      <c r="S315" s="216">
        <v>98.51</v>
      </c>
      <c r="T315" s="161" t="s">
        <v>686</v>
      </c>
      <c r="U315" s="165" t="s">
        <v>702</v>
      </c>
      <c r="V315" s="36"/>
    </row>
    <row r="316" spans="1:22" ht="13" x14ac:dyDescent="0.3">
      <c r="A316" s="11">
        <v>304</v>
      </c>
      <c r="B316" s="87" t="s">
        <v>537</v>
      </c>
      <c r="C316" s="15" t="s">
        <v>538</v>
      </c>
      <c r="D316" s="16" t="s">
        <v>665</v>
      </c>
      <c r="E316" s="169">
        <v>31293</v>
      </c>
      <c r="F316" s="170">
        <v>30571</v>
      </c>
      <c r="G316" s="171">
        <v>97.69</v>
      </c>
      <c r="H316" s="187"/>
      <c r="I316" s="215">
        <v>32794</v>
      </c>
      <c r="J316" s="215">
        <v>32008</v>
      </c>
      <c r="K316" s="216">
        <v>97.6</v>
      </c>
      <c r="M316" s="169">
        <v>10845</v>
      </c>
      <c r="N316" s="170">
        <v>10757</v>
      </c>
      <c r="O316" s="171">
        <v>99.19</v>
      </c>
      <c r="Q316" s="215">
        <v>10658</v>
      </c>
      <c r="R316" s="215">
        <v>10481</v>
      </c>
      <c r="S316" s="216">
        <v>98.34</v>
      </c>
      <c r="T316" s="161" t="s">
        <v>692</v>
      </c>
      <c r="U316" s="165" t="s">
        <v>703</v>
      </c>
      <c r="V316" s="36"/>
    </row>
    <row r="317" spans="1:22" ht="13" x14ac:dyDescent="0.3">
      <c r="A317" s="11">
        <v>305</v>
      </c>
      <c r="B317" s="87" t="s">
        <v>539</v>
      </c>
      <c r="C317" s="15" t="s">
        <v>540</v>
      </c>
      <c r="D317" s="16" t="s">
        <v>665</v>
      </c>
      <c r="E317" s="169">
        <v>65549</v>
      </c>
      <c r="F317" s="170">
        <v>64257</v>
      </c>
      <c r="G317" s="171">
        <v>98.03</v>
      </c>
      <c r="H317" s="187"/>
      <c r="I317" s="215">
        <v>67817</v>
      </c>
      <c r="J317" s="215">
        <v>66579</v>
      </c>
      <c r="K317" s="216">
        <v>98.17</v>
      </c>
      <c r="M317" s="169">
        <v>29991</v>
      </c>
      <c r="N317" s="170">
        <v>29426</v>
      </c>
      <c r="O317" s="171">
        <v>98.12</v>
      </c>
      <c r="Q317" s="215">
        <v>30094</v>
      </c>
      <c r="R317" s="215">
        <v>29499</v>
      </c>
      <c r="S317" s="216">
        <v>98.02</v>
      </c>
      <c r="T317" s="161" t="s">
        <v>692</v>
      </c>
      <c r="U317" s="165" t="s">
        <v>703</v>
      </c>
      <c r="V317" s="36"/>
    </row>
    <row r="318" spans="1:22" ht="13" x14ac:dyDescent="0.3">
      <c r="A318" s="11">
        <v>306</v>
      </c>
      <c r="B318" s="87" t="s">
        <v>541</v>
      </c>
      <c r="C318" s="15" t="s">
        <v>542</v>
      </c>
      <c r="D318" s="16" t="s">
        <v>665</v>
      </c>
      <c r="E318" s="169">
        <v>50763</v>
      </c>
      <c r="F318" s="170">
        <v>48362</v>
      </c>
      <c r="G318" s="171">
        <v>95.27</v>
      </c>
      <c r="H318" s="187"/>
      <c r="I318" s="215">
        <v>52205</v>
      </c>
      <c r="J318" s="215">
        <v>50101</v>
      </c>
      <c r="K318" s="216">
        <v>95.97</v>
      </c>
      <c r="M318" s="169">
        <v>30917</v>
      </c>
      <c r="N318" s="170">
        <v>29533</v>
      </c>
      <c r="O318" s="171">
        <v>95.52</v>
      </c>
      <c r="Q318" s="215">
        <v>32013</v>
      </c>
      <c r="R318" s="215">
        <v>30759</v>
      </c>
      <c r="S318" s="216">
        <v>96.08</v>
      </c>
      <c r="T318" s="161" t="s">
        <v>687</v>
      </c>
      <c r="U318" s="165" t="s">
        <v>699</v>
      </c>
      <c r="V318" s="36"/>
    </row>
    <row r="319" spans="1:22" ht="13" x14ac:dyDescent="0.3">
      <c r="A319" s="11">
        <v>307</v>
      </c>
      <c r="B319" s="87" t="s">
        <v>543</v>
      </c>
      <c r="C319" s="15" t="s">
        <v>544</v>
      </c>
      <c r="D319" s="16" t="s">
        <v>665</v>
      </c>
      <c r="E319" s="169">
        <v>42302</v>
      </c>
      <c r="F319" s="170">
        <v>41533</v>
      </c>
      <c r="G319" s="171">
        <v>98.18</v>
      </c>
      <c r="H319" s="187"/>
      <c r="I319" s="215">
        <v>43061</v>
      </c>
      <c r="J319" s="215">
        <v>42298</v>
      </c>
      <c r="K319" s="216">
        <v>98.23</v>
      </c>
      <c r="M319" s="169">
        <v>15999</v>
      </c>
      <c r="N319" s="170">
        <v>15858</v>
      </c>
      <c r="O319" s="171">
        <v>99.12</v>
      </c>
      <c r="Q319" s="215">
        <v>16070</v>
      </c>
      <c r="R319" s="215">
        <v>15937</v>
      </c>
      <c r="S319" s="216">
        <v>99.17</v>
      </c>
      <c r="T319" s="161" t="s">
        <v>688</v>
      </c>
      <c r="U319" s="165" t="s">
        <v>700</v>
      </c>
      <c r="V319" s="36"/>
    </row>
    <row r="320" spans="1:22" ht="13" x14ac:dyDescent="0.3">
      <c r="A320" s="11">
        <v>308</v>
      </c>
      <c r="B320" s="87" t="s">
        <v>545</v>
      </c>
      <c r="C320" s="15" t="s">
        <v>546</v>
      </c>
      <c r="D320" s="16" t="s">
        <v>665</v>
      </c>
      <c r="E320" s="169">
        <v>61109</v>
      </c>
      <c r="F320" s="170">
        <v>60176</v>
      </c>
      <c r="G320" s="171">
        <v>98.47</v>
      </c>
      <c r="H320" s="187"/>
      <c r="I320" s="215">
        <v>63067</v>
      </c>
      <c r="J320" s="215">
        <v>62104</v>
      </c>
      <c r="K320" s="216">
        <v>98.47</v>
      </c>
      <c r="M320" s="169">
        <v>31761</v>
      </c>
      <c r="N320" s="170">
        <v>31214</v>
      </c>
      <c r="O320" s="171">
        <v>98.28</v>
      </c>
      <c r="Q320" s="215">
        <v>32956</v>
      </c>
      <c r="R320" s="215">
        <v>32474</v>
      </c>
      <c r="S320" s="216">
        <v>98.54</v>
      </c>
      <c r="T320" s="161" t="s">
        <v>686</v>
      </c>
      <c r="U320" s="165" t="s">
        <v>702</v>
      </c>
      <c r="V320" s="36"/>
    </row>
    <row r="321" spans="1:22" ht="13" x14ac:dyDescent="0.3">
      <c r="A321" s="11">
        <v>309</v>
      </c>
      <c r="B321" s="87" t="s">
        <v>547</v>
      </c>
      <c r="C321" s="15" t="s">
        <v>548</v>
      </c>
      <c r="D321" s="16" t="s">
        <v>665</v>
      </c>
      <c r="E321" s="169">
        <v>19589</v>
      </c>
      <c r="F321" s="170">
        <v>18988</v>
      </c>
      <c r="G321" s="171">
        <v>96.93</v>
      </c>
      <c r="H321" s="187"/>
      <c r="I321" s="215">
        <v>19942</v>
      </c>
      <c r="J321" s="215">
        <v>19393</v>
      </c>
      <c r="K321" s="216">
        <v>97.25</v>
      </c>
      <c r="M321" s="169">
        <v>11660</v>
      </c>
      <c r="N321" s="170">
        <v>11476</v>
      </c>
      <c r="O321" s="171">
        <v>98.42</v>
      </c>
      <c r="Q321" s="215">
        <v>12438</v>
      </c>
      <c r="R321" s="215">
        <v>12251</v>
      </c>
      <c r="S321" s="216">
        <v>98.5</v>
      </c>
      <c r="T321" s="161" t="s">
        <v>692</v>
      </c>
      <c r="U321" s="165" t="s">
        <v>703</v>
      </c>
      <c r="V321" s="36"/>
    </row>
    <row r="322" spans="1:22" ht="13" x14ac:dyDescent="0.3">
      <c r="A322" s="11">
        <v>310</v>
      </c>
      <c r="B322" s="87" t="s">
        <v>549</v>
      </c>
      <c r="C322" s="15" t="s">
        <v>550</v>
      </c>
      <c r="D322" s="16" t="s">
        <v>655</v>
      </c>
      <c r="E322" s="169">
        <v>84666</v>
      </c>
      <c r="F322" s="170">
        <v>81507</v>
      </c>
      <c r="G322" s="171">
        <v>96.27</v>
      </c>
      <c r="H322" s="187"/>
      <c r="I322" s="215">
        <v>85423</v>
      </c>
      <c r="J322" s="215">
        <v>82404</v>
      </c>
      <c r="K322" s="216">
        <v>96.47</v>
      </c>
      <c r="M322" s="169">
        <v>1760517</v>
      </c>
      <c r="N322" s="170">
        <v>1731951</v>
      </c>
      <c r="O322" s="171">
        <v>98.38</v>
      </c>
      <c r="Q322" s="215">
        <v>1789671</v>
      </c>
      <c r="R322" s="215">
        <v>1761551</v>
      </c>
      <c r="S322" s="216">
        <v>98.43</v>
      </c>
      <c r="T322" s="161" t="s">
        <v>690</v>
      </c>
      <c r="U322" s="165" t="s">
        <v>695</v>
      </c>
      <c r="V322" s="36"/>
    </row>
    <row r="323" spans="1:22" ht="13" x14ac:dyDescent="0.3">
      <c r="A323" s="11">
        <v>311</v>
      </c>
      <c r="B323" s="87" t="s">
        <v>651</v>
      </c>
      <c r="C323" s="15" t="s">
        <v>551</v>
      </c>
      <c r="D323" s="16" t="s">
        <v>665</v>
      </c>
      <c r="E323" s="169">
        <v>34850</v>
      </c>
      <c r="F323" s="170">
        <v>33554</v>
      </c>
      <c r="G323" s="171">
        <v>96.28</v>
      </c>
      <c r="H323" s="187"/>
      <c r="I323" s="215">
        <v>36004</v>
      </c>
      <c r="J323" s="215">
        <v>34720</v>
      </c>
      <c r="K323" s="216">
        <v>96.43</v>
      </c>
      <c r="M323" s="169">
        <v>16553</v>
      </c>
      <c r="N323" s="170">
        <v>15789</v>
      </c>
      <c r="O323" s="171">
        <v>95.38</v>
      </c>
      <c r="Q323" s="215">
        <v>17249</v>
      </c>
      <c r="R323" s="215">
        <v>16698</v>
      </c>
      <c r="S323" s="216">
        <v>96.81</v>
      </c>
      <c r="T323" s="161" t="s">
        <v>692</v>
      </c>
      <c r="U323" s="165" t="s">
        <v>703</v>
      </c>
      <c r="V323" s="36"/>
    </row>
    <row r="324" spans="1:22" ht="13" x14ac:dyDescent="0.3">
      <c r="A324" s="11">
        <v>312</v>
      </c>
      <c r="B324" s="87" t="s">
        <v>552</v>
      </c>
      <c r="C324" s="15" t="s">
        <v>553</v>
      </c>
      <c r="D324" s="16" t="s">
        <v>666</v>
      </c>
      <c r="E324" s="169">
        <v>117032</v>
      </c>
      <c r="F324" s="170">
        <v>111155</v>
      </c>
      <c r="G324" s="171">
        <v>94.98</v>
      </c>
      <c r="H324" s="187"/>
      <c r="I324" s="215">
        <v>119215</v>
      </c>
      <c r="J324" s="215">
        <v>113258</v>
      </c>
      <c r="K324" s="216">
        <v>95</v>
      </c>
      <c r="M324" s="169">
        <v>80561</v>
      </c>
      <c r="N324" s="170">
        <v>77636</v>
      </c>
      <c r="O324" s="171">
        <v>96.37</v>
      </c>
      <c r="Q324" s="215">
        <v>80730</v>
      </c>
      <c r="R324" s="215">
        <v>78351</v>
      </c>
      <c r="S324" s="216">
        <v>97.05</v>
      </c>
      <c r="T324" s="161" t="s">
        <v>687</v>
      </c>
      <c r="U324" s="165" t="s">
        <v>699</v>
      </c>
      <c r="V324" s="36"/>
    </row>
    <row r="325" spans="1:22" ht="13" x14ac:dyDescent="0.3">
      <c r="A325" s="11">
        <v>313</v>
      </c>
      <c r="B325" s="87" t="s">
        <v>583</v>
      </c>
      <c r="C325" s="15" t="s">
        <v>592</v>
      </c>
      <c r="D325" s="16" t="s">
        <v>664</v>
      </c>
      <c r="E325" s="169">
        <v>255989</v>
      </c>
      <c r="F325" s="170">
        <v>250247</v>
      </c>
      <c r="G325" s="171">
        <v>97.76</v>
      </c>
      <c r="H325" s="187"/>
      <c r="I325" s="215">
        <v>262876</v>
      </c>
      <c r="J325" s="215">
        <v>257105</v>
      </c>
      <c r="K325" s="216">
        <v>97.8</v>
      </c>
      <c r="M325" s="169">
        <v>142307</v>
      </c>
      <c r="N325" s="170">
        <v>139104</v>
      </c>
      <c r="O325" s="171">
        <v>97.75</v>
      </c>
      <c r="Q325" s="215">
        <v>143783</v>
      </c>
      <c r="R325" s="215">
        <v>141125</v>
      </c>
      <c r="S325" s="216">
        <v>98.15</v>
      </c>
      <c r="T325" s="161" t="s">
        <v>692</v>
      </c>
      <c r="U325" s="165" t="s">
        <v>703</v>
      </c>
      <c r="V325" s="36"/>
    </row>
    <row r="326" spans="1:22" ht="13" x14ac:dyDescent="0.3">
      <c r="A326" s="11">
        <v>314</v>
      </c>
      <c r="B326" s="87" t="s">
        <v>554</v>
      </c>
      <c r="C326" s="15" t="s">
        <v>555</v>
      </c>
      <c r="D326" s="16" t="s">
        <v>665</v>
      </c>
      <c r="E326" s="169">
        <v>66572.241999999998</v>
      </c>
      <c r="F326" s="170">
        <v>65617.778999999995</v>
      </c>
      <c r="G326" s="171">
        <v>98.57</v>
      </c>
      <c r="H326" s="187"/>
      <c r="I326" s="215">
        <v>67392</v>
      </c>
      <c r="J326" s="215">
        <v>66463</v>
      </c>
      <c r="K326" s="216">
        <v>98.62</v>
      </c>
      <c r="M326" s="169">
        <v>55139.148999999998</v>
      </c>
      <c r="N326" s="170">
        <v>54825.271999999997</v>
      </c>
      <c r="O326" s="171">
        <v>99.43</v>
      </c>
      <c r="Q326" s="215">
        <v>56249</v>
      </c>
      <c r="R326" s="215">
        <v>55441</v>
      </c>
      <c r="S326" s="216">
        <v>98.56</v>
      </c>
      <c r="T326" s="161" t="s">
        <v>686</v>
      </c>
      <c r="U326" s="165" t="s">
        <v>702</v>
      </c>
      <c r="V326" s="36"/>
    </row>
    <row r="327" spans="1:22" ht="13" x14ac:dyDescent="0.3">
      <c r="A327" s="11">
        <v>315</v>
      </c>
      <c r="B327" s="87" t="s">
        <v>652</v>
      </c>
      <c r="C327" s="15" t="s">
        <v>556</v>
      </c>
      <c r="D327" s="16" t="s">
        <v>664</v>
      </c>
      <c r="E327" s="169">
        <v>76134</v>
      </c>
      <c r="F327" s="170">
        <v>74408</v>
      </c>
      <c r="G327" s="171">
        <v>97.73</v>
      </c>
      <c r="H327" s="187"/>
      <c r="I327" s="215">
        <v>76140</v>
      </c>
      <c r="J327" s="215">
        <v>74635</v>
      </c>
      <c r="K327" s="216">
        <v>98.02</v>
      </c>
      <c r="M327" s="169">
        <v>79402</v>
      </c>
      <c r="N327" s="170">
        <v>75999</v>
      </c>
      <c r="O327" s="171">
        <v>95.71</v>
      </c>
      <c r="Q327" s="215">
        <v>79007</v>
      </c>
      <c r="R327" s="215">
        <v>76640</v>
      </c>
      <c r="S327" s="216">
        <v>97</v>
      </c>
      <c r="T327" s="161" t="s">
        <v>686</v>
      </c>
      <c r="U327" s="165" t="s">
        <v>702</v>
      </c>
      <c r="V327" s="36"/>
    </row>
    <row r="328" spans="1:22" ht="13" x14ac:dyDescent="0.3">
      <c r="A328" s="11">
        <v>316</v>
      </c>
      <c r="B328" s="87" t="s">
        <v>557</v>
      </c>
      <c r="C328" s="15" t="s">
        <v>558</v>
      </c>
      <c r="D328" s="16" t="s">
        <v>666</v>
      </c>
      <c r="E328" s="169">
        <v>135476</v>
      </c>
      <c r="F328" s="170">
        <v>129280</v>
      </c>
      <c r="G328" s="171">
        <v>95.43</v>
      </c>
      <c r="H328" s="187"/>
      <c r="I328" s="215">
        <v>137576</v>
      </c>
      <c r="J328" s="215">
        <v>131353</v>
      </c>
      <c r="K328" s="216">
        <v>95.48</v>
      </c>
      <c r="M328" s="169">
        <v>69683</v>
      </c>
      <c r="N328" s="170">
        <v>67521</v>
      </c>
      <c r="O328" s="171">
        <v>96.9</v>
      </c>
      <c r="Q328" s="215">
        <v>69884</v>
      </c>
      <c r="R328" s="215">
        <v>68623</v>
      </c>
      <c r="S328" s="216">
        <v>98.2</v>
      </c>
      <c r="T328" s="161" t="s">
        <v>687</v>
      </c>
      <c r="U328" s="165" t="s">
        <v>699</v>
      </c>
      <c r="V328" s="36"/>
    </row>
    <row r="329" spans="1:22" ht="13" x14ac:dyDescent="0.3">
      <c r="A329" s="11">
        <v>317</v>
      </c>
      <c r="B329" s="87" t="s">
        <v>559</v>
      </c>
      <c r="C329" s="15" t="s">
        <v>560</v>
      </c>
      <c r="D329" s="16" t="s">
        <v>665</v>
      </c>
      <c r="E329" s="169">
        <v>62512</v>
      </c>
      <c r="F329" s="170">
        <v>61249</v>
      </c>
      <c r="G329" s="171">
        <v>97.98</v>
      </c>
      <c r="H329" s="187"/>
      <c r="I329" s="215">
        <v>64525</v>
      </c>
      <c r="J329" s="215">
        <v>63399</v>
      </c>
      <c r="K329" s="216">
        <v>98.25</v>
      </c>
      <c r="M329" s="169">
        <v>44760</v>
      </c>
      <c r="N329" s="170">
        <v>43937</v>
      </c>
      <c r="O329" s="171">
        <v>98.16</v>
      </c>
      <c r="Q329" s="215">
        <v>45825</v>
      </c>
      <c r="R329" s="215">
        <v>44666</v>
      </c>
      <c r="S329" s="216">
        <v>97.47</v>
      </c>
      <c r="T329" s="161" t="s">
        <v>686</v>
      </c>
      <c r="U329" s="165" t="s">
        <v>702</v>
      </c>
      <c r="V329" s="36"/>
    </row>
    <row r="330" spans="1:22" ht="13" x14ac:dyDescent="0.3">
      <c r="A330" s="11">
        <v>318</v>
      </c>
      <c r="B330" s="87" t="s">
        <v>653</v>
      </c>
      <c r="C330" s="15" t="s">
        <v>561</v>
      </c>
      <c r="D330" s="16" t="s">
        <v>664</v>
      </c>
      <c r="E330" s="169">
        <v>95941</v>
      </c>
      <c r="F330" s="170">
        <v>95263</v>
      </c>
      <c r="G330" s="171">
        <v>99.29</v>
      </c>
      <c r="H330" s="187"/>
      <c r="I330" s="215">
        <v>98790</v>
      </c>
      <c r="J330" s="215">
        <v>98307</v>
      </c>
      <c r="K330" s="216">
        <v>99.51</v>
      </c>
      <c r="M330" s="169">
        <v>55713</v>
      </c>
      <c r="N330" s="170">
        <v>55197</v>
      </c>
      <c r="O330" s="171">
        <v>99.07</v>
      </c>
      <c r="Q330" s="215">
        <v>56781</v>
      </c>
      <c r="R330" s="215">
        <v>56648</v>
      </c>
      <c r="S330" s="216">
        <v>99.77</v>
      </c>
      <c r="T330" s="161" t="s">
        <v>686</v>
      </c>
      <c r="U330" s="165" t="s">
        <v>702</v>
      </c>
      <c r="V330" s="36"/>
    </row>
    <row r="331" spans="1:22" ht="13" x14ac:dyDescent="0.3">
      <c r="A331" s="11">
        <v>319</v>
      </c>
      <c r="B331" s="87" t="s">
        <v>562</v>
      </c>
      <c r="C331" s="15" t="s">
        <v>563</v>
      </c>
      <c r="D331" s="16" t="s">
        <v>666</v>
      </c>
      <c r="E331" s="169">
        <v>83937</v>
      </c>
      <c r="F331" s="170">
        <v>80258</v>
      </c>
      <c r="G331" s="171">
        <v>95.62</v>
      </c>
      <c r="H331" s="187"/>
      <c r="I331" s="215">
        <v>88812</v>
      </c>
      <c r="J331" s="215">
        <v>84337</v>
      </c>
      <c r="K331" s="216">
        <v>94.96</v>
      </c>
      <c r="M331" s="169">
        <v>75769</v>
      </c>
      <c r="N331" s="170">
        <v>71795</v>
      </c>
      <c r="O331" s="171">
        <v>94.76</v>
      </c>
      <c r="Q331" s="215">
        <v>77186</v>
      </c>
      <c r="R331" s="215">
        <v>74467</v>
      </c>
      <c r="S331" s="216">
        <v>96.48</v>
      </c>
      <c r="T331" s="161" t="s">
        <v>693</v>
      </c>
      <c r="U331" s="165" t="s">
        <v>701</v>
      </c>
      <c r="V331" s="36"/>
    </row>
    <row r="332" spans="1:22" ht="13" x14ac:dyDescent="0.3">
      <c r="A332" s="11">
        <v>320</v>
      </c>
      <c r="B332" s="87" t="s">
        <v>564</v>
      </c>
      <c r="C332" s="15" t="s">
        <v>565</v>
      </c>
      <c r="D332" s="16" t="s">
        <v>665</v>
      </c>
      <c r="E332" s="169">
        <v>42901</v>
      </c>
      <c r="F332" s="170">
        <v>41784</v>
      </c>
      <c r="G332" s="171">
        <v>97.4</v>
      </c>
      <c r="H332" s="187"/>
      <c r="I332" s="215">
        <v>44627</v>
      </c>
      <c r="J332" s="215">
        <v>43544</v>
      </c>
      <c r="K332" s="216">
        <v>97.57</v>
      </c>
      <c r="M332" s="169">
        <v>41028</v>
      </c>
      <c r="N332" s="170">
        <v>40213</v>
      </c>
      <c r="O332" s="171">
        <v>98.01</v>
      </c>
      <c r="Q332" s="215">
        <v>40914</v>
      </c>
      <c r="R332" s="215">
        <v>40149</v>
      </c>
      <c r="S332" s="216">
        <v>98.13</v>
      </c>
      <c r="T332" s="161" t="s">
        <v>693</v>
      </c>
      <c r="U332" s="165" t="s">
        <v>701</v>
      </c>
      <c r="V332" s="36"/>
    </row>
    <row r="333" spans="1:22" ht="13" x14ac:dyDescent="0.3">
      <c r="A333" s="11">
        <v>321</v>
      </c>
      <c r="B333" s="87" t="s">
        <v>566</v>
      </c>
      <c r="C333" s="15" t="s">
        <v>567</v>
      </c>
      <c r="D333" s="16" t="s">
        <v>665</v>
      </c>
      <c r="E333" s="169">
        <v>53667</v>
      </c>
      <c r="F333" s="170">
        <v>52373</v>
      </c>
      <c r="G333" s="171">
        <v>97.59</v>
      </c>
      <c r="H333" s="187"/>
      <c r="I333" s="215">
        <v>54391</v>
      </c>
      <c r="J333" s="215">
        <v>53315</v>
      </c>
      <c r="K333" s="216">
        <v>98.02</v>
      </c>
      <c r="M333" s="169">
        <v>31942</v>
      </c>
      <c r="N333" s="170">
        <v>31196</v>
      </c>
      <c r="O333" s="171">
        <v>97.66</v>
      </c>
      <c r="Q333" s="215">
        <v>31696</v>
      </c>
      <c r="R333" s="215">
        <v>31140</v>
      </c>
      <c r="S333" s="216">
        <v>98.25</v>
      </c>
      <c r="T333" s="161" t="s">
        <v>686</v>
      </c>
      <c r="U333" s="165" t="s">
        <v>702</v>
      </c>
      <c r="V333" s="36"/>
    </row>
    <row r="334" spans="1:22" ht="13" x14ac:dyDescent="0.3">
      <c r="A334" s="11">
        <v>322</v>
      </c>
      <c r="B334" s="87" t="s">
        <v>568</v>
      </c>
      <c r="C334" s="15" t="s">
        <v>569</v>
      </c>
      <c r="D334" s="16" t="s">
        <v>665</v>
      </c>
      <c r="E334" s="169">
        <v>63863</v>
      </c>
      <c r="F334" s="170">
        <v>62864</v>
      </c>
      <c r="G334" s="171">
        <v>98.44</v>
      </c>
      <c r="H334" s="187"/>
      <c r="I334" s="215">
        <v>67148</v>
      </c>
      <c r="J334" s="215">
        <v>66234</v>
      </c>
      <c r="K334" s="216">
        <v>98.64</v>
      </c>
      <c r="M334" s="169">
        <v>39349</v>
      </c>
      <c r="N334" s="170">
        <v>38706</v>
      </c>
      <c r="O334" s="171">
        <v>98.37</v>
      </c>
      <c r="Q334" s="215">
        <v>39825</v>
      </c>
      <c r="R334" s="215">
        <v>39157</v>
      </c>
      <c r="S334" s="216">
        <v>98.32</v>
      </c>
      <c r="T334" s="161" t="s">
        <v>693</v>
      </c>
      <c r="U334" s="165" t="s">
        <v>701</v>
      </c>
      <c r="V334" s="36"/>
    </row>
    <row r="335" spans="1:22" ht="13" x14ac:dyDescent="0.3">
      <c r="A335" s="11">
        <v>323</v>
      </c>
      <c r="B335" s="87" t="s">
        <v>570</v>
      </c>
      <c r="C335" s="15" t="s">
        <v>571</v>
      </c>
      <c r="D335" s="16" t="s">
        <v>665</v>
      </c>
      <c r="E335" s="169">
        <v>94348</v>
      </c>
      <c r="F335" s="170">
        <v>92561</v>
      </c>
      <c r="G335" s="171">
        <v>98.11</v>
      </c>
      <c r="H335" s="187"/>
      <c r="I335" s="215">
        <v>97147</v>
      </c>
      <c r="J335" s="215">
        <v>95236</v>
      </c>
      <c r="K335" s="216">
        <v>98.03</v>
      </c>
      <c r="M335" s="169">
        <v>71173</v>
      </c>
      <c r="N335" s="170">
        <v>69863</v>
      </c>
      <c r="O335" s="171">
        <v>98.16</v>
      </c>
      <c r="Q335" s="215">
        <v>71930</v>
      </c>
      <c r="R335" s="215">
        <v>70460</v>
      </c>
      <c r="S335" s="216">
        <v>97.96</v>
      </c>
      <c r="T335" s="161" t="s">
        <v>686</v>
      </c>
      <c r="U335" s="165" t="s">
        <v>702</v>
      </c>
      <c r="V335" s="36"/>
    </row>
    <row r="336" spans="1:22" ht="13" x14ac:dyDescent="0.3">
      <c r="A336" s="11">
        <v>324</v>
      </c>
      <c r="B336" s="159" t="s">
        <v>572</v>
      </c>
      <c r="C336" s="15" t="s">
        <v>573</v>
      </c>
      <c r="D336" s="16" t="s">
        <v>665</v>
      </c>
      <c r="E336" s="169">
        <v>51764</v>
      </c>
      <c r="F336" s="170">
        <v>50741</v>
      </c>
      <c r="G336" s="171">
        <v>98.02</v>
      </c>
      <c r="H336" s="187"/>
      <c r="I336" s="215">
        <v>53663</v>
      </c>
      <c r="J336" s="215">
        <v>52408</v>
      </c>
      <c r="K336" s="216">
        <v>97.66</v>
      </c>
      <c r="M336" s="169">
        <v>26679</v>
      </c>
      <c r="N336" s="170">
        <v>26210</v>
      </c>
      <c r="O336" s="171">
        <v>98.24</v>
      </c>
      <c r="Q336" s="215">
        <v>27078</v>
      </c>
      <c r="R336" s="215">
        <v>26592</v>
      </c>
      <c r="S336" s="216">
        <v>98.21</v>
      </c>
      <c r="T336" s="161" t="s">
        <v>687</v>
      </c>
      <c r="U336" s="165" t="s">
        <v>699</v>
      </c>
      <c r="V336" s="36"/>
    </row>
    <row r="337" spans="1:22" ht="13" x14ac:dyDescent="0.3">
      <c r="A337" s="204">
        <v>325</v>
      </c>
      <c r="B337" s="87" t="s">
        <v>574</v>
      </c>
      <c r="C337" s="15" t="s">
        <v>575</v>
      </c>
      <c r="D337" s="16" t="s">
        <v>665</v>
      </c>
      <c r="E337" s="169">
        <v>46411</v>
      </c>
      <c r="F337" s="170">
        <v>45031</v>
      </c>
      <c r="G337" s="171">
        <v>97.03</v>
      </c>
      <c r="H337" s="186"/>
      <c r="I337" s="215">
        <v>48487</v>
      </c>
      <c r="J337" s="215">
        <v>46893</v>
      </c>
      <c r="K337" s="216">
        <v>96.71</v>
      </c>
      <c r="M337" s="169">
        <v>28496</v>
      </c>
      <c r="N337" s="170">
        <v>27513</v>
      </c>
      <c r="O337" s="171">
        <v>96.55</v>
      </c>
      <c r="Q337" s="215">
        <v>29269</v>
      </c>
      <c r="R337" s="215">
        <v>28349</v>
      </c>
      <c r="S337" s="216">
        <v>96.86</v>
      </c>
      <c r="T337" s="161" t="s">
        <v>693</v>
      </c>
      <c r="U337" s="165" t="s">
        <v>701</v>
      </c>
      <c r="V337" s="36"/>
    </row>
    <row r="338" spans="1:22" ht="13" x14ac:dyDescent="0.3">
      <c r="A338" s="204">
        <f>+A337+1</f>
        <v>326</v>
      </c>
      <c r="B338" s="87" t="s">
        <v>654</v>
      </c>
      <c r="C338" s="15" t="s">
        <v>576</v>
      </c>
      <c r="D338" s="16" t="s">
        <v>664</v>
      </c>
      <c r="E338" s="172">
        <v>89110</v>
      </c>
      <c r="F338" s="173">
        <v>86956</v>
      </c>
      <c r="G338" s="174">
        <v>97.58</v>
      </c>
      <c r="H338" s="186"/>
      <c r="I338" s="215">
        <v>92534</v>
      </c>
      <c r="J338" s="215">
        <v>90269</v>
      </c>
      <c r="K338" s="216">
        <v>97.55</v>
      </c>
      <c r="M338" s="172">
        <v>98537</v>
      </c>
      <c r="N338" s="173">
        <v>96577</v>
      </c>
      <c r="O338" s="174">
        <v>98.01</v>
      </c>
      <c r="Q338" s="215">
        <v>102219</v>
      </c>
      <c r="R338" s="215">
        <v>100383</v>
      </c>
      <c r="S338" s="216">
        <v>98.2</v>
      </c>
      <c r="T338" s="161" t="s">
        <v>691</v>
      </c>
      <c r="U338" s="165" t="s">
        <v>696</v>
      </c>
      <c r="V338" s="36"/>
    </row>
    <row r="339" spans="1:22" s="3" customFormat="1" ht="13" x14ac:dyDescent="0.3">
      <c r="A339" s="15">
        <f t="shared" ref="A339:A345" si="0">+A338+1</f>
        <v>327</v>
      </c>
      <c r="B339" s="206" t="str">
        <f>+C339</f>
        <v>Inner London</v>
      </c>
      <c r="C339" s="207" t="s">
        <v>655</v>
      </c>
      <c r="D339" s="208"/>
      <c r="E339" s="175">
        <f>SUMIF($D$13:$D$338,$C339,E$13:E$338)</f>
        <v>1154447</v>
      </c>
      <c r="F339" s="176">
        <f>SUMIF($D$13:$D$338,$C339,F$13:F$338)</f>
        <v>1101880</v>
      </c>
      <c r="G339" s="177">
        <f>(+F339/E339)*100</f>
        <v>95.446564459000712</v>
      </c>
      <c r="H339" s="186"/>
      <c r="I339" s="175">
        <f>SUMIF($D$13:$D$338,$C339,I$13:I$338)</f>
        <v>1178053</v>
      </c>
      <c r="J339" s="176">
        <f>SUMIF($D$13:$D$338,$C339,J$13:J$338)</f>
        <v>1127561</v>
      </c>
      <c r="K339" s="177">
        <f>(+J339/I339)*100</f>
        <v>95.713944958333798</v>
      </c>
      <c r="L339" s="132"/>
      <c r="M339" s="175">
        <f>SUMIF($D$13:$D$338,$C339,M$13:M$338)</f>
        <v>4766420.9238499999</v>
      </c>
      <c r="N339" s="176">
        <f>SUMIF($D$13:$D$338,$C339,N$13:N$338)</f>
        <v>4700488.45533616</v>
      </c>
      <c r="O339" s="177">
        <f>(+N339/M339)*100</f>
        <v>98.616730046145733</v>
      </c>
      <c r="P339" s="132"/>
      <c r="Q339" s="175">
        <f>SUMIF($D$13:$D$338,$C339,Q$13:Q$338)</f>
        <v>4852899</v>
      </c>
      <c r="R339" s="176">
        <f>SUMIF($D$13:$D$338,$C339,R$13:R$338)</f>
        <v>4790968</v>
      </c>
      <c r="S339" s="177">
        <f>(+R339/Q339)*100</f>
        <v>98.723834969571797</v>
      </c>
      <c r="T339" s="163"/>
      <c r="U339" s="37"/>
      <c r="V339" s="37"/>
    </row>
    <row r="340" spans="1:22" s="6" customFormat="1" ht="13" x14ac:dyDescent="0.3">
      <c r="A340" s="15">
        <f t="shared" si="0"/>
        <v>328</v>
      </c>
      <c r="B340" s="209" t="str">
        <f t="shared" ref="B340:B343" si="1">+C340</f>
        <v>Outer London</v>
      </c>
      <c r="C340" s="210" t="s">
        <v>656</v>
      </c>
      <c r="D340" s="211"/>
      <c r="E340" s="205">
        <f t="shared" ref="E340:F344" si="2">SUMIF($D$13:$D$338,$C340,E$13:E$338)</f>
        <v>2387162</v>
      </c>
      <c r="F340" s="158">
        <f t="shared" si="2"/>
        <v>2306354</v>
      </c>
      <c r="G340" s="179">
        <f t="shared" ref="G340:G345" si="3">(+F340/E340)*100</f>
        <v>96.614892495775322</v>
      </c>
      <c r="H340" s="186"/>
      <c r="I340" s="178">
        <f t="shared" ref="I340:J344" si="4">SUMIF($D$13:$D$338,$C340,I$13:I$338)</f>
        <v>2433800</v>
      </c>
      <c r="J340" s="158">
        <f t="shared" si="4"/>
        <v>2356810</v>
      </c>
      <c r="K340" s="179">
        <f t="shared" ref="K340:K345" si="5">(+J340/I340)*100</f>
        <v>96.83663407017832</v>
      </c>
      <c r="L340" s="132"/>
      <c r="M340" s="178">
        <f t="shared" ref="M340:N344" si="6">SUMIF($D$13:$D$338,$C340,M$13:M$338)</f>
        <v>2059510</v>
      </c>
      <c r="N340" s="158">
        <f t="shared" si="6"/>
        <v>2014780</v>
      </c>
      <c r="O340" s="179">
        <f t="shared" ref="O340:O345" si="7">(+N340/M340)*100</f>
        <v>97.828124165456828</v>
      </c>
      <c r="P340" s="132"/>
      <c r="Q340" s="178">
        <f t="shared" ref="Q340:R344" si="8">SUMIF($D$13:$D$338,$C340,Q$13:Q$338)</f>
        <v>2087950</v>
      </c>
      <c r="R340" s="158">
        <f t="shared" si="8"/>
        <v>2047503</v>
      </c>
      <c r="S340" s="179">
        <f t="shared" ref="S340:S345" si="9">(+R340/Q340)*100</f>
        <v>98.062836753753686</v>
      </c>
      <c r="T340" s="164"/>
      <c r="U340" s="46"/>
      <c r="V340" s="46"/>
    </row>
    <row r="341" spans="1:22" s="7" customFormat="1" ht="13" x14ac:dyDescent="0.3">
      <c r="A341" s="15">
        <f t="shared" si="0"/>
        <v>329</v>
      </c>
      <c r="B341" s="209" t="s">
        <v>657</v>
      </c>
      <c r="C341" s="210"/>
      <c r="D341" s="211"/>
      <c r="E341" s="178">
        <f t="shared" ref="E341:F341" si="10">+E339+E340</f>
        <v>3541609</v>
      </c>
      <c r="F341" s="158">
        <f t="shared" si="10"/>
        <v>3408234</v>
      </c>
      <c r="G341" s="179">
        <f t="shared" si="3"/>
        <v>96.234056328634807</v>
      </c>
      <c r="H341" s="186"/>
      <c r="I341" s="178">
        <f t="shared" ref="I341:J341" si="11">+I339+I340</f>
        <v>3611853</v>
      </c>
      <c r="J341" s="158">
        <f t="shared" si="11"/>
        <v>3484371</v>
      </c>
      <c r="K341" s="179">
        <f t="shared" si="5"/>
        <v>96.470454362345322</v>
      </c>
      <c r="L341" s="132"/>
      <c r="M341" s="178">
        <f>+M339+M340</f>
        <v>6825930.9238499999</v>
      </c>
      <c r="N341" s="158">
        <f>+N339+N340</f>
        <v>6715268.45533616</v>
      </c>
      <c r="O341" s="179">
        <f t="shared" si="7"/>
        <v>98.378793021078167</v>
      </c>
      <c r="P341" s="132"/>
      <c r="Q341" s="178">
        <f>+Q339+Q340</f>
        <v>6940849</v>
      </c>
      <c r="R341" s="158">
        <f>+R339+R340</f>
        <v>6838471</v>
      </c>
      <c r="S341" s="179">
        <f t="shared" si="9"/>
        <v>98.524993124040023</v>
      </c>
      <c r="T341" s="164"/>
      <c r="U341" s="46"/>
      <c r="V341" s="46"/>
    </row>
    <row r="342" spans="1:22" s="7" customFormat="1" ht="13" x14ac:dyDescent="0.3">
      <c r="A342" s="15">
        <f t="shared" si="0"/>
        <v>330</v>
      </c>
      <c r="B342" s="209" t="str">
        <f t="shared" si="1"/>
        <v>Metropolitan</v>
      </c>
      <c r="C342" s="210" t="s">
        <v>666</v>
      </c>
      <c r="D342" s="211"/>
      <c r="E342" s="178">
        <f t="shared" si="2"/>
        <v>4121985</v>
      </c>
      <c r="F342" s="158">
        <f t="shared" si="2"/>
        <v>3931288</v>
      </c>
      <c r="G342" s="179">
        <f t="shared" si="3"/>
        <v>95.373660991003121</v>
      </c>
      <c r="H342" s="186"/>
      <c r="I342" s="178">
        <f t="shared" si="4"/>
        <v>4244242</v>
      </c>
      <c r="J342" s="158">
        <f t="shared" si="4"/>
        <v>4044532</v>
      </c>
      <c r="K342" s="179">
        <f t="shared" si="5"/>
        <v>95.294566143966335</v>
      </c>
      <c r="L342" s="132"/>
      <c r="M342" s="178">
        <f t="shared" si="6"/>
        <v>4170576</v>
      </c>
      <c r="N342" s="158">
        <f t="shared" si="6"/>
        <v>4042145.69</v>
      </c>
      <c r="O342" s="179">
        <f t="shared" si="7"/>
        <v>96.920561812085424</v>
      </c>
      <c r="P342" s="132"/>
      <c r="Q342" s="178">
        <f t="shared" si="8"/>
        <v>4204321</v>
      </c>
      <c r="R342" s="158">
        <f t="shared" si="8"/>
        <v>4086505</v>
      </c>
      <c r="S342" s="179">
        <f t="shared" si="9"/>
        <v>97.197740134494964</v>
      </c>
      <c r="T342" s="164"/>
      <c r="U342" s="46"/>
      <c r="V342" s="46"/>
    </row>
    <row r="343" spans="1:22" s="7" customFormat="1" ht="13" x14ac:dyDescent="0.3">
      <c r="A343" s="15">
        <f t="shared" si="0"/>
        <v>331</v>
      </c>
      <c r="B343" s="209" t="str">
        <f t="shared" si="1"/>
        <v>Unitary Authority</v>
      </c>
      <c r="C343" s="210" t="s">
        <v>664</v>
      </c>
      <c r="D343" s="211"/>
      <c r="E343" s="178">
        <f t="shared" si="2"/>
        <v>5420500</v>
      </c>
      <c r="F343" s="158">
        <f t="shared" si="2"/>
        <v>5243103</v>
      </c>
      <c r="G343" s="179">
        <f t="shared" si="3"/>
        <v>96.727294530024906</v>
      </c>
      <c r="H343" s="186"/>
      <c r="I343" s="178">
        <f t="shared" si="4"/>
        <v>5585089</v>
      </c>
      <c r="J343" s="158">
        <f t="shared" si="4"/>
        <v>5406757</v>
      </c>
      <c r="K343" s="179">
        <f t="shared" si="5"/>
        <v>96.806998062161583</v>
      </c>
      <c r="L343" s="132"/>
      <c r="M343" s="178">
        <f t="shared" si="6"/>
        <v>4688722</v>
      </c>
      <c r="N343" s="158">
        <f t="shared" si="6"/>
        <v>4576984</v>
      </c>
      <c r="O343" s="179">
        <f t="shared" si="7"/>
        <v>97.616877264209734</v>
      </c>
      <c r="P343" s="132"/>
      <c r="Q343" s="178">
        <f t="shared" si="8"/>
        <v>4782036</v>
      </c>
      <c r="R343" s="158">
        <f t="shared" si="8"/>
        <v>4681471</v>
      </c>
      <c r="S343" s="179">
        <f t="shared" si="9"/>
        <v>97.897025451084019</v>
      </c>
      <c r="T343" s="164"/>
      <c r="U343" s="46"/>
      <c r="V343" s="46"/>
    </row>
    <row r="344" spans="1:22" s="7" customFormat="1" ht="13" x14ac:dyDescent="0.3">
      <c r="A344" s="15">
        <f t="shared" si="0"/>
        <v>332</v>
      </c>
      <c r="B344" s="212" t="s">
        <v>658</v>
      </c>
      <c r="C344" s="210" t="s">
        <v>665</v>
      </c>
      <c r="D344" s="211"/>
      <c r="E344" s="178">
        <f t="shared" si="2"/>
        <v>11035729.862000002</v>
      </c>
      <c r="F344" s="158">
        <f t="shared" si="2"/>
        <v>10803389.088999998</v>
      </c>
      <c r="G344" s="179">
        <f t="shared" si="3"/>
        <v>97.894649688734802</v>
      </c>
      <c r="H344" s="186"/>
      <c r="I344" s="178">
        <f t="shared" si="4"/>
        <v>11352031</v>
      </c>
      <c r="J344" s="158">
        <f t="shared" si="4"/>
        <v>11116705</v>
      </c>
      <c r="K344" s="179">
        <f t="shared" si="5"/>
        <v>97.927014117561868</v>
      </c>
      <c r="L344" s="132"/>
      <c r="M344" s="178">
        <f t="shared" si="6"/>
        <v>7453490.1490000002</v>
      </c>
      <c r="N344" s="158">
        <f t="shared" si="6"/>
        <v>7326292.2220000001</v>
      </c>
      <c r="O344" s="179">
        <f t="shared" si="7"/>
        <v>98.293444755983671</v>
      </c>
      <c r="P344" s="132"/>
      <c r="Q344" s="178">
        <f t="shared" si="8"/>
        <v>7583172</v>
      </c>
      <c r="R344" s="158">
        <f t="shared" si="8"/>
        <v>7459915</v>
      </c>
      <c r="S344" s="179">
        <f t="shared" si="9"/>
        <v>98.374598387060189</v>
      </c>
      <c r="T344" s="164"/>
      <c r="U344" s="46"/>
      <c r="V344" s="46"/>
    </row>
    <row r="345" spans="1:22" s="7" customFormat="1" ht="13" x14ac:dyDescent="0.3">
      <c r="A345" s="15">
        <f t="shared" si="0"/>
        <v>333</v>
      </c>
      <c r="B345" s="213" t="s">
        <v>659</v>
      </c>
      <c r="C345" s="214"/>
      <c r="D345" s="221"/>
      <c r="E345" s="180">
        <f>+E341+E342+E343+E344</f>
        <v>24119823.862000003</v>
      </c>
      <c r="F345" s="181">
        <f>+F341+F342+F343+F344</f>
        <v>23386014.088999998</v>
      </c>
      <c r="G345" s="182">
        <f t="shared" si="3"/>
        <v>96.957648707559187</v>
      </c>
      <c r="H345" s="186"/>
      <c r="I345" s="180">
        <f>+I341+I342+I343+I344</f>
        <v>24793215</v>
      </c>
      <c r="J345" s="181">
        <f>+J341+J342+J343+J344</f>
        <v>24052365</v>
      </c>
      <c r="K345" s="182">
        <f t="shared" si="5"/>
        <v>97.011884098129258</v>
      </c>
      <c r="L345" s="132"/>
      <c r="M345" s="180">
        <f>+M341+M342+M343+M344</f>
        <v>23138719.07285</v>
      </c>
      <c r="N345" s="181">
        <f>+N341+N342+N343+N344</f>
        <v>22660690.367336161</v>
      </c>
      <c r="O345" s="182">
        <f t="shared" si="7"/>
        <v>97.934074466227756</v>
      </c>
      <c r="P345" s="47"/>
      <c r="Q345" s="180">
        <f>+Q341+Q342+Q343+Q344</f>
        <v>23510378</v>
      </c>
      <c r="R345" s="181">
        <f>+R341+R342+R343+R344</f>
        <v>23066362</v>
      </c>
      <c r="S345" s="182">
        <f t="shared" si="9"/>
        <v>98.111404248795992</v>
      </c>
      <c r="T345" s="164"/>
      <c r="U345" s="46"/>
      <c r="V345" s="46"/>
    </row>
    <row r="346" spans="1:22" s="7" customFormat="1" x14ac:dyDescent="0.25">
      <c r="A346" s="10"/>
      <c r="B346" s="154"/>
      <c r="C346" s="9"/>
      <c r="D346" s="13"/>
      <c r="E346"/>
      <c r="F346"/>
      <c r="G346" s="13"/>
      <c r="H346" s="132"/>
      <c r="I346" s="12"/>
      <c r="J346"/>
      <c r="K346" s="13"/>
      <c r="L346" s="132"/>
      <c r="M346"/>
      <c r="N346"/>
      <c r="O346" s="13"/>
      <c r="P346" s="132"/>
      <c r="Q346"/>
      <c r="R346"/>
      <c r="S346" s="13"/>
      <c r="T346" s="13"/>
      <c r="U346"/>
      <c r="V346"/>
    </row>
    <row r="347" spans="1:22" s="7" customFormat="1" x14ac:dyDescent="0.25">
      <c r="A347" s="10"/>
      <c r="B347" s="88"/>
      <c r="C347" s="9"/>
      <c r="D347" s="13"/>
      <c r="E347"/>
      <c r="F347"/>
      <c r="G347" s="13"/>
      <c r="H347" s="132"/>
      <c r="I347" s="12"/>
      <c r="J347"/>
      <c r="K347" s="13"/>
      <c r="L347" s="132"/>
      <c r="M347"/>
      <c r="N347"/>
      <c r="O347" s="13"/>
      <c r="P347" s="132"/>
      <c r="Q347"/>
      <c r="R347"/>
      <c r="S347" s="13"/>
      <c r="T347" s="13"/>
      <c r="U347"/>
      <c r="V347"/>
    </row>
  </sheetData>
  <mergeCells count="6">
    <mergeCell ref="E2:K2"/>
    <mergeCell ref="M2:S2"/>
    <mergeCell ref="E3:G3"/>
    <mergeCell ref="I3:K3"/>
    <mergeCell ref="M3:O3"/>
    <mergeCell ref="Q3:S3"/>
  </mergeCells>
  <phoneticPr fontId="0" type="noConversion"/>
  <conditionalFormatting sqref="I198">
    <cfRule type="expression" dxfId="1" priority="2" stopIfTrue="1">
      <formula>$O$34=1</formula>
    </cfRule>
  </conditionalFormatting>
  <conditionalFormatting sqref="Q198">
    <cfRule type="expression" dxfId="0" priority="1" stopIfTrue="1">
      <formula>$U$34=1</formula>
    </cfRule>
  </conditionalFormatting>
  <dataValidations count="2"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198">
      <formula1>#REF!=0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Q198">
      <formula1>#REF!=0</formula1>
    </dataValidation>
  </dataValidations>
  <pageMargins left="0.39370078740157483" right="0.39370078740157483" top="0.39370078740157483" bottom="0.39370078740157483" header="0.51181102362204722" footer="0.51181102362204722"/>
  <pageSetup paperSize="8" scale="56" fitToWidth="2" fitToHeight="6" orientation="landscape" r:id="rId1"/>
  <headerFooter alignWithMargins="0"/>
  <ignoredErrors>
    <ignoredError sqref="E341:T3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D7105FD-7D91-40C2-A807-C23A08B0C42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 6</vt:lpstr>
      <vt:lpstr>Data</vt:lpstr>
      <vt:lpstr>ccc</vt:lpstr>
      <vt:lpstr>datar</vt:lpstr>
      <vt:lpstr>LAlist</vt:lpstr>
      <vt:lpstr>lanames</vt:lpstr>
      <vt:lpstr>'Table 6'!Print_Area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John Norman</cp:lastModifiedBy>
  <cp:lastPrinted>2015-06-17T07:33:53Z</cp:lastPrinted>
  <dcterms:created xsi:type="dcterms:W3CDTF">2002-10-30T10:36:04Z</dcterms:created>
  <dcterms:modified xsi:type="dcterms:W3CDTF">2015-06-30T14:47:50Z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a0a16c62-4701-4e3b-9746-e94ec01f3c7f</vt:lpwstr>
  </property>
  <property fmtid="{D5CDD505-2E9C-101B-9397-08002B2CF9AE}" pid="3" name="bjSaver">
    <vt:lpwstr>XePHT1A/4MVOnNF8mnysHX9hPqgb2QQL</vt:lpwstr>
  </property>
  <property fmtid="{D5CDD505-2E9C-101B-9397-08002B2CF9AE}" pid="4" name="bjDocumentSecurityLabel">
    <vt:lpwstr>No Marking</vt:lpwstr>
  </property>
</Properties>
</file>