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168" windowWidth="15576" windowHeight="6228" activeTab="0"/>
  </bookViews>
  <sheets>
    <sheet name="Sickness Absence Template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<sst xmlns="http://schemas.openxmlformats.org/spreadsheetml/2006/main" count="87" uniqueCount="79">
  <si>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</si>
  <si>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</si>
  <si>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</si>
  <si>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</si>
  <si>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</si>
  <si>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</si>
  <si>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</si>
  <si>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</si>
  <si>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</si>
  <si>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</si>
  <si>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</si>
  <si>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</si>
  <si>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</si>
  <si>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</si>
  <si>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</si>
  <si>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</si>
  <si>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</si>
  <si>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</si>
  <si>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</si>
  <si>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</si>
  <si>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</si>
  <si>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</si>
  <si>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</si>
  <si>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</si>
  <si>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</si>
  <si>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</si>
  <si>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</si>
  <si>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</si>
  <si>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</si>
  <si>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</si>
  <si>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</si>
  <si>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</si>
  <si>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</si>
  <si>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</si>
  <si>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</si>
  <si>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</si>
  <si>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</si>
  <si>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</si>
  <si>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</si>
  <si>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</si>
  <si>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</si>
  <si>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</si>
  <si>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</si>
  <si>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</si>
  <si>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</si>
  <si>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</si>
  <si>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</si>
  <si>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</si>
  <si>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</si>
  <si>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</si>
  <si>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</si>
  <si>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</si>
  <si>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</si>
  <si>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</si>
  <si>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</si>
  <si>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</si>
  <si>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</si>
  <si>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</si>
  <si>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</si>
  <si>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</si>
  <si>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</si>
  <si>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</si>
  <si>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</si>
  <si>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</si>
  <si>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</si>
  <si>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</si>
  <si>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</si>
  <si>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</si>
  <si>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</si>
  <si>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</si>
  <si>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</si>
  <si>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</si>
  <si>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</si>
  <si>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</si>
  <si>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</si>
  <si>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Unknown/Other</t>
  </si>
  <si>
    <t>BIS Inc. Companies House, UK Space Agency, Ordnance Survey, Met office, Insolvency Service, Land Registry,</t>
  </si>
  <si>
    <t>National Measurement Office, Skills Funding Agency and Intellectual Property Office</t>
  </si>
  <si>
    <t>January 13 - December 13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</si>
</sst>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  <numFmt numFmtId="171" formatCode="&quot;£&quot;#,##0"/>
    <numFmt numFmtId="172" formatCode="0.0"/>
    <numFmt numFmtId="173" formatCode="#,##0.0"/>
    <numFmt numFmtId="174" formatCode="0;\-0;;@"/>
    <numFmt numFmtId="175" formatCode="0.0000"/>
    <numFmt numFmtId="176" formatCode="0.000"/>
  </numFmts>
  <fonts count="4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2" borderId="10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 textRotation="180"/>
      <protection locked="0"/>
    </xf>
    <xf numFmtId="0" fontId="1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4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 horizontal="left"/>
      <protection/>
    </xf>
    <xf numFmtId="0" fontId="0" fillId="32" borderId="12" xfId="0" applyFont="1" applyFill="1" applyBorder="1" applyAlignment="1" applyProtection="1">
      <alignment horizontal="right"/>
      <protection/>
    </xf>
    <xf numFmtId="0" fontId="0" fillId="32" borderId="13" xfId="0" applyFont="1" applyFill="1" applyBorder="1" applyAlignment="1" applyProtection="1">
      <alignment horizontal="right"/>
      <protection/>
    </xf>
    <xf numFmtId="0" fontId="0" fillId="32" borderId="14" xfId="0" applyFont="1" applyFill="1" applyBorder="1" applyAlignment="1" applyProtection="1">
      <alignment horizontal="right"/>
      <protection/>
    </xf>
    <xf numFmtId="0" fontId="0" fillId="32" borderId="11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32" borderId="0" xfId="0" applyFont="1" applyFill="1" applyAlignment="1" applyProtection="1">
      <alignment/>
      <protection/>
    </xf>
    <xf numFmtId="172" fontId="3" fillId="32" borderId="11" xfId="0" applyNumberFormat="1" applyFont="1" applyFill="1" applyBorder="1" applyAlignment="1" applyProtection="1">
      <alignment/>
      <protection/>
    </xf>
    <xf numFmtId="172" fontId="4" fillId="32" borderId="0" xfId="0" applyNumberFormat="1" applyFont="1" applyFill="1" applyBorder="1" applyAlignment="1" applyProtection="1">
      <alignment/>
      <protection locked="0"/>
    </xf>
    <xf numFmtId="172" fontId="3" fillId="32" borderId="0" xfId="0" applyNumberFormat="1" applyFont="1" applyFill="1" applyBorder="1" applyAlignment="1" applyProtection="1">
      <alignment/>
      <protection locked="0"/>
    </xf>
    <xf numFmtId="172" fontId="4" fillId="32" borderId="12" xfId="0" applyNumberFormat="1" applyFont="1" applyFill="1" applyBorder="1" applyAlignment="1" applyProtection="1">
      <alignment/>
      <protection/>
    </xf>
    <xf numFmtId="172" fontId="4" fillId="32" borderId="13" xfId="0" applyNumberFormat="1" applyFont="1" applyFill="1" applyBorder="1" applyAlignment="1" applyProtection="1">
      <alignment/>
      <protection/>
    </xf>
    <xf numFmtId="172" fontId="4" fillId="32" borderId="14" xfId="0" applyNumberFormat="1" applyFont="1" applyFill="1" applyBorder="1" applyAlignment="1" applyProtection="1">
      <alignment/>
      <protection/>
    </xf>
    <xf numFmtId="172" fontId="4" fillId="33" borderId="12" xfId="0" applyNumberFormat="1" applyFont="1" applyFill="1" applyBorder="1" applyAlignment="1" applyProtection="1">
      <alignment/>
      <protection/>
    </xf>
    <xf numFmtId="172" fontId="4" fillId="33" borderId="13" xfId="0" applyNumberFormat="1" applyFont="1" applyFill="1" applyBorder="1" applyAlignment="1" applyProtection="1">
      <alignment/>
      <protection/>
    </xf>
    <xf numFmtId="172" fontId="3" fillId="33" borderId="11" xfId="0" applyNumberFormat="1" applyFont="1" applyFill="1" applyBorder="1" applyAlignment="1" applyProtection="1">
      <alignment/>
      <protection/>
    </xf>
    <xf numFmtId="172" fontId="0" fillId="32" borderId="0" xfId="0" applyNumberFormat="1" applyFont="1" applyFill="1" applyBorder="1" applyAlignment="1" applyProtection="1">
      <alignment/>
      <protection locked="0"/>
    </xf>
    <xf numFmtId="172" fontId="1" fillId="32" borderId="0" xfId="0" applyNumberFormat="1" applyFont="1" applyFill="1" applyBorder="1" applyAlignment="1" applyProtection="1">
      <alignment/>
      <protection locked="0"/>
    </xf>
    <xf numFmtId="172" fontId="1" fillId="32" borderId="11" xfId="0" applyNumberFormat="1" applyFont="1" applyFill="1" applyBorder="1" applyAlignment="1" applyProtection="1">
      <alignment/>
      <protection/>
    </xf>
    <xf numFmtId="172" fontId="0" fillId="33" borderId="12" xfId="0" applyNumberFormat="1" applyFont="1" applyFill="1" applyBorder="1" applyAlignment="1" applyProtection="1">
      <alignment/>
      <protection/>
    </xf>
    <xf numFmtId="172" fontId="0" fillId="33" borderId="13" xfId="0" applyNumberFormat="1" applyFont="1" applyFill="1" applyBorder="1" applyAlignment="1" applyProtection="1">
      <alignment/>
      <protection/>
    </xf>
    <xf numFmtId="172" fontId="0" fillId="33" borderId="14" xfId="0" applyNumberFormat="1" applyFont="1" applyFill="1" applyBorder="1" applyAlignment="1" applyProtection="1">
      <alignment/>
      <protection/>
    </xf>
    <xf numFmtId="172" fontId="1" fillId="33" borderId="11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 locked="0"/>
    </xf>
    <xf numFmtId="0" fontId="1" fillId="10" borderId="0" xfId="0" applyFont="1" applyFill="1" applyBorder="1" applyAlignment="1" applyProtection="1">
      <alignment/>
      <protection locked="0"/>
    </xf>
    <xf numFmtId="0" fontId="0" fillId="18" borderId="0" xfId="0" applyFont="1" applyFill="1" applyBorder="1" applyAlignment="1" applyProtection="1">
      <alignment/>
      <protection locked="0"/>
    </xf>
    <xf numFmtId="0" fontId="1" fillId="18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9" fontId="3" fillId="32" borderId="11" xfId="57" applyFont="1" applyFill="1" applyBorder="1" applyAlignment="1" applyProtection="1">
      <alignment/>
      <protection/>
    </xf>
    <xf numFmtId="9" fontId="1" fillId="32" borderId="0" xfId="57" applyFont="1" applyFill="1" applyBorder="1" applyAlignment="1" applyProtection="1">
      <alignment/>
      <protection/>
    </xf>
    <xf numFmtId="9" fontId="0" fillId="32" borderId="0" xfId="57" applyFont="1" applyFill="1" applyBorder="1" applyAlignment="1" applyProtection="1">
      <alignment/>
      <protection/>
    </xf>
    <xf numFmtId="9" fontId="4" fillId="32" borderId="12" xfId="57" applyFont="1" applyFill="1" applyBorder="1" applyAlignment="1" applyProtection="1">
      <alignment/>
      <protection/>
    </xf>
    <xf numFmtId="9" fontId="4" fillId="32" borderId="13" xfId="57" applyFont="1" applyFill="1" applyBorder="1" applyAlignment="1" applyProtection="1">
      <alignment/>
      <protection/>
    </xf>
    <xf numFmtId="9" fontId="4" fillId="32" borderId="14" xfId="57" applyFont="1" applyFill="1" applyBorder="1" applyAlignment="1" applyProtection="1">
      <alignment/>
      <protection/>
    </xf>
    <xf numFmtId="1" fontId="0" fillId="32" borderId="0" xfId="0" applyNumberFormat="1" applyFont="1" applyFill="1" applyBorder="1" applyAlignment="1" applyProtection="1">
      <alignment/>
      <protection locked="0"/>
    </xf>
    <xf numFmtId="1" fontId="1" fillId="32" borderId="0" xfId="0" applyNumberFormat="1" applyFont="1" applyFill="1" applyBorder="1" applyAlignment="1" applyProtection="1">
      <alignment/>
      <protection/>
    </xf>
    <xf numFmtId="1" fontId="1" fillId="32" borderId="11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1" fontId="0" fillId="33" borderId="13" xfId="0" applyNumberFormat="1" applyFont="1" applyFill="1" applyBorder="1" applyAlignment="1" applyProtection="1">
      <alignment/>
      <protection/>
    </xf>
    <xf numFmtId="9" fontId="4" fillId="33" borderId="12" xfId="57" applyFont="1" applyFill="1" applyBorder="1" applyAlignment="1" applyProtection="1">
      <alignment/>
      <protection/>
    </xf>
    <xf numFmtId="9" fontId="4" fillId="33" borderId="13" xfId="57" applyFont="1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0" fillId="32" borderId="12" xfId="0" applyNumberFormat="1" applyFill="1" applyBorder="1" applyAlignment="1" applyProtection="1">
      <alignment/>
      <protection locked="0"/>
    </xf>
    <xf numFmtId="172" fontId="0" fillId="32" borderId="13" xfId="0" applyNumberFormat="1" applyFill="1" applyBorder="1" applyAlignment="1" applyProtection="1">
      <alignment/>
      <protection locked="0"/>
    </xf>
    <xf numFmtId="172" fontId="0" fillId="32" borderId="14" xfId="0" applyNumberFormat="1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172" fontId="0" fillId="32" borderId="0" xfId="0" applyNumberFormat="1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 horizontal="right"/>
      <protection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/>
      <protection locked="0"/>
    </xf>
    <xf numFmtId="9" fontId="4" fillId="0" borderId="11" xfId="57" applyFont="1" applyFill="1" applyBorder="1" applyAlignment="1" applyProtection="1">
      <alignment/>
      <protection/>
    </xf>
    <xf numFmtId="3" fontId="1" fillId="32" borderId="11" xfId="0" applyNumberFormat="1" applyFont="1" applyFill="1" applyBorder="1" applyAlignment="1" applyProtection="1">
      <alignment/>
      <protection/>
    </xf>
    <xf numFmtId="3" fontId="0" fillId="32" borderId="13" xfId="0" applyNumberFormat="1" applyFont="1" applyFill="1" applyBorder="1" applyAlignment="1" applyProtection="1">
      <alignment/>
      <protection/>
    </xf>
    <xf numFmtId="172" fontId="1" fillId="32" borderId="11" xfId="0" applyNumberFormat="1" applyFont="1" applyFill="1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 horizontal="center" vertical="center" wrapText="1"/>
      <protection locked="0"/>
    </xf>
    <xf numFmtId="0" fontId="1" fillId="32" borderId="18" xfId="0" applyFont="1" applyFill="1" applyBorder="1" applyAlignment="1" applyProtection="1">
      <alignment horizontal="center" vertical="center" wrapText="1"/>
      <protection locked="0"/>
    </xf>
    <xf numFmtId="0" fontId="0" fillId="32" borderId="19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0" fillId="32" borderId="20" xfId="0" applyFont="1" applyFill="1" applyBorder="1" applyAlignment="1" applyProtection="1">
      <alignment horizontal="center"/>
      <protection locked="0"/>
    </xf>
    <xf numFmtId="0" fontId="1" fillId="32" borderId="12" xfId="0" applyFont="1" applyFill="1" applyBorder="1" applyAlignment="1" applyProtection="1">
      <alignment horizontal="left" vertical="center" wrapText="1"/>
      <protection/>
    </xf>
    <xf numFmtId="0" fontId="1" fillId="32" borderId="14" xfId="0" applyFont="1" applyFill="1" applyBorder="1" applyAlignment="1" applyProtection="1">
      <alignment horizontal="left" vertical="center" wrapText="1"/>
      <protection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1" fillId="32" borderId="12" xfId="0" applyFont="1" applyFill="1" applyBorder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000000"/>
      </font>
      <border/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B4" sqref="B4:K4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77" t="s">
        <v>76</v>
      </c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13" t="s">
        <v>63</v>
      </c>
      <c r="B3" s="80" t="s">
        <v>77</v>
      </c>
      <c r="C3" s="80"/>
      <c r="D3" s="80"/>
      <c r="E3" s="80"/>
      <c r="F3" s="80"/>
      <c r="G3" s="80"/>
      <c r="H3" s="80"/>
      <c r="I3" s="80"/>
      <c r="J3" s="80"/>
      <c r="K3" s="80"/>
    </row>
    <row r="4" spans="1:11" ht="12.75">
      <c r="A4" s="13" t="s">
        <v>33</v>
      </c>
      <c r="B4" s="77" t="s">
        <v>78</v>
      </c>
      <c r="C4" s="77"/>
      <c r="D4" s="77"/>
      <c r="E4" s="77"/>
      <c r="F4" s="77"/>
      <c r="G4" s="77"/>
      <c r="H4" s="77"/>
      <c r="I4" s="77"/>
      <c r="J4" s="77"/>
      <c r="K4" s="77"/>
    </row>
    <row r="5" ht="26.25" customHeight="1" thickBot="1"/>
    <row r="6" spans="1:11" ht="12.75" customHeight="1">
      <c r="A6" s="81" t="s">
        <v>34</v>
      </c>
      <c r="B6" s="75" t="s">
        <v>36</v>
      </c>
      <c r="C6" s="75" t="s">
        <v>38</v>
      </c>
      <c r="D6" s="84" t="s">
        <v>41</v>
      </c>
      <c r="E6" s="75" t="s">
        <v>37</v>
      </c>
      <c r="F6" s="75" t="s">
        <v>0</v>
      </c>
      <c r="G6" s="4"/>
      <c r="H6" s="4"/>
      <c r="I6" s="75" t="s">
        <v>64</v>
      </c>
      <c r="J6" s="75" t="s">
        <v>65</v>
      </c>
      <c r="K6" s="78" t="s">
        <v>2</v>
      </c>
    </row>
    <row r="7" spans="1:11" ht="51.75" customHeight="1" thickBot="1">
      <c r="A7" s="82"/>
      <c r="B7" s="76"/>
      <c r="C7" s="76"/>
      <c r="D7" s="85"/>
      <c r="E7" s="76"/>
      <c r="F7" s="83"/>
      <c r="G7" s="5"/>
      <c r="H7" s="5"/>
      <c r="I7" s="76"/>
      <c r="J7" s="76"/>
      <c r="K7" s="79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4">
        <v>32361.91</v>
      </c>
      <c r="C9" s="74">
        <v>38935.869999999995</v>
      </c>
      <c r="D9" s="72">
        <f>B9+C9</f>
        <v>71297.78</v>
      </c>
      <c r="E9" s="74">
        <v>13564.834919063014</v>
      </c>
      <c r="F9" s="23">
        <f>D9/E9</f>
        <v>5.25607428512111</v>
      </c>
      <c r="G9" s="3"/>
      <c r="H9" s="3"/>
      <c r="I9" s="70">
        <v>14990</v>
      </c>
      <c r="J9" s="70">
        <v>8074</v>
      </c>
      <c r="K9" s="71">
        <f>J9/I9</f>
        <v>0.5386257505003336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58">
        <v>4878.92</v>
      </c>
      <c r="C12" s="58">
        <v>5385.96</v>
      </c>
      <c r="D12" s="9">
        <f aca="true" t="shared" si="0" ref="D12:D26">B12+C12</f>
        <v>10264.880000000001</v>
      </c>
      <c r="E12" s="60">
        <v>3276.0209416727694</v>
      </c>
      <c r="F12" s="26">
        <f aca="true" t="shared" si="1" ref="F12:F26">D12/E12</f>
        <v>3.133337723646739</v>
      </c>
      <c r="I12" s="58">
        <v>3589</v>
      </c>
      <c r="J12" s="58">
        <v>2487</v>
      </c>
      <c r="K12" s="48">
        <f aca="true" t="shared" si="2" ref="K12:K26">J12/I12</f>
        <v>0.6929506826414042</v>
      </c>
    </row>
    <row r="13" spans="1:11" ht="12.75">
      <c r="A13" s="17" t="s">
        <v>5</v>
      </c>
      <c r="B13" s="59">
        <v>2843.91</v>
      </c>
      <c r="C13" s="59">
        <v>1670</v>
      </c>
      <c r="D13" s="10">
        <f t="shared" si="0"/>
        <v>4513.91</v>
      </c>
      <c r="E13" s="61">
        <v>1120.3429614300717</v>
      </c>
      <c r="F13" s="27">
        <f t="shared" si="1"/>
        <v>4.029043030036249</v>
      </c>
      <c r="I13" s="59">
        <v>1160</v>
      </c>
      <c r="J13" s="59">
        <v>597</v>
      </c>
      <c r="K13" s="49">
        <f t="shared" si="2"/>
        <v>0.5146551724137931</v>
      </c>
    </row>
    <row r="14" spans="1:11" ht="12.75">
      <c r="A14" s="17" t="s">
        <v>7</v>
      </c>
      <c r="B14" s="59">
        <v>7880.42</v>
      </c>
      <c r="C14" s="59">
        <v>6598.85</v>
      </c>
      <c r="D14" s="10">
        <f t="shared" si="0"/>
        <v>14479.27</v>
      </c>
      <c r="E14" s="61">
        <v>2725.00928251601</v>
      </c>
      <c r="F14" s="27">
        <f t="shared" si="1"/>
        <v>5.313475478010571</v>
      </c>
      <c r="I14" s="59">
        <v>3113</v>
      </c>
      <c r="J14" s="59">
        <v>1482</v>
      </c>
      <c r="K14" s="49">
        <f t="shared" si="2"/>
        <v>0.4760681015097976</v>
      </c>
    </row>
    <row r="15" spans="1:11" ht="12.75">
      <c r="A15" s="17" t="s">
        <v>13</v>
      </c>
      <c r="B15" s="59">
        <v>2204.48</v>
      </c>
      <c r="C15" s="59">
        <v>3405.07</v>
      </c>
      <c r="D15" s="73">
        <f t="shared" si="0"/>
        <v>5609.55</v>
      </c>
      <c r="E15" s="61">
        <v>968.9187062240076</v>
      </c>
      <c r="F15" s="27">
        <f t="shared" si="1"/>
        <v>5.78949499474635</v>
      </c>
      <c r="I15" s="59">
        <v>1057</v>
      </c>
      <c r="J15" s="59">
        <v>514</v>
      </c>
      <c r="K15" s="49">
        <f t="shared" si="2"/>
        <v>0.48628192999053926</v>
      </c>
    </row>
    <row r="16" spans="1:11" ht="12.75">
      <c r="A16" s="17" t="s">
        <v>8</v>
      </c>
      <c r="B16" s="59">
        <v>1902.14</v>
      </c>
      <c r="C16" s="59">
        <v>3086.66</v>
      </c>
      <c r="D16" s="10">
        <f t="shared" si="0"/>
        <v>4988.8</v>
      </c>
      <c r="E16" s="61">
        <v>777.5762672026482</v>
      </c>
      <c r="F16" s="27">
        <f t="shared" si="1"/>
        <v>6.415833675000581</v>
      </c>
      <c r="I16" s="59">
        <v>860</v>
      </c>
      <c r="J16" s="59">
        <v>435</v>
      </c>
      <c r="K16" s="49">
        <f t="shared" si="2"/>
        <v>0.5058139534883721</v>
      </c>
    </row>
    <row r="17" spans="1:11" ht="12.75">
      <c r="A17" s="17" t="s">
        <v>6</v>
      </c>
      <c r="B17" s="59">
        <v>1210.04</v>
      </c>
      <c r="C17" s="59">
        <v>1982.89</v>
      </c>
      <c r="D17" s="10">
        <f t="shared" si="0"/>
        <v>3192.9300000000003</v>
      </c>
      <c r="E17" s="61">
        <v>505.1499181670589</v>
      </c>
      <c r="F17" s="27">
        <f t="shared" si="1"/>
        <v>6.320757234972097</v>
      </c>
      <c r="I17" s="59">
        <v>554</v>
      </c>
      <c r="J17" s="59">
        <v>272</v>
      </c>
      <c r="K17" s="49">
        <f t="shared" si="2"/>
        <v>0.49097472924187724</v>
      </c>
    </row>
    <row r="18" spans="1:11" ht="12.75">
      <c r="A18" s="17" t="s">
        <v>73</v>
      </c>
      <c r="B18" s="59">
        <v>1451.87</v>
      </c>
      <c r="C18" s="59">
        <v>1709.12</v>
      </c>
      <c r="D18" s="10">
        <f t="shared" si="0"/>
        <v>3160.99</v>
      </c>
      <c r="E18" s="61">
        <v>628.7282934194586</v>
      </c>
      <c r="F18" s="27">
        <f t="shared" si="1"/>
        <v>5.027593052649744</v>
      </c>
      <c r="I18" s="59">
        <v>660</v>
      </c>
      <c r="J18" s="59">
        <v>359</v>
      </c>
      <c r="K18" s="49">
        <f t="shared" si="2"/>
        <v>0.543939393939394</v>
      </c>
    </row>
    <row r="19" spans="1:11" ht="12.75">
      <c r="A19" s="17" t="s">
        <v>12</v>
      </c>
      <c r="B19" s="59">
        <v>1562.29</v>
      </c>
      <c r="C19" s="59">
        <v>2078.58</v>
      </c>
      <c r="D19" s="10">
        <f t="shared" si="0"/>
        <v>3640.87</v>
      </c>
      <c r="E19" s="61">
        <v>633.7001109928738</v>
      </c>
      <c r="F19" s="27">
        <f t="shared" si="1"/>
        <v>5.745414805586082</v>
      </c>
      <c r="I19" s="59">
        <v>714</v>
      </c>
      <c r="J19" s="59">
        <v>350</v>
      </c>
      <c r="K19" s="49">
        <f t="shared" si="2"/>
        <v>0.49019607843137253</v>
      </c>
    </row>
    <row r="20" spans="1:11" ht="12.75">
      <c r="A20" s="17" t="s">
        <v>72</v>
      </c>
      <c r="B20" s="59">
        <v>794.81</v>
      </c>
      <c r="C20" s="59">
        <v>1698.68</v>
      </c>
      <c r="D20" s="10">
        <f t="shared" si="0"/>
        <v>2493.49</v>
      </c>
      <c r="E20" s="61">
        <v>383.44572990487984</v>
      </c>
      <c r="F20" s="27">
        <f t="shared" si="1"/>
        <v>6.5028498312357055</v>
      </c>
      <c r="I20" s="59">
        <v>417</v>
      </c>
      <c r="J20" s="59">
        <v>223</v>
      </c>
      <c r="K20" s="49">
        <f t="shared" si="2"/>
        <v>0.5347721822541966</v>
      </c>
    </row>
    <row r="21" spans="1:11" ht="12.75">
      <c r="A21" s="17" t="s">
        <v>11</v>
      </c>
      <c r="B21" s="59">
        <v>7024.83</v>
      </c>
      <c r="C21" s="59">
        <v>10028.05</v>
      </c>
      <c r="D21" s="10">
        <f t="shared" si="0"/>
        <v>17052.879999999997</v>
      </c>
      <c r="E21" s="61">
        <v>2216.1360734518644</v>
      </c>
      <c r="F21" s="27">
        <f t="shared" si="1"/>
        <v>7.694870456866102</v>
      </c>
      <c r="I21" s="59">
        <v>2466</v>
      </c>
      <c r="J21" s="59">
        <v>1107</v>
      </c>
      <c r="K21" s="49">
        <f t="shared" si="2"/>
        <v>0.4489051094890511</v>
      </c>
    </row>
    <row r="22" spans="1:11" ht="12.75">
      <c r="A22" s="17" t="s">
        <v>10</v>
      </c>
      <c r="B22" s="59">
        <v>336</v>
      </c>
      <c r="C22" s="59">
        <v>493</v>
      </c>
      <c r="D22" s="10">
        <f t="shared" si="0"/>
        <v>829</v>
      </c>
      <c r="E22" s="61">
        <v>191.29402025720583</v>
      </c>
      <c r="F22" s="27">
        <f t="shared" si="1"/>
        <v>4.3336430427117465</v>
      </c>
      <c r="I22" s="59">
        <v>212</v>
      </c>
      <c r="J22" s="59">
        <v>131</v>
      </c>
      <c r="K22" s="49">
        <f t="shared" si="2"/>
        <v>0.6179245283018868</v>
      </c>
    </row>
    <row r="23" spans="1:11" ht="12.75">
      <c r="A23" s="17" t="s">
        <v>9</v>
      </c>
      <c r="B23" s="59">
        <v>116</v>
      </c>
      <c r="C23" s="59">
        <v>168</v>
      </c>
      <c r="D23" s="10">
        <f t="shared" si="0"/>
        <v>284</v>
      </c>
      <c r="E23" s="61">
        <v>28.34</v>
      </c>
      <c r="F23" s="27">
        <f>D23/E23</f>
        <v>10.021171489061397</v>
      </c>
      <c r="I23" s="59">
        <v>30</v>
      </c>
      <c r="J23" s="59">
        <v>33</v>
      </c>
      <c r="K23" s="49">
        <f>J23/I23</f>
        <v>1.1</v>
      </c>
    </row>
    <row r="24" spans="1:11" ht="12.75">
      <c r="A24" s="17" t="s">
        <v>67</v>
      </c>
      <c r="B24" s="59">
        <v>27</v>
      </c>
      <c r="C24" s="59">
        <v>0</v>
      </c>
      <c r="D24" s="10">
        <f t="shared" si="0"/>
        <v>27</v>
      </c>
      <c r="E24" s="61">
        <v>36.648649000000006</v>
      </c>
      <c r="F24" s="27">
        <f t="shared" si="1"/>
        <v>0.73672565665381</v>
      </c>
      <c r="I24" s="59">
        <v>38</v>
      </c>
      <c r="J24" s="59">
        <v>28</v>
      </c>
      <c r="K24" s="49">
        <f t="shared" si="2"/>
        <v>0.7368421052631579</v>
      </c>
    </row>
    <row r="25" spans="1:11" ht="13.5" thickBot="1">
      <c r="A25" s="66" t="s">
        <v>75</v>
      </c>
      <c r="B25" s="59">
        <v>129.2</v>
      </c>
      <c r="C25" s="59">
        <v>631</v>
      </c>
      <c r="D25" s="11">
        <f t="shared" si="0"/>
        <v>760.2</v>
      </c>
      <c r="E25" s="62">
        <v>73.50227317808219</v>
      </c>
      <c r="F25" s="28">
        <f t="shared" si="1"/>
        <v>10.34253727307424</v>
      </c>
      <c r="I25" s="63">
        <v>120</v>
      </c>
      <c r="J25" s="63">
        <v>56</v>
      </c>
      <c r="K25" s="49"/>
    </row>
    <row r="26" spans="1:11" ht="13.5" thickBot="1">
      <c r="A26" s="19" t="s">
        <v>35</v>
      </c>
      <c r="B26" s="8">
        <f>SUM(B12:B25)</f>
        <v>32361.91</v>
      </c>
      <c r="C26" s="8">
        <f>SUM(C12:C25)</f>
        <v>38935.86</v>
      </c>
      <c r="D26" s="8">
        <f t="shared" si="0"/>
        <v>71297.77</v>
      </c>
      <c r="E26" s="34">
        <f>SUM(E12:E25)</f>
        <v>13564.813227416931</v>
      </c>
      <c r="F26" s="23">
        <f t="shared" si="1"/>
        <v>5.256081952967429</v>
      </c>
      <c r="I26" s="53">
        <f>SUM(I12:I25)</f>
        <v>14990</v>
      </c>
      <c r="J26" s="53">
        <f>SUM(J12:J25)</f>
        <v>8074</v>
      </c>
      <c r="K26" s="45">
        <f t="shared" si="2"/>
        <v>0.5386257505003336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15067.210000000001</v>
      </c>
      <c r="C29" s="58">
        <v>16931.4</v>
      </c>
      <c r="D29" s="9">
        <f>B29+C29</f>
        <v>31998.61</v>
      </c>
      <c r="E29" s="60">
        <v>7069.603912556537</v>
      </c>
      <c r="F29" s="26">
        <f>D29/E29</f>
        <v>4.526223872764117</v>
      </c>
      <c r="I29" s="58">
        <v>7646</v>
      </c>
      <c r="J29" s="58">
        <v>4487</v>
      </c>
      <c r="K29" s="48">
        <f>J29/I29</f>
        <v>0.5868427936175779</v>
      </c>
    </row>
    <row r="30" spans="1:11" ht="12.75">
      <c r="A30" s="17" t="s">
        <v>16</v>
      </c>
      <c r="B30" s="59">
        <v>17294.699999999997</v>
      </c>
      <c r="C30" s="59">
        <v>22004.47</v>
      </c>
      <c r="D30" s="10">
        <f>B30+C30</f>
        <v>39299.17</v>
      </c>
      <c r="E30" s="61">
        <v>6495.261680419996</v>
      </c>
      <c r="F30" s="27">
        <f>D30/E30</f>
        <v>6.050436754298533</v>
      </c>
      <c r="I30" s="59">
        <v>7344</v>
      </c>
      <c r="J30" s="59">
        <v>3587</v>
      </c>
      <c r="K30" s="49">
        <f>J30/I30</f>
        <v>0.48842592592592593</v>
      </c>
    </row>
    <row r="31" spans="1:11" ht="13.5" thickBot="1">
      <c r="A31" s="18" t="s">
        <v>39</v>
      </c>
      <c r="B31" s="63"/>
      <c r="C31" s="63"/>
      <c r="D31" s="11">
        <f>B31+C31</f>
        <v>0</v>
      </c>
      <c r="E31" s="62">
        <v>0</v>
      </c>
      <c r="F31" s="28" t="e">
        <f>D31/E31</f>
        <v>#DIV/0!</v>
      </c>
      <c r="I31" s="63">
        <v>0</v>
      </c>
      <c r="J31" s="63">
        <v>0</v>
      </c>
      <c r="K31" s="50" t="e">
        <f>J31/I31</f>
        <v>#DIV/0!</v>
      </c>
    </row>
    <row r="32" spans="1:11" ht="13.5" thickBot="1">
      <c r="A32" s="19" t="s">
        <v>35</v>
      </c>
      <c r="B32" s="8">
        <f>SUM(B29:B31)</f>
        <v>32361.909999999996</v>
      </c>
      <c r="C32" s="8">
        <f>SUM(C29:C31)</f>
        <v>38935.87</v>
      </c>
      <c r="D32" s="8">
        <f>B32+C32</f>
        <v>71297.78</v>
      </c>
      <c r="E32" s="34">
        <f>SUM(E29:E31)</f>
        <v>13564.865592976534</v>
      </c>
      <c r="F32" s="23">
        <f>D32/E32</f>
        <v>5.256062399683177</v>
      </c>
      <c r="I32" s="53">
        <f>SUM(I29:I31)</f>
        <v>14990</v>
      </c>
      <c r="J32" s="53">
        <f>SUM(J29:J31)</f>
        <v>8074</v>
      </c>
      <c r="K32" s="45">
        <f>J32/I32</f>
        <v>0.5386257505003336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58">
        <v>516.66</v>
      </c>
      <c r="C35" s="58">
        <v>416.78</v>
      </c>
      <c r="D35" s="9">
        <f aca="true" t="shared" si="3" ref="D35:D46">B35+C35</f>
        <v>933.4399999999999</v>
      </c>
      <c r="E35" s="60">
        <v>290.2747873561643</v>
      </c>
      <c r="F35" s="26">
        <f aca="true" t="shared" si="4" ref="F35:F46">D35/E35</f>
        <v>3.2157115969382426</v>
      </c>
      <c r="I35" s="58">
        <v>416</v>
      </c>
      <c r="J35" s="58">
        <v>276</v>
      </c>
      <c r="K35" s="48">
        <f aca="true" t="shared" si="5" ref="K35:K45">J35/I35</f>
        <v>0.6634615384615384</v>
      </c>
    </row>
    <row r="36" spans="1:11" ht="12.75">
      <c r="A36" s="17" t="s">
        <v>54</v>
      </c>
      <c r="B36" s="59">
        <v>1562.77</v>
      </c>
      <c r="C36" s="59">
        <v>591.25</v>
      </c>
      <c r="D36" s="10">
        <f t="shared" si="3"/>
        <v>2154.02</v>
      </c>
      <c r="E36" s="61">
        <v>795.3064603148264</v>
      </c>
      <c r="F36" s="27">
        <f t="shared" si="4"/>
        <v>2.708415067001115</v>
      </c>
      <c r="I36" s="59">
        <v>912</v>
      </c>
      <c r="J36" s="59">
        <v>568</v>
      </c>
      <c r="K36" s="49">
        <f t="shared" si="5"/>
        <v>0.6228070175438597</v>
      </c>
    </row>
    <row r="37" spans="1:11" ht="12.75">
      <c r="A37" s="17" t="s">
        <v>55</v>
      </c>
      <c r="B37" s="59">
        <v>3241.56</v>
      </c>
      <c r="C37" s="59">
        <v>2261.94</v>
      </c>
      <c r="D37" s="10">
        <f t="shared" si="3"/>
        <v>5503.5</v>
      </c>
      <c r="E37" s="61">
        <v>1394.5619108796627</v>
      </c>
      <c r="F37" s="27">
        <f t="shared" si="4"/>
        <v>3.9464006273687042</v>
      </c>
      <c r="I37" s="59">
        <v>1544</v>
      </c>
      <c r="J37" s="59">
        <v>842</v>
      </c>
      <c r="K37" s="49">
        <f t="shared" si="5"/>
        <v>0.5453367875647669</v>
      </c>
    </row>
    <row r="38" spans="1:11" ht="12.75">
      <c r="A38" s="17" t="s">
        <v>56</v>
      </c>
      <c r="B38" s="59">
        <v>4361.46</v>
      </c>
      <c r="C38" s="59">
        <v>3372.65</v>
      </c>
      <c r="D38" s="10">
        <f t="shared" si="3"/>
        <v>7734.110000000001</v>
      </c>
      <c r="E38" s="61">
        <v>1599.3428255380104</v>
      </c>
      <c r="F38" s="27">
        <f t="shared" si="4"/>
        <v>4.835804979709892</v>
      </c>
      <c r="I38" s="59">
        <v>1756</v>
      </c>
      <c r="J38" s="59">
        <v>881</v>
      </c>
      <c r="K38" s="49">
        <f t="shared" si="5"/>
        <v>0.5017084282460137</v>
      </c>
    </row>
    <row r="39" spans="1:11" ht="12.75">
      <c r="A39" s="17" t="s">
        <v>57</v>
      </c>
      <c r="B39" s="59">
        <v>5319.2</v>
      </c>
      <c r="C39" s="59">
        <v>6433.61</v>
      </c>
      <c r="D39" s="10">
        <f t="shared" si="3"/>
        <v>11752.81</v>
      </c>
      <c r="E39" s="61">
        <v>2029.5994322947756</v>
      </c>
      <c r="F39" s="27">
        <f t="shared" si="4"/>
        <v>5.790704221232281</v>
      </c>
      <c r="I39" s="59">
        <v>2203</v>
      </c>
      <c r="J39" s="59">
        <v>1117</v>
      </c>
      <c r="K39" s="49">
        <f t="shared" si="5"/>
        <v>0.5070358601906492</v>
      </c>
    </row>
    <row r="40" spans="1:11" ht="12.75">
      <c r="A40" s="17" t="s">
        <v>58</v>
      </c>
      <c r="B40" s="59">
        <v>6625.88</v>
      </c>
      <c r="C40" s="59">
        <v>8109.21</v>
      </c>
      <c r="D40" s="10">
        <f t="shared" si="3"/>
        <v>14735.09</v>
      </c>
      <c r="E40" s="61">
        <v>2797.0803648917617</v>
      </c>
      <c r="F40" s="27">
        <f t="shared" si="4"/>
        <v>5.268025254101057</v>
      </c>
      <c r="I40" s="59">
        <v>3036</v>
      </c>
      <c r="J40" s="59">
        <v>1584</v>
      </c>
      <c r="K40" s="49">
        <f t="shared" si="5"/>
        <v>0.5217391304347826</v>
      </c>
    </row>
    <row r="41" spans="1:11" ht="12.75">
      <c r="A41" s="17" t="s">
        <v>59</v>
      </c>
      <c r="B41" s="59">
        <v>5414.719999999999</v>
      </c>
      <c r="C41" s="59">
        <v>7935.4</v>
      </c>
      <c r="D41" s="10">
        <f t="shared" si="3"/>
        <v>13350.119999999999</v>
      </c>
      <c r="E41" s="61">
        <v>2377.647263594544</v>
      </c>
      <c r="F41" s="27">
        <f t="shared" si="4"/>
        <v>5.61484464260573</v>
      </c>
      <c r="I41" s="59">
        <v>2545</v>
      </c>
      <c r="J41" s="59">
        <v>1360</v>
      </c>
      <c r="K41" s="49">
        <f t="shared" si="5"/>
        <v>0.5343811394891945</v>
      </c>
    </row>
    <row r="42" spans="1:11" ht="12.75">
      <c r="A42" s="17" t="s">
        <v>60</v>
      </c>
      <c r="B42" s="59">
        <v>3434.03</v>
      </c>
      <c r="C42" s="59">
        <v>5660.43</v>
      </c>
      <c r="D42" s="10">
        <f t="shared" si="3"/>
        <v>9094.460000000001</v>
      </c>
      <c r="E42" s="61">
        <v>1530.9403701683968</v>
      </c>
      <c r="F42" s="27">
        <f t="shared" si="4"/>
        <v>5.940440383709817</v>
      </c>
      <c r="I42" s="59">
        <v>1649</v>
      </c>
      <c r="J42" s="59">
        <v>896</v>
      </c>
      <c r="K42" s="49">
        <f t="shared" si="5"/>
        <v>0.5433596118859915</v>
      </c>
    </row>
    <row r="43" spans="1:11" ht="12.75">
      <c r="A43" s="17" t="s">
        <v>61</v>
      </c>
      <c r="B43" s="59">
        <v>1440.15</v>
      </c>
      <c r="C43" s="59">
        <v>3045.2000000000003</v>
      </c>
      <c r="D43" s="10">
        <f t="shared" si="3"/>
        <v>4485.35</v>
      </c>
      <c r="E43" s="61">
        <v>588.9067268392871</v>
      </c>
      <c r="F43" s="27">
        <f t="shared" si="4"/>
        <v>7.616401368130499</v>
      </c>
      <c r="I43" s="59">
        <v>711</v>
      </c>
      <c r="J43" s="59">
        <v>410</v>
      </c>
      <c r="K43" s="49">
        <f t="shared" si="5"/>
        <v>0.5766526019690577</v>
      </c>
    </row>
    <row r="44" spans="1:11" ht="12.75">
      <c r="A44" s="17" t="s">
        <v>62</v>
      </c>
      <c r="B44" s="59">
        <v>434.46</v>
      </c>
      <c r="C44" s="59">
        <v>1109.4</v>
      </c>
      <c r="D44" s="10">
        <f t="shared" si="3"/>
        <v>1543.8600000000001</v>
      </c>
      <c r="E44" s="61">
        <v>147.31368997359192</v>
      </c>
      <c r="F44" s="27">
        <f t="shared" si="4"/>
        <v>10.480085050321929</v>
      </c>
      <c r="I44" s="59">
        <v>203</v>
      </c>
      <c r="J44" s="59">
        <v>129</v>
      </c>
      <c r="K44" s="49">
        <f t="shared" si="5"/>
        <v>0.6354679802955665</v>
      </c>
    </row>
    <row r="45" spans="1:11" ht="13.5" thickBot="1">
      <c r="A45" s="17" t="s">
        <v>39</v>
      </c>
      <c r="B45" s="59">
        <v>11.02</v>
      </c>
      <c r="C45" s="59">
        <v>0</v>
      </c>
      <c r="D45" s="10">
        <f t="shared" si="3"/>
        <v>11.02</v>
      </c>
      <c r="E45" s="62">
        <v>13.8</v>
      </c>
      <c r="F45" s="27">
        <f t="shared" si="4"/>
        <v>0.7985507246376811</v>
      </c>
      <c r="I45" s="63">
        <v>15</v>
      </c>
      <c r="J45" s="63">
        <v>11</v>
      </c>
      <c r="K45" s="49">
        <f t="shared" si="5"/>
        <v>0.7333333333333333</v>
      </c>
    </row>
    <row r="46" spans="1:11" ht="13.5" thickBot="1">
      <c r="A46" s="19" t="s">
        <v>35</v>
      </c>
      <c r="B46" s="8">
        <f>SUM(B35:B45)</f>
        <v>32361.91</v>
      </c>
      <c r="C46" s="8">
        <f>SUM(C35:C45)</f>
        <v>38935.869999999995</v>
      </c>
      <c r="D46" s="8">
        <f t="shared" si="3"/>
        <v>71297.78</v>
      </c>
      <c r="E46" s="34">
        <f>SUM(E35:E45)</f>
        <v>13564.77383185102</v>
      </c>
      <c r="F46" s="23">
        <f t="shared" si="4"/>
        <v>5.256097955174742</v>
      </c>
      <c r="I46" s="53">
        <f>SUM(I35:I45)</f>
        <v>14990</v>
      </c>
      <c r="J46" s="53">
        <f>SUM(J35:J45)</f>
        <v>8074</v>
      </c>
      <c r="K46" s="45">
        <f>J46/I46</f>
        <v>0.5386257505003336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>
        <v>534</v>
      </c>
      <c r="C49" s="58">
        <v>673</v>
      </c>
      <c r="D49" s="9">
        <f aca="true" t="shared" si="6" ref="D49:D58">B49+C49</f>
        <v>1207</v>
      </c>
      <c r="E49" s="58">
        <v>93.96328767123288</v>
      </c>
      <c r="F49" s="26">
        <f aca="true" t="shared" si="7" ref="F49:F58">D49/E49</f>
        <v>12.845442405369628</v>
      </c>
      <c r="I49" s="58">
        <v>115</v>
      </c>
      <c r="J49" s="58">
        <v>45</v>
      </c>
      <c r="K49" s="48">
        <f aca="true" t="shared" si="8" ref="K49:K57">J49/I49</f>
        <v>0.391304347826087</v>
      </c>
    </row>
    <row r="50" spans="1:11" ht="12.75">
      <c r="A50" s="17" t="s">
        <v>20</v>
      </c>
      <c r="B50" s="59">
        <v>3570.9700000000003</v>
      </c>
      <c r="C50" s="59">
        <v>5539.67</v>
      </c>
      <c r="D50" s="10">
        <f t="shared" si="6"/>
        <v>9110.64</v>
      </c>
      <c r="E50" s="64">
        <v>939.1743345950244</v>
      </c>
      <c r="F50" s="27">
        <f t="shared" si="7"/>
        <v>9.700690983989189</v>
      </c>
      <c r="I50" s="59">
        <v>1077</v>
      </c>
      <c r="J50" s="65">
        <v>459</v>
      </c>
      <c r="K50" s="49">
        <f t="shared" si="8"/>
        <v>0.42618384401114207</v>
      </c>
    </row>
    <row r="51" spans="1:11" ht="12.75">
      <c r="A51" s="17" t="s">
        <v>21</v>
      </c>
      <c r="B51" s="59">
        <v>10987.08</v>
      </c>
      <c r="C51" s="59">
        <v>14932.109999999999</v>
      </c>
      <c r="D51" s="10">
        <f t="shared" si="6"/>
        <v>25919.19</v>
      </c>
      <c r="E51" s="64">
        <v>3614.615837022525</v>
      </c>
      <c r="F51" s="27">
        <f t="shared" si="7"/>
        <v>7.170662435140125</v>
      </c>
      <c r="I51" s="59">
        <v>4123</v>
      </c>
      <c r="J51" s="65">
        <v>1891</v>
      </c>
      <c r="K51" s="49">
        <f t="shared" si="8"/>
        <v>0.45864661654135336</v>
      </c>
    </row>
    <row r="52" spans="1:11" ht="12.75">
      <c r="A52" s="17" t="s">
        <v>22</v>
      </c>
      <c r="B52" s="59">
        <v>5989.99</v>
      </c>
      <c r="C52" s="59">
        <v>8228.83</v>
      </c>
      <c r="D52" s="10">
        <f t="shared" si="6"/>
        <v>14218.82</v>
      </c>
      <c r="E52" s="64">
        <v>2773.53734921109</v>
      </c>
      <c r="F52" s="27">
        <f t="shared" si="7"/>
        <v>5.126601235077807</v>
      </c>
      <c r="I52" s="59">
        <v>3030</v>
      </c>
      <c r="J52" s="65">
        <v>1633</v>
      </c>
      <c r="K52" s="49">
        <f t="shared" si="8"/>
        <v>0.5389438943894389</v>
      </c>
    </row>
    <row r="53" spans="1:11" ht="12.75">
      <c r="A53" s="17" t="s">
        <v>23</v>
      </c>
      <c r="B53" s="59">
        <v>3556.13</v>
      </c>
      <c r="C53" s="59">
        <v>3645.3999999999996</v>
      </c>
      <c r="D53" s="10">
        <f t="shared" si="6"/>
        <v>7201.53</v>
      </c>
      <c r="E53" s="64">
        <v>1947.5152115208164</v>
      </c>
      <c r="F53" s="27">
        <f t="shared" si="7"/>
        <v>3.697804236597628</v>
      </c>
      <c r="I53" s="59">
        <v>2067</v>
      </c>
      <c r="J53" s="65">
        <v>1187</v>
      </c>
      <c r="K53" s="49">
        <f t="shared" si="8"/>
        <v>0.5742622157716497</v>
      </c>
    </row>
    <row r="54" spans="1:11" ht="12.75">
      <c r="A54" s="17" t="s">
        <v>24</v>
      </c>
      <c r="B54" s="59">
        <v>1515</v>
      </c>
      <c r="C54" s="59">
        <v>1162</v>
      </c>
      <c r="D54" s="10">
        <f t="shared" si="6"/>
        <v>2677</v>
      </c>
      <c r="E54" s="64">
        <v>1217.2383796545903</v>
      </c>
      <c r="F54" s="27">
        <f t="shared" si="7"/>
        <v>2.1992405470813687</v>
      </c>
      <c r="I54" s="59">
        <v>1275</v>
      </c>
      <c r="J54" s="65">
        <v>896</v>
      </c>
      <c r="K54" s="49">
        <f t="shared" si="8"/>
        <v>0.7027450980392157</v>
      </c>
    </row>
    <row r="55" spans="1:11" ht="12.75">
      <c r="A55" s="17" t="s">
        <v>25</v>
      </c>
      <c r="B55" s="59">
        <v>663.73</v>
      </c>
      <c r="C55" s="59">
        <v>1127.85</v>
      </c>
      <c r="D55" s="10">
        <f t="shared" si="6"/>
        <v>1791.58</v>
      </c>
      <c r="E55" s="64">
        <v>702.0599146051907</v>
      </c>
      <c r="F55" s="27">
        <f t="shared" si="7"/>
        <v>2.5518904622371297</v>
      </c>
      <c r="I55" s="59">
        <v>737</v>
      </c>
      <c r="J55" s="65">
        <v>546</v>
      </c>
      <c r="K55" s="49">
        <f t="shared" si="8"/>
        <v>0.7408412483039348</v>
      </c>
    </row>
    <row r="56" spans="1:11" ht="12.75">
      <c r="A56" s="17" t="s">
        <v>26</v>
      </c>
      <c r="B56" s="59">
        <v>223</v>
      </c>
      <c r="C56" s="59">
        <v>493</v>
      </c>
      <c r="D56" s="10">
        <f t="shared" si="6"/>
        <v>716</v>
      </c>
      <c r="E56" s="64">
        <v>333.89000000000004</v>
      </c>
      <c r="F56" s="27">
        <f t="shared" si="7"/>
        <v>2.1444188205696486</v>
      </c>
      <c r="I56" s="59">
        <v>369</v>
      </c>
      <c r="J56" s="65">
        <v>306</v>
      </c>
      <c r="K56" s="49">
        <f t="shared" si="8"/>
        <v>0.8292682926829268</v>
      </c>
    </row>
    <row r="57" spans="1:11" ht="13.5" thickBot="1">
      <c r="A57" s="18" t="s">
        <v>39</v>
      </c>
      <c r="B57" s="59">
        <v>5322.01</v>
      </c>
      <c r="C57" s="59">
        <v>3134.01</v>
      </c>
      <c r="D57" s="11">
        <f t="shared" si="6"/>
        <v>8456.02</v>
      </c>
      <c r="E57" s="64">
        <v>1942.4249190630137</v>
      </c>
      <c r="F57" s="28">
        <f t="shared" si="7"/>
        <v>4.353331712856635</v>
      </c>
      <c r="I57" s="63">
        <v>2197</v>
      </c>
      <c r="J57" s="67">
        <v>1111</v>
      </c>
      <c r="K57" s="50">
        <f t="shared" si="8"/>
        <v>0.5056895766954939</v>
      </c>
    </row>
    <row r="58" spans="1:11" ht="13.5" thickBot="1">
      <c r="A58" s="19" t="s">
        <v>35</v>
      </c>
      <c r="B58" s="8">
        <f>SUM(B49:B57)</f>
        <v>32361.910000000003</v>
      </c>
      <c r="C58" s="8">
        <f>SUM(C49:C57)</f>
        <v>38935.87</v>
      </c>
      <c r="D58" s="8">
        <f t="shared" si="6"/>
        <v>71297.78</v>
      </c>
      <c r="E58" s="34">
        <f>SUM(E49:E57)</f>
        <v>13564.419233343484</v>
      </c>
      <c r="F58" s="23">
        <f t="shared" si="7"/>
        <v>5.256235359103234</v>
      </c>
      <c r="I58" s="53">
        <f>SUM(I49:I57)</f>
        <v>14990</v>
      </c>
      <c r="J58" s="53">
        <f>SUM(J49:J57)</f>
        <v>8074</v>
      </c>
      <c r="K58" s="45">
        <f>J58/I58</f>
        <v>0.5386257505003336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>
        <v>2</v>
      </c>
      <c r="C61" s="58">
        <v>75</v>
      </c>
      <c r="D61" s="9">
        <f aca="true" t="shared" si="9" ref="D61:D81">B61+C61</f>
        <v>77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186.73000000000002</v>
      </c>
      <c r="C62" s="59">
        <v>308.95</v>
      </c>
      <c r="D62" s="10">
        <f t="shared" si="9"/>
        <v>495.68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>
        <v>119</v>
      </c>
      <c r="C63" s="59">
        <v>1772.95</v>
      </c>
      <c r="D63" s="10">
        <f t="shared" si="9"/>
        <v>1891.95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87.13</v>
      </c>
      <c r="C64" s="59">
        <v>236</v>
      </c>
      <c r="D64" s="10">
        <f t="shared" si="9"/>
        <v>323.13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285.71000000000004</v>
      </c>
      <c r="C65" s="59">
        <v>167</v>
      </c>
      <c r="D65" s="10">
        <f t="shared" si="9"/>
        <v>452.71000000000004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255.1</v>
      </c>
      <c r="C66" s="59">
        <v>1080.08</v>
      </c>
      <c r="D66" s="10">
        <f t="shared" si="9"/>
        <v>1335.1799999999998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>
        <v>451.11</v>
      </c>
      <c r="C67" s="59">
        <v>448</v>
      </c>
      <c r="D67" s="10">
        <f t="shared" si="9"/>
        <v>899.11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750.43</v>
      </c>
      <c r="C68" s="59">
        <v>1185.3200000000002</v>
      </c>
      <c r="D68" s="10">
        <f t="shared" si="9"/>
        <v>1935.75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1232.19</v>
      </c>
      <c r="C69" s="59">
        <v>222</v>
      </c>
      <c r="D69" s="10">
        <f t="shared" si="9"/>
        <v>1454.19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934.0899999999999</v>
      </c>
      <c r="C70" s="59">
        <v>1572.94</v>
      </c>
      <c r="D70" s="10">
        <f t="shared" si="9"/>
        <v>2507.0299999999997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2697.0299999999997</v>
      </c>
      <c r="C71" s="59">
        <v>9911.48</v>
      </c>
      <c r="D71" s="10">
        <f t="shared" si="9"/>
        <v>12608.509999999998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2346.77</v>
      </c>
      <c r="C72" s="59">
        <v>5367.52</v>
      </c>
      <c r="D72" s="10">
        <f t="shared" si="9"/>
        <v>7714.290000000001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1262.5</v>
      </c>
      <c r="C73" s="59">
        <v>854.29</v>
      </c>
      <c r="D73" s="10">
        <f t="shared" si="9"/>
        <v>2116.79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3745.77</v>
      </c>
      <c r="C74" s="59">
        <v>2214.69</v>
      </c>
      <c r="D74" s="10">
        <f t="shared" si="9"/>
        <v>5960.46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5649.42</v>
      </c>
      <c r="C75" s="59">
        <v>890.29</v>
      </c>
      <c r="D75" s="10">
        <f t="shared" si="9"/>
        <v>6539.71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417.91999999999996</v>
      </c>
      <c r="C76" s="59">
        <v>418</v>
      </c>
      <c r="D76" s="10">
        <f t="shared" si="9"/>
        <v>835.92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>
        <v>1998.16</v>
      </c>
      <c r="C77" s="59">
        <v>203</v>
      </c>
      <c r="D77" s="10">
        <f t="shared" si="9"/>
        <v>2201.16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>
        <v>0</v>
      </c>
      <c r="C78" s="59">
        <v>0</v>
      </c>
      <c r="D78" s="10">
        <f t="shared" si="9"/>
        <v>0</v>
      </c>
      <c r="E78" s="36"/>
      <c r="F78" s="30"/>
      <c r="I78" s="55"/>
      <c r="J78" s="55"/>
      <c r="K78" s="57"/>
    </row>
    <row r="79" spans="1:11" ht="12.75">
      <c r="A79" s="17" t="s">
        <v>40</v>
      </c>
      <c r="B79" s="59">
        <v>2541.16</v>
      </c>
      <c r="C79" s="59">
        <v>4480.53</v>
      </c>
      <c r="D79" s="10">
        <f t="shared" si="9"/>
        <v>7021.69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7399.61</v>
      </c>
      <c r="C80" s="63">
        <v>7528.110000000001</v>
      </c>
      <c r="D80" s="10">
        <f t="shared" si="9"/>
        <v>14927.720000000001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32361.829999999998</v>
      </c>
      <c r="C81" s="8">
        <f>SUM(C61:C80)</f>
        <v>38936.15</v>
      </c>
      <c r="D81" s="8">
        <f t="shared" si="9"/>
        <v>71297.98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password="CF33" sheet="1" objects="1" scenarios="1" selectLockedCells="1"/>
  <mergeCells count="12">
    <mergeCell ref="A6:A7"/>
    <mergeCell ref="B6:B7"/>
    <mergeCell ref="E6:E7"/>
    <mergeCell ref="F6:F7"/>
    <mergeCell ref="C6:C7"/>
    <mergeCell ref="D6:D7"/>
    <mergeCell ref="J6:J7"/>
    <mergeCell ref="I6:I7"/>
    <mergeCell ref="B2:K2"/>
    <mergeCell ref="B4:K4"/>
    <mergeCell ref="K6:K7"/>
    <mergeCell ref="B3:K3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7" operator="greaterThan" stopIfTrue="1">
      <formula>0</formula>
    </cfRule>
  </conditionalFormatting>
  <conditionalFormatting sqref="D12:D25">
    <cfRule type="expression" priority="5" dxfId="8" stopIfTrue="1">
      <formula>D12=P</formula>
    </cfRule>
  </conditionalFormatting>
  <conditionalFormatting sqref="D9">
    <cfRule type="expression" priority="6" dxfId="8" stopIfTrue="1">
      <formula>$D$9=P</formula>
    </cfRule>
  </conditionalFormatting>
  <conditionalFormatting sqref="K29:K32 K35:K46 K49:K58 K61:K80">
    <cfRule type="cellIs" priority="7" dxfId="9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8" scale="65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Pitkin Jeni (Communications)</cp:lastModifiedBy>
  <cp:lastPrinted>2009-06-30T18:19:46Z</cp:lastPrinted>
  <dcterms:created xsi:type="dcterms:W3CDTF">2007-10-03T08:10:56Z</dcterms:created>
  <dcterms:modified xsi:type="dcterms:W3CDTF">2015-07-28T10:17:10Z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8e3ae66f-8117-4229-a9f5-b07ef7d74de7</vt:lpwstr>
  </property>
</Properties>
</file>