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680" yWindow="2640" windowWidth="13820" windowHeight="6090" tabRatio="936"/>
  </bookViews>
  <sheets>
    <sheet name="Contents" sheetId="15" r:id="rId1"/>
    <sheet name="Footnotes" sheetId="35" r:id="rId2"/>
    <sheet name="Table 1" sheetId="2" r:id="rId3"/>
    <sheet name="TABLE 1 DATA" sheetId="52" state="hidden" r:id="rId4"/>
    <sheet name="Table 2" sheetId="58" r:id="rId5"/>
    <sheet name="TABLE 2 DATA" sheetId="59" state="hidden" r:id="rId6"/>
    <sheet name="Table 3" sheetId="60" r:id="rId7"/>
    <sheet name="Table 3 DATA" sheetId="61" state="hidden" r:id="rId8"/>
    <sheet name="Table 4" sheetId="20" r:id="rId9"/>
    <sheet name="TABLE 4 DATA  " sheetId="49" state="hidden" r:id="rId10"/>
    <sheet name="Table 5" sheetId="10" r:id="rId11"/>
    <sheet name="Tables 6 and 7" sheetId="46" r:id="rId12"/>
    <sheet name="APP DATA" sheetId="48" state="hidden" r:id="rId13"/>
    <sheet name="Table 8" sheetId="37" r:id="rId14"/>
    <sheet name="Table 9" sheetId="14" r:id="rId15"/>
    <sheet name="Table 9 DATA" sheetId="53" state="hidden" r:id="rId16"/>
    <sheet name="Table 10" sheetId="18" r:id="rId17"/>
    <sheet name="Table 11" sheetId="17" r:id="rId18"/>
    <sheet name="Tables 12" sheetId="4" r:id="rId19"/>
    <sheet name="TABLE 12 DATA" sheetId="50" state="hidden" r:id="rId20"/>
    <sheet name="Table 13" sheetId="12" r:id="rId21"/>
    <sheet name="Table 14" sheetId="13" r:id="rId22"/>
  </sheets>
  <definedNames>
    <definedName name="_19_24">'Tables 6 and 7'!$AA$2:$AA$3</definedName>
    <definedName name="_19_64">'Tables 6 and 7'!$AA$2:$AA$3</definedName>
    <definedName name="Age_group">'Tables 6 and 7'!$Z$2:$Z$3</definedName>
    <definedName name="Age_group3">'Tables 6 and 7'!$Z$1:$Z$3</definedName>
    <definedName name="_xlnm.Print_Area" localSheetId="2">'Table 1'!$A$4:$H$15</definedName>
    <definedName name="_xlnm.Print_Area" localSheetId="17">'Table 11'!$A$1:$P$44</definedName>
    <definedName name="_xlnm.Print_Area" localSheetId="8">'Table 4'!#REF!</definedName>
    <definedName name="_xlnm.Print_Area" localSheetId="10">'Table 5'!$A$1:$H$22</definedName>
    <definedName name="_xlnm.Print_Area" localSheetId="14">'Table 9'!$A$4:$H$26</definedName>
    <definedName name="_xlnm.Print_Area" localSheetId="18">'Tables 12'!$C$4:$I$32</definedName>
  </definedNames>
  <calcPr calcId="145621"/>
</workbook>
</file>

<file path=xl/calcChain.xml><?xml version="1.0" encoding="utf-8"?>
<calcChain xmlns="http://schemas.openxmlformats.org/spreadsheetml/2006/main">
  <c r="I7" i="37" l="1"/>
  <c r="F7" i="37"/>
  <c r="D7" i="37"/>
  <c r="E9" i="46" l="1"/>
  <c r="F9" i="46"/>
  <c r="G9" i="46"/>
  <c r="I9" i="46"/>
  <c r="J9" i="46"/>
  <c r="K9" i="46"/>
  <c r="M9" i="46"/>
  <c r="N9" i="46"/>
  <c r="O9" i="46"/>
  <c r="Q9" i="46"/>
  <c r="R9" i="46"/>
  <c r="S9" i="46"/>
  <c r="U9" i="46"/>
  <c r="V9" i="46"/>
  <c r="W9" i="46"/>
  <c r="E11" i="46"/>
  <c r="F11" i="46"/>
  <c r="G11" i="46"/>
  <c r="I11" i="46"/>
  <c r="J11" i="46"/>
  <c r="K11" i="46"/>
  <c r="M11" i="46"/>
  <c r="N11" i="46"/>
  <c r="O11" i="46"/>
  <c r="Q11" i="46"/>
  <c r="R11" i="46"/>
  <c r="S11" i="46"/>
  <c r="U11" i="46"/>
  <c r="V11" i="46"/>
  <c r="W11" i="46"/>
  <c r="E12" i="46"/>
  <c r="F12" i="46"/>
  <c r="G12" i="46"/>
  <c r="I12" i="46"/>
  <c r="J12" i="46"/>
  <c r="K12" i="46"/>
  <c r="M12" i="46"/>
  <c r="N12" i="46"/>
  <c r="O12" i="46"/>
  <c r="Q12" i="46"/>
  <c r="R12" i="46"/>
  <c r="S12" i="46"/>
  <c r="U12" i="46"/>
  <c r="V12" i="46"/>
  <c r="W12" i="46"/>
  <c r="E13" i="46"/>
  <c r="F13" i="46"/>
  <c r="G13" i="46"/>
  <c r="I13" i="46"/>
  <c r="J13" i="46"/>
  <c r="K13" i="46"/>
  <c r="M13" i="46"/>
  <c r="N13" i="46"/>
  <c r="O13" i="46"/>
  <c r="Q13" i="46"/>
  <c r="R13" i="46"/>
  <c r="S13" i="46"/>
  <c r="U13" i="46"/>
  <c r="V13" i="46"/>
  <c r="W13" i="46"/>
  <c r="E15" i="46"/>
  <c r="F15" i="46"/>
  <c r="G15" i="46"/>
  <c r="I15" i="46"/>
  <c r="J15" i="46"/>
  <c r="K15" i="46"/>
  <c r="M15" i="46"/>
  <c r="N15" i="46"/>
  <c r="O15" i="46"/>
  <c r="Q15" i="46"/>
  <c r="R15" i="46"/>
  <c r="S15" i="46"/>
  <c r="U15" i="46"/>
  <c r="V15" i="46"/>
  <c r="W15" i="46"/>
  <c r="E16" i="46"/>
  <c r="F16" i="46"/>
  <c r="G16" i="46"/>
  <c r="I16" i="46"/>
  <c r="J16" i="46"/>
  <c r="K16" i="46"/>
  <c r="M16" i="46"/>
  <c r="N16" i="46"/>
  <c r="O16" i="46"/>
  <c r="Q16" i="46"/>
  <c r="R16" i="46"/>
  <c r="S16" i="46"/>
  <c r="U16" i="46"/>
  <c r="V16" i="46"/>
  <c r="W16" i="46"/>
  <c r="F8" i="46"/>
  <c r="G8" i="46"/>
  <c r="I8" i="46"/>
  <c r="J8" i="46"/>
  <c r="K8" i="46"/>
  <c r="M8" i="46"/>
  <c r="N8" i="46"/>
  <c r="O8" i="46"/>
  <c r="Q8" i="46"/>
  <c r="R8" i="46"/>
  <c r="S8" i="46"/>
  <c r="U8" i="46"/>
  <c r="V8" i="46"/>
  <c r="W8" i="46"/>
  <c r="E8" i="46"/>
  <c r="W39" i="46" l="1"/>
  <c r="U39" i="46"/>
  <c r="R39" i="46"/>
  <c r="O39" i="46"/>
  <c r="M39" i="46"/>
  <c r="J39" i="46"/>
  <c r="G39" i="46"/>
  <c r="E39" i="46"/>
  <c r="V38" i="46"/>
  <c r="S38" i="46"/>
  <c r="Q38" i="46"/>
  <c r="N38" i="46"/>
  <c r="K38" i="46"/>
  <c r="I38" i="46"/>
  <c r="F38" i="46"/>
  <c r="W36" i="46"/>
  <c r="U36" i="46"/>
  <c r="R36" i="46"/>
  <c r="O36" i="46"/>
  <c r="M36" i="46"/>
  <c r="J36" i="46"/>
  <c r="G36" i="46"/>
  <c r="E36" i="46"/>
  <c r="V35" i="46"/>
  <c r="S35" i="46"/>
  <c r="Q35" i="46"/>
  <c r="N35" i="46"/>
  <c r="K35" i="46"/>
  <c r="I35" i="46"/>
  <c r="F35" i="46"/>
  <c r="W34" i="46"/>
  <c r="U34" i="46"/>
  <c r="R34" i="46"/>
  <c r="O34" i="46"/>
  <c r="M34" i="46"/>
  <c r="J34" i="46"/>
  <c r="G34" i="46"/>
  <c r="E34" i="46"/>
  <c r="V32" i="46"/>
  <c r="S32" i="46"/>
  <c r="Q32" i="46"/>
  <c r="N32" i="46"/>
  <c r="K32" i="46"/>
  <c r="I32" i="46"/>
  <c r="F32" i="46"/>
  <c r="V39" i="46"/>
  <c r="S39" i="46"/>
  <c r="Q39" i="46"/>
  <c r="N39" i="46"/>
  <c r="K39" i="46"/>
  <c r="I39" i="46"/>
  <c r="F39" i="46"/>
  <c r="W38" i="46"/>
  <c r="U38" i="46"/>
  <c r="R38" i="46"/>
  <c r="O38" i="46"/>
  <c r="M38" i="46"/>
  <c r="J38" i="46"/>
  <c r="G38" i="46"/>
  <c r="E38" i="46"/>
  <c r="V36" i="46"/>
  <c r="S36" i="46"/>
  <c r="Q36" i="46"/>
  <c r="N36" i="46"/>
  <c r="K36" i="46"/>
  <c r="I36" i="46"/>
  <c r="F36" i="46"/>
  <c r="W35" i="46"/>
  <c r="U35" i="46"/>
  <c r="R35" i="46"/>
  <c r="O35" i="46"/>
  <c r="M35" i="46"/>
  <c r="J35" i="46"/>
  <c r="G35" i="46"/>
  <c r="E35" i="46"/>
  <c r="V34" i="46"/>
  <c r="S34" i="46"/>
  <c r="Q34" i="46"/>
  <c r="N34" i="46"/>
  <c r="K34" i="46"/>
  <c r="I34" i="46"/>
  <c r="F34" i="46"/>
  <c r="W32" i="46"/>
  <c r="U32" i="46"/>
  <c r="R32" i="46"/>
  <c r="O32" i="46"/>
  <c r="M32" i="46"/>
  <c r="J32" i="46"/>
  <c r="G32" i="46"/>
  <c r="E32" i="46"/>
  <c r="W31" i="46"/>
  <c r="U31" i="46"/>
  <c r="R31" i="46"/>
  <c r="O31" i="46"/>
  <c r="M31" i="46"/>
  <c r="J31" i="46"/>
  <c r="G31" i="46"/>
  <c r="E31" i="46"/>
  <c r="V31" i="46"/>
  <c r="S31" i="46"/>
  <c r="Q31" i="46"/>
  <c r="N31" i="46"/>
  <c r="K31" i="46"/>
  <c r="I31" i="46"/>
  <c r="F31" i="46"/>
  <c r="A27" i="46" l="1"/>
  <c r="A4" i="46"/>
  <c r="A4" i="4" l="1"/>
  <c r="A4" i="14"/>
  <c r="A4" i="20"/>
  <c r="A4" i="2" l="1"/>
  <c r="A4" i="58"/>
  <c r="H5" i="59" l="1"/>
  <c r="H4" i="59"/>
  <c r="A4" i="60" l="1"/>
  <c r="G9" i="20" l="1"/>
  <c r="G10" i="20"/>
  <c r="G11" i="20"/>
  <c r="G12" i="20"/>
  <c r="G13" i="20"/>
  <c r="G14" i="20"/>
  <c r="G8" i="20"/>
  <c r="E14" i="20"/>
  <c r="E9" i="20"/>
  <c r="E10" i="20"/>
  <c r="E11" i="20"/>
  <c r="E12" i="20"/>
  <c r="E13" i="20"/>
  <c r="E8" i="20"/>
  <c r="C9" i="20"/>
  <c r="C10" i="20"/>
  <c r="C11" i="20"/>
  <c r="C12" i="20"/>
  <c r="C13" i="20"/>
  <c r="C14" i="20"/>
  <c r="C8" i="20"/>
  <c r="E9" i="60"/>
  <c r="E8" i="60"/>
  <c r="E7" i="60"/>
  <c r="B9" i="60"/>
  <c r="B8" i="60"/>
  <c r="B7" i="60"/>
  <c r="F7" i="61"/>
  <c r="C7" i="61"/>
  <c r="F6" i="61"/>
  <c r="C6" i="61"/>
  <c r="F5" i="61"/>
  <c r="C5" i="61"/>
  <c r="F14" i="61"/>
  <c r="C14" i="61"/>
  <c r="F13" i="61"/>
  <c r="C13" i="61"/>
  <c r="F12" i="61"/>
  <c r="C12" i="61"/>
  <c r="F9" i="60" l="1"/>
  <c r="C9" i="60"/>
  <c r="F8" i="60"/>
  <c r="C8" i="60"/>
  <c r="F7" i="60"/>
  <c r="C7" i="60"/>
  <c r="H10" i="14"/>
  <c r="H11" i="14"/>
  <c r="H12" i="14"/>
  <c r="H13" i="14"/>
  <c r="H14" i="14"/>
  <c r="H15" i="14"/>
  <c r="H16" i="14"/>
  <c r="H17" i="14"/>
  <c r="H18" i="14"/>
  <c r="H8" i="14"/>
  <c r="H9" i="14"/>
  <c r="H7" i="14"/>
  <c r="D10" i="2" l="1"/>
  <c r="E10" i="2"/>
  <c r="F10" i="2"/>
  <c r="G10" i="2"/>
  <c r="H10" i="2"/>
  <c r="I10" i="2"/>
  <c r="D9" i="2"/>
  <c r="E9" i="2"/>
  <c r="F9" i="2"/>
  <c r="G9" i="2"/>
  <c r="H9" i="2"/>
  <c r="I9" i="2"/>
  <c r="D8" i="2"/>
  <c r="E8" i="2"/>
  <c r="F8" i="2"/>
  <c r="G8" i="2"/>
  <c r="H8" i="2"/>
  <c r="I8" i="2"/>
  <c r="I7" i="2"/>
  <c r="E7" i="2"/>
  <c r="F7" i="2"/>
  <c r="G7" i="2"/>
  <c r="H7" i="2"/>
  <c r="D7" i="2"/>
  <c r="D8" i="58"/>
  <c r="E8" i="58"/>
  <c r="E7" i="58"/>
  <c r="D7" i="58"/>
  <c r="C7" i="14"/>
  <c r="D9" i="58" l="1"/>
  <c r="E9" i="58"/>
  <c r="C8" i="14" l="1"/>
  <c r="D8" i="14"/>
  <c r="E8" i="14"/>
  <c r="F8" i="14"/>
  <c r="G8" i="14"/>
  <c r="C9" i="14"/>
  <c r="D9" i="14"/>
  <c r="E9" i="14"/>
  <c r="F9" i="14"/>
  <c r="G9" i="14"/>
  <c r="C10" i="14"/>
  <c r="D10" i="14"/>
  <c r="E10" i="14"/>
  <c r="F10" i="14"/>
  <c r="G10" i="14"/>
  <c r="C11" i="14"/>
  <c r="D11" i="14"/>
  <c r="E11" i="14"/>
  <c r="F11" i="14"/>
  <c r="G11" i="14"/>
  <c r="C12" i="14"/>
  <c r="D12" i="14"/>
  <c r="E12" i="14"/>
  <c r="F12" i="14"/>
  <c r="G12" i="14"/>
  <c r="C13" i="14"/>
  <c r="D13" i="14"/>
  <c r="E13" i="14"/>
  <c r="F13" i="14"/>
  <c r="G13" i="14"/>
  <c r="C14" i="14"/>
  <c r="D14" i="14"/>
  <c r="E14" i="14"/>
  <c r="F14" i="14"/>
  <c r="G14" i="14"/>
  <c r="C15" i="14"/>
  <c r="D15" i="14"/>
  <c r="E15" i="14"/>
  <c r="F15" i="14"/>
  <c r="G15" i="14"/>
  <c r="C16" i="14"/>
  <c r="D16" i="14"/>
  <c r="E16" i="14"/>
  <c r="F16" i="14"/>
  <c r="G16" i="14"/>
  <c r="C17" i="14"/>
  <c r="D17" i="14"/>
  <c r="E17" i="14"/>
  <c r="F17" i="14"/>
  <c r="G17" i="14"/>
  <c r="C18" i="14"/>
  <c r="D18" i="14"/>
  <c r="E18" i="14"/>
  <c r="F18" i="14"/>
  <c r="G18" i="14"/>
  <c r="D7" i="14"/>
  <c r="E7" i="14"/>
  <c r="F7" i="14"/>
  <c r="G7" i="14"/>
  <c r="M2" i="2" l="1"/>
  <c r="K2" i="4"/>
  <c r="F25" i="4"/>
  <c r="H20" i="4"/>
  <c r="H22" i="4"/>
  <c r="D29" i="4"/>
  <c r="H9" i="4"/>
  <c r="D19" i="4"/>
  <c r="H12" i="4"/>
  <c r="H17" i="4"/>
  <c r="H28" i="4"/>
  <c r="H25" i="4"/>
  <c r="F10" i="4"/>
  <c r="D8" i="4"/>
  <c r="F9" i="4"/>
  <c r="D14" i="4"/>
  <c r="D13" i="4"/>
  <c r="F18" i="4"/>
  <c r="F11" i="4"/>
  <c r="F20" i="4"/>
  <c r="D22" i="4"/>
  <c r="D11" i="4"/>
  <c r="H11" i="4"/>
  <c r="F23" i="4"/>
  <c r="H16" i="4"/>
  <c r="H29" i="4"/>
  <c r="F26" i="4"/>
  <c r="F24" i="4"/>
  <c r="H15" i="4"/>
  <c r="H24" i="4"/>
  <c r="H10" i="4"/>
  <c r="D17" i="4"/>
  <c r="H18" i="4"/>
  <c r="H14" i="4"/>
  <c r="D16" i="4"/>
  <c r="D25" i="4"/>
  <c r="F13" i="4"/>
  <c r="D9" i="4"/>
  <c r="F29" i="4"/>
  <c r="D20" i="4"/>
  <c r="H8" i="4"/>
  <c r="F16" i="4"/>
  <c r="F27" i="4"/>
  <c r="D18" i="4"/>
  <c r="F21" i="4"/>
  <c r="F22" i="4"/>
  <c r="H26" i="4"/>
  <c r="D24" i="4"/>
  <c r="F14" i="4"/>
  <c r="F12" i="4"/>
  <c r="H13" i="4"/>
  <c r="H23" i="4"/>
  <c r="F15" i="4"/>
  <c r="D27" i="4"/>
  <c r="D10" i="4"/>
  <c r="H27" i="4"/>
  <c r="D28" i="4"/>
  <c r="D26" i="4"/>
  <c r="F17" i="4"/>
  <c r="F28" i="4"/>
  <c r="D12" i="4"/>
  <c r="H21" i="4"/>
  <c r="D21" i="4"/>
  <c r="H19" i="4"/>
  <c r="D23" i="4"/>
  <c r="F19" i="4"/>
  <c r="F8" i="4"/>
  <c r="D15" i="4"/>
  <c r="E24" i="4" l="1"/>
  <c r="E27" i="4"/>
  <c r="E23" i="4"/>
  <c r="E19" i="4"/>
  <c r="E15" i="4"/>
  <c r="E11" i="4"/>
  <c r="E26" i="4"/>
  <c r="E22" i="4"/>
  <c r="E18" i="4"/>
  <c r="E14" i="4"/>
  <c r="E29" i="4"/>
  <c r="E25" i="4"/>
  <c r="E21" i="4"/>
  <c r="E17" i="4"/>
  <c r="E13" i="4"/>
  <c r="E9" i="4"/>
  <c r="E28" i="4"/>
  <c r="E20" i="4"/>
  <c r="E16" i="4"/>
  <c r="E12" i="4"/>
  <c r="E10" i="4"/>
  <c r="G27" i="4"/>
  <c r="G23" i="4"/>
  <c r="G19" i="4"/>
  <c r="G15" i="4"/>
  <c r="G11" i="4"/>
  <c r="G26" i="4"/>
  <c r="G18" i="4"/>
  <c r="G14" i="4"/>
  <c r="G29" i="4"/>
  <c r="G25" i="4"/>
  <c r="G21" i="4"/>
  <c r="G17" i="4"/>
  <c r="G13" i="4"/>
  <c r="G9" i="4"/>
  <c r="G28" i="4"/>
  <c r="G24" i="4"/>
  <c r="G20" i="4"/>
  <c r="G16" i="4"/>
  <c r="G12" i="4"/>
  <c r="G22" i="4"/>
  <c r="G10" i="4"/>
  <c r="I27" i="4"/>
  <c r="I23" i="4"/>
  <c r="I19" i="4"/>
  <c r="I15" i="4"/>
  <c r="I11" i="4"/>
  <c r="I29" i="4"/>
  <c r="I25" i="4"/>
  <c r="I21" i="4"/>
  <c r="I17" i="4"/>
  <c r="I13" i="4"/>
  <c r="I9" i="4"/>
  <c r="I28" i="4"/>
  <c r="I24" i="4"/>
  <c r="I20" i="4"/>
  <c r="I16" i="4"/>
  <c r="I12" i="4"/>
  <c r="I26" i="4"/>
  <c r="I22" i="4"/>
  <c r="I18" i="4"/>
  <c r="I14" i="4"/>
  <c r="I10" i="4"/>
  <c r="I8" i="4"/>
  <c r="G8" i="4"/>
  <c r="E8" i="4"/>
</calcChain>
</file>

<file path=xl/sharedStrings.xml><?xml version="1.0" encoding="utf-8"?>
<sst xmlns="http://schemas.openxmlformats.org/spreadsheetml/2006/main" count="875" uniqueCount="269">
  <si>
    <t>Table 4</t>
  </si>
  <si>
    <t>Table 5</t>
  </si>
  <si>
    <t>Level 1 - Other</t>
  </si>
  <si>
    <t>Level 1 - ESOL</t>
  </si>
  <si>
    <t>All</t>
  </si>
  <si>
    <t>Greater Wessex</t>
  </si>
  <si>
    <t>All Apprenticeships started by learners aged 19-64 observed claiming benefits in the matched data during 3 months prior to start of learning</t>
  </si>
  <si>
    <t>All Apprenticeships started by learners aged 19-64 observed claiming benefits in the matched data during 6 months prior to start of learning</t>
  </si>
  <si>
    <t>All Apprenticeships started by learners aged 19-24 observed claiming benefits in the matched data during 6 months prior to start of learning</t>
  </si>
  <si>
    <t>Entry - English</t>
  </si>
  <si>
    <t>Entry - Maths</t>
  </si>
  <si>
    <t>Level 1 - English</t>
  </si>
  <si>
    <t>Level 1 - Maths</t>
  </si>
  <si>
    <t>Level 2 - English</t>
  </si>
  <si>
    <t>Level 2 - Maths</t>
  </si>
  <si>
    <t>Entry - Other</t>
  </si>
  <si>
    <t>Entry - ESOL</t>
  </si>
  <si>
    <t>2009/10</t>
  </si>
  <si>
    <t>2010/11</t>
  </si>
  <si>
    <t>2011/12</t>
  </si>
  <si>
    <t>Unit</t>
  </si>
  <si>
    <t>Learning Aims</t>
  </si>
  <si>
    <t>Total</t>
  </si>
  <si>
    <t>Level</t>
  </si>
  <si>
    <t>Jobseeker's Allowance and Employment and Support Allowance (WRAG)</t>
  </si>
  <si>
    <t>Other Benefits</t>
  </si>
  <si>
    <t>All Benefit Types</t>
  </si>
  <si>
    <t>Level 2 - Other</t>
  </si>
  <si>
    <t>Level 2 - ESOL</t>
  </si>
  <si>
    <t>Level 3</t>
  </si>
  <si>
    <t>Level 4+</t>
  </si>
  <si>
    <t>Unassigned</t>
  </si>
  <si>
    <t>All Levels</t>
  </si>
  <si>
    <t>Level 2</t>
  </si>
  <si>
    <t>Level 3 and Higher</t>
  </si>
  <si>
    <t>of which</t>
  </si>
  <si>
    <t>19-24</t>
  </si>
  <si>
    <t xml:space="preserve">Benefit Type </t>
  </si>
  <si>
    <t>Other</t>
  </si>
  <si>
    <t>Total Learners</t>
  </si>
  <si>
    <t>Unknown</t>
  </si>
  <si>
    <t>Gender</t>
  </si>
  <si>
    <t>Female</t>
  </si>
  <si>
    <t>Male</t>
  </si>
  <si>
    <t>Not Known</t>
  </si>
  <si>
    <t>Ethnicity</t>
  </si>
  <si>
    <t>White</t>
  </si>
  <si>
    <t>Jobseeker's Allowance</t>
  </si>
  <si>
    <t xml:space="preserve">Benefit type </t>
  </si>
  <si>
    <t>31-90 days</t>
  </si>
  <si>
    <t>91-180 days</t>
  </si>
  <si>
    <t>181-360 days</t>
  </si>
  <si>
    <t>&gt;360 days</t>
  </si>
  <si>
    <t>Aims</t>
  </si>
  <si>
    <t>JSA</t>
  </si>
  <si>
    <t>Benefit spells with training</t>
  </si>
  <si>
    <t>Benefit Type</t>
  </si>
  <si>
    <t>All Benefit Spells</t>
  </si>
  <si>
    <t>% with Training</t>
  </si>
  <si>
    <t>Other Benefit Types</t>
  </si>
  <si>
    <t>England</t>
  </si>
  <si>
    <t>List of Tables:</t>
  </si>
  <si>
    <t>Table 1</t>
  </si>
  <si>
    <t>Table 2</t>
  </si>
  <si>
    <t>Table 3</t>
  </si>
  <si>
    <t>4. 'All benefit spells' are all spells over the course of the year and are therefore not comparable with the claimant count or other published snapshots of benefit data.</t>
  </si>
  <si>
    <t>ESA (WRAG)</t>
  </si>
  <si>
    <t>0-30 days</t>
  </si>
  <si>
    <t>Black Country</t>
  </si>
  <si>
    <t>East Anglia</t>
  </si>
  <si>
    <t>East London</t>
  </si>
  <si>
    <t>Essex</t>
  </si>
  <si>
    <t>Kent</t>
  </si>
  <si>
    <t>Mercia</t>
  </si>
  <si>
    <t>Merseyside</t>
  </si>
  <si>
    <t>North London</t>
  </si>
  <si>
    <t>South London</t>
  </si>
  <si>
    <t>South Yorkshire</t>
  </si>
  <si>
    <t>West London</t>
  </si>
  <si>
    <t>West Yorkshire</t>
  </si>
  <si>
    <t>0-3 months</t>
  </si>
  <si>
    <t>3-6 months</t>
  </si>
  <si>
    <t>6-9 months</t>
  </si>
  <si>
    <t>9-12 months</t>
  </si>
  <si>
    <t>Asian or Asian British</t>
  </si>
  <si>
    <t>Black or Black British</t>
  </si>
  <si>
    <t>Mixed</t>
  </si>
  <si>
    <t>Other/Chinese</t>
  </si>
  <si>
    <t>Unknown/Prefer not to say</t>
  </si>
  <si>
    <t>Employment and Support Allowance (Work Related Activity Group)</t>
  </si>
  <si>
    <t>Claimants Starting FE Training</t>
  </si>
  <si>
    <t>Benefit Spells with Training</t>
  </si>
  <si>
    <t>Table 6</t>
  </si>
  <si>
    <t>Table 7</t>
  </si>
  <si>
    <t>3. Dash represents a value lower than 50.</t>
  </si>
  <si>
    <t>Jobseeker's Allowance / Employment and Support Allowance (WRAG)</t>
  </si>
  <si>
    <t>2012/13</t>
  </si>
  <si>
    <t>%</t>
  </si>
  <si>
    <t>Please see the general footnotes page for further information on this table.</t>
  </si>
  <si>
    <t>Entry Level</t>
  </si>
  <si>
    <t>Level 1</t>
  </si>
  <si>
    <t>Employment and Support Allowance (WRAG)</t>
  </si>
  <si>
    <t>Full Level 2</t>
  </si>
  <si>
    <t>Full Level 3</t>
  </si>
  <si>
    <t>Total 2009/10</t>
  </si>
  <si>
    <t>Total 2010/11</t>
  </si>
  <si>
    <t>Total 2011/12</t>
  </si>
  <si>
    <t>Total 2012/13</t>
  </si>
  <si>
    <t>General footnotes which are applicable to all tables</t>
  </si>
  <si>
    <t>1. Only matched data is included in this publication, i.e. where a match has been found between the ILR and WPLS. Figures will not match BIS’ Statistical First Release on Post 16 Education and Skills as not all learners therein will have been matched to a benefit and/or employment record.</t>
  </si>
  <si>
    <t>3. 'All benefit spells' are all spells over the course of the year and are therefore not comparable with the claimant count or other published snapshots of benefit data.</t>
  </si>
  <si>
    <t>Total Entry Level</t>
  </si>
  <si>
    <t>Total Level 1</t>
  </si>
  <si>
    <t>Total Level 2</t>
  </si>
  <si>
    <t>Total Level 3</t>
  </si>
  <si>
    <t>2013/14</t>
  </si>
  <si>
    <t>Level 4 +</t>
  </si>
  <si>
    <t>Other Level</t>
  </si>
  <si>
    <t>Total 2013/2014</t>
  </si>
  <si>
    <t>Avon, Severn and Thames</t>
  </si>
  <si>
    <t>Bedfordshire and Hertfordshire</t>
  </si>
  <si>
    <t>Berkshire, Surrey and Sussex</t>
  </si>
  <si>
    <t>Birmingham and Solihull</t>
  </si>
  <si>
    <t>Cumbria and Lancashire</t>
  </si>
  <si>
    <t>Devon, Cornwall and Somerset</t>
  </si>
  <si>
    <t>Durham and Tees Valley</t>
  </si>
  <si>
    <t>Greater Manchester Central and Cheshire</t>
  </si>
  <si>
    <t>Greater Manchester East and West</t>
  </si>
  <si>
    <t>Leicestershire and Northamptonshire</t>
  </si>
  <si>
    <t>Midland Shires</t>
  </si>
  <si>
    <t>North East Yorkshire and the Humber</t>
  </si>
  <si>
    <t>Northumberland, Tyne and Wear</t>
  </si>
  <si>
    <t>Nottinghamshire, Lincolnshire and Rutland</t>
  </si>
  <si>
    <t>25-64</t>
  </si>
  <si>
    <t>Learners with Learning Difficulties</t>
  </si>
  <si>
    <t>Learning Difficulty</t>
  </si>
  <si>
    <t>No Learning Difficulty</t>
  </si>
  <si>
    <t>.</t>
  </si>
  <si>
    <t>Table 8</t>
  </si>
  <si>
    <r>
      <t>Learners on Benefits at the Start of Learning</t>
    </r>
    <r>
      <rPr>
        <vertAlign val="superscript"/>
        <sz val="9"/>
        <rFont val="Arial"/>
        <family val="2"/>
      </rPr>
      <t>2</t>
    </r>
  </si>
  <si>
    <t>Table 10</t>
  </si>
  <si>
    <t>Table 14</t>
  </si>
  <si>
    <t>1. Demographic statuses are as self-declared by the learner at the time of enrolment with the learning provider.</t>
  </si>
  <si>
    <t>www.gov.uk/government/organisations/department-for-business-innovation-skills/series/further-education-for-benefit-claimants</t>
  </si>
  <si>
    <t>1. Please see the general footnotes for further information on this table.</t>
  </si>
  <si>
    <t>Total Provision</t>
  </si>
  <si>
    <t>Education &amp; Training Provision</t>
  </si>
  <si>
    <t>2. 'Other Benefits' includes: Other Employment and Support Allowance, Incapacity Benefit, Income Support, Severe Disablement Allowance, Pension Credit, Passported Incapacity Benefit.  It does not include Universal Credit claims.</t>
  </si>
  <si>
    <t>Under 19</t>
  </si>
  <si>
    <t>2014/15</t>
  </si>
  <si>
    <t>Please select criteria</t>
  </si>
  <si>
    <t>19-64</t>
  </si>
  <si>
    <t>Jobseeker's Allowance and Employment and Support Allowance (Work Related Activity Group) 3</t>
  </si>
  <si>
    <t>Other benefits 3</t>
  </si>
  <si>
    <t>Jobseeker's Allowance and Employment and Support Allowance (Work Related Activity Group) 6</t>
  </si>
  <si>
    <t>Other benefits 6</t>
  </si>
  <si>
    <r>
      <t xml:space="preserve">Jobseeker's Allowance and Employment and Support Allowance (Work Related Activity Group) </t>
    </r>
    <r>
      <rPr>
        <sz val="9"/>
        <color theme="0"/>
        <rFont val="Arial"/>
        <family val="2"/>
      </rPr>
      <t>6</t>
    </r>
  </si>
  <si>
    <r>
      <t>Age Group</t>
    </r>
    <r>
      <rPr>
        <b/>
        <vertAlign val="superscript"/>
        <sz val="9"/>
        <rFont val="Arial"/>
        <family val="2"/>
      </rPr>
      <t>1</t>
    </r>
    <r>
      <rPr>
        <b/>
        <sz val="9"/>
        <rFont val="Arial"/>
        <family val="2"/>
      </rPr>
      <t>:</t>
    </r>
  </si>
  <si>
    <t>1. Age is defined as the age of the learner at the start of their Apprenticeship.</t>
  </si>
  <si>
    <r>
      <t>All Matched Learners</t>
    </r>
    <r>
      <rPr>
        <sz val="9"/>
        <color theme="0"/>
        <rFont val="Arial"/>
        <family val="2"/>
      </rPr>
      <t xml:space="preserve"> E+T</t>
    </r>
  </si>
  <si>
    <r>
      <t>of which on Benefit at learning start</t>
    </r>
    <r>
      <rPr>
        <sz val="9"/>
        <color theme="0"/>
        <rFont val="Arial"/>
        <family val="2"/>
      </rPr>
      <t xml:space="preserve"> E+T</t>
    </r>
  </si>
  <si>
    <r>
      <t>All Matched Learners</t>
    </r>
    <r>
      <rPr>
        <sz val="9"/>
        <color theme="0"/>
        <rFont val="Arial"/>
        <family val="2"/>
      </rPr>
      <t xml:space="preserve"> TP</t>
    </r>
  </si>
  <si>
    <r>
      <t>of which on Benefit at learning start</t>
    </r>
    <r>
      <rPr>
        <sz val="9"/>
        <color theme="0"/>
        <rFont val="Arial"/>
        <family val="2"/>
      </rPr>
      <t xml:space="preserve"> TP</t>
    </r>
  </si>
  <si>
    <t>See Glossary in main publication for definitions of measurement units.</t>
  </si>
  <si>
    <t>'TABLE 1 DATA'!B13:J16</t>
  </si>
  <si>
    <t>'TABLE 1 DATA'!B5:J8</t>
  </si>
  <si>
    <r>
      <t>Age</t>
    </r>
    <r>
      <rPr>
        <b/>
        <vertAlign val="superscript"/>
        <sz val="9"/>
        <rFont val="Arial"/>
        <family val="2"/>
      </rPr>
      <t>2</t>
    </r>
  </si>
  <si>
    <t>Total 2014/2015</t>
  </si>
  <si>
    <t>All Apprenticeships include any Apprenticeship starter matched to either a DWP or HMRC record</t>
  </si>
  <si>
    <t>12-18 months</t>
  </si>
  <si>
    <t>18-24 months</t>
  </si>
  <si>
    <t>24-36 months</t>
  </si>
  <si>
    <t>36+ months</t>
  </si>
  <si>
    <t>Please select age group</t>
  </si>
  <si>
    <t>'TABLE 3 DATA'!D12:F15</t>
  </si>
  <si>
    <t>'TABLE 3 DATA'!D4:F7</t>
  </si>
  <si>
    <r>
      <t>Benefit spells with training</t>
    </r>
    <r>
      <rPr>
        <vertAlign val="superscript"/>
        <sz val="9"/>
        <rFont val="Arial"/>
        <family val="2"/>
      </rPr>
      <t>2</t>
    </r>
  </si>
  <si>
    <r>
      <t>All Benefit Spells</t>
    </r>
    <r>
      <rPr>
        <vertAlign val="superscript"/>
        <sz val="9"/>
        <rFont val="Arial"/>
        <family val="2"/>
      </rPr>
      <t>3</t>
    </r>
  </si>
  <si>
    <t>Other benefits</t>
  </si>
  <si>
    <t>5. Figures may not sum due to rounding.</t>
  </si>
  <si>
    <t>4. Dot reppresents a value not available.</t>
  </si>
  <si>
    <r>
      <t>Learning Aims</t>
    </r>
    <r>
      <rPr>
        <vertAlign val="superscript"/>
        <sz val="9"/>
        <rFont val="Arial"/>
        <family val="2"/>
      </rPr>
      <t>3</t>
    </r>
  </si>
  <si>
    <r>
      <t>Benefit Spells with Training</t>
    </r>
    <r>
      <rPr>
        <vertAlign val="superscript"/>
        <sz val="9"/>
        <rFont val="Arial"/>
        <family val="2"/>
      </rPr>
      <t>4</t>
    </r>
  </si>
  <si>
    <r>
      <t>All Learners</t>
    </r>
    <r>
      <rPr>
        <vertAlign val="superscript"/>
        <sz val="9"/>
        <color indexed="8"/>
        <rFont val="Arial"/>
        <family val="2"/>
      </rPr>
      <t>2</t>
    </r>
    <r>
      <rPr>
        <sz val="9"/>
        <color theme="0"/>
        <rFont val="Arial"/>
        <family val="2"/>
      </rPr>
      <t xml:space="preserve"> TP</t>
    </r>
  </si>
  <si>
    <r>
      <t>Level</t>
    </r>
    <r>
      <rPr>
        <b/>
        <vertAlign val="superscript"/>
        <sz val="9"/>
        <rFont val="Arial"/>
        <family val="2"/>
      </rPr>
      <t>2</t>
    </r>
  </si>
  <si>
    <t>2. For further information on different levels of qualifications see https://www.gov.uk/what-different-qualification-levels-mean</t>
  </si>
  <si>
    <t>3. A learning aim is a course a learner is studying and is counted in the year the learning started.</t>
  </si>
  <si>
    <t xml:space="preserve">    Location used is the JCP district where the claimant is registered which is not necessarily the same district where the training was delivered. Figures in the table cover only training which was delivered in England.</t>
  </si>
  <si>
    <t xml:space="preserve">    Note that in April 2016 Greater Manchester East and West District was renamed Greater Manchester and Greater Manchester Central and Cheshire District was renamed Cheshire. As this table refer to 2014-15, it does not reflect these changes.
</t>
  </si>
  <si>
    <r>
      <t>All Benefit Spells</t>
    </r>
    <r>
      <rPr>
        <b/>
        <vertAlign val="superscript"/>
        <sz val="9"/>
        <rFont val="Arial"/>
        <family val="2"/>
      </rPr>
      <t>4</t>
    </r>
  </si>
  <si>
    <r>
      <t>Jobcentre Plus District</t>
    </r>
    <r>
      <rPr>
        <b/>
        <vertAlign val="superscript"/>
        <sz val="9"/>
        <rFont val="Arial"/>
        <family val="2"/>
      </rPr>
      <t>2</t>
    </r>
  </si>
  <si>
    <r>
      <t>Benefit spells with training</t>
    </r>
    <r>
      <rPr>
        <b/>
        <vertAlign val="superscript"/>
        <sz val="9"/>
        <rFont val="Arial"/>
        <family val="2"/>
      </rPr>
      <t>3</t>
    </r>
  </si>
  <si>
    <t>2. Care should be taken in interpreting geographical variations in this table. Benefit claimants are recorded in the JCP district of the office they are registered at and volumes will be affected by characteristics of the local economy.</t>
  </si>
  <si>
    <r>
      <t>Point during claim</t>
    </r>
    <r>
      <rPr>
        <b/>
        <vertAlign val="superscript"/>
        <sz val="9"/>
        <rFont val="Arial"/>
        <family val="2"/>
      </rPr>
      <t>3</t>
    </r>
  </si>
  <si>
    <t>3. Point during claim is defined as the difference between the first learning aim and the start of the benefit spell.</t>
  </si>
  <si>
    <t>3. Planned duration is the difference between the date by which the provider and learner plan to complete the learning related to the learning aim and the date that learning was started.</t>
  </si>
  <si>
    <r>
      <t>Planned Duration</t>
    </r>
    <r>
      <rPr>
        <b/>
        <vertAlign val="superscript"/>
        <sz val="9"/>
        <rFont val="Arial"/>
        <family val="2"/>
      </rPr>
      <t>3</t>
    </r>
  </si>
  <si>
    <t xml:space="preserve">    Actual duration may differ where, for example, a learner withdrew from study.</t>
  </si>
  <si>
    <t xml:space="preserve">    Longer duration aims at the lower levels are mainly Preparation for Life and Work courses, the pace of which can be tailored to each learner's individual needs.</t>
  </si>
  <si>
    <t>4. A benefit spell is defined as a continuous period of time claiming the same benefit. Benefit spells with training refer to benefit claims which occurred in the academic year of reference where the benefit claimant started training.</t>
  </si>
  <si>
    <t>2. A benefit spell is defined as a continuous period of time claiming the same benefit. Benefit spells with training refer to benefit claims which occurred in the academic year of reference where the benefit claimant started training.</t>
  </si>
  <si>
    <t>1. A benefit spell is defined as a continuous period of time claiming the same benefit. Benefit spells with training refer to benefit claims which occurred in the academic year of reference where the benefit claimant started training.</t>
  </si>
  <si>
    <t>3. A benefit spell is defined as a continuous period of time claiming the same benefit. Benefit spells with training refer to benefit claims which occurred in the academic year of reference where the benefit claimant started training.</t>
  </si>
  <si>
    <r>
      <t>2. Due to a change in methodology</t>
    </r>
    <r>
      <rPr>
        <sz val="8"/>
        <rFont val="Arial"/>
        <family val="2"/>
      </rPr>
      <t xml:space="preserve"> from the 2013/14 publication, it is not possible to produce figures for the number of Learners on Benefit at the Start of Learning prior to 2013/14 - please see Glossary in main publication for more information.</t>
    </r>
  </si>
  <si>
    <r>
      <t>Other benefits</t>
    </r>
    <r>
      <rPr>
        <vertAlign val="superscript"/>
        <sz val="9"/>
        <rFont val="Arial"/>
        <family val="2"/>
      </rPr>
      <t>2</t>
    </r>
  </si>
  <si>
    <r>
      <t>Age</t>
    </r>
    <r>
      <rPr>
        <b/>
        <vertAlign val="superscript"/>
        <sz val="9"/>
        <color indexed="8"/>
        <rFont val="Arial"/>
        <family val="2"/>
      </rPr>
      <t>2</t>
    </r>
  </si>
  <si>
    <r>
      <t>Unassigned</t>
    </r>
    <r>
      <rPr>
        <b/>
        <vertAlign val="superscript"/>
        <sz val="9"/>
        <rFont val="Arial"/>
        <family val="2"/>
      </rPr>
      <t>3</t>
    </r>
  </si>
  <si>
    <r>
      <t>Unassigned</t>
    </r>
    <r>
      <rPr>
        <vertAlign val="superscript"/>
        <sz val="9"/>
        <rFont val="Arial"/>
        <family val="2"/>
      </rPr>
      <t>3</t>
    </r>
  </si>
  <si>
    <t xml:space="preserve">3. Unassigned courses are largely mandatory aims taken to compliment academic studies, for example tutorial sessions. </t>
  </si>
  <si>
    <t>1. An aim is a course a learner is studying and is counted in the year the learning started. The table above refers to aims taken by learners on benefit.</t>
  </si>
  <si>
    <t>An aim is a course a learner is studying and is counted in the year the learning started. The table above refers to aims taken by learners on benefit.</t>
  </si>
  <si>
    <t xml:space="preserve">2. All learners is the number of learners starting at least one aim within the year, regardless of whether the learner was on benefit at the start. </t>
  </si>
  <si>
    <t xml:space="preserve">2. Age is reported as age of learner at the beginning of the 2014/15 academic year. </t>
  </si>
  <si>
    <t xml:space="preserve">All Apprenticeships started by learners </t>
  </si>
  <si>
    <t>of which claiming up to 3 months before training</t>
  </si>
  <si>
    <r>
      <t>Table 14: Aims</t>
    </r>
    <r>
      <rPr>
        <b/>
        <vertAlign val="superscript"/>
        <sz val="11"/>
        <rFont val="Arial"/>
        <family val="2"/>
      </rPr>
      <t>1</t>
    </r>
    <r>
      <rPr>
        <b/>
        <sz val="11"/>
        <rFont val="Arial"/>
        <family val="2"/>
      </rPr>
      <t xml:space="preserve"> by Monthly Starts and Benefit Type 2009/10 - 2014/15 - Age</t>
    </r>
    <r>
      <rPr>
        <b/>
        <vertAlign val="superscript"/>
        <sz val="11"/>
        <rFont val="Arial"/>
        <family val="2"/>
      </rPr>
      <t>2</t>
    </r>
    <r>
      <rPr>
        <b/>
        <sz val="11"/>
        <rFont val="Arial"/>
        <family val="2"/>
      </rPr>
      <t xml:space="preserve"> 19-64</t>
    </r>
  </si>
  <si>
    <r>
      <t>Table 13: Aims</t>
    </r>
    <r>
      <rPr>
        <b/>
        <vertAlign val="superscript"/>
        <sz val="11"/>
        <rFont val="Arial"/>
        <family val="2"/>
      </rPr>
      <t>1</t>
    </r>
    <r>
      <rPr>
        <b/>
        <sz val="11"/>
        <rFont val="Arial"/>
        <family val="2"/>
      </rPr>
      <t xml:space="preserve"> by Planned Duration, Benefit Type, Level and Subject of Learning 2014/15 - Age</t>
    </r>
    <r>
      <rPr>
        <b/>
        <vertAlign val="superscript"/>
        <sz val="11"/>
        <rFont val="Arial"/>
        <family val="2"/>
      </rPr>
      <t>2</t>
    </r>
    <r>
      <rPr>
        <b/>
        <sz val="11"/>
        <rFont val="Arial"/>
        <family val="2"/>
      </rPr>
      <t xml:space="preserve"> 19-64</t>
    </r>
  </si>
  <si>
    <r>
      <t>Table 11: Benefit Spells with Training by Benefit Type, Training Status and JCP District 2014/15 - Age</t>
    </r>
    <r>
      <rPr>
        <b/>
        <vertAlign val="superscript"/>
        <sz val="11"/>
        <rFont val="Arial"/>
        <family val="2"/>
      </rPr>
      <t>1</t>
    </r>
    <r>
      <rPr>
        <b/>
        <sz val="11"/>
        <rFont val="Arial"/>
        <family val="2"/>
      </rPr>
      <t>19-64</t>
    </r>
  </si>
  <si>
    <r>
      <t>Table 10: Benefit Spells with Training</t>
    </r>
    <r>
      <rPr>
        <b/>
        <vertAlign val="superscript"/>
        <sz val="11"/>
        <rFont val="Arial"/>
        <family val="2"/>
      </rPr>
      <t>1</t>
    </r>
    <r>
      <rPr>
        <b/>
        <sz val="11"/>
        <rFont val="Arial"/>
        <family val="2"/>
      </rPr>
      <t xml:space="preserve"> by Point During Benefit Claim when Training Started, Benefit Type and Academic Year - Age</t>
    </r>
    <r>
      <rPr>
        <b/>
        <vertAlign val="superscript"/>
        <sz val="11"/>
        <rFont val="Arial"/>
        <family val="2"/>
      </rPr>
      <t>2</t>
    </r>
    <r>
      <rPr>
        <b/>
        <sz val="11"/>
        <rFont val="Arial"/>
        <family val="2"/>
      </rPr>
      <t>19-64</t>
    </r>
  </si>
  <si>
    <t>'TABLE 12 DATA'!B27:E48</t>
  </si>
  <si>
    <t>'TABLE 12 DATA'!B3:E24</t>
  </si>
  <si>
    <r>
      <t>All Apprenticeships started</t>
    </r>
    <r>
      <rPr>
        <b/>
        <vertAlign val="superscript"/>
        <sz val="9"/>
        <rFont val="Arial"/>
        <family val="2"/>
      </rPr>
      <t>2</t>
    </r>
  </si>
  <si>
    <r>
      <t xml:space="preserve">  % on Benefit</t>
    </r>
    <r>
      <rPr>
        <sz val="9"/>
        <color theme="0"/>
        <rFont val="Arial"/>
        <family val="2"/>
      </rPr>
      <t xml:space="preserve"> TP</t>
    </r>
  </si>
  <si>
    <t>-</t>
  </si>
  <si>
    <t>16 June 2016</t>
  </si>
  <si>
    <t>Official Statistics - Further Education for Benefit Claimants 2014-15</t>
  </si>
  <si>
    <t>Table 9</t>
  </si>
  <si>
    <t>Table11</t>
  </si>
  <si>
    <t>Benefit Spells with Training by Benefit Type, Training Status and JCP District 2014/15 - Age 19-64</t>
  </si>
  <si>
    <t>1. Age is defined as the age of the learner at the start of their learning in the current academic year. When there are more learning spells in the academic year, the age at the start of the first learning spell is used.</t>
  </si>
  <si>
    <t>2. Age is defined as the age of the learner at the start of their learning in the current academic year. When there are more learning spells in the academic year, the age at the start of the first learning spell is used.</t>
  </si>
  <si>
    <t>Table 12</t>
  </si>
  <si>
    <t>Aims by Planned Duration, Benefit Type, Level and Subject of Learning 2014/15 - Age 19-64</t>
  </si>
  <si>
    <t>Table 13</t>
  </si>
  <si>
    <t>Aims by Monthly Starts and Benefit Type 2009/10 - 2014/15 - Age 19-64</t>
  </si>
  <si>
    <t>Aims by Highest Level of Learning, Subject Learned and Benefit Type 2014/15 - Age 16-64 and 19-24</t>
  </si>
  <si>
    <t>Benefit Spells with Training by Point During Benefit Claim when Training Started, Benefit Type and Academic Year - Age 19-64</t>
  </si>
  <si>
    <t>Overview of Further Education Training for Benefit Claimants by Academic Year - Age 19-64 and 19-24</t>
  </si>
  <si>
    <t>Learners on Benefit at the Start of Learning by Benefit Type 2014/15 - Age 19-64 and 19-24</t>
  </si>
  <si>
    <t>Learners on Benefit at the Start of Learning by Highest Level of Learning and Benefit Type 2014/15 - Age 19-64 and 19-24</t>
  </si>
  <si>
    <t>Benefit Spells by Benefit Type, Training Status and Academic Year - Age 19-64 and 19-24</t>
  </si>
  <si>
    <t>Learners by Benefit Status and Academic Year - Age 19-64 and 19-24</t>
  </si>
  <si>
    <r>
      <t>Table 5: Demographic</t>
    </r>
    <r>
      <rPr>
        <b/>
        <vertAlign val="superscript"/>
        <sz val="11"/>
        <rFont val="Arial"/>
        <family val="2"/>
      </rPr>
      <t>1</t>
    </r>
    <r>
      <rPr>
        <b/>
        <sz val="11"/>
        <rFont val="Arial"/>
        <family val="2"/>
      </rPr>
      <t xml:space="preserve"> Summary of Learners on Benefit by Benefit Type 2014/15 - Age 19-64</t>
    </r>
  </si>
  <si>
    <t>Demographic Summary of Learners on Benefit by Benefit Type 2014/15 - Age 19-64</t>
  </si>
  <si>
    <t>UNDER 19</t>
  </si>
  <si>
    <t>All Apprenticeships started by learners aged under 19</t>
  </si>
  <si>
    <t>All Apprenticeships started by learners aged under 19 observed claiming benefits in the matched data during 3 months prior to start of learning</t>
  </si>
  <si>
    <t>All Apprenticeships started by learners aged under 19 observed claiming benefits in the matched data during 6 months prior to start of learning</t>
  </si>
  <si>
    <t xml:space="preserve">    Figures will also differ from BIS' Statistical First Release on Post 16 Education and Skills as they exclude training under 'Community Learning' and 'Offender Learning', which are included in the First Release.</t>
  </si>
  <si>
    <r>
      <t>Claimants Starting Training</t>
    </r>
    <r>
      <rPr>
        <vertAlign val="superscript"/>
        <sz val="9"/>
        <rFont val="Arial"/>
        <family val="2"/>
      </rPr>
      <t>5</t>
    </r>
  </si>
  <si>
    <t>1. Age is defined as the age of the learner at the start of their learning in the current academic year. When there are more learning spells in the academic year, the age at the start of the first learning spell is considered.</t>
  </si>
  <si>
    <r>
      <t xml:space="preserve">    Note that </t>
    </r>
    <r>
      <rPr>
        <u/>
        <sz val="8"/>
        <rFont val="Arial"/>
        <family val="2"/>
      </rPr>
      <t>only matched data</t>
    </r>
    <r>
      <rPr>
        <sz val="8"/>
        <rFont val="Arial"/>
        <family val="2"/>
      </rPr>
      <t xml:space="preserve"> is included in this publication, i.e. where a match has been found between the ILR and WPLS. Figures will not match BIS’ Statistical First Release on Post 16 Education and Skills as not all learners therein will have been matched to a benefit and/or employment record.</t>
    </r>
  </si>
  <si>
    <r>
      <t>Unassigned</t>
    </r>
    <r>
      <rPr>
        <vertAlign val="superscript"/>
        <sz val="10"/>
        <rFont val="Arial"/>
        <family val="2"/>
      </rPr>
      <t>3</t>
    </r>
  </si>
  <si>
    <t xml:space="preserve">Source: Individualised Learner Record (ILR) - Work and Pensions Longitudinal Study (WPLS) matched data </t>
  </si>
  <si>
    <t xml:space="preserve">    The number of benefit spells with training and the proportion of benefit spells with training are also likely to be slightly underestimated as a result.  However the majority of learners are matched to WPLS data with an overall match rate of 87 per cent (learners aged 16+).</t>
  </si>
  <si>
    <t>Traineeships Started by Learners on Benefit by Benefit Type 2014/15</t>
  </si>
  <si>
    <t>Apprenticeships Started by Learners Who Claimed Benefit before Training by Benefit Type, Level of Learning and Academic Year</t>
  </si>
  <si>
    <t>Apprenticeships Started by Learners Who Claimed Benefit before Training by Benefit Type, Level of Learning and Academic Year (% of all Apprenticeships)</t>
  </si>
  <si>
    <t xml:space="preserve">4. Figures for previous academic years prior to 2014/15 have ben revised due to retropsection to the benefit claims data held in the National Benefits Database.  </t>
  </si>
  <si>
    <t xml:space="preserve">5. The count of  'Claimants Starting Training' is slightly lower than the count of 'Learners on Benefit at the Start of Learning' due to differences in the way the WPLS and ILR data identify unique individuals. </t>
  </si>
  <si>
    <t xml:space="preserve">   Claimant numbers in the WPLS are based on a single record per claimant in any one academic year. On the other hand, learners count are based on a count of the number of Unique Learner Numbers (ULN) in the ILR. </t>
  </si>
  <si>
    <t xml:space="preserve">   This number is assigned to an individual starting a programme of learning with a Further Education (FE) provider, in a small number of cases, learners can be allocated multiple ULNs.  </t>
  </si>
  <si>
    <t>2. Including Apprenticeships started by learners not claiming before the Apprenticeship.</t>
  </si>
  <si>
    <t>Apprenticeships started by learners observed claiming benefit during 3 months before starting the Apprenticeship</t>
  </si>
  <si>
    <t>Apprenticeships started by learners observed claiming benefit during 6 months before starting the Apprenticeship</t>
  </si>
  <si>
    <t xml:space="preserve">Table 8: Traineeships Started by Learners on Benefit by Benefit Type 2014/15 </t>
  </si>
  <si>
    <r>
      <t>Learners on Benefit at the Start of Learning</t>
    </r>
    <r>
      <rPr>
        <vertAlign val="superscript"/>
        <sz val="9"/>
        <rFont val="Arial"/>
        <family val="2"/>
      </rPr>
      <t>2</t>
    </r>
  </si>
  <si>
    <r>
      <t>of which on Benefit at Learning Start</t>
    </r>
    <r>
      <rPr>
        <sz val="9"/>
        <color theme="0"/>
        <rFont val="Arial"/>
        <family val="2"/>
      </rPr>
      <t xml:space="preserve"> </t>
    </r>
  </si>
  <si>
    <t>Traineeship Starts whilst on Benefit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</si>
</sst>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0.0%"/>
    <numFmt numFmtId="165" formatCode="_-* #,##0_-;\-* #,##0_-;_-* &quot;-&quot;??_-;_-@_-"/>
    <numFmt numFmtId="166" formatCode="_-[$€-2]* #,##0.00_-;\-[$€-2]* #,##0.00_-;_-[$€-2]* &quot;-&quot;??_-"/>
    <numFmt numFmtId="167" formatCode="0.0"/>
    <numFmt numFmtId="168" formatCode="_(* #,##0.00_);_(* \(#,##0.00\);_(* &quot;-&quot;??_);_(@_)"/>
    <numFmt numFmtId="169" formatCode="0.000%"/>
    <numFmt numFmtId="170" formatCode="0.0000000"/>
  </numFmts>
  <fonts count="138">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12"/>
      <name val="Arial"/>
      <family val="2"/>
    </font>
    <font>
      <sz val="12"/>
      <color indexed="8"/>
      <name val="Arial"/>
      <family val="2"/>
    </font>
    <font>
      <sz val="11"/>
      <color indexed="8"/>
      <name val="Calibri"/>
      <family val="2"/>
    </font>
    <font>
      <sz val="12"/>
      <color indexed="9"/>
      <name val="Arial"/>
      <family val="2"/>
    </font>
    <font>
      <sz val="11"/>
      <color indexed="9"/>
      <name val="Calibri"/>
      <family val="2"/>
    </font>
    <font>
      <sz val="12"/>
      <color indexed="20"/>
      <name val="Arial"/>
      <family val="2"/>
    </font>
    <font>
      <sz val="11"/>
      <color indexed="20"/>
      <name val="Calibri"/>
      <family val="2"/>
    </font>
    <font>
      <b/>
      <sz val="12"/>
      <color indexed="52"/>
      <name val="Arial"/>
      <family val="2"/>
    </font>
    <font>
      <b/>
      <sz val="11"/>
      <color indexed="52"/>
      <name val="Calibri"/>
      <family val="2"/>
    </font>
    <font>
      <b/>
      <sz val="12"/>
      <color indexed="9"/>
      <name val="Arial"/>
      <family val="2"/>
    </font>
    <font>
      <b/>
      <sz val="11"/>
      <color indexed="9"/>
      <name val="Calibri"/>
      <family val="2"/>
    </font>
    <font>
      <sz val="12"/>
      <name val="Arial"/>
      <family val="2"/>
    </font>
    <font>
      <sz val="10"/>
      <name val="CG Times"/>
      <family val="1"/>
    </font>
    <font>
      <i/>
      <sz val="12"/>
      <color indexed="23"/>
      <name val="Arial"/>
      <family val="2"/>
    </font>
    <font>
      <i/>
      <sz val="11"/>
      <color indexed="23"/>
      <name val="Calibri"/>
      <family val="2"/>
    </font>
    <font>
      <sz val="12"/>
      <color indexed="17"/>
      <name val="Arial"/>
      <family val="2"/>
    </font>
    <font>
      <sz val="11"/>
      <color indexed="17"/>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sz val="10"/>
      <color indexed="30"/>
      <name val="Arial"/>
      <family val="2"/>
    </font>
    <font>
      <u/>
      <sz val="8.5"/>
      <color indexed="12"/>
      <name val="Arial"/>
      <family val="2"/>
    </font>
    <font>
      <sz val="12"/>
      <color indexed="62"/>
      <name val="Arial"/>
      <family val="2"/>
    </font>
    <font>
      <sz val="11"/>
      <color indexed="62"/>
      <name val="Calibri"/>
      <family val="2"/>
    </font>
    <font>
      <sz val="12"/>
      <color indexed="52"/>
      <name val="Arial"/>
      <family val="2"/>
    </font>
    <font>
      <sz val="11"/>
      <color indexed="52"/>
      <name val="Calibri"/>
      <family val="2"/>
    </font>
    <font>
      <sz val="12"/>
      <color indexed="60"/>
      <name val="Arial"/>
      <family val="2"/>
    </font>
    <font>
      <sz val="11"/>
      <color indexed="60"/>
      <name val="Calibri"/>
      <family val="2"/>
    </font>
    <font>
      <sz val="10"/>
      <name val="Arial"/>
      <family val="2"/>
    </font>
    <font>
      <b/>
      <sz val="12"/>
      <color indexed="63"/>
      <name val="Arial"/>
      <family val="2"/>
    </font>
    <font>
      <b/>
      <sz val="11"/>
      <color indexed="63"/>
      <name val="Calibri"/>
      <family val="2"/>
    </font>
    <font>
      <b/>
      <sz val="18"/>
      <color indexed="56"/>
      <name val="Cambria"/>
      <family val="2"/>
    </font>
    <font>
      <b/>
      <sz val="12"/>
      <color indexed="8"/>
      <name val="Arial"/>
      <family val="2"/>
    </font>
    <font>
      <b/>
      <sz val="11"/>
      <color indexed="8"/>
      <name val="Calibri"/>
      <family val="2"/>
    </font>
    <font>
      <sz val="8"/>
      <name val="Arial"/>
      <family val="2"/>
    </font>
    <font>
      <sz val="12"/>
      <color indexed="10"/>
      <name val="Arial"/>
      <family val="2"/>
    </font>
    <font>
      <sz val="11"/>
      <color indexed="10"/>
      <name val="Calibri"/>
      <family val="2"/>
    </font>
    <font>
      <sz val="8"/>
      <name val="Arial"/>
      <family val="2"/>
    </font>
    <font>
      <b/>
      <sz val="11"/>
      <name val="Arial"/>
      <family val="2"/>
    </font>
    <font>
      <sz val="11"/>
      <name val="Arial"/>
      <family val="2"/>
    </font>
    <font>
      <b/>
      <sz val="9"/>
      <name val="Arial"/>
      <family val="2"/>
    </font>
    <font>
      <sz val="9"/>
      <color indexed="8"/>
      <name val="Arial"/>
      <family val="2"/>
    </font>
    <font>
      <sz val="9"/>
      <name val="Arial"/>
      <family val="2"/>
    </font>
    <font>
      <b/>
      <sz val="9"/>
      <color indexed="8"/>
      <name val="Arial"/>
      <family val="2"/>
    </font>
    <font>
      <b/>
      <sz val="8"/>
      <name val="Arial"/>
      <family val="2"/>
    </font>
    <font>
      <sz val="9"/>
      <name val="Arial"/>
      <family val="2"/>
    </font>
    <font>
      <b/>
      <sz val="12"/>
      <name val="Arial"/>
      <family val="2"/>
    </font>
    <font>
      <b/>
      <sz val="10"/>
      <name val="Arial"/>
      <family val="2"/>
    </font>
    <font>
      <u/>
      <sz val="10"/>
      <color indexed="30"/>
      <name val="Arial"/>
      <family val="2"/>
    </font>
    <font>
      <b/>
      <u/>
      <sz val="12"/>
      <name val="Arial"/>
      <family val="2"/>
    </font>
    <font>
      <sz val="8"/>
      <name val="Arial"/>
      <family val="2"/>
    </font>
    <font>
      <b/>
      <u/>
      <sz val="8"/>
      <name val="Arial"/>
      <family val="2"/>
    </font>
    <font>
      <sz val="9"/>
      <color rgb="FFFF0000"/>
      <name val="Arial"/>
      <family val="2"/>
    </font>
    <font>
      <b/>
      <sz val="11"/>
      <color theme="1"/>
      <name val="Calibri"/>
      <family val="2"/>
      <scheme val="minor"/>
    </font>
    <font>
      <sz val="10"/>
      <color rgb="FFFF0000"/>
      <name val="Arial"/>
      <family val="2"/>
    </font>
    <font>
      <b/>
      <sz val="9"/>
      <color theme="1"/>
      <name val="Arial"/>
      <family val="2"/>
    </font>
    <font>
      <vertAlign val="superscript"/>
      <sz val="9"/>
      <name val="Arial"/>
      <family val="2"/>
    </font>
    <font>
      <b/>
      <sz val="9"/>
      <color rgb="FFFF0000"/>
      <name val="Arial"/>
      <family val="2"/>
    </font>
    <font>
      <b/>
      <sz val="10"/>
      <color rgb="FFFF0000"/>
      <name val="Arial"/>
      <family val="2"/>
    </font>
    <font>
      <b/>
      <u/>
      <sz val="10"/>
      <color rgb="FFFF0000"/>
      <name val="Arial"/>
      <family val="2"/>
    </font>
    <font>
      <b/>
      <sz val="14"/>
      <color rgb="FFFF0000"/>
      <name val="Arial"/>
      <family val="2"/>
    </font>
    <font>
      <sz val="9"/>
      <color theme="0"/>
      <name val="Arial"/>
      <family val="2"/>
    </font>
    <font>
      <b/>
      <vertAlign val="superscript"/>
      <sz val="9"/>
      <name val="Arial"/>
      <family val="2"/>
    </font>
    <font>
      <sz val="11"/>
      <color theme="0"/>
      <name val="Arial"/>
      <family val="2"/>
    </font>
    <font>
      <sz val="8"/>
      <color theme="0"/>
      <name val="Arial"/>
      <family val="2"/>
    </font>
    <font>
      <b/>
      <sz val="9"/>
      <color theme="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sz val="11"/>
      <color rgb="FFFF0000"/>
      <name val="Arial"/>
      <family val="2"/>
    </font>
    <font>
      <sz val="12"/>
      <color rgb="FF000000"/>
      <name val="Arial"/>
      <family val="2"/>
    </font>
    <font>
      <b/>
      <sz val="11"/>
      <color rgb="FFFF0000"/>
      <name val="Arial"/>
      <family val="2"/>
    </font>
    <font>
      <sz val="10"/>
      <name val="Arial"/>
      <family val="2"/>
    </font>
    <font>
      <b/>
      <sz val="12"/>
      <color rgb="FFFF0000"/>
      <name val="Arial"/>
      <family val="2"/>
    </font>
    <font>
      <u/>
      <sz val="12"/>
      <color theme="10"/>
      <name val="Arial"/>
      <family val="2"/>
    </font>
    <font>
      <sz val="11"/>
      <color theme="1"/>
      <name val="Calibri"/>
      <family val="2"/>
      <scheme val="minor"/>
    </font>
    <font>
      <u/>
      <sz val="10"/>
      <color indexed="12"/>
      <name val="Arial"/>
      <family val="2"/>
    </font>
    <font>
      <sz val="10"/>
      <color theme="1"/>
      <name val="Arial"/>
      <family val="2"/>
    </font>
    <font>
      <b/>
      <u/>
      <sz val="9"/>
      <color rgb="FFFF0000"/>
      <name val="Arial"/>
      <family val="2"/>
    </font>
    <font>
      <b/>
      <sz val="8"/>
      <color rgb="FFFF0000"/>
      <name val="Arial"/>
      <family val="2"/>
    </font>
    <font>
      <strike/>
      <sz val="8"/>
      <color theme="0"/>
      <name val="Arial"/>
      <family val="2"/>
    </font>
    <font>
      <vertAlign val="superscript"/>
      <sz val="9"/>
      <color indexed="8"/>
      <name val="Arial"/>
      <family val="2"/>
    </font>
    <font>
      <b/>
      <vertAlign val="superscript"/>
      <sz val="11"/>
      <name val="Arial"/>
      <family val="2"/>
    </font>
    <font>
      <b/>
      <vertAlign val="superscript"/>
      <sz val="9"/>
      <color indexed="8"/>
      <name val="Arial"/>
      <family val="2"/>
    </font>
    <font>
      <sz val="10"/>
      <color theme="0"/>
      <name val="Arial"/>
      <family val="2"/>
    </font>
    <font>
      <b/>
      <sz val="11"/>
      <color theme="1"/>
      <name val="Arial"/>
      <family val="2"/>
    </font>
    <font>
      <sz val="9"/>
      <color theme="1"/>
      <name val="Arial"/>
      <family val="2"/>
    </font>
    <font>
      <sz val="11"/>
      <color theme="1"/>
      <name val="Arial"/>
      <family val="2"/>
    </font>
    <font>
      <sz val="8"/>
      <color theme="1"/>
      <name val="Arial"/>
      <family val="2"/>
    </font>
    <font>
      <sz val="10"/>
      <name val="Arial"/>
    </font>
    <font>
      <u/>
      <sz val="10.199999999999999"/>
      <color indexed="12"/>
      <name val="Arial"/>
      <family val="2"/>
    </font>
    <font>
      <u/>
      <sz val="10.199999999999999"/>
      <color theme="10"/>
      <name val="Arial"/>
      <family val="2"/>
    </font>
    <font>
      <u/>
      <sz val="8"/>
      <name val="Arial"/>
      <family val="2"/>
    </font>
    <font>
      <vertAlign val="superscript"/>
      <sz val="10"/>
      <name val="Arial"/>
      <family val="2"/>
    </font>
    <font>
      <sz val="12"/>
      <name val="Symbol"/>
      <family val="1"/>
      <charset val="2"/>
    </font>
    <font>
      <i/>
      <sz val="11"/>
      <color rgb="FF1F497D"/>
      <name val="Calibri"/>
      <family val="2"/>
    </font>
    <font>
      <sz val="12"/>
      <color rgb="FF1F497D"/>
      <name val="Calibri"/>
      <family val="2"/>
    </font>
    <font>
      <i/>
      <sz val="12"/>
      <color rgb="FF1F497D"/>
      <name val="Calibri"/>
      <family val="2"/>
    </font>
    <font>
      <i/>
      <sz val="9"/>
      <name val="Arial"/>
      <family val="2"/>
    </font>
    <font>
      <b/>
      <i/>
      <sz val="9"/>
      <name val="Arial"/>
      <family val="2"/>
    </font>
    <font>
      <sz val="8"/>
      <color rgb="FF000000"/>
      <name val="Arial"/>
      <family val="2"/>
    </font>
    <font>
      <sz val="9"/>
      <color rgb="FF000000"/>
      <name val="Arial"/>
      <family val="2"/>
    </font>
    <font>
      <sz val="10"/>
      <color rgb="FF000000"/>
      <name val="Arial"/>
      <family val="2"/>
    </font>
    <font>
      <b/>
      <sz val="9"/>
      <color rgb="FF000000"/>
      <name val="Arial"/>
      <family val="2"/>
    </font>
    <font>
      <i/>
      <sz val="10"/>
      <name val="Arial"/>
      <family val="2"/>
    </font>
    <font>
      <i/>
      <sz val="9"/>
      <color rgb="FF000000"/>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rgb="FF9ECA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9"/>
      </left>
      <right/>
      <top style="thin">
        <color indexed="64"/>
      </top>
      <bottom/>
      <diagonal/>
    </border>
    <border>
      <left/>
      <right/>
      <top style="thin">
        <color indexed="64"/>
      </top>
      <bottom/>
      <diagonal/>
    </border>
    <border>
      <left style="thin">
        <color indexed="9"/>
      </left>
      <right/>
      <top/>
      <bottom style="thin">
        <color indexed="64"/>
      </bottom>
      <diagonal/>
    </border>
    <border>
      <left/>
      <right style="thick">
        <color indexed="9"/>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9"/>
      </left>
      <right style="medium">
        <color indexed="9"/>
      </right>
      <top/>
      <bottom/>
      <diagonal/>
    </border>
    <border>
      <left/>
      <right style="medium">
        <color indexed="9"/>
      </right>
      <top style="thin">
        <color indexed="64"/>
      </top>
      <bottom/>
      <diagonal/>
    </border>
    <border>
      <left/>
      <right style="medium">
        <color indexed="9"/>
      </right>
      <top/>
      <bottom/>
      <diagonal/>
    </border>
    <border>
      <left/>
      <right style="thick">
        <color indexed="9"/>
      </right>
      <top/>
      <bottom/>
      <diagonal/>
    </border>
    <border>
      <left/>
      <right style="thick">
        <color indexed="9"/>
      </right>
      <top style="thin">
        <color indexed="64"/>
      </top>
      <bottom/>
      <diagonal/>
    </border>
    <border>
      <left/>
      <right style="medium">
        <color indexed="9"/>
      </right>
      <top style="thin">
        <color indexed="64"/>
      </top>
      <bottom style="thin">
        <color indexed="64"/>
      </bottom>
      <diagonal/>
    </border>
    <border>
      <left/>
      <right style="medium">
        <color indexed="9"/>
      </right>
      <top/>
      <bottom style="thin">
        <color indexed="64"/>
      </bottom>
      <diagonal/>
    </border>
    <border>
      <left style="medium">
        <color indexed="9"/>
      </left>
      <right style="medium">
        <color indexed="9"/>
      </right>
      <top style="thin">
        <color indexed="64"/>
      </top>
      <bottom/>
      <diagonal/>
    </border>
    <border>
      <left style="medium">
        <color indexed="9"/>
      </left>
      <right style="medium">
        <color indexed="9"/>
      </right>
      <top/>
      <bottom style="thin">
        <color indexed="64"/>
      </bottom>
      <diagonal/>
    </border>
    <border>
      <left style="medium">
        <color indexed="9"/>
      </left>
      <right style="medium">
        <color indexed="9"/>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9"/>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9"/>
      </left>
      <right/>
      <top/>
      <bottom style="thin">
        <color indexed="64"/>
      </bottom>
      <diagonal/>
    </border>
  </borders>
  <cellStyleXfs count="5633">
    <xf numFmtId="0" fontId="0" fillId="0" borderId="0"/>
    <xf numFmtId="0" fontId="17"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8" fillId="2" borderId="0" applyNumberFormat="0" applyBorder="0" applyAlignment="0" applyProtection="0"/>
    <xf numFmtId="0" fontId="17"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3" borderId="0" applyNumberFormat="0" applyBorder="0" applyAlignment="0" applyProtection="0"/>
    <xf numFmtId="0" fontId="17"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4" borderId="0" applyNumberFormat="0" applyBorder="0" applyAlignment="0" applyProtection="0"/>
    <xf numFmtId="0" fontId="17"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8" fillId="5" borderId="0" applyNumberFormat="0" applyBorder="0" applyAlignment="0" applyProtection="0"/>
    <xf numFmtId="0" fontId="17"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8" fillId="6" borderId="0" applyNumberFormat="0" applyBorder="0" applyAlignment="0" applyProtection="0"/>
    <xf numFmtId="0" fontId="17"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8" fillId="7" borderId="0" applyNumberFormat="0" applyBorder="0" applyAlignment="0" applyProtection="0"/>
    <xf numFmtId="0" fontId="17"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8" fillId="8" borderId="0" applyNumberFormat="0" applyBorder="0" applyAlignment="0" applyProtection="0"/>
    <xf numFmtId="0" fontId="17"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8" fillId="9" borderId="0" applyNumberFormat="0" applyBorder="0" applyAlignment="0" applyProtection="0"/>
    <xf numFmtId="0" fontId="17"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8" fillId="10" borderId="0" applyNumberFormat="0" applyBorder="0" applyAlignment="0" applyProtection="0"/>
    <xf numFmtId="0" fontId="17"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8" fillId="5" borderId="0" applyNumberFormat="0" applyBorder="0" applyAlignment="0" applyProtection="0"/>
    <xf numFmtId="0" fontId="17"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8" fillId="8" borderId="0" applyNumberFormat="0" applyBorder="0" applyAlignment="0" applyProtection="0"/>
    <xf numFmtId="0" fontId="17"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19" fillId="19" borderId="0" applyNumberFormat="0" applyBorder="0" applyAlignment="0" applyProtection="0"/>
    <xf numFmtId="0" fontId="21"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1" fillId="3" borderId="0" applyNumberFormat="0" applyBorder="0" applyAlignment="0" applyProtection="0"/>
    <xf numFmtId="0" fontId="23" fillId="20" borderId="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3" fillId="20" borderId="1" applyNumberFormat="0" applyAlignment="0" applyProtection="0"/>
    <xf numFmtId="0" fontId="25" fillId="21" borderId="2" applyNumberFormat="0" applyAlignment="0" applyProtection="0"/>
    <xf numFmtId="0" fontId="26" fillId="21" borderId="2" applyNumberFormat="0" applyAlignment="0" applyProtection="0"/>
    <xf numFmtId="0" fontId="26" fillId="21" borderId="2" applyNumberFormat="0" applyAlignment="0" applyProtection="0"/>
    <xf numFmtId="0" fontId="26" fillId="21" borderId="2" applyNumberFormat="0" applyAlignment="0" applyProtection="0"/>
    <xf numFmtId="0" fontId="26" fillId="21" borderId="2" applyNumberFormat="0" applyAlignment="0" applyProtection="0"/>
    <xf numFmtId="0" fontId="26" fillId="21" borderId="2" applyNumberFormat="0" applyAlignment="0" applyProtection="0"/>
    <xf numFmtId="0" fontId="25" fillId="21" borderId="2" applyNumberFormat="0" applyAlignment="0" applyProtection="0"/>
    <xf numFmtId="43" fontId="15" fillId="0" borderId="0" applyFont="0" applyFill="0" applyBorder="0" applyAlignment="0" applyProtection="0"/>
    <xf numFmtId="43" fontId="2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0" fontId="28" fillId="0" borderId="0">
      <alignment horizontal="left"/>
      <protection hidden="1"/>
    </xf>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1"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1" fillId="4" borderId="0" applyNumberFormat="0" applyBorder="0" applyAlignment="0" applyProtection="0"/>
    <xf numFmtId="0" fontId="33"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3" fillId="0" borderId="3" applyNumberFormat="0" applyFill="0" applyAlignment="0" applyProtection="0"/>
    <xf numFmtId="0" fontId="35"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5" fillId="0" borderId="4" applyNumberFormat="0" applyFill="0" applyAlignment="0" applyProtection="0"/>
    <xf numFmtId="0" fontId="37"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1"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1" fillId="7" borderId="1" applyNumberFormat="0" applyAlignment="0" applyProtection="0"/>
    <xf numFmtId="0" fontId="43"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3" fillId="0" borderId="6" applyNumberFormat="0" applyFill="0" applyAlignment="0" applyProtection="0"/>
    <xf numFmtId="0" fontId="45"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5" fillId="22" borderId="0" applyNumberFormat="0" applyBorder="0" applyAlignment="0" applyProtection="0"/>
    <xf numFmtId="0" fontId="18" fillId="0" borderId="0"/>
    <xf numFmtId="0" fontId="16" fillId="0" borderId="0"/>
    <xf numFmtId="0" fontId="16" fillId="0" borderId="0"/>
    <xf numFmtId="0" fontId="16" fillId="0" borderId="0"/>
    <xf numFmtId="0" fontId="16"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7" fillId="0" borderId="0"/>
    <xf numFmtId="0" fontId="47"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47" fillId="0" borderId="0"/>
    <xf numFmtId="0" fontId="16" fillId="0" borderId="0"/>
    <xf numFmtId="0" fontId="16" fillId="0" borderId="0"/>
    <xf numFmtId="0" fontId="16" fillId="0" borderId="0"/>
    <xf numFmtId="0" fontId="17"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6" fillId="0" borderId="0"/>
    <xf numFmtId="0" fontId="16" fillId="0" borderId="0"/>
    <xf numFmtId="0" fontId="17" fillId="0" borderId="0"/>
    <xf numFmtId="0" fontId="4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17" fillId="0" borderId="0"/>
    <xf numFmtId="0" fontId="16" fillId="0" borderId="0"/>
    <xf numFmtId="0" fontId="16" fillId="0" borderId="0"/>
    <xf numFmtId="0" fontId="16" fillId="0" borderId="0"/>
    <xf numFmtId="0" fontId="16"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7" fillId="0" borderId="0"/>
    <xf numFmtId="0" fontId="47" fillId="0" borderId="0"/>
    <xf numFmtId="0" fontId="18" fillId="0" borderId="0"/>
    <xf numFmtId="0" fontId="16" fillId="0" borderId="0"/>
    <xf numFmtId="0" fontId="16" fillId="0" borderId="0"/>
    <xf numFmtId="0" fontId="16" fillId="0" borderId="0"/>
    <xf numFmtId="0" fontId="16"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6" fillId="0" borderId="0"/>
    <xf numFmtId="0" fontId="16" fillId="0" borderId="0"/>
    <xf numFmtId="0" fontId="16" fillId="0" borderId="0"/>
    <xf numFmtId="0" fontId="16"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7" fillId="0" borderId="0"/>
    <xf numFmtId="0" fontId="4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7" fillId="0" borderId="0"/>
    <xf numFmtId="0" fontId="47" fillId="0" borderId="0"/>
    <xf numFmtId="0" fontId="16" fillId="0" borderId="0"/>
    <xf numFmtId="0" fontId="17" fillId="0" borderId="0"/>
    <xf numFmtId="0" fontId="17" fillId="0" borderId="0"/>
    <xf numFmtId="0" fontId="47" fillId="0" borderId="0"/>
    <xf numFmtId="0" fontId="17" fillId="0" borderId="0"/>
    <xf numFmtId="0" fontId="17" fillId="0" borderId="0"/>
    <xf numFmtId="0" fontId="47" fillId="0" borderId="0"/>
    <xf numFmtId="0" fontId="17" fillId="0" borderId="0"/>
    <xf numFmtId="0" fontId="47" fillId="0" borderId="0"/>
    <xf numFmtId="0" fontId="47" fillId="0" borderId="0"/>
    <xf numFmtId="0" fontId="47" fillId="0" borderId="0"/>
    <xf numFmtId="0" fontId="16" fillId="0" borderId="0"/>
    <xf numFmtId="0" fontId="16" fillId="0" borderId="0"/>
    <xf numFmtId="0" fontId="18" fillId="0" borderId="0"/>
    <xf numFmtId="0" fontId="18" fillId="0" borderId="0"/>
    <xf numFmtId="0" fontId="18" fillId="0" borderId="0"/>
    <xf numFmtId="0" fontId="18" fillId="0" borderId="0"/>
    <xf numFmtId="0" fontId="18"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6" fillId="0" borderId="0"/>
    <xf numFmtId="0" fontId="16" fillId="0" borderId="0"/>
    <xf numFmtId="0" fontId="16" fillId="0" borderId="0"/>
    <xf numFmtId="0" fontId="16" fillId="0" borderId="0"/>
    <xf numFmtId="0" fontId="18"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6" fillId="0" borderId="0"/>
    <xf numFmtId="0" fontId="16" fillId="0" borderId="0"/>
    <xf numFmtId="0" fontId="16" fillId="0" borderId="0"/>
    <xf numFmtId="0" fontId="16"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18" fillId="0" borderId="0"/>
    <xf numFmtId="0" fontId="17"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7" fillId="23" borderId="7" applyNumberFormat="0" applyFont="0" applyAlignment="0" applyProtection="0"/>
    <xf numFmtId="0" fontId="18" fillId="23" borderId="7" applyNumberFormat="0" applyFont="0" applyAlignment="0" applyProtection="0"/>
    <xf numFmtId="0" fontId="48"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8" fillId="20" borderId="8" applyNumberFormat="0" applyAlignment="0" applyProtection="0"/>
    <xf numFmtId="9" fontId="15"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47"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0" fontId="16"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1" fillId="0" borderId="9" applyNumberFormat="0" applyFill="0" applyAlignment="0" applyProtection="0"/>
    <xf numFmtId="0" fontId="53" fillId="0" borderId="0"/>
    <xf numFmtId="167" fontId="53" fillId="0" borderId="0"/>
    <xf numFmtId="0" fontId="53" fillId="0" borderId="0"/>
    <xf numFmtId="0" fontId="53" fillId="0" borderId="0"/>
    <xf numFmtId="0" fontId="53" fillId="0" borderId="0"/>
    <xf numFmtId="167" fontId="53" fillId="0" borderId="0"/>
    <xf numFmtId="167" fontId="53" fillId="0" borderId="0"/>
    <xf numFmtId="167" fontId="53" fillId="0" borderId="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17" fillId="0" borderId="0"/>
    <xf numFmtId="0" fontId="14" fillId="0" borderId="0"/>
    <xf numFmtId="0" fontId="85" fillId="0" borderId="0" applyNumberFormat="0" applyFill="0" applyBorder="0" applyAlignment="0" applyProtection="0"/>
    <xf numFmtId="0" fontId="86" fillId="0" borderId="35" applyNumberFormat="0" applyFill="0" applyAlignment="0" applyProtection="0"/>
    <xf numFmtId="0" fontId="87" fillId="0" borderId="36" applyNumberFormat="0" applyFill="0" applyAlignment="0" applyProtection="0"/>
    <xf numFmtId="0" fontId="88" fillId="0" borderId="37" applyNumberFormat="0" applyFill="0" applyAlignment="0" applyProtection="0"/>
    <xf numFmtId="0" fontId="88" fillId="0" borderId="0" applyNumberFormat="0" applyFill="0" applyBorder="0" applyAlignment="0" applyProtection="0"/>
    <xf numFmtId="0" fontId="89" fillId="27" borderId="0" applyNumberFormat="0" applyBorder="0" applyAlignment="0" applyProtection="0"/>
    <xf numFmtId="0" fontId="90" fillId="28" borderId="0" applyNumberFormat="0" applyBorder="0" applyAlignment="0" applyProtection="0"/>
    <xf numFmtId="0" fontId="91" fillId="29" borderId="0" applyNumberFormat="0" applyBorder="0" applyAlignment="0" applyProtection="0"/>
    <xf numFmtId="0" fontId="92" fillId="30" borderId="38" applyNumberFormat="0" applyAlignment="0" applyProtection="0"/>
    <xf numFmtId="0" fontId="93" fillId="31" borderId="39" applyNumberFormat="0" applyAlignment="0" applyProtection="0"/>
    <xf numFmtId="0" fontId="94" fillId="31" borderId="38" applyNumberFormat="0" applyAlignment="0" applyProtection="0"/>
    <xf numFmtId="0" fontId="95" fillId="0" borderId="40" applyNumberFormat="0" applyFill="0" applyAlignment="0" applyProtection="0"/>
    <xf numFmtId="0" fontId="96" fillId="32" borderId="41" applyNumberFormat="0" applyAlignment="0" applyProtection="0"/>
    <xf numFmtId="0" fontId="97" fillId="0" borderId="0" applyNumberFormat="0" applyFill="0" applyBorder="0" applyAlignment="0" applyProtection="0"/>
    <xf numFmtId="0" fontId="14" fillId="33" borderId="42" applyNumberFormat="0" applyFont="0" applyAlignment="0" applyProtection="0"/>
    <xf numFmtId="0" fontId="98" fillId="0" borderId="0" applyNumberFormat="0" applyFill="0" applyBorder="0" applyAlignment="0" applyProtection="0"/>
    <xf numFmtId="0" fontId="99" fillId="0" borderId="43" applyNumberFormat="0" applyFill="0" applyAlignment="0" applyProtection="0"/>
    <xf numFmtId="0" fontId="100" fillId="34"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00" fillId="37" borderId="0" applyNumberFormat="0" applyBorder="0" applyAlignment="0" applyProtection="0"/>
    <xf numFmtId="0" fontId="100" fillId="38"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00" fillId="41" borderId="0" applyNumberFormat="0" applyBorder="0" applyAlignment="0" applyProtection="0"/>
    <xf numFmtId="0" fontId="100" fillId="42"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00" fillId="45" borderId="0" applyNumberFormat="0" applyBorder="0" applyAlignment="0" applyProtection="0"/>
    <xf numFmtId="0" fontId="100" fillId="46"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00" fillId="49" borderId="0" applyNumberFormat="0" applyBorder="0" applyAlignment="0" applyProtection="0"/>
    <xf numFmtId="0" fontId="100" fillId="50"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00" fillId="53" borderId="0" applyNumberFormat="0" applyBorder="0" applyAlignment="0" applyProtection="0"/>
    <xf numFmtId="0" fontId="100" fillId="54"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00" fillId="57" borderId="0" applyNumberFormat="0" applyBorder="0" applyAlignment="0" applyProtection="0"/>
    <xf numFmtId="0" fontId="14" fillId="0" borderId="0"/>
    <xf numFmtId="0" fontId="86" fillId="0" borderId="35" applyNumberFormat="0" applyFill="0" applyAlignment="0" applyProtection="0"/>
    <xf numFmtId="0" fontId="87" fillId="0" borderId="36" applyNumberFormat="0" applyFill="0" applyAlignment="0" applyProtection="0"/>
    <xf numFmtId="0" fontId="88" fillId="0" borderId="37" applyNumberFormat="0" applyFill="0" applyAlignment="0" applyProtection="0"/>
    <xf numFmtId="0" fontId="92" fillId="30" borderId="38" applyNumberFormat="0" applyAlignment="0" applyProtection="0"/>
    <xf numFmtId="0" fontId="93" fillId="31" borderId="39" applyNumberFormat="0" applyAlignment="0" applyProtection="0"/>
    <xf numFmtId="0" fontId="94" fillId="31" borderId="38" applyNumberFormat="0" applyAlignment="0" applyProtection="0"/>
    <xf numFmtId="0" fontId="95" fillId="0" borderId="40" applyNumberFormat="0" applyFill="0" applyAlignment="0" applyProtection="0"/>
    <xf numFmtId="0" fontId="96" fillId="32" borderId="41" applyNumberFormat="0" applyAlignment="0" applyProtection="0"/>
    <xf numFmtId="0" fontId="14" fillId="33" borderId="42" applyNumberFormat="0" applyFont="0" applyAlignment="0" applyProtection="0"/>
    <xf numFmtId="0" fontId="99" fillId="0" borderId="43" applyNumberFormat="0" applyFill="0" applyAlignment="0" applyProtection="0"/>
    <xf numFmtId="0" fontId="14" fillId="35" borderId="0" applyNumberFormat="0" applyBorder="0" applyAlignment="0" applyProtection="0"/>
    <xf numFmtId="0" fontId="14" fillId="36"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0" borderId="0"/>
    <xf numFmtId="0" fontId="86" fillId="0" borderId="35" applyNumberFormat="0" applyFill="0" applyAlignment="0" applyProtection="0"/>
    <xf numFmtId="0" fontId="87" fillId="0" borderId="36" applyNumberFormat="0" applyFill="0" applyAlignment="0" applyProtection="0"/>
    <xf numFmtId="0" fontId="88" fillId="0" borderId="37" applyNumberFormat="0" applyFill="0" applyAlignment="0" applyProtection="0"/>
    <xf numFmtId="0" fontId="87" fillId="0" borderId="36" applyNumberFormat="0" applyFill="0" applyAlignment="0" applyProtection="0"/>
    <xf numFmtId="0" fontId="88" fillId="0" borderId="37" applyNumberFormat="0" applyFill="0" applyAlignment="0" applyProtection="0"/>
    <xf numFmtId="0" fontId="88" fillId="0" borderId="37" applyNumberFormat="0" applyFill="0" applyAlignment="0" applyProtection="0"/>
    <xf numFmtId="0" fontId="86" fillId="0" borderId="35" applyNumberFormat="0" applyFill="0" applyAlignment="0" applyProtection="0"/>
    <xf numFmtId="0" fontId="92" fillId="30" borderId="38" applyNumberFormat="0" applyAlignment="0" applyProtection="0"/>
    <xf numFmtId="0" fontId="93" fillId="31" borderId="39" applyNumberFormat="0" applyAlignment="0" applyProtection="0"/>
    <xf numFmtId="0" fontId="94" fillId="31" borderId="38" applyNumberFormat="0" applyAlignment="0" applyProtection="0"/>
    <xf numFmtId="0" fontId="95" fillId="0" borderId="40" applyNumberFormat="0" applyFill="0" applyAlignment="0" applyProtection="0"/>
    <xf numFmtId="0" fontId="96" fillId="32" borderId="41" applyNumberFormat="0" applyAlignment="0" applyProtection="0"/>
    <xf numFmtId="0" fontId="14" fillId="0" borderId="0"/>
    <xf numFmtId="0" fontId="14" fillId="33" borderId="42" applyNumberFormat="0" applyFont="0" applyAlignment="0" applyProtection="0"/>
    <xf numFmtId="0" fontId="87" fillId="0" borderId="36" applyNumberFormat="0" applyFill="0" applyAlignment="0" applyProtection="0"/>
    <xf numFmtId="0" fontId="99" fillId="0" borderId="43" applyNumberFormat="0" applyFill="0" applyAlignment="0" applyProtection="0"/>
    <xf numFmtId="0" fontId="95" fillId="0" borderId="40" applyNumberFormat="0" applyFill="0" applyAlignment="0" applyProtection="0"/>
    <xf numFmtId="0" fontId="14" fillId="35" borderId="0" applyNumberFormat="0" applyBorder="0" applyAlignment="0" applyProtection="0"/>
    <xf numFmtId="0" fontId="14" fillId="36" borderId="0" applyNumberFormat="0" applyBorder="0" applyAlignment="0" applyProtection="0"/>
    <xf numFmtId="0" fontId="95" fillId="0" borderId="40" applyNumberFormat="0" applyFill="0" applyAlignment="0" applyProtection="0"/>
    <xf numFmtId="0" fontId="94" fillId="31" borderId="38" applyNumberFormat="0" applyAlignment="0" applyProtection="0"/>
    <xf numFmtId="0" fontId="14" fillId="39" borderId="0" applyNumberFormat="0" applyBorder="0" applyAlignment="0" applyProtection="0"/>
    <xf numFmtId="0" fontId="14" fillId="40" borderId="0" applyNumberFormat="0" applyBorder="0" applyAlignment="0" applyProtection="0"/>
    <xf numFmtId="0" fontId="99" fillId="0" borderId="43" applyNumberFormat="0" applyFill="0" applyAlignment="0" applyProtection="0"/>
    <xf numFmtId="0" fontId="93" fillId="31" borderId="39" applyNumberFormat="0" applyAlignment="0" applyProtection="0"/>
    <xf numFmtId="0" fontId="14" fillId="43" borderId="0" applyNumberFormat="0" applyBorder="0" applyAlignment="0" applyProtection="0"/>
    <xf numFmtId="0" fontId="14" fillId="44" borderId="0" applyNumberFormat="0" applyBorder="0" applyAlignment="0" applyProtection="0"/>
    <xf numFmtId="0" fontId="87" fillId="0" borderId="36" applyNumberFormat="0" applyFill="0" applyAlignment="0" applyProtection="0"/>
    <xf numFmtId="0" fontId="92" fillId="30" borderId="38" applyNumberFormat="0" applyAlignment="0" applyProtection="0"/>
    <xf numFmtId="0" fontId="14" fillId="47" borderId="0" applyNumberFormat="0" applyBorder="0" applyAlignment="0" applyProtection="0"/>
    <xf numFmtId="0" fontId="14" fillId="48" borderId="0" applyNumberFormat="0" applyBorder="0" applyAlignment="0" applyProtection="0"/>
    <xf numFmtId="0" fontId="14" fillId="33" borderId="42" applyNumberFormat="0" applyFont="0" applyAlignment="0" applyProtection="0"/>
    <xf numFmtId="0" fontId="86" fillId="0" borderId="35" applyNumberFormat="0" applyFill="0" applyAlignment="0" applyProtection="0"/>
    <xf numFmtId="0" fontId="14" fillId="51" borderId="0" applyNumberFormat="0" applyBorder="0" applyAlignment="0" applyProtection="0"/>
    <xf numFmtId="0" fontId="14" fillId="52" borderId="0" applyNumberFormat="0" applyBorder="0" applyAlignment="0" applyProtection="0"/>
    <xf numFmtId="0" fontId="14" fillId="0" borderId="0"/>
    <xf numFmtId="0" fontId="88" fillId="0" borderId="37" applyNumberFormat="0" applyFill="0" applyAlignment="0" applyProtection="0"/>
    <xf numFmtId="0" fontId="14" fillId="55" borderId="0" applyNumberFormat="0" applyBorder="0" applyAlignment="0" applyProtection="0"/>
    <xf numFmtId="0" fontId="14" fillId="56" borderId="0" applyNumberFormat="0" applyBorder="0" applyAlignment="0" applyProtection="0"/>
    <xf numFmtId="0" fontId="96" fillId="32" borderId="41" applyNumberFormat="0" applyAlignment="0" applyProtection="0"/>
    <xf numFmtId="0" fontId="14" fillId="35" borderId="0" applyNumberFormat="0" applyBorder="0" applyAlignment="0" applyProtection="0"/>
    <xf numFmtId="0" fontId="14" fillId="36" borderId="0" applyNumberFormat="0" applyBorder="0" applyAlignment="0" applyProtection="0"/>
    <xf numFmtId="0" fontId="95" fillId="0" borderId="40" applyNumberFormat="0" applyFill="0" applyAlignment="0" applyProtection="0"/>
    <xf numFmtId="0" fontId="94" fillId="31" borderId="38" applyNumberFormat="0" applyAlignment="0" applyProtection="0"/>
    <xf numFmtId="0" fontId="14" fillId="39" borderId="0" applyNumberFormat="0" applyBorder="0" applyAlignment="0" applyProtection="0"/>
    <xf numFmtId="0" fontId="14" fillId="40" borderId="0" applyNumberFormat="0" applyBorder="0" applyAlignment="0" applyProtection="0"/>
    <xf numFmtId="0" fontId="99" fillId="0" borderId="43" applyNumberFormat="0" applyFill="0" applyAlignment="0" applyProtection="0"/>
    <xf numFmtId="0" fontId="93" fillId="31" borderId="39" applyNumberFormat="0" applyAlignment="0" applyProtection="0"/>
    <xf numFmtId="0" fontId="14" fillId="43" borderId="0" applyNumberFormat="0" applyBorder="0" applyAlignment="0" applyProtection="0"/>
    <xf numFmtId="0" fontId="14" fillId="44" borderId="0" applyNumberFormat="0" applyBorder="0" applyAlignment="0" applyProtection="0"/>
    <xf numFmtId="0" fontId="92" fillId="30" borderId="38" applyNumberFormat="0" applyAlignment="0" applyProtection="0"/>
    <xf numFmtId="0" fontId="14" fillId="47" borderId="0" applyNumberFormat="0" applyBorder="0" applyAlignment="0" applyProtection="0"/>
    <xf numFmtId="0" fontId="14" fillId="48" borderId="0" applyNumberFormat="0" applyBorder="0" applyAlignment="0" applyProtection="0"/>
    <xf numFmtId="0" fontId="14" fillId="33" borderId="42" applyNumberFormat="0" applyFont="0" applyAlignment="0" applyProtection="0"/>
    <xf numFmtId="0" fontId="86" fillId="0" borderId="35" applyNumberFormat="0" applyFill="0" applyAlignment="0" applyProtection="0"/>
    <xf numFmtId="0" fontId="14" fillId="51" borderId="0" applyNumberFormat="0" applyBorder="0" applyAlignment="0" applyProtection="0"/>
    <xf numFmtId="0" fontId="14" fillId="52" borderId="0" applyNumberFormat="0" applyBorder="0" applyAlignment="0" applyProtection="0"/>
    <xf numFmtId="0" fontId="14" fillId="0" borderId="0"/>
    <xf numFmtId="0" fontId="14" fillId="55" borderId="0" applyNumberFormat="0" applyBorder="0" applyAlignment="0" applyProtection="0"/>
    <xf numFmtId="0" fontId="14" fillId="56" borderId="0" applyNumberFormat="0" applyBorder="0" applyAlignment="0" applyProtection="0"/>
    <xf numFmtId="0" fontId="96" fillId="32" borderId="41" applyNumberFormat="0" applyAlignment="0" applyProtection="0"/>
    <xf numFmtId="0" fontId="94" fillId="31" borderId="38" applyNumberFormat="0" applyAlignment="0" applyProtection="0"/>
    <xf numFmtId="0" fontId="99" fillId="0" borderId="43" applyNumberFormat="0" applyFill="0" applyAlignment="0" applyProtection="0"/>
    <xf numFmtId="0" fontId="93" fillId="31" borderId="39" applyNumberFormat="0" applyAlignment="0" applyProtection="0"/>
    <xf numFmtId="0" fontId="92" fillId="30" borderId="38" applyNumberFormat="0" applyAlignment="0" applyProtection="0"/>
    <xf numFmtId="0" fontId="14" fillId="0" borderId="0"/>
    <xf numFmtId="0" fontId="96" fillId="32" borderId="41" applyNumberFormat="0" applyAlignment="0" applyProtection="0"/>
    <xf numFmtId="0" fontId="14" fillId="0" borderId="0"/>
    <xf numFmtId="0" fontId="13" fillId="0" borderId="0"/>
    <xf numFmtId="0" fontId="13" fillId="33" borderId="42" applyNumberFormat="0" applyFont="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0" borderId="0"/>
    <xf numFmtId="0" fontId="15"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1" fillId="3" borderId="0" applyNumberFormat="0" applyBorder="0" applyAlignment="0" applyProtection="0"/>
    <xf numFmtId="0" fontId="23" fillId="20" borderId="1" applyNumberFormat="0" applyAlignment="0" applyProtection="0"/>
    <xf numFmtId="0" fontId="25" fillId="21" borderId="2" applyNumberFormat="0" applyAlignment="0" applyProtection="0"/>
    <xf numFmtId="43" fontId="15" fillId="0" borderId="0" applyFont="0" applyFill="0" applyBorder="0" applyAlignment="0" applyProtection="0"/>
    <xf numFmtId="0" fontId="29" fillId="0" borderId="0" applyNumberFormat="0" applyFill="0" applyBorder="0" applyAlignment="0" applyProtection="0"/>
    <xf numFmtId="0" fontId="31" fillId="4" borderId="0" applyNumberFormat="0" applyBorder="0" applyAlignment="0" applyProtection="0"/>
    <xf numFmtId="0" fontId="33" fillId="0" borderId="3" applyNumberFormat="0" applyFill="0" applyAlignment="0" applyProtection="0"/>
    <xf numFmtId="0" fontId="35"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1" fillId="7" borderId="1" applyNumberFormat="0" applyAlignment="0" applyProtection="0"/>
    <xf numFmtId="0" fontId="43" fillId="0" borderId="6" applyNumberFormat="0" applyFill="0" applyAlignment="0" applyProtection="0"/>
    <xf numFmtId="0" fontId="45" fillId="22" borderId="0" applyNumberFormat="0" applyBorder="0" applyAlignment="0" applyProtection="0"/>
    <xf numFmtId="0" fontId="15" fillId="0" borderId="0"/>
    <xf numFmtId="0" fontId="15" fillId="0" borderId="0"/>
    <xf numFmtId="0" fontId="15"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23" borderId="7" applyNumberFormat="0" applyFont="0" applyAlignment="0" applyProtection="0"/>
    <xf numFmtId="0" fontId="48" fillId="20" borderId="8"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4" fillId="0" borderId="0" applyNumberFormat="0" applyFill="0" applyBorder="0" applyAlignment="0" applyProtection="0"/>
    <xf numFmtId="0" fontId="13" fillId="0" borderId="0"/>
    <xf numFmtId="0" fontId="13" fillId="33" borderId="42" applyNumberFormat="0" applyFont="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0" borderId="0"/>
    <xf numFmtId="0" fontId="13" fillId="33" borderId="42" applyNumberFormat="0" applyFont="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3" fillId="0" borderId="0"/>
    <xf numFmtId="0" fontId="13" fillId="0" borderId="0"/>
    <xf numFmtId="0" fontId="13" fillId="33" borderId="42" applyNumberFormat="0" applyFont="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33" borderId="42" applyNumberFormat="0" applyFont="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55" borderId="0" applyNumberFormat="0" applyBorder="0" applyAlignment="0" applyProtection="0"/>
    <xf numFmtId="0" fontId="13" fillId="56"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33" borderId="42" applyNumberFormat="0" applyFont="0" applyAlignment="0" applyProtection="0"/>
    <xf numFmtId="0" fontId="13" fillId="51" borderId="0" applyNumberFormat="0" applyBorder="0" applyAlignment="0" applyProtection="0"/>
    <xf numFmtId="0" fontId="13" fillId="52" borderId="0" applyNumberFormat="0" applyBorder="0" applyAlignment="0" applyProtection="0"/>
    <xf numFmtId="0" fontId="13" fillId="0" borderId="0"/>
    <xf numFmtId="0" fontId="13" fillId="55" borderId="0" applyNumberFormat="0" applyBorder="0" applyAlignment="0" applyProtection="0"/>
    <xf numFmtId="0" fontId="13" fillId="56" borderId="0" applyNumberFormat="0" applyBorder="0" applyAlignment="0" applyProtection="0"/>
    <xf numFmtId="0" fontId="13" fillId="0" borderId="0"/>
    <xf numFmtId="0" fontId="13" fillId="0" borderId="0"/>
    <xf numFmtId="0" fontId="15" fillId="0" borderId="0"/>
    <xf numFmtId="0" fontId="15" fillId="0" borderId="0"/>
    <xf numFmtId="0" fontId="12" fillId="0" borderId="0"/>
    <xf numFmtId="0" fontId="12" fillId="33" borderId="42" applyNumberFormat="0" applyFont="0" applyAlignment="0" applyProtection="0"/>
    <xf numFmtId="0" fontId="12" fillId="35" borderId="0" applyNumberFormat="0" applyBorder="0" applyAlignment="0" applyProtection="0"/>
    <xf numFmtId="0" fontId="12" fillId="36"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3" borderId="42" applyNumberFormat="0" applyFont="0" applyAlignment="0" applyProtection="0"/>
    <xf numFmtId="0" fontId="102" fillId="0" borderId="0"/>
    <xf numFmtId="0" fontId="11" fillId="35" borderId="0" applyNumberFormat="0" applyBorder="0" applyAlignment="0" applyProtection="0"/>
    <xf numFmtId="0" fontId="11" fillId="36"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11" fillId="47" borderId="0" applyNumberFormat="0" applyBorder="0" applyAlignment="0" applyProtection="0"/>
    <xf numFmtId="0" fontId="11" fillId="48"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5" borderId="0" applyNumberFormat="0" applyBorder="0" applyAlignment="0" applyProtection="0"/>
    <xf numFmtId="0" fontId="11" fillId="56" borderId="0" applyNumberFormat="0" applyBorder="0" applyAlignment="0" applyProtection="0"/>
    <xf numFmtId="0" fontId="102" fillId="0" borderId="0"/>
    <xf numFmtId="0" fontId="11" fillId="0" borderId="0"/>
    <xf numFmtId="0" fontId="11" fillId="0" borderId="0"/>
    <xf numFmtId="0" fontId="10" fillId="0" borderId="0"/>
    <xf numFmtId="0" fontId="10" fillId="0" borderId="0"/>
    <xf numFmtId="0" fontId="10" fillId="33" borderId="42" applyNumberFormat="0" applyFont="0" applyAlignment="0" applyProtection="0"/>
    <xf numFmtId="0" fontId="10" fillId="0" borderId="0"/>
    <xf numFmtId="0" fontId="10" fillId="35" borderId="0" applyNumberFormat="0" applyBorder="0" applyAlignment="0" applyProtection="0"/>
    <xf numFmtId="0" fontId="10" fillId="36"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43" borderId="0" applyNumberFormat="0" applyBorder="0" applyAlignment="0" applyProtection="0"/>
    <xf numFmtId="0" fontId="10" fillId="44" borderId="0" applyNumberFormat="0" applyBorder="0" applyAlignment="0" applyProtection="0"/>
    <xf numFmtId="0" fontId="10" fillId="0" borderId="0"/>
    <xf numFmtId="0" fontId="10" fillId="47"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0" borderId="0"/>
    <xf numFmtId="0" fontId="10" fillId="55" borderId="0" applyNumberFormat="0" applyBorder="0" applyAlignment="0" applyProtection="0"/>
    <xf numFmtId="0" fontId="10" fillId="56" borderId="0" applyNumberFormat="0" applyBorder="0" applyAlignment="0" applyProtection="0"/>
    <xf numFmtId="0" fontId="10" fillId="0" borderId="0"/>
    <xf numFmtId="0" fontId="10" fillId="0" borderId="0"/>
    <xf numFmtId="0" fontId="10" fillId="0" borderId="0"/>
    <xf numFmtId="0" fontId="15" fillId="0" borderId="0"/>
    <xf numFmtId="0" fontId="10" fillId="0" borderId="0"/>
    <xf numFmtId="0" fontId="10" fillId="0" borderId="0"/>
    <xf numFmtId="0" fontId="102" fillId="0" borderId="0"/>
    <xf numFmtId="0" fontId="102" fillId="0" borderId="0"/>
    <xf numFmtId="0" fontId="10" fillId="0" borderId="0"/>
    <xf numFmtId="0" fontId="10" fillId="0" borderId="0"/>
    <xf numFmtId="0" fontId="10" fillId="0" borderId="0"/>
    <xf numFmtId="0" fontId="10" fillId="0" borderId="0"/>
    <xf numFmtId="0" fontId="10" fillId="0" borderId="0"/>
    <xf numFmtId="44" fontId="104" fillId="0" borderId="0" applyFont="0" applyFill="0" applyBorder="0" applyAlignment="0" applyProtection="0"/>
    <xf numFmtId="0" fontId="9" fillId="0" borderId="0"/>
    <xf numFmtId="0" fontId="9" fillId="33" borderId="42" applyNumberFormat="0" applyFont="0" applyAlignment="0" applyProtection="0"/>
    <xf numFmtId="0" fontId="9" fillId="35" borderId="0" applyNumberFormat="0" applyBorder="0" applyAlignment="0" applyProtection="0"/>
    <xf numFmtId="0" fontId="9" fillId="36"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0" borderId="0"/>
    <xf numFmtId="0" fontId="9" fillId="0" borderId="0"/>
    <xf numFmtId="0" fontId="9" fillId="0" borderId="0"/>
    <xf numFmtId="0" fontId="15"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9" fillId="0" borderId="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1" fillId="3" borderId="0" applyNumberFormat="0" applyBorder="0" applyAlignment="0" applyProtection="0"/>
    <xf numFmtId="0" fontId="23" fillId="20" borderId="1" applyNumberFormat="0" applyAlignment="0" applyProtection="0"/>
    <xf numFmtId="0" fontId="25" fillId="21" borderId="2" applyNumberFormat="0" applyAlignment="0" applyProtection="0"/>
    <xf numFmtId="43" fontId="15" fillId="0" borderId="0" applyFont="0" applyFill="0" applyBorder="0" applyAlignment="0" applyProtection="0"/>
    <xf numFmtId="0" fontId="29" fillId="0" borderId="0" applyNumberFormat="0" applyFill="0" applyBorder="0" applyAlignment="0" applyProtection="0"/>
    <xf numFmtId="0" fontId="31" fillId="4" borderId="0" applyNumberFormat="0" applyBorder="0" applyAlignment="0" applyProtection="0"/>
    <xf numFmtId="0" fontId="33" fillId="0" borderId="3" applyNumberFormat="0" applyFill="0" applyAlignment="0" applyProtection="0"/>
    <xf numFmtId="0" fontId="35"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1" fillId="7" borderId="1" applyNumberFormat="0" applyAlignment="0" applyProtection="0"/>
    <xf numFmtId="0" fontId="43" fillId="0" borderId="6" applyNumberFormat="0" applyFill="0" applyAlignment="0" applyProtection="0"/>
    <xf numFmtId="0" fontId="45" fillId="22" borderId="0" applyNumberFormat="0" applyBorder="0" applyAlignment="0" applyProtection="0"/>
    <xf numFmtId="0" fontId="17" fillId="23" borderId="7" applyNumberFormat="0" applyFont="0" applyAlignment="0" applyProtection="0"/>
    <xf numFmtId="0" fontId="48" fillId="20" borderId="8" applyNumberFormat="0" applyAlignment="0" applyProtection="0"/>
    <xf numFmtId="9" fontId="15"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4" fillId="0" borderId="0" applyNumberFormat="0" applyFill="0" applyBorder="0" applyAlignment="0" applyProtection="0"/>
    <xf numFmtId="0" fontId="9" fillId="0" borderId="0"/>
    <xf numFmtId="0" fontId="9" fillId="33" borderId="42" applyNumberFormat="0" applyFont="0" applyAlignment="0" applyProtection="0"/>
    <xf numFmtId="0" fontId="9" fillId="35" borderId="0" applyNumberFormat="0" applyBorder="0" applyAlignment="0" applyProtection="0"/>
    <xf numFmtId="0" fontId="9" fillId="36"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0" borderId="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0" borderId="0"/>
    <xf numFmtId="0" fontId="9" fillId="33" borderId="42" applyNumberFormat="0" applyFont="0" applyAlignment="0" applyProtection="0"/>
    <xf numFmtId="0" fontId="9" fillId="35" borderId="0" applyNumberFormat="0" applyBorder="0" applyAlignment="0" applyProtection="0"/>
    <xf numFmtId="0" fontId="9" fillId="36"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0" borderId="0"/>
    <xf numFmtId="0" fontId="9" fillId="0" borderId="0"/>
    <xf numFmtId="0" fontId="9" fillId="33" borderId="42" applyNumberFormat="0" applyFont="0" applyAlignment="0" applyProtection="0"/>
    <xf numFmtId="0" fontId="9" fillId="35" borderId="0" applyNumberFormat="0" applyBorder="0" applyAlignment="0" applyProtection="0"/>
    <xf numFmtId="0" fontId="9" fillId="36"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33" borderId="42" applyNumberFormat="0" applyFont="0" applyAlignment="0" applyProtection="0"/>
    <xf numFmtId="0" fontId="9" fillId="51" borderId="0" applyNumberFormat="0" applyBorder="0" applyAlignment="0" applyProtection="0"/>
    <xf numFmtId="0" fontId="9" fillId="52" borderId="0" applyNumberFormat="0" applyBorder="0" applyAlignment="0" applyProtection="0"/>
    <xf numFmtId="0" fontId="9" fillId="0" borderId="0"/>
    <xf numFmtId="0" fontId="9" fillId="55" borderId="0" applyNumberFormat="0" applyBorder="0" applyAlignment="0" applyProtection="0"/>
    <xf numFmtId="0" fontId="9" fillId="56"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33" borderId="42" applyNumberFormat="0" applyFont="0" applyAlignment="0" applyProtection="0"/>
    <xf numFmtId="0" fontId="9" fillId="51" borderId="0" applyNumberFormat="0" applyBorder="0" applyAlignment="0" applyProtection="0"/>
    <xf numFmtId="0" fontId="9" fillId="52" borderId="0" applyNumberFormat="0" applyBorder="0" applyAlignment="0" applyProtection="0"/>
    <xf numFmtId="0" fontId="9" fillId="0" borderId="0"/>
    <xf numFmtId="0" fontId="9" fillId="55" borderId="0" applyNumberFormat="0" applyBorder="0" applyAlignment="0" applyProtection="0"/>
    <xf numFmtId="0" fontId="9" fillId="56" borderId="0" applyNumberFormat="0" applyBorder="0" applyAlignment="0" applyProtection="0"/>
    <xf numFmtId="0" fontId="9" fillId="0" borderId="0"/>
    <xf numFmtId="0" fontId="9" fillId="0" borderId="0"/>
    <xf numFmtId="0" fontId="9" fillId="0" borderId="0"/>
    <xf numFmtId="0" fontId="9" fillId="33" borderId="42" applyNumberFormat="0" applyFont="0" applyAlignment="0" applyProtection="0"/>
    <xf numFmtId="0" fontId="9" fillId="35" borderId="0" applyNumberFormat="0" applyBorder="0" applyAlignment="0" applyProtection="0"/>
    <xf numFmtId="0" fontId="9" fillId="36"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0" borderId="0"/>
    <xf numFmtId="0" fontId="9" fillId="0" borderId="0"/>
    <xf numFmtId="0" fontId="9" fillId="0" borderId="0"/>
    <xf numFmtId="0" fontId="9" fillId="33" borderId="42" applyNumberFormat="0" applyFont="0" applyAlignment="0" applyProtection="0"/>
    <xf numFmtId="0" fontId="9" fillId="35" borderId="0" applyNumberFormat="0" applyBorder="0" applyAlignment="0" applyProtection="0"/>
    <xf numFmtId="0" fontId="9" fillId="36"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0" borderId="0"/>
    <xf numFmtId="0" fontId="9" fillId="33" borderId="42" applyNumberFormat="0" applyFont="0" applyAlignment="0" applyProtection="0"/>
    <xf numFmtId="0" fontId="9" fillId="35" borderId="0" applyNumberFormat="0" applyBorder="0" applyAlignment="0" applyProtection="0"/>
    <xf numFmtId="0" fontId="9" fillId="36"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0" borderId="0"/>
    <xf numFmtId="0" fontId="9" fillId="0" borderId="0"/>
    <xf numFmtId="0" fontId="9" fillId="33" borderId="42" applyNumberFormat="0" applyFont="0" applyAlignment="0" applyProtection="0"/>
    <xf numFmtId="0" fontId="9" fillId="35" borderId="0" applyNumberFormat="0" applyBorder="0" applyAlignment="0" applyProtection="0"/>
    <xf numFmtId="0" fontId="9" fillId="36"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33" borderId="42" applyNumberFormat="0" applyFont="0" applyAlignment="0" applyProtection="0"/>
    <xf numFmtId="0" fontId="9" fillId="51" borderId="0" applyNumberFormat="0" applyBorder="0" applyAlignment="0" applyProtection="0"/>
    <xf numFmtId="0" fontId="9" fillId="52" borderId="0" applyNumberFormat="0" applyBorder="0" applyAlignment="0" applyProtection="0"/>
    <xf numFmtId="0" fontId="9" fillId="0" borderId="0"/>
    <xf numFmtId="0" fontId="9" fillId="55" borderId="0" applyNumberFormat="0" applyBorder="0" applyAlignment="0" applyProtection="0"/>
    <xf numFmtId="0" fontId="9" fillId="56"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33" borderId="42" applyNumberFormat="0" applyFont="0" applyAlignment="0" applyProtection="0"/>
    <xf numFmtId="0" fontId="9" fillId="51" borderId="0" applyNumberFormat="0" applyBorder="0" applyAlignment="0" applyProtection="0"/>
    <xf numFmtId="0" fontId="9" fillId="52" borderId="0" applyNumberFormat="0" applyBorder="0" applyAlignment="0" applyProtection="0"/>
    <xf numFmtId="0" fontId="9" fillId="0" borderId="0"/>
    <xf numFmtId="0" fontId="9" fillId="55" borderId="0" applyNumberFormat="0" applyBorder="0" applyAlignment="0" applyProtection="0"/>
    <xf numFmtId="0" fontId="9" fillId="56" borderId="0" applyNumberFormat="0" applyBorder="0" applyAlignment="0" applyProtection="0"/>
    <xf numFmtId="0" fontId="9" fillId="0" borderId="0"/>
    <xf numFmtId="0" fontId="9" fillId="0" borderId="0"/>
    <xf numFmtId="0" fontId="9" fillId="0" borderId="0"/>
    <xf numFmtId="0" fontId="9" fillId="33" borderId="42" applyNumberFormat="0" applyFont="0" applyAlignment="0" applyProtection="0"/>
    <xf numFmtId="0" fontId="9" fillId="35" borderId="0" applyNumberFormat="0" applyBorder="0" applyAlignment="0" applyProtection="0"/>
    <xf numFmtId="0" fontId="9" fillId="36"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3" borderId="42" applyNumberFormat="0" applyFont="0" applyAlignment="0" applyProtection="0"/>
    <xf numFmtId="0" fontId="9" fillId="35" borderId="0" applyNumberFormat="0" applyBorder="0" applyAlignment="0" applyProtection="0"/>
    <xf numFmtId="0" fontId="9" fillId="36"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0" borderId="0"/>
    <xf numFmtId="0" fontId="9" fillId="0" borderId="0"/>
    <xf numFmtId="0" fontId="9" fillId="0" borderId="0"/>
    <xf numFmtId="0" fontId="9" fillId="0" borderId="0"/>
    <xf numFmtId="0" fontId="9" fillId="33" borderId="42" applyNumberFormat="0" applyFont="0" applyAlignment="0" applyProtection="0"/>
    <xf numFmtId="0" fontId="9" fillId="0" borderId="0"/>
    <xf numFmtId="0" fontId="9" fillId="35" borderId="0" applyNumberFormat="0" applyBorder="0" applyAlignment="0" applyProtection="0"/>
    <xf numFmtId="0" fontId="9" fillId="36"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43" borderId="0" applyNumberFormat="0" applyBorder="0" applyAlignment="0" applyProtection="0"/>
    <xf numFmtId="0" fontId="9" fillId="44" borderId="0" applyNumberFormat="0" applyBorder="0" applyAlignment="0" applyProtection="0"/>
    <xf numFmtId="0" fontId="9" fillId="0" borderId="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0" borderId="0"/>
    <xf numFmtId="0" fontId="9" fillId="55" borderId="0" applyNumberFormat="0" applyBorder="0" applyAlignment="0" applyProtection="0"/>
    <xf numFmtId="0" fontId="9" fillId="56"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15" fillId="0" borderId="0" applyFont="0" applyFill="0" applyBorder="0" applyAlignment="0" applyProtection="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33" borderId="42" applyNumberFormat="0" applyFont="0" applyAlignment="0" applyProtection="0"/>
    <xf numFmtId="0" fontId="8" fillId="35" borderId="0" applyNumberFormat="0" applyBorder="0" applyAlignment="0" applyProtection="0"/>
    <xf numFmtId="0" fontId="8" fillId="36"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7" borderId="0" applyNumberFormat="0" applyBorder="0" applyAlignment="0" applyProtection="0"/>
    <xf numFmtId="0" fontId="8" fillId="48" borderId="0" applyNumberFormat="0" applyBorder="0" applyAlignment="0" applyProtection="0"/>
    <xf numFmtId="0" fontId="8" fillId="51" borderId="0" applyNumberFormat="0" applyBorder="0" applyAlignment="0" applyProtection="0"/>
    <xf numFmtId="0" fontId="8" fillId="52" borderId="0" applyNumberFormat="0" applyBorder="0" applyAlignment="0" applyProtection="0"/>
    <xf numFmtId="0" fontId="8" fillId="55" borderId="0" applyNumberFormat="0" applyBorder="0" applyAlignment="0" applyProtection="0"/>
    <xf numFmtId="0" fontId="8" fillId="56" borderId="0" applyNumberFormat="0" applyBorder="0" applyAlignment="0" applyProtection="0"/>
    <xf numFmtId="0" fontId="7" fillId="0" borderId="0"/>
    <xf numFmtId="168" fontId="15" fillId="0" borderId="0" applyFont="0" applyFill="0" applyBorder="0" applyAlignment="0" applyProtection="0"/>
    <xf numFmtId="0" fontId="7" fillId="0" borderId="0"/>
    <xf numFmtId="0" fontId="7" fillId="0" borderId="0"/>
    <xf numFmtId="0" fontId="7" fillId="0" borderId="0"/>
    <xf numFmtId="168" fontId="15" fillId="0" borderId="0" applyFont="0" applyFill="0" applyBorder="0" applyAlignment="0" applyProtection="0"/>
    <xf numFmtId="0" fontId="7" fillId="0" borderId="0"/>
    <xf numFmtId="0" fontId="7" fillId="0" borderId="0"/>
    <xf numFmtId="0" fontId="7" fillId="0" borderId="0"/>
    <xf numFmtId="0" fontId="7" fillId="33" borderId="42" applyNumberFormat="0" applyFont="0" applyAlignment="0" applyProtection="0"/>
    <xf numFmtId="43" fontId="107" fillId="0" borderId="0" applyFont="0" applyFill="0" applyBorder="0" applyAlignment="0" applyProtection="0"/>
    <xf numFmtId="0" fontId="106" fillId="0" borderId="0" applyNumberFormat="0" applyFill="0" applyBorder="0" applyAlignment="0" applyProtection="0">
      <alignment vertical="top"/>
      <protection locked="0"/>
    </xf>
    <xf numFmtId="0" fontId="7" fillId="35" borderId="0" applyNumberFormat="0" applyBorder="0" applyAlignment="0" applyProtection="0"/>
    <xf numFmtId="0" fontId="7" fillId="36" borderId="0" applyNumberFormat="0" applyBorder="0" applyAlignment="0" applyProtection="0"/>
    <xf numFmtId="0" fontId="107" fillId="0" borderId="0"/>
    <xf numFmtId="0" fontId="7" fillId="39" borderId="0" applyNumberFormat="0" applyBorder="0" applyAlignment="0" applyProtection="0"/>
    <xf numFmtId="0" fontId="7" fillId="40" borderId="0" applyNumberFormat="0" applyBorder="0" applyAlignment="0" applyProtection="0"/>
    <xf numFmtId="0" fontId="107" fillId="0" borderId="0"/>
    <xf numFmtId="0" fontId="106" fillId="0" borderId="0" applyNumberFormat="0" applyFill="0" applyBorder="0" applyAlignment="0" applyProtection="0"/>
    <xf numFmtId="0" fontId="7" fillId="43" borderId="0" applyNumberFormat="0" applyBorder="0" applyAlignment="0" applyProtection="0"/>
    <xf numFmtId="0" fontId="7" fillId="44" borderId="0" applyNumberFormat="0" applyBorder="0" applyAlignment="0" applyProtection="0"/>
    <xf numFmtId="168" fontId="15" fillId="0" borderId="0" applyFont="0" applyFill="0" applyBorder="0" applyAlignment="0" applyProtection="0"/>
    <xf numFmtId="0" fontId="108" fillId="0" borderId="0" applyNumberFormat="0" applyFill="0" applyBorder="0" applyAlignment="0" applyProtection="0">
      <alignment vertical="top"/>
      <protection locked="0"/>
    </xf>
    <xf numFmtId="0" fontId="7" fillId="47" borderId="0" applyNumberFormat="0" applyBorder="0" applyAlignment="0" applyProtection="0"/>
    <xf numFmtId="0" fontId="7" fillId="48" borderId="0" applyNumberFormat="0" applyBorder="0" applyAlignment="0" applyProtection="0"/>
    <xf numFmtId="0" fontId="7" fillId="51" borderId="0" applyNumberFormat="0" applyBorder="0" applyAlignment="0" applyProtection="0"/>
    <xf numFmtId="0" fontId="7" fillId="52" borderId="0" applyNumberFormat="0" applyBorder="0" applyAlignment="0" applyProtection="0"/>
    <xf numFmtId="0" fontId="7" fillId="0" borderId="0"/>
    <xf numFmtId="0" fontId="7" fillId="55" borderId="0" applyNumberFormat="0" applyBorder="0" applyAlignment="0" applyProtection="0"/>
    <xf numFmtId="0" fontId="7" fillId="56" borderId="0" applyNumberFormat="0" applyBorder="0" applyAlignment="0" applyProtection="0"/>
    <xf numFmtId="0" fontId="106" fillId="0" borderId="0" applyNumberFormat="0" applyFill="0" applyBorder="0" applyAlignment="0" applyProtection="0">
      <alignment vertical="top"/>
      <protection locked="0"/>
    </xf>
    <xf numFmtId="0" fontId="106" fillId="0" borderId="0" applyNumberForma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5" fillId="0" borderId="0"/>
    <xf numFmtId="0" fontId="107" fillId="0" borderId="0"/>
    <xf numFmtId="0" fontId="107" fillId="0" borderId="0"/>
    <xf numFmtId="43" fontId="7" fillId="0" borderId="0" applyFont="0" applyFill="0" applyBorder="0" applyAlignment="0" applyProtection="0"/>
    <xf numFmtId="0" fontId="16" fillId="0" borderId="0"/>
    <xf numFmtId="0" fontId="106" fillId="0" borderId="0" applyNumberFormat="0" applyFill="0" applyBorder="0" applyAlignment="0" applyProtection="0"/>
    <xf numFmtId="43" fontId="17" fillId="0" borderId="0" applyFont="0" applyFill="0" applyBorder="0" applyAlignment="0" applyProtection="0"/>
    <xf numFmtId="0" fontId="15" fillId="0" borderId="0"/>
    <xf numFmtId="0" fontId="7" fillId="0" borderId="0"/>
    <xf numFmtId="0" fontId="7" fillId="0" borderId="0"/>
    <xf numFmtId="0" fontId="17" fillId="0" borderId="0"/>
    <xf numFmtId="0" fontId="17" fillId="0" borderId="0"/>
    <xf numFmtId="0" fontId="15" fillId="0" borderId="0"/>
    <xf numFmtId="0" fontId="15" fillId="0" borderId="0"/>
    <xf numFmtId="0" fontId="15" fillId="0" borderId="0"/>
    <xf numFmtId="0" fontId="15" fillId="0" borderId="0"/>
    <xf numFmtId="9" fontId="10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0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7" fillId="0" borderId="0"/>
    <xf numFmtId="0" fontId="6" fillId="0" borderId="0"/>
    <xf numFmtId="0" fontId="6" fillId="0" borderId="0"/>
    <xf numFmtId="0" fontId="6" fillId="33" borderId="42" applyNumberFormat="0" applyFont="0" applyAlignment="0" applyProtection="0"/>
    <xf numFmtId="0" fontId="6" fillId="35" borderId="0" applyNumberFormat="0" applyBorder="0" applyAlignment="0" applyProtection="0"/>
    <xf numFmtId="0" fontId="6" fillId="36" borderId="0" applyNumberFormat="0" applyBorder="0" applyAlignment="0" applyProtection="0"/>
    <xf numFmtId="0" fontId="6" fillId="35"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47" borderId="0" applyNumberFormat="0" applyBorder="0" applyAlignment="0" applyProtection="0"/>
    <xf numFmtId="0" fontId="6" fillId="48" borderId="0" applyNumberFormat="0" applyBorder="0" applyAlignment="0" applyProtection="0"/>
    <xf numFmtId="0" fontId="6" fillId="51" borderId="0" applyNumberFormat="0" applyBorder="0" applyAlignment="0" applyProtection="0"/>
    <xf numFmtId="0" fontId="6" fillId="52" borderId="0" applyNumberFormat="0" applyBorder="0" applyAlignment="0" applyProtection="0"/>
    <xf numFmtId="0" fontId="6" fillId="33" borderId="42" applyNumberFormat="0" applyFont="0" applyAlignment="0" applyProtection="0"/>
    <xf numFmtId="0" fontId="6" fillId="55" borderId="0" applyNumberFormat="0" applyBorder="0" applyAlignment="0" applyProtection="0"/>
    <xf numFmtId="0" fontId="6" fillId="56" borderId="0" applyNumberFormat="0" applyBorder="0" applyAlignment="0" applyProtection="0"/>
    <xf numFmtId="0" fontId="6" fillId="36"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47" borderId="0" applyNumberFormat="0" applyBorder="0" applyAlignment="0" applyProtection="0"/>
    <xf numFmtId="0" fontId="6" fillId="48" borderId="0" applyNumberFormat="0" applyBorder="0" applyAlignment="0" applyProtection="0"/>
    <xf numFmtId="0" fontId="6" fillId="51" borderId="0" applyNumberFormat="0" applyBorder="0" applyAlignment="0" applyProtection="0"/>
    <xf numFmtId="0" fontId="6" fillId="52" borderId="0" applyNumberFormat="0" applyBorder="0" applyAlignment="0" applyProtection="0"/>
    <xf numFmtId="0" fontId="6" fillId="55" borderId="0" applyNumberFormat="0" applyBorder="0" applyAlignment="0" applyProtection="0"/>
    <xf numFmtId="0" fontId="6" fillId="56" borderId="0" applyNumberFormat="0" applyBorder="0" applyAlignment="0" applyProtection="0"/>
    <xf numFmtId="0" fontId="5" fillId="0" borderId="0"/>
    <xf numFmtId="9" fontId="5" fillId="0" borderId="0" applyFont="0" applyFill="0" applyBorder="0" applyAlignment="0" applyProtection="0"/>
    <xf numFmtId="0" fontId="5" fillId="33" borderId="42" applyNumberFormat="0" applyFont="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17" fillId="2"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17" fillId="3"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17" fillId="4"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17" fillId="5" borderId="0" applyNumberFormat="0" applyBorder="0" applyAlignment="0" applyProtection="0"/>
    <xf numFmtId="0" fontId="4" fillId="0" borderId="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17" fillId="6"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17" fillId="7"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7" fillId="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17" fillId="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7" fillId="1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17" fillId="5"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17" fillId="8"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17" fillId="11"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1" fillId="3" borderId="0" applyNumberFormat="0" applyBorder="0" applyAlignment="0" applyProtection="0"/>
    <xf numFmtId="0" fontId="23" fillId="20" borderId="1" applyNumberFormat="0" applyAlignment="0" applyProtection="0"/>
    <xf numFmtId="0" fontId="25" fillId="21" borderId="2" applyNumberFormat="0" applyAlignment="0" applyProtection="0"/>
    <xf numFmtId="43" fontId="16" fillId="0" borderId="0" applyFont="0" applyFill="0" applyBorder="0" applyAlignment="0" applyProtection="0"/>
    <xf numFmtId="43" fontId="1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0" fontId="29" fillId="0" borderId="0" applyNumberFormat="0" applyFill="0" applyBorder="0" applyAlignment="0" applyProtection="0"/>
    <xf numFmtId="0" fontId="31" fillId="4" borderId="0" applyNumberFormat="0" applyBorder="0" applyAlignment="0" applyProtection="0"/>
    <xf numFmtId="0" fontId="33" fillId="0" borderId="3" applyNumberFormat="0" applyFill="0" applyAlignment="0" applyProtection="0"/>
    <xf numFmtId="0" fontId="35"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2" fillId="0" borderId="0" applyNumberFormat="0" applyFill="0" applyBorder="0" applyAlignment="0" applyProtection="0">
      <alignment vertical="top"/>
      <protection locked="0"/>
    </xf>
    <xf numFmtId="0" fontId="106" fillId="0" borderId="0" applyNumberFormat="0" applyFill="0" applyBorder="0" applyAlignment="0" applyProtection="0"/>
    <xf numFmtId="0" fontId="123"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1" fillId="7" borderId="1" applyNumberFormat="0" applyAlignment="0" applyProtection="0"/>
    <xf numFmtId="0" fontId="43" fillId="0" borderId="6" applyNumberFormat="0" applyFill="0" applyAlignment="0" applyProtection="0"/>
    <xf numFmtId="0" fontId="45" fillId="22" borderId="0" applyNumberFormat="0" applyBorder="0" applyAlignment="0" applyProtection="0"/>
    <xf numFmtId="0" fontId="18" fillId="0" borderId="0"/>
    <xf numFmtId="0" fontId="16" fillId="0" borderId="0"/>
    <xf numFmtId="0" fontId="4" fillId="0" borderId="0"/>
    <xf numFmtId="0" fontId="4" fillId="0" borderId="0"/>
    <xf numFmtId="0" fontId="4" fillId="0" borderId="0"/>
    <xf numFmtId="0" fontId="4" fillId="0" borderId="0"/>
    <xf numFmtId="0" fontId="121" fillId="0" borderId="0"/>
    <xf numFmtId="0" fontId="18" fillId="0" borderId="0"/>
    <xf numFmtId="0" fontId="4" fillId="0" borderId="0"/>
    <xf numFmtId="0" fontId="4" fillId="0" borderId="0"/>
    <xf numFmtId="0" fontId="17" fillId="0" borderId="0"/>
    <xf numFmtId="0" fontId="4" fillId="0" borderId="0"/>
    <xf numFmtId="0" fontId="15" fillId="0" borderId="0"/>
    <xf numFmtId="0" fontId="4" fillId="0" borderId="0"/>
    <xf numFmtId="0" fontId="4" fillId="0" borderId="0"/>
    <xf numFmtId="0" fontId="18" fillId="0" borderId="0"/>
    <xf numFmtId="0" fontId="15" fillId="0" borderId="0" applyNumberFormat="0" applyFill="0" applyBorder="0" applyAlignment="0" applyProtection="0"/>
    <xf numFmtId="0" fontId="16" fillId="0" borderId="0"/>
    <xf numFmtId="0" fontId="4" fillId="0" borderId="0"/>
    <xf numFmtId="0" fontId="4" fillId="0" borderId="0"/>
    <xf numFmtId="0" fontId="4" fillId="0" borderId="0"/>
    <xf numFmtId="0" fontId="4" fillId="0" borderId="0"/>
    <xf numFmtId="0" fontId="15" fillId="0" borderId="0"/>
    <xf numFmtId="0" fontId="18" fillId="0" borderId="0"/>
    <xf numFmtId="0" fontId="17"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3" borderId="42" applyNumberFormat="0" applyFont="0" applyAlignment="0" applyProtection="0"/>
    <xf numFmtId="0" fontId="4" fillId="33" borderId="42" applyNumberFormat="0" applyFont="0" applyAlignment="0" applyProtection="0"/>
    <xf numFmtId="0" fontId="4" fillId="33" borderId="42" applyNumberFormat="0" applyFont="0" applyAlignment="0" applyProtection="0"/>
    <xf numFmtId="0" fontId="4" fillId="33" borderId="42" applyNumberFormat="0" applyFont="0" applyAlignment="0" applyProtection="0"/>
    <xf numFmtId="0" fontId="4" fillId="33" borderId="42" applyNumberFormat="0" applyFont="0" applyAlignment="0" applyProtection="0"/>
    <xf numFmtId="0" fontId="4" fillId="33" borderId="42" applyNumberFormat="0" applyFont="0" applyAlignment="0" applyProtection="0"/>
    <xf numFmtId="0" fontId="4" fillId="33" borderId="42" applyNumberFormat="0" applyFont="0" applyAlignment="0" applyProtection="0"/>
    <xf numFmtId="0" fontId="4" fillId="33" borderId="42" applyNumberFormat="0" applyFont="0" applyAlignment="0" applyProtection="0"/>
    <xf numFmtId="0" fontId="4" fillId="33" borderId="42" applyNumberFormat="0" applyFont="0" applyAlignment="0" applyProtection="0"/>
    <xf numFmtId="0" fontId="4" fillId="33" borderId="42" applyNumberFormat="0" applyFont="0" applyAlignment="0" applyProtection="0"/>
    <xf numFmtId="0" fontId="4" fillId="33" borderId="42" applyNumberFormat="0" applyFont="0" applyAlignment="0" applyProtection="0"/>
    <xf numFmtId="0" fontId="4" fillId="33" borderId="42" applyNumberFormat="0" applyFont="0" applyAlignment="0" applyProtection="0"/>
    <xf numFmtId="0" fontId="4" fillId="33" borderId="42" applyNumberFormat="0" applyFont="0" applyAlignment="0" applyProtection="0"/>
    <xf numFmtId="0" fontId="4" fillId="33" borderId="42" applyNumberFormat="0" applyFont="0" applyAlignment="0" applyProtection="0"/>
    <xf numFmtId="0" fontId="4" fillId="33" borderId="42" applyNumberFormat="0" applyFont="0" applyAlignment="0" applyProtection="0"/>
    <xf numFmtId="0" fontId="4" fillId="33" borderId="42" applyNumberFormat="0" applyFont="0" applyAlignment="0" applyProtection="0"/>
    <xf numFmtId="0" fontId="4" fillId="33" borderId="42" applyNumberFormat="0" applyFont="0" applyAlignment="0" applyProtection="0"/>
    <xf numFmtId="0" fontId="4" fillId="33" borderId="42" applyNumberFormat="0" applyFont="0" applyAlignment="0" applyProtection="0"/>
    <xf numFmtId="0" fontId="17" fillId="23" borderId="7" applyNumberFormat="0" applyFont="0" applyAlignment="0" applyProtection="0"/>
    <xf numFmtId="0" fontId="4" fillId="33" borderId="42" applyNumberFormat="0" applyFont="0" applyAlignment="0" applyProtection="0"/>
    <xf numFmtId="0" fontId="4" fillId="33" borderId="42" applyNumberFormat="0" applyFont="0" applyAlignment="0" applyProtection="0"/>
    <xf numFmtId="0" fontId="4" fillId="33" borderId="42" applyNumberFormat="0" applyFont="0" applyAlignment="0" applyProtection="0"/>
    <xf numFmtId="0" fontId="4" fillId="33" borderId="42" applyNumberFormat="0" applyFont="0" applyAlignment="0" applyProtection="0"/>
    <xf numFmtId="0" fontId="4" fillId="33" borderId="42" applyNumberFormat="0" applyFont="0" applyAlignment="0" applyProtection="0"/>
    <xf numFmtId="0" fontId="4" fillId="33" borderId="42" applyNumberFormat="0" applyFont="0" applyAlignment="0" applyProtection="0"/>
    <xf numFmtId="0" fontId="4" fillId="33" borderId="42" applyNumberFormat="0" applyFont="0" applyAlignment="0" applyProtection="0"/>
    <xf numFmtId="0" fontId="4" fillId="33" borderId="42" applyNumberFormat="0" applyFont="0" applyAlignment="0" applyProtection="0"/>
    <xf numFmtId="0" fontId="4" fillId="33" borderId="42" applyNumberFormat="0" applyFont="0" applyAlignment="0" applyProtection="0"/>
    <xf numFmtId="0" fontId="4" fillId="33" borderId="42" applyNumberFormat="0" applyFont="0" applyAlignment="0" applyProtection="0"/>
    <xf numFmtId="0" fontId="4" fillId="33" borderId="42" applyNumberFormat="0" applyFont="0" applyAlignment="0" applyProtection="0"/>
    <xf numFmtId="0" fontId="4" fillId="33" borderId="42" applyNumberFormat="0" applyFont="0" applyAlignment="0" applyProtection="0"/>
    <xf numFmtId="0" fontId="4" fillId="33" borderId="42" applyNumberFormat="0" applyFont="0" applyAlignment="0" applyProtection="0"/>
    <xf numFmtId="0" fontId="4" fillId="33" borderId="42" applyNumberFormat="0" applyFont="0" applyAlignment="0" applyProtection="0"/>
    <xf numFmtId="0" fontId="4" fillId="33" borderId="42" applyNumberFormat="0" applyFont="0" applyAlignment="0" applyProtection="0"/>
    <xf numFmtId="0" fontId="4" fillId="33" borderId="42" applyNumberFormat="0" applyFont="0" applyAlignment="0" applyProtection="0"/>
    <xf numFmtId="0" fontId="48" fillId="20" borderId="8" applyNumberFormat="0" applyAlignment="0" applyProtection="0"/>
    <xf numFmtId="9" fontId="15" fillId="0" borderId="0" applyFont="0" applyFill="0" applyBorder="0" applyAlignment="0" applyProtection="0"/>
    <xf numFmtId="9" fontId="4" fillId="0" borderId="0" applyFont="0" applyFill="0" applyBorder="0" applyAlignment="0" applyProtection="0"/>
    <xf numFmtId="9" fontId="16"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3" fillId="0" borderId="0"/>
    <xf numFmtId="0" fontId="54" fillId="0" borderId="0" applyNumberFormat="0" applyFill="0" applyBorder="0" applyAlignment="0" applyProtection="0"/>
    <xf numFmtId="0" fontId="3" fillId="0" borderId="0"/>
    <xf numFmtId="0" fontId="3" fillId="33" borderId="42" applyNumberFormat="0" applyFont="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0" borderId="0"/>
    <xf numFmtId="0" fontId="3" fillId="33" borderId="42" applyNumberFormat="0" applyFont="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0" borderId="0"/>
    <xf numFmtId="0" fontId="3" fillId="0" borderId="0"/>
    <xf numFmtId="0" fontId="3" fillId="33" borderId="42" applyNumberFormat="0" applyFont="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33" borderId="42" applyNumberFormat="0" applyFont="0" applyAlignment="0" applyProtection="0"/>
    <xf numFmtId="0" fontId="3" fillId="51" borderId="0" applyNumberFormat="0" applyBorder="0" applyAlignment="0" applyProtection="0"/>
    <xf numFmtId="0" fontId="3" fillId="52" borderId="0" applyNumberFormat="0" applyBorder="0" applyAlignment="0" applyProtection="0"/>
    <xf numFmtId="0" fontId="3" fillId="0" borderId="0"/>
    <xf numFmtId="0" fontId="3" fillId="55" borderId="0" applyNumberFormat="0" applyBorder="0" applyAlignment="0" applyProtection="0"/>
    <xf numFmtId="0" fontId="3" fillId="56"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33" borderId="42" applyNumberFormat="0" applyFont="0" applyAlignment="0" applyProtection="0"/>
    <xf numFmtId="0" fontId="3" fillId="51" borderId="0" applyNumberFormat="0" applyBorder="0" applyAlignment="0" applyProtection="0"/>
    <xf numFmtId="0" fontId="3" fillId="52" borderId="0" applyNumberFormat="0" applyBorder="0" applyAlignment="0" applyProtection="0"/>
    <xf numFmtId="0" fontId="3" fillId="0" borderId="0"/>
    <xf numFmtId="0" fontId="3" fillId="55" borderId="0" applyNumberFormat="0" applyBorder="0" applyAlignment="0" applyProtection="0"/>
    <xf numFmtId="0" fontId="3" fillId="56" borderId="0" applyNumberFormat="0" applyBorder="0" applyAlignment="0" applyProtection="0"/>
    <xf numFmtId="0" fontId="3" fillId="0" borderId="0"/>
    <xf numFmtId="0" fontId="3" fillId="0" borderId="0"/>
    <xf numFmtId="0" fontId="3" fillId="0" borderId="0"/>
    <xf numFmtId="0" fontId="3" fillId="33" borderId="42" applyNumberFormat="0" applyFont="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0" borderId="0"/>
    <xf numFmtId="0" fontId="3" fillId="0" borderId="0"/>
    <xf numFmtId="0" fontId="3" fillId="33" borderId="42" applyNumberFormat="0" applyFont="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0" borderId="0"/>
    <xf numFmtId="0" fontId="3" fillId="33" borderId="42" applyNumberFormat="0" applyFont="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0" borderId="0"/>
    <xf numFmtId="0" fontId="3" fillId="0" borderId="0"/>
    <xf numFmtId="0" fontId="3" fillId="33" borderId="42" applyNumberFormat="0" applyFont="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33" borderId="42" applyNumberFormat="0" applyFont="0" applyAlignment="0" applyProtection="0"/>
    <xf numFmtId="0" fontId="3" fillId="51" borderId="0" applyNumberFormat="0" applyBorder="0" applyAlignment="0" applyProtection="0"/>
    <xf numFmtId="0" fontId="3" fillId="52" borderId="0" applyNumberFormat="0" applyBorder="0" applyAlignment="0" applyProtection="0"/>
    <xf numFmtId="0" fontId="3" fillId="0" borderId="0"/>
    <xf numFmtId="0" fontId="3" fillId="55" borderId="0" applyNumberFormat="0" applyBorder="0" applyAlignment="0" applyProtection="0"/>
    <xf numFmtId="0" fontId="3" fillId="56"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33" borderId="42" applyNumberFormat="0" applyFont="0" applyAlignment="0" applyProtection="0"/>
    <xf numFmtId="0" fontId="3" fillId="51" borderId="0" applyNumberFormat="0" applyBorder="0" applyAlignment="0" applyProtection="0"/>
    <xf numFmtId="0" fontId="3" fillId="52" borderId="0" applyNumberFormat="0" applyBorder="0" applyAlignment="0" applyProtection="0"/>
    <xf numFmtId="0" fontId="3" fillId="0" borderId="0"/>
    <xf numFmtId="0" fontId="3" fillId="55" borderId="0" applyNumberFormat="0" applyBorder="0" applyAlignment="0" applyProtection="0"/>
    <xf numFmtId="0" fontId="3" fillId="56" borderId="0" applyNumberFormat="0" applyBorder="0" applyAlignment="0" applyProtection="0"/>
    <xf numFmtId="0" fontId="3" fillId="0" borderId="0"/>
    <xf numFmtId="0" fontId="3" fillId="0" borderId="0"/>
    <xf numFmtId="0" fontId="3" fillId="0" borderId="0"/>
    <xf numFmtId="0" fontId="3" fillId="33" borderId="42" applyNumberFormat="0" applyFont="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3" borderId="42" applyNumberFormat="0" applyFont="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0" borderId="0"/>
    <xf numFmtId="0" fontId="3" fillId="0" borderId="0"/>
    <xf numFmtId="0" fontId="3" fillId="0" borderId="0"/>
    <xf numFmtId="0" fontId="3" fillId="0" borderId="0"/>
    <xf numFmtId="0" fontId="3" fillId="33" borderId="42" applyNumberFormat="0" applyFont="0" applyAlignment="0" applyProtection="0"/>
    <xf numFmtId="0" fontId="3" fillId="0" borderId="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43" borderId="0" applyNumberFormat="0" applyBorder="0" applyAlignment="0" applyProtection="0"/>
    <xf numFmtId="0" fontId="3" fillId="44" borderId="0" applyNumberFormat="0" applyBorder="0" applyAlignment="0" applyProtection="0"/>
    <xf numFmtId="0" fontId="3" fillId="0" borderId="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0" borderId="0"/>
    <xf numFmtId="0" fontId="3" fillId="55" borderId="0" applyNumberFormat="0" applyBorder="0" applyAlignment="0" applyProtection="0"/>
    <xf numFmtId="0" fontId="3" fillId="5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3" borderId="42" applyNumberFormat="0" applyFont="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33" borderId="42" applyNumberFormat="0" applyFont="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0" borderId="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0" borderId="0"/>
    <xf numFmtId="0" fontId="3" fillId="33" borderId="42" applyNumberFormat="0" applyFont="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0" borderId="0"/>
    <xf numFmtId="0" fontId="3" fillId="0" borderId="0"/>
    <xf numFmtId="0" fontId="3" fillId="33" borderId="42" applyNumberFormat="0" applyFont="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33" borderId="42" applyNumberFormat="0" applyFont="0" applyAlignment="0" applyProtection="0"/>
    <xf numFmtId="0" fontId="3" fillId="51" borderId="0" applyNumberFormat="0" applyBorder="0" applyAlignment="0" applyProtection="0"/>
    <xf numFmtId="0" fontId="3" fillId="52" borderId="0" applyNumberFormat="0" applyBorder="0" applyAlignment="0" applyProtection="0"/>
    <xf numFmtId="0" fontId="3" fillId="0" borderId="0"/>
    <xf numFmtId="0" fontId="3" fillId="55" borderId="0" applyNumberFormat="0" applyBorder="0" applyAlignment="0" applyProtection="0"/>
    <xf numFmtId="0" fontId="3" fillId="56"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33" borderId="42" applyNumberFormat="0" applyFont="0" applyAlignment="0" applyProtection="0"/>
    <xf numFmtId="0" fontId="3" fillId="51" borderId="0" applyNumberFormat="0" applyBorder="0" applyAlignment="0" applyProtection="0"/>
    <xf numFmtId="0" fontId="3" fillId="52" borderId="0" applyNumberFormat="0" applyBorder="0" applyAlignment="0" applyProtection="0"/>
    <xf numFmtId="0" fontId="3" fillId="0" borderId="0"/>
    <xf numFmtId="0" fontId="3" fillId="55" borderId="0" applyNumberFormat="0" applyBorder="0" applyAlignment="0" applyProtection="0"/>
    <xf numFmtId="0" fontId="3" fillId="56" borderId="0" applyNumberFormat="0" applyBorder="0" applyAlignment="0" applyProtection="0"/>
    <xf numFmtId="0" fontId="3" fillId="0" borderId="0"/>
    <xf numFmtId="0" fontId="3" fillId="0" borderId="0"/>
    <xf numFmtId="0" fontId="3" fillId="0" borderId="0"/>
    <xf numFmtId="0" fontId="3" fillId="33" borderId="42" applyNumberFormat="0" applyFont="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0" borderId="0"/>
    <xf numFmtId="0" fontId="3" fillId="0" borderId="0"/>
    <xf numFmtId="0" fontId="3" fillId="0" borderId="0"/>
    <xf numFmtId="0" fontId="3" fillId="33" borderId="42" applyNumberFormat="0" applyFont="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0" borderId="0"/>
    <xf numFmtId="0" fontId="3" fillId="33" borderId="42" applyNumberFormat="0" applyFont="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0" borderId="0"/>
    <xf numFmtId="0" fontId="3" fillId="0" borderId="0"/>
    <xf numFmtId="0" fontId="3" fillId="33" borderId="42" applyNumberFormat="0" applyFont="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33" borderId="42" applyNumberFormat="0" applyFont="0" applyAlignment="0" applyProtection="0"/>
    <xf numFmtId="0" fontId="3" fillId="51" borderId="0" applyNumberFormat="0" applyBorder="0" applyAlignment="0" applyProtection="0"/>
    <xf numFmtId="0" fontId="3" fillId="52" borderId="0" applyNumberFormat="0" applyBorder="0" applyAlignment="0" applyProtection="0"/>
    <xf numFmtId="0" fontId="3" fillId="0" borderId="0"/>
    <xf numFmtId="0" fontId="3" fillId="55" borderId="0" applyNumberFormat="0" applyBorder="0" applyAlignment="0" applyProtection="0"/>
    <xf numFmtId="0" fontId="3" fillId="56"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33" borderId="42" applyNumberFormat="0" applyFont="0" applyAlignment="0" applyProtection="0"/>
    <xf numFmtId="0" fontId="3" fillId="51" borderId="0" applyNumberFormat="0" applyBorder="0" applyAlignment="0" applyProtection="0"/>
    <xf numFmtId="0" fontId="3" fillId="52" borderId="0" applyNumberFormat="0" applyBorder="0" applyAlignment="0" applyProtection="0"/>
    <xf numFmtId="0" fontId="3" fillId="0" borderId="0"/>
    <xf numFmtId="0" fontId="3" fillId="55" borderId="0" applyNumberFormat="0" applyBorder="0" applyAlignment="0" applyProtection="0"/>
    <xf numFmtId="0" fontId="3" fillId="56" borderId="0" applyNumberFormat="0" applyBorder="0" applyAlignment="0" applyProtection="0"/>
    <xf numFmtId="0" fontId="3" fillId="0" borderId="0"/>
    <xf numFmtId="0" fontId="3" fillId="0" borderId="0"/>
    <xf numFmtId="0" fontId="3" fillId="0" borderId="0"/>
    <xf numFmtId="0" fontId="3" fillId="33" borderId="42" applyNumberFormat="0" applyFont="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3" borderId="42" applyNumberFormat="0" applyFont="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0" borderId="0"/>
    <xf numFmtId="0" fontId="3" fillId="0" borderId="0"/>
    <xf numFmtId="0" fontId="3" fillId="0" borderId="0"/>
    <xf numFmtId="0" fontId="3" fillId="0" borderId="0"/>
    <xf numFmtId="0" fontId="3" fillId="33" borderId="42" applyNumberFormat="0" applyFont="0" applyAlignment="0" applyProtection="0"/>
    <xf numFmtId="0" fontId="3" fillId="0" borderId="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43" borderId="0" applyNumberFormat="0" applyBorder="0" applyAlignment="0" applyProtection="0"/>
    <xf numFmtId="0" fontId="3" fillId="44" borderId="0" applyNumberFormat="0" applyBorder="0" applyAlignment="0" applyProtection="0"/>
    <xf numFmtId="0" fontId="3" fillId="0" borderId="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0" borderId="0"/>
    <xf numFmtId="0" fontId="3" fillId="55" borderId="0" applyNumberFormat="0" applyBorder="0" applyAlignment="0" applyProtection="0"/>
    <xf numFmtId="0" fontId="3" fillId="5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3" borderId="42" applyNumberFormat="0" applyFont="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3" borderId="42" applyNumberFormat="0" applyFont="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0" borderId="0"/>
    <xf numFmtId="0" fontId="3" fillId="55" borderId="0" applyNumberFormat="0" applyBorder="0" applyAlignment="0" applyProtection="0"/>
    <xf numFmtId="0" fontId="3" fillId="56"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33" borderId="42" applyNumberFormat="0" applyFont="0" applyAlignment="0" applyProtection="0"/>
    <xf numFmtId="0" fontId="3" fillId="35" borderId="0" applyNumberFormat="0" applyBorder="0" applyAlignment="0" applyProtection="0"/>
    <xf numFmtId="0" fontId="3" fillId="36" borderId="0" applyNumberFormat="0" applyBorder="0" applyAlignment="0" applyProtection="0"/>
    <xf numFmtId="0" fontId="3" fillId="35"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33" borderId="42" applyNumberFormat="0" applyFont="0" applyAlignment="0" applyProtection="0"/>
    <xf numFmtId="0" fontId="3" fillId="55" borderId="0" applyNumberFormat="0" applyBorder="0" applyAlignment="0" applyProtection="0"/>
    <xf numFmtId="0" fontId="3" fillId="56"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0" borderId="0"/>
    <xf numFmtId="9" fontId="3" fillId="0" borderId="0" applyFont="0" applyFill="0" applyBorder="0" applyAlignment="0" applyProtection="0"/>
    <xf numFmtId="0" fontId="3" fillId="33" borderId="42" applyNumberFormat="0" applyFont="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0" borderId="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3" borderId="42" applyNumberFormat="0" applyFont="0" applyAlignment="0" applyProtection="0"/>
    <xf numFmtId="0" fontId="3" fillId="33" borderId="42" applyNumberFormat="0" applyFont="0" applyAlignment="0" applyProtection="0"/>
    <xf numFmtId="0" fontId="3" fillId="33" borderId="42" applyNumberFormat="0" applyFont="0" applyAlignment="0" applyProtection="0"/>
    <xf numFmtId="0" fontId="3" fillId="33" borderId="42" applyNumberFormat="0" applyFont="0" applyAlignment="0" applyProtection="0"/>
    <xf numFmtId="0" fontId="3" fillId="33" borderId="42" applyNumberFormat="0" applyFont="0" applyAlignment="0" applyProtection="0"/>
    <xf numFmtId="0" fontId="3" fillId="33" borderId="42" applyNumberFormat="0" applyFont="0" applyAlignment="0" applyProtection="0"/>
    <xf numFmtId="0" fontId="3" fillId="33" borderId="42" applyNumberFormat="0" applyFont="0" applyAlignment="0" applyProtection="0"/>
    <xf numFmtId="0" fontId="3" fillId="33" borderId="42" applyNumberFormat="0" applyFont="0" applyAlignment="0" applyProtection="0"/>
    <xf numFmtId="0" fontId="3" fillId="33" borderId="42" applyNumberFormat="0" applyFont="0" applyAlignment="0" applyProtection="0"/>
    <xf numFmtId="0" fontId="3" fillId="33" borderId="42" applyNumberFormat="0" applyFont="0" applyAlignment="0" applyProtection="0"/>
    <xf numFmtId="0" fontId="3" fillId="33" borderId="42" applyNumberFormat="0" applyFont="0" applyAlignment="0" applyProtection="0"/>
    <xf numFmtId="0" fontId="3" fillId="33" borderId="42" applyNumberFormat="0" applyFont="0" applyAlignment="0" applyProtection="0"/>
    <xf numFmtId="0" fontId="3" fillId="33" borderId="42" applyNumberFormat="0" applyFont="0" applyAlignment="0" applyProtection="0"/>
    <xf numFmtId="0" fontId="3" fillId="33" borderId="42" applyNumberFormat="0" applyFont="0" applyAlignment="0" applyProtection="0"/>
    <xf numFmtId="0" fontId="3" fillId="33" borderId="42" applyNumberFormat="0" applyFont="0" applyAlignment="0" applyProtection="0"/>
    <xf numFmtId="0" fontId="3" fillId="33" borderId="42" applyNumberFormat="0" applyFont="0" applyAlignment="0" applyProtection="0"/>
    <xf numFmtId="0" fontId="3" fillId="33" borderId="42" applyNumberFormat="0" applyFont="0" applyAlignment="0" applyProtection="0"/>
    <xf numFmtId="0" fontId="3" fillId="33" borderId="42" applyNumberFormat="0" applyFont="0" applyAlignment="0" applyProtection="0"/>
    <xf numFmtId="0" fontId="3" fillId="33" borderId="42" applyNumberFormat="0" applyFont="0" applyAlignment="0" applyProtection="0"/>
    <xf numFmtId="0" fontId="3" fillId="33" borderId="42" applyNumberFormat="0" applyFont="0" applyAlignment="0" applyProtection="0"/>
    <xf numFmtId="0" fontId="3" fillId="33" borderId="42" applyNumberFormat="0" applyFont="0" applyAlignment="0" applyProtection="0"/>
    <xf numFmtId="0" fontId="3" fillId="33" borderId="42" applyNumberFormat="0" applyFont="0" applyAlignment="0" applyProtection="0"/>
    <xf numFmtId="0" fontId="3" fillId="33" borderId="42" applyNumberFormat="0" applyFont="0" applyAlignment="0" applyProtection="0"/>
    <xf numFmtId="0" fontId="3" fillId="33" borderId="42" applyNumberFormat="0" applyFont="0" applyAlignment="0" applyProtection="0"/>
    <xf numFmtId="0" fontId="3" fillId="33" borderId="42" applyNumberFormat="0" applyFont="0" applyAlignment="0" applyProtection="0"/>
    <xf numFmtId="0" fontId="3" fillId="33" borderId="42" applyNumberFormat="0" applyFont="0" applyAlignment="0" applyProtection="0"/>
    <xf numFmtId="0" fontId="3" fillId="33" borderId="42" applyNumberFormat="0" applyFont="0" applyAlignment="0" applyProtection="0"/>
    <xf numFmtId="0" fontId="3" fillId="33" borderId="42" applyNumberFormat="0" applyFont="0" applyAlignment="0" applyProtection="0"/>
    <xf numFmtId="0" fontId="3" fillId="33" borderId="42" applyNumberFormat="0" applyFont="0" applyAlignment="0" applyProtection="0"/>
    <xf numFmtId="0" fontId="3" fillId="33" borderId="42" applyNumberFormat="0" applyFont="0" applyAlignment="0" applyProtection="0"/>
    <xf numFmtId="0" fontId="3" fillId="33" borderId="42" applyNumberFormat="0" applyFont="0" applyAlignment="0" applyProtection="0"/>
    <xf numFmtId="0" fontId="3" fillId="33" borderId="42" applyNumberFormat="0" applyFont="0" applyAlignment="0" applyProtection="0"/>
    <xf numFmtId="0" fontId="3" fillId="33" borderId="42" applyNumberFormat="0" applyFont="0" applyAlignment="0" applyProtection="0"/>
    <xf numFmtId="0" fontId="3" fillId="33" borderId="42" applyNumberFormat="0" applyFont="0" applyAlignment="0" applyProtection="0"/>
    <xf numFmtId="9" fontId="3" fillId="0" borderId="0" applyFont="0" applyFill="0" applyBorder="0" applyAlignment="0" applyProtection="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33" borderId="42" applyNumberFormat="0" applyFont="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55" borderId="0" applyNumberFormat="0" applyBorder="0" applyAlignment="0" applyProtection="0"/>
    <xf numFmtId="0" fontId="2" fillId="56"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33" borderId="42" applyNumberFormat="0" applyFont="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55"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33" borderId="42" applyNumberFormat="0" applyFont="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55" borderId="0" applyNumberFormat="0" applyBorder="0" applyAlignment="0" applyProtection="0"/>
    <xf numFmtId="0" fontId="2" fillId="56"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33" borderId="42" applyNumberFormat="0" applyFont="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55"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0" borderId="0"/>
    <xf numFmtId="0" fontId="2" fillId="0" borderId="0"/>
    <xf numFmtId="0" fontId="2" fillId="33" borderId="42" applyNumberFormat="0" applyFont="0" applyAlignment="0" applyProtection="0"/>
    <xf numFmtId="0" fontId="2" fillId="0" borderId="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43" borderId="0" applyNumberFormat="0" applyBorder="0" applyAlignment="0" applyProtection="0"/>
    <xf numFmtId="0" fontId="2" fillId="44" borderId="0" applyNumberFormat="0" applyBorder="0" applyAlignment="0" applyProtection="0"/>
    <xf numFmtId="0" fontId="2" fillId="0" borderId="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55"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0" borderId="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33" borderId="42" applyNumberFormat="0" applyFont="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55" borderId="0" applyNumberFormat="0" applyBorder="0" applyAlignment="0" applyProtection="0"/>
    <xf numFmtId="0" fontId="2" fillId="56"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33" borderId="42" applyNumberFormat="0" applyFont="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55"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33" borderId="42" applyNumberFormat="0" applyFont="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55" borderId="0" applyNumberFormat="0" applyBorder="0" applyAlignment="0" applyProtection="0"/>
    <xf numFmtId="0" fontId="2" fillId="56"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33" borderId="42" applyNumberFormat="0" applyFont="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55"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0" borderId="0"/>
    <xf numFmtId="0" fontId="2" fillId="0" borderId="0"/>
    <xf numFmtId="0" fontId="2" fillId="33" borderId="42" applyNumberFormat="0" applyFont="0" applyAlignment="0" applyProtection="0"/>
    <xf numFmtId="0" fontId="2" fillId="0" borderId="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43" borderId="0" applyNumberFormat="0" applyBorder="0" applyAlignment="0" applyProtection="0"/>
    <xf numFmtId="0" fontId="2" fillId="44" borderId="0" applyNumberFormat="0" applyBorder="0" applyAlignment="0" applyProtection="0"/>
    <xf numFmtId="0" fontId="2" fillId="0" borderId="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55"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55" borderId="0" applyNumberFormat="0" applyBorder="0" applyAlignment="0" applyProtection="0"/>
    <xf numFmtId="0" fontId="2" fillId="5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5"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33" borderId="42" applyNumberFormat="0" applyFont="0" applyAlignment="0" applyProtection="0"/>
    <xf numFmtId="0" fontId="2" fillId="55" borderId="0" applyNumberFormat="0" applyBorder="0" applyAlignment="0" applyProtection="0"/>
    <xf numFmtId="0" fontId="2" fillId="56"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0" borderId="0"/>
    <xf numFmtId="9" fontId="2" fillId="0" borderId="0" applyFont="0" applyFill="0" applyBorder="0" applyAlignment="0" applyProtection="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0" borderId="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9" fontId="2" fillId="0" borderId="0" applyFont="0" applyFill="0" applyBorder="0" applyAlignment="0" applyProtection="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33" borderId="42" applyNumberFormat="0" applyFont="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55" borderId="0" applyNumberFormat="0" applyBorder="0" applyAlignment="0" applyProtection="0"/>
    <xf numFmtId="0" fontId="2" fillId="56"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33" borderId="42" applyNumberFormat="0" applyFont="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55"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33" borderId="42" applyNumberFormat="0" applyFont="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55" borderId="0" applyNumberFormat="0" applyBorder="0" applyAlignment="0" applyProtection="0"/>
    <xf numFmtId="0" fontId="2" fillId="56"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33" borderId="42" applyNumberFormat="0" applyFont="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55"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0" borderId="0"/>
    <xf numFmtId="0" fontId="2" fillId="0" borderId="0"/>
    <xf numFmtId="0" fontId="2" fillId="33" borderId="42" applyNumberFormat="0" applyFont="0" applyAlignment="0" applyProtection="0"/>
    <xf numFmtId="0" fontId="2" fillId="0" borderId="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43" borderId="0" applyNumberFormat="0" applyBorder="0" applyAlignment="0" applyProtection="0"/>
    <xf numFmtId="0" fontId="2" fillId="44" borderId="0" applyNumberFormat="0" applyBorder="0" applyAlignment="0" applyProtection="0"/>
    <xf numFmtId="0" fontId="2" fillId="0" borderId="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55"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0" borderId="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33" borderId="42" applyNumberFormat="0" applyFont="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55" borderId="0" applyNumberFormat="0" applyBorder="0" applyAlignment="0" applyProtection="0"/>
    <xf numFmtId="0" fontId="2" fillId="56"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33" borderId="42" applyNumberFormat="0" applyFont="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55"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33" borderId="42" applyNumberFormat="0" applyFont="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55" borderId="0" applyNumberFormat="0" applyBorder="0" applyAlignment="0" applyProtection="0"/>
    <xf numFmtId="0" fontId="2" fillId="56"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33" borderId="42" applyNumberFormat="0" applyFont="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55"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0" borderId="0"/>
    <xf numFmtId="0" fontId="2" fillId="0" borderId="0"/>
    <xf numFmtId="0" fontId="2" fillId="33" borderId="42" applyNumberFormat="0" applyFont="0" applyAlignment="0" applyProtection="0"/>
    <xf numFmtId="0" fontId="2" fillId="0" borderId="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43" borderId="0" applyNumberFormat="0" applyBorder="0" applyAlignment="0" applyProtection="0"/>
    <xf numFmtId="0" fontId="2" fillId="44" borderId="0" applyNumberFormat="0" applyBorder="0" applyAlignment="0" applyProtection="0"/>
    <xf numFmtId="0" fontId="2" fillId="0" borderId="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55"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55" borderId="0" applyNumberFormat="0" applyBorder="0" applyAlignment="0" applyProtection="0"/>
    <xf numFmtId="0" fontId="2" fillId="5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5"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33" borderId="42" applyNumberFormat="0" applyFont="0" applyAlignment="0" applyProtection="0"/>
    <xf numFmtId="0" fontId="2" fillId="55" borderId="0" applyNumberFormat="0" applyBorder="0" applyAlignment="0" applyProtection="0"/>
    <xf numFmtId="0" fontId="2" fillId="56"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0" borderId="0"/>
    <xf numFmtId="9" fontId="2" fillId="0" borderId="0" applyFont="0" applyFill="0" applyBorder="0" applyAlignment="0" applyProtection="0"/>
    <xf numFmtId="0" fontId="2" fillId="33" borderId="42"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0" borderId="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0" fontId="2" fillId="33" borderId="42" applyNumberFormat="0" applyFont="0" applyAlignment="0" applyProtection="0"/>
    <xf numFmtId="9" fontId="2" fillId="0" borderId="0" applyFont="0" applyFill="0" applyBorder="0" applyAlignment="0" applyProtection="0"/>
    <xf numFmtId="0" fontId="1" fillId="0" borderId="0"/>
    <xf numFmtId="0" fontId="1" fillId="36" borderId="0" applyNumberFormat="0" applyBorder="0" applyAlignment="0" applyProtection="0"/>
    <xf numFmtId="0" fontId="1" fillId="33" borderId="42" applyNumberFormat="0" applyFont="0" applyAlignment="0" applyProtection="0"/>
    <xf numFmtId="0" fontId="1" fillId="33" borderId="42" applyNumberFormat="0" applyFont="0" applyAlignment="0" applyProtection="0"/>
    <xf numFmtId="0" fontId="1" fillId="0" borderId="0"/>
    <xf numFmtId="0" fontId="1" fillId="33" borderId="42" applyNumberFormat="0" applyFont="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33" borderId="42" applyNumberFormat="0" applyFont="0" applyAlignment="0" applyProtection="0"/>
    <xf numFmtId="0" fontId="1" fillId="40" borderId="0" applyNumberFormat="0" applyBorder="0" applyAlignment="0" applyProtection="0"/>
    <xf numFmtId="0" fontId="1" fillId="0" borderId="0"/>
    <xf numFmtId="0" fontId="1" fillId="33" borderId="42" applyNumberFormat="0" applyFont="0" applyAlignment="0" applyProtection="0"/>
    <xf numFmtId="0" fontId="1" fillId="35" borderId="0" applyNumberFormat="0" applyBorder="0" applyAlignment="0" applyProtection="0"/>
    <xf numFmtId="0" fontId="1" fillId="0" borderId="0"/>
    <xf numFmtId="0" fontId="1" fillId="43"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43"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35"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39"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36"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39"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36" borderId="0" applyNumberFormat="0" applyBorder="0" applyAlignment="0" applyProtection="0"/>
    <xf numFmtId="0" fontId="1" fillId="44" borderId="0" applyNumberFormat="0" applyBorder="0" applyAlignment="0" applyProtection="0"/>
    <xf numFmtId="0" fontId="1" fillId="39"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47" borderId="0" applyNumberFormat="0" applyBorder="0" applyAlignment="0" applyProtection="0"/>
    <xf numFmtId="0" fontId="1" fillId="44" borderId="0" applyNumberFormat="0" applyBorder="0" applyAlignment="0" applyProtection="0"/>
    <xf numFmtId="0" fontId="1" fillId="52"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44"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43"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40"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5"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5" borderId="0" applyNumberFormat="0" applyBorder="0" applyAlignment="0" applyProtection="0"/>
    <xf numFmtId="0" fontId="1" fillId="33" borderId="42" applyNumberFormat="0" applyFont="0" applyAlignment="0" applyProtection="0"/>
    <xf numFmtId="0" fontId="102" fillId="0" borderId="0"/>
    <xf numFmtId="0" fontId="1" fillId="56" borderId="0" applyNumberFormat="0" applyBorder="0" applyAlignment="0" applyProtection="0"/>
    <xf numFmtId="0" fontId="1" fillId="55"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5" borderId="0" applyNumberFormat="0" applyBorder="0" applyAlignment="0" applyProtection="0"/>
    <xf numFmtId="0" fontId="1" fillId="33" borderId="42" applyNumberFormat="0" applyFont="0" applyAlignment="0" applyProtection="0"/>
    <xf numFmtId="0" fontId="1" fillId="0" borderId="0"/>
    <xf numFmtId="0" fontId="1" fillId="56" borderId="0" applyNumberFormat="0" applyBorder="0" applyAlignment="0" applyProtection="0"/>
    <xf numFmtId="0" fontId="1" fillId="55"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44" borderId="0" applyNumberFormat="0" applyBorder="0" applyAlignment="0" applyProtection="0"/>
    <xf numFmtId="0" fontId="1" fillId="56"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44" borderId="0" applyNumberFormat="0" applyBorder="0" applyAlignment="0" applyProtection="0"/>
    <xf numFmtId="0" fontId="1" fillId="36" borderId="0" applyNumberFormat="0" applyBorder="0" applyAlignment="0" applyProtection="0"/>
    <xf numFmtId="0" fontId="1" fillId="56"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44" borderId="0" applyNumberFormat="0" applyBorder="0" applyAlignment="0" applyProtection="0"/>
    <xf numFmtId="0" fontId="1" fillId="36" borderId="0" applyNumberFormat="0" applyBorder="0" applyAlignment="0" applyProtection="0"/>
    <xf numFmtId="0" fontId="1" fillId="56"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43" borderId="0" applyNumberFormat="0" applyBorder="0" applyAlignment="0" applyProtection="0"/>
    <xf numFmtId="0" fontId="1" fillId="35" borderId="0" applyNumberFormat="0" applyBorder="0" applyAlignment="0" applyProtection="0"/>
    <xf numFmtId="0" fontId="1" fillId="44" borderId="0" applyNumberFormat="0" applyBorder="0" applyAlignment="0" applyProtection="0"/>
    <xf numFmtId="0" fontId="1" fillId="36" borderId="0" applyNumberFormat="0" applyBorder="0" applyAlignment="0" applyProtection="0"/>
    <xf numFmtId="0" fontId="1" fillId="56"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43" borderId="0" applyNumberFormat="0" applyBorder="0" applyAlignment="0" applyProtection="0"/>
    <xf numFmtId="0" fontId="1" fillId="35" borderId="0" applyNumberFormat="0" applyBorder="0" applyAlignment="0" applyProtection="0"/>
    <xf numFmtId="0" fontId="1" fillId="44" borderId="0" applyNumberFormat="0" applyBorder="0" applyAlignment="0" applyProtection="0"/>
    <xf numFmtId="0" fontId="1" fillId="36" borderId="0" applyNumberFormat="0" applyBorder="0" applyAlignment="0" applyProtection="0"/>
    <xf numFmtId="0" fontId="1" fillId="56" borderId="0" applyNumberFormat="0" applyBorder="0" applyAlignment="0" applyProtection="0"/>
    <xf numFmtId="0" fontId="1" fillId="55" borderId="0" applyNumberFormat="0" applyBorder="0" applyAlignment="0" applyProtection="0"/>
    <xf numFmtId="0" fontId="1" fillId="33" borderId="42" applyNumberFormat="0" applyFont="0" applyAlignment="0" applyProtection="0"/>
    <xf numFmtId="0" fontId="1" fillId="39"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43" borderId="0" applyNumberFormat="0" applyBorder="0" applyAlignment="0" applyProtection="0"/>
    <xf numFmtId="0" fontId="1" fillId="35" borderId="0" applyNumberFormat="0" applyBorder="0" applyAlignment="0" applyProtection="0"/>
    <xf numFmtId="0" fontId="1" fillId="44" borderId="0" applyNumberFormat="0" applyBorder="0" applyAlignment="0" applyProtection="0"/>
    <xf numFmtId="0" fontId="1" fillId="36" borderId="0" applyNumberFormat="0" applyBorder="0" applyAlignment="0" applyProtection="0"/>
    <xf numFmtId="0" fontId="1" fillId="56" borderId="0" applyNumberFormat="0" applyBorder="0" applyAlignment="0" applyProtection="0"/>
    <xf numFmtId="0" fontId="1" fillId="55" borderId="0" applyNumberFormat="0" applyBorder="0" applyAlignment="0" applyProtection="0"/>
    <xf numFmtId="0" fontId="1" fillId="33" borderId="42" applyNumberFormat="0" applyFont="0" applyAlignment="0" applyProtection="0"/>
    <xf numFmtId="0" fontId="1" fillId="39"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43" borderId="0" applyNumberFormat="0" applyBorder="0" applyAlignment="0" applyProtection="0"/>
    <xf numFmtId="0" fontId="1" fillId="35"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3" borderId="42" applyNumberFormat="0" applyFont="0" applyAlignment="0" applyProtection="0"/>
    <xf numFmtId="0" fontId="1" fillId="56" borderId="0" applyNumberFormat="0" applyBorder="0" applyAlignment="0" applyProtection="0"/>
    <xf numFmtId="0" fontId="1" fillId="55" borderId="0" applyNumberFormat="0" applyBorder="0" applyAlignment="0" applyProtection="0"/>
    <xf numFmtId="0" fontId="102" fillId="0" borderId="0"/>
    <xf numFmtId="0" fontId="1" fillId="52" borderId="0" applyNumberFormat="0" applyBorder="0" applyAlignment="0" applyProtection="0"/>
    <xf numFmtId="0" fontId="1" fillId="51" borderId="0" applyNumberFormat="0" applyBorder="0" applyAlignment="0" applyProtection="0"/>
    <xf numFmtId="0" fontId="102" fillId="0" borderId="0"/>
    <xf numFmtId="0" fontId="1" fillId="43"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33" borderId="42" applyNumberFormat="0" applyFont="0" applyAlignment="0" applyProtection="0"/>
    <xf numFmtId="0" fontId="1" fillId="35" borderId="0" applyNumberFormat="0" applyBorder="0" applyAlignment="0" applyProtection="0"/>
    <xf numFmtId="0" fontId="1" fillId="44" borderId="0" applyNumberFormat="0" applyBorder="0" applyAlignment="0" applyProtection="0"/>
    <xf numFmtId="0" fontId="102" fillId="0" borderId="0"/>
    <xf numFmtId="0" fontId="1" fillId="56" borderId="0" applyNumberFormat="0" applyBorder="0" applyAlignment="0" applyProtection="0"/>
    <xf numFmtId="0" fontId="1" fillId="55" borderId="0" applyNumberFormat="0" applyBorder="0" applyAlignment="0" applyProtection="0"/>
    <xf numFmtId="0" fontId="102" fillId="0" borderId="0"/>
    <xf numFmtId="0" fontId="1" fillId="39"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33" borderId="42" applyNumberFormat="0" applyFont="0" applyAlignment="0" applyProtection="0"/>
    <xf numFmtId="0" fontId="1" fillId="36" borderId="0" applyNumberFormat="0" applyBorder="0" applyAlignment="0" applyProtection="0"/>
    <xf numFmtId="0" fontId="1" fillId="44" borderId="0" applyNumberFormat="0" applyBorder="0" applyAlignment="0" applyProtection="0"/>
    <xf numFmtId="0" fontId="1" fillId="36" borderId="0" applyNumberFormat="0" applyBorder="0" applyAlignment="0" applyProtection="0"/>
    <xf numFmtId="0" fontId="1" fillId="56"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36" borderId="0" applyNumberFormat="0" applyBorder="0" applyAlignment="0" applyProtection="0"/>
    <xf numFmtId="0" fontId="1" fillId="56"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43" borderId="0" applyNumberFormat="0" applyBorder="0" applyAlignment="0" applyProtection="0"/>
    <xf numFmtId="0" fontId="1" fillId="35" borderId="0" applyNumberFormat="0" applyBorder="0" applyAlignment="0" applyProtection="0"/>
    <xf numFmtId="0" fontId="1" fillId="44" borderId="0" applyNumberFormat="0" applyBorder="0" applyAlignment="0" applyProtection="0"/>
    <xf numFmtId="0" fontId="1" fillId="36" borderId="0" applyNumberFormat="0" applyBorder="0" applyAlignment="0" applyProtection="0"/>
    <xf numFmtId="0" fontId="1" fillId="56" borderId="0" applyNumberFormat="0" applyBorder="0" applyAlignment="0" applyProtection="0"/>
    <xf numFmtId="0" fontId="1" fillId="55" borderId="0" applyNumberFormat="0" applyBorder="0" applyAlignment="0" applyProtection="0"/>
    <xf numFmtId="0" fontId="102" fillId="0" borderId="0"/>
    <xf numFmtId="0" fontId="1" fillId="39"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43" borderId="0" applyNumberFormat="0" applyBorder="0" applyAlignment="0" applyProtection="0"/>
    <xf numFmtId="0" fontId="1" fillId="35" borderId="0" applyNumberFormat="0" applyBorder="0" applyAlignment="0" applyProtection="0"/>
    <xf numFmtId="0" fontId="1" fillId="44" borderId="0" applyNumberFormat="0" applyBorder="0" applyAlignment="0" applyProtection="0"/>
    <xf numFmtId="0" fontId="1" fillId="36" borderId="0" applyNumberFormat="0" applyBorder="0" applyAlignment="0" applyProtection="0"/>
    <xf numFmtId="0" fontId="1" fillId="56" borderId="0" applyNumberFormat="0" applyBorder="0" applyAlignment="0" applyProtection="0"/>
    <xf numFmtId="0" fontId="1" fillId="55" borderId="0" applyNumberFormat="0" applyBorder="0" applyAlignment="0" applyProtection="0"/>
    <xf numFmtId="0" fontId="1" fillId="33" borderId="42" applyNumberFormat="0" applyFont="0" applyAlignment="0" applyProtection="0"/>
    <xf numFmtId="0" fontId="1" fillId="39"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02" fillId="0" borderId="0"/>
    <xf numFmtId="0" fontId="1" fillId="40"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43" borderId="0" applyNumberFormat="0" applyBorder="0" applyAlignment="0" applyProtection="0"/>
    <xf numFmtId="0" fontId="1" fillId="35" borderId="0" applyNumberFormat="0" applyBorder="0" applyAlignment="0" applyProtection="0"/>
    <xf numFmtId="0" fontId="1" fillId="44" borderId="0" applyNumberFormat="0" applyBorder="0" applyAlignment="0" applyProtection="0"/>
    <xf numFmtId="0" fontId="1" fillId="36" borderId="0" applyNumberFormat="0" applyBorder="0" applyAlignment="0" applyProtection="0"/>
    <xf numFmtId="0" fontId="1" fillId="56" borderId="0" applyNumberFormat="0" applyBorder="0" applyAlignment="0" applyProtection="0"/>
    <xf numFmtId="0" fontId="1" fillId="55" borderId="0" applyNumberFormat="0" applyBorder="0" applyAlignment="0" applyProtection="0"/>
    <xf numFmtId="0" fontId="1" fillId="33" borderId="42" applyNumberFormat="0" applyFont="0" applyAlignment="0" applyProtection="0"/>
    <xf numFmtId="0" fontId="1" fillId="39"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02" fillId="0" borderId="0"/>
    <xf numFmtId="0" fontId="1" fillId="40"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43" borderId="0" applyNumberFormat="0" applyBorder="0" applyAlignment="0" applyProtection="0"/>
    <xf numFmtId="0" fontId="1" fillId="35" borderId="0" applyNumberFormat="0" applyBorder="0" applyAlignment="0" applyProtection="0"/>
    <xf numFmtId="0" fontId="1" fillId="44" borderId="0" applyNumberFormat="0" applyBorder="0" applyAlignment="0" applyProtection="0"/>
    <xf numFmtId="0" fontId="1" fillId="36" borderId="0" applyNumberFormat="0" applyBorder="0" applyAlignment="0" applyProtection="0"/>
    <xf numFmtId="0" fontId="1" fillId="56" borderId="0" applyNumberFormat="0" applyBorder="0" applyAlignment="0" applyProtection="0"/>
    <xf numFmtId="0" fontId="1" fillId="33" borderId="42" applyNumberFormat="0" applyFont="0" applyAlignment="0" applyProtection="0"/>
    <xf numFmtId="0" fontId="1" fillId="52" borderId="0" applyNumberFormat="0" applyBorder="0" applyAlignment="0" applyProtection="0"/>
    <xf numFmtId="0" fontId="1" fillId="51" borderId="0" applyNumberFormat="0" applyBorder="0" applyAlignment="0" applyProtection="0"/>
    <xf numFmtId="0" fontId="1" fillId="33" borderId="42" applyNumberFormat="0" applyFont="0" applyAlignment="0" applyProtection="0"/>
    <xf numFmtId="0" fontId="1" fillId="40"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43" borderId="0" applyNumberFormat="0" applyBorder="0" applyAlignment="0" applyProtection="0"/>
    <xf numFmtId="0" fontId="1" fillId="35" borderId="0" applyNumberFormat="0" applyBorder="0" applyAlignment="0" applyProtection="0"/>
    <xf numFmtId="0" fontId="1" fillId="44" borderId="0" applyNumberFormat="0" applyBorder="0" applyAlignment="0" applyProtection="0"/>
    <xf numFmtId="0" fontId="1" fillId="33" borderId="42" applyNumberFormat="0" applyFont="0" applyAlignment="0" applyProtection="0"/>
    <xf numFmtId="0" fontId="1" fillId="0" borderId="0"/>
    <xf numFmtId="0" fontId="1" fillId="36" borderId="0" applyNumberFormat="0" applyBorder="0" applyAlignment="0" applyProtection="0"/>
    <xf numFmtId="0" fontId="1" fillId="56" borderId="0" applyNumberFormat="0" applyBorder="0" applyAlignment="0" applyProtection="0"/>
    <xf numFmtId="0" fontId="1" fillId="55" borderId="0" applyNumberFormat="0" applyBorder="0" applyAlignment="0" applyProtection="0"/>
    <xf numFmtId="0" fontId="1" fillId="33" borderId="42" applyNumberFormat="0" applyFont="0" applyAlignment="0" applyProtection="0"/>
    <xf numFmtId="0" fontId="1" fillId="39"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43" borderId="0" applyNumberFormat="0" applyBorder="0" applyAlignment="0" applyProtection="0"/>
    <xf numFmtId="0" fontId="1" fillId="35"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43" borderId="0" applyNumberFormat="0" applyBorder="0" applyAlignment="0" applyProtection="0"/>
    <xf numFmtId="0" fontId="1" fillId="36" borderId="0" applyNumberFormat="0" applyBorder="0" applyAlignment="0" applyProtection="0"/>
    <xf numFmtId="0" fontId="1" fillId="35" borderId="0" applyNumberFormat="0" applyBorder="0" applyAlignment="0" applyProtection="0"/>
    <xf numFmtId="0" fontId="1" fillId="43" borderId="0" applyNumberFormat="0" applyBorder="0" applyAlignment="0" applyProtection="0"/>
    <xf numFmtId="0" fontId="1" fillId="33" borderId="42" applyNumberFormat="0" applyFont="0" applyAlignment="0" applyProtection="0"/>
    <xf numFmtId="0" fontId="1" fillId="33" borderId="42" applyNumberFormat="0" applyFont="0" applyAlignment="0" applyProtection="0"/>
    <xf numFmtId="0" fontId="1" fillId="0" borderId="0"/>
    <xf numFmtId="0" fontId="1" fillId="33" borderId="42" applyNumberFormat="0" applyFont="0" applyAlignment="0" applyProtection="0"/>
    <xf numFmtId="0" fontId="1" fillId="33" borderId="42" applyNumberFormat="0" applyFont="0" applyAlignment="0" applyProtection="0"/>
    <xf numFmtId="0" fontId="1" fillId="0" borderId="0"/>
    <xf numFmtId="0" fontId="1" fillId="0" borderId="0"/>
    <xf numFmtId="0" fontId="1" fillId="0" borderId="0"/>
    <xf numFmtId="0" fontId="1" fillId="33" borderId="42" applyNumberFormat="0" applyFont="0" applyAlignment="0" applyProtection="0"/>
    <xf numFmtId="0" fontId="1" fillId="0" borderId="0"/>
    <xf numFmtId="0" fontId="1" fillId="33" borderId="42" applyNumberFormat="0" applyFont="0" applyAlignment="0" applyProtection="0"/>
    <xf numFmtId="0" fontId="1" fillId="0" borderId="0"/>
    <xf numFmtId="0" fontId="1" fillId="0" borderId="0"/>
    <xf numFmtId="0" fontId="1" fillId="0" borderId="0"/>
    <xf numFmtId="0" fontId="1" fillId="0" borderId="0"/>
    <xf numFmtId="0" fontId="1" fillId="55" borderId="0" applyNumberFormat="0" applyBorder="0" applyAlignment="0" applyProtection="0"/>
    <xf numFmtId="0" fontId="1" fillId="39" borderId="0" applyNumberFormat="0" applyBorder="0" applyAlignment="0" applyProtection="0"/>
  </cellStyleXfs>
  <cellXfs count="706">
    <xf numFmtId="0" fontId="0" fillId="0" borderId="0" xfId="0"/>
    <xf numFmtId="0" fontId="57" fillId="0" borderId="0" xfId="0" applyFont="1" applyAlignment="1">
      <alignment vertical="center"/>
    </xf>
    <xf numFmtId="0" fontId="58" fillId="0" borderId="0" xfId="0" applyFont="1" applyAlignment="1">
      <alignment vertical="center"/>
    </xf>
    <xf numFmtId="0" fontId="59" fillId="0" borderId="0" xfId="0" applyFont="1" applyFill="1" applyBorder="1" applyAlignment="1">
      <alignment vertical="center"/>
    </xf>
    <xf numFmtId="0" fontId="53" fillId="0" borderId="0" xfId="0" applyFont="1" applyAlignment="1">
      <alignment vertical="center"/>
    </xf>
    <xf numFmtId="0" fontId="61" fillId="0" borderId="0" xfId="0" applyFont="1" applyAlignment="1">
      <alignment vertical="center"/>
    </xf>
    <xf numFmtId="0" fontId="61" fillId="0" borderId="0" xfId="0" applyFont="1" applyFill="1" applyAlignment="1">
      <alignment vertical="center"/>
    </xf>
    <xf numFmtId="0" fontId="61" fillId="0" borderId="0" xfId="0" applyFont="1" applyBorder="1" applyAlignment="1">
      <alignment vertical="center"/>
    </xf>
    <xf numFmtId="0" fontId="56" fillId="0" borderId="0" xfId="0" applyFont="1" applyAlignment="1">
      <alignment vertical="center"/>
    </xf>
    <xf numFmtId="0" fontId="0" fillId="0" borderId="0" xfId="0" applyAlignment="1">
      <alignment vertical="center"/>
    </xf>
    <xf numFmtId="164" fontId="0" fillId="0" borderId="0" xfId="0" applyNumberFormat="1" applyAlignment="1">
      <alignment vertical="center"/>
    </xf>
    <xf numFmtId="3" fontId="0" fillId="0" borderId="0" xfId="0" applyNumberFormat="1" applyAlignment="1">
      <alignment vertical="center"/>
    </xf>
    <xf numFmtId="0" fontId="65" fillId="0" borderId="0" xfId="0" applyFont="1" applyAlignment="1">
      <alignment vertical="center"/>
    </xf>
    <xf numFmtId="0" fontId="64" fillId="0" borderId="0" xfId="0" applyFont="1" applyAlignment="1">
      <alignment vertical="center" wrapText="1"/>
    </xf>
    <xf numFmtId="0" fontId="53" fillId="0" borderId="0" xfId="0" applyFont="1" applyBorder="1" applyAlignment="1">
      <alignment vertical="center"/>
    </xf>
    <xf numFmtId="3" fontId="61" fillId="0" borderId="0" xfId="0" applyNumberFormat="1" applyFont="1" applyFill="1" applyBorder="1" applyAlignment="1">
      <alignment horizontal="right" vertical="center"/>
    </xf>
    <xf numFmtId="0" fontId="59" fillId="0" borderId="0" xfId="0" applyFont="1" applyBorder="1" applyAlignment="1">
      <alignment vertical="center" wrapText="1"/>
    </xf>
    <xf numFmtId="0" fontId="59" fillId="0" borderId="0" xfId="0" applyFont="1" applyBorder="1" applyAlignment="1">
      <alignment vertical="center"/>
    </xf>
    <xf numFmtId="164" fontId="59" fillId="0" borderId="0" xfId="0" applyNumberFormat="1" applyFont="1" applyBorder="1" applyAlignment="1">
      <alignment vertical="center"/>
    </xf>
    <xf numFmtId="3" fontId="59" fillId="0" borderId="0" xfId="0" applyNumberFormat="1" applyFont="1" applyFill="1" applyBorder="1" applyAlignment="1">
      <alignment vertical="center"/>
    </xf>
    <xf numFmtId="3" fontId="59" fillId="0" borderId="0" xfId="0" applyNumberFormat="1" applyFont="1" applyBorder="1" applyAlignment="1">
      <alignment vertical="center"/>
    </xf>
    <xf numFmtId="0" fontId="47" fillId="0" borderId="0" xfId="0" applyFont="1" applyAlignment="1">
      <alignment vertical="center"/>
    </xf>
    <xf numFmtId="0" fontId="66" fillId="0" borderId="0" xfId="0" applyFont="1" applyAlignment="1">
      <alignment vertical="center"/>
    </xf>
    <xf numFmtId="0" fontId="67" fillId="0" borderId="17" xfId="368" applyFont="1" applyBorder="1" applyAlignment="1" applyProtection="1">
      <alignment vertical="center" wrapText="1"/>
    </xf>
    <xf numFmtId="0" fontId="68" fillId="0" borderId="0" xfId="0" applyFont="1" applyAlignment="1">
      <alignment vertical="center"/>
    </xf>
    <xf numFmtId="0" fontId="64" fillId="0" borderId="0" xfId="0" applyFont="1" applyAlignment="1">
      <alignment vertical="center"/>
    </xf>
    <xf numFmtId="3" fontId="61" fillId="0" borderId="0" xfId="0" applyNumberFormat="1" applyFont="1" applyBorder="1" applyAlignment="1">
      <alignment vertical="center"/>
    </xf>
    <xf numFmtId="0" fontId="0" fillId="0" borderId="0" xfId="0" applyFill="1" applyAlignment="1">
      <alignment vertical="center"/>
    </xf>
    <xf numFmtId="0" fontId="53" fillId="0" borderId="0" xfId="0" applyFont="1" applyFill="1" applyBorder="1" applyAlignment="1">
      <alignment vertical="center"/>
    </xf>
    <xf numFmtId="0" fontId="39" fillId="0" borderId="17" xfId="368" applyBorder="1" applyAlignment="1" applyProtection="1">
      <alignment vertical="center" wrapText="1"/>
    </xf>
    <xf numFmtId="0" fontId="53" fillId="0" borderId="0" xfId="0" applyFont="1"/>
    <xf numFmtId="0" fontId="58" fillId="0" borderId="0" xfId="0" applyFont="1" applyBorder="1" applyAlignment="1">
      <alignment vertical="center"/>
    </xf>
    <xf numFmtId="3" fontId="61" fillId="0" borderId="15" xfId="0" applyNumberFormat="1" applyFont="1" applyFill="1" applyBorder="1" applyAlignment="1">
      <alignment horizontal="right" vertical="center"/>
    </xf>
    <xf numFmtId="0" fontId="61" fillId="0" borderId="20" xfId="0" applyFont="1" applyBorder="1" applyAlignment="1">
      <alignment vertical="center"/>
    </xf>
    <xf numFmtId="164" fontId="59" fillId="0" borderId="20" xfId="0" applyNumberFormat="1" applyFont="1" applyBorder="1" applyAlignment="1">
      <alignment vertical="center"/>
    </xf>
    <xf numFmtId="0" fontId="59" fillId="0" borderId="20" xfId="0" applyFont="1" applyBorder="1" applyAlignment="1">
      <alignment vertical="center"/>
    </xf>
    <xf numFmtId="0" fontId="61" fillId="0" borderId="19" xfId="0" applyFont="1" applyBorder="1" applyAlignment="1">
      <alignment vertical="center" wrapText="1"/>
    </xf>
    <xf numFmtId="3" fontId="61" fillId="0" borderId="25" xfId="0" applyNumberFormat="1" applyFont="1" applyBorder="1" applyAlignment="1">
      <alignment vertical="center"/>
    </xf>
    <xf numFmtId="0" fontId="59" fillId="0" borderId="24" xfId="0" applyFont="1" applyBorder="1" applyAlignment="1">
      <alignment vertical="center"/>
    </xf>
    <xf numFmtId="0" fontId="61" fillId="0" borderId="0" xfId="0" applyFont="1" applyBorder="1" applyAlignment="1">
      <alignment vertical="center" wrapText="1"/>
    </xf>
    <xf numFmtId="3" fontId="61" fillId="0" borderId="0" xfId="0" applyNumberFormat="1" applyFont="1" applyBorder="1" applyAlignment="1">
      <alignment horizontal="right" vertical="center"/>
    </xf>
    <xf numFmtId="0" fontId="59" fillId="0" borderId="10" xfId="0" applyFont="1" applyFill="1" applyBorder="1" applyAlignment="1">
      <alignment vertical="center"/>
    </xf>
    <xf numFmtId="0" fontId="0" fillId="0" borderId="20" xfId="0" applyBorder="1" applyAlignment="1">
      <alignment vertical="center"/>
    </xf>
    <xf numFmtId="0" fontId="59" fillId="0" borderId="23" xfId="0" applyFont="1" applyBorder="1" applyAlignment="1">
      <alignment horizontal="center" vertical="center" wrapText="1"/>
    </xf>
    <xf numFmtId="0" fontId="61" fillId="0" borderId="28" xfId="0" applyFont="1" applyFill="1" applyBorder="1" applyAlignment="1">
      <alignment vertical="center"/>
    </xf>
    <xf numFmtId="3" fontId="61" fillId="0" borderId="19" xfId="0" applyNumberFormat="1" applyFont="1" applyBorder="1" applyAlignment="1">
      <alignment horizontal="right" vertical="center"/>
    </xf>
    <xf numFmtId="3" fontId="61" fillId="0" borderId="12" xfId="0" applyNumberFormat="1" applyFont="1" applyBorder="1" applyAlignment="1">
      <alignment vertical="center"/>
    </xf>
    <xf numFmtId="3" fontId="61" fillId="0" borderId="24" xfId="0" applyNumberFormat="1" applyFont="1" applyBorder="1" applyAlignment="1">
      <alignment horizontal="right" vertical="center"/>
    </xf>
    <xf numFmtId="3" fontId="61" fillId="0" borderId="24" xfId="0" applyNumberFormat="1" applyFont="1" applyBorder="1" applyAlignment="1">
      <alignment vertical="center"/>
    </xf>
    <xf numFmtId="3" fontId="61" fillId="0" borderId="26" xfId="0" applyNumberFormat="1" applyFont="1" applyBorder="1" applyAlignment="1">
      <alignment vertical="center"/>
    </xf>
    <xf numFmtId="3" fontId="61" fillId="0" borderId="15" xfId="0" applyNumberFormat="1" applyFont="1" applyBorder="1" applyAlignment="1">
      <alignment vertical="center"/>
    </xf>
    <xf numFmtId="17" fontId="61" fillId="0" borderId="28" xfId="0" applyNumberFormat="1" applyFont="1" applyBorder="1" applyAlignment="1">
      <alignment vertical="center"/>
    </xf>
    <xf numFmtId="17" fontId="61" fillId="0" borderId="29" xfId="0" applyNumberFormat="1" applyFont="1" applyBorder="1" applyAlignment="1">
      <alignment vertical="center"/>
    </xf>
    <xf numFmtId="0" fontId="61" fillId="0" borderId="29" xfId="0" applyFont="1" applyFill="1" applyBorder="1" applyAlignment="1">
      <alignment vertical="center"/>
    </xf>
    <xf numFmtId="0" fontId="59" fillId="0" borderId="23" xfId="0" applyFont="1" applyFill="1" applyBorder="1" applyAlignment="1">
      <alignment horizontal="center" vertical="center" wrapText="1"/>
    </xf>
    <xf numFmtId="0" fontId="62" fillId="0" borderId="16" xfId="0" applyFont="1" applyBorder="1" applyAlignment="1">
      <alignment vertical="center" wrapText="1"/>
    </xf>
    <xf numFmtId="3" fontId="59" fillId="0" borderId="18" xfId="0" applyNumberFormat="1" applyFont="1" applyBorder="1" applyAlignment="1">
      <alignment vertical="center"/>
    </xf>
    <xf numFmtId="3" fontId="59" fillId="0" borderId="18" xfId="0" applyNumberFormat="1" applyFont="1" applyFill="1" applyBorder="1" applyAlignment="1">
      <alignment vertical="center"/>
    </xf>
    <xf numFmtId="3" fontId="59" fillId="0" borderId="20" xfId="0" applyNumberFormat="1" applyFont="1" applyBorder="1" applyAlignment="1">
      <alignment horizontal="right" vertical="center"/>
    </xf>
    <xf numFmtId="3" fontId="59" fillId="0" borderId="20" xfId="0" applyNumberFormat="1" applyFont="1" applyBorder="1" applyAlignment="1">
      <alignment vertical="center"/>
    </xf>
    <xf numFmtId="0" fontId="59" fillId="0" borderId="0" xfId="0" applyFont="1" applyAlignment="1">
      <alignment vertical="center"/>
    </xf>
    <xf numFmtId="3" fontId="59" fillId="0" borderId="23" xfId="0" applyNumberFormat="1" applyFont="1" applyBorder="1" applyAlignment="1">
      <alignment horizontal="right" vertical="center"/>
    </xf>
    <xf numFmtId="3" fontId="59" fillId="0" borderId="27" xfId="0" applyNumberFormat="1" applyFont="1" applyBorder="1" applyAlignment="1">
      <alignment horizontal="right" vertical="center"/>
    </xf>
    <xf numFmtId="3" fontId="61" fillId="0" borderId="0" xfId="0" applyNumberFormat="1" applyFont="1" applyFill="1"/>
    <xf numFmtId="0" fontId="61" fillId="0" borderId="0" xfId="0" applyNumberFormat="1" applyFont="1" applyBorder="1" applyAlignment="1">
      <alignment vertical="center"/>
    </xf>
    <xf numFmtId="3" fontId="61" fillId="0" borderId="0" xfId="0" applyNumberFormat="1" applyFont="1"/>
    <xf numFmtId="3" fontId="61" fillId="0" borderId="0" xfId="0" applyNumberFormat="1" applyFont="1" applyFill="1" applyBorder="1" applyAlignment="1">
      <alignment vertical="center"/>
    </xf>
    <xf numFmtId="0" fontId="70" fillId="0" borderId="0" xfId="0" applyFont="1" applyAlignment="1">
      <alignment vertical="center"/>
    </xf>
    <xf numFmtId="0" fontId="15" fillId="0" borderId="17" xfId="0" applyFont="1" applyBorder="1" applyAlignment="1">
      <alignment vertical="center" wrapText="1"/>
    </xf>
    <xf numFmtId="3" fontId="61" fillId="0" borderId="0" xfId="0" applyNumberFormat="1" applyFont="1" applyFill="1" applyBorder="1"/>
    <xf numFmtId="0" fontId="61" fillId="0" borderId="19" xfId="0" applyFont="1" applyBorder="1" applyAlignment="1">
      <alignment vertical="center"/>
    </xf>
    <xf numFmtId="0" fontId="61" fillId="0" borderId="24" xfId="0" applyFont="1" applyBorder="1" applyAlignment="1">
      <alignment vertical="center"/>
    </xf>
    <xf numFmtId="0" fontId="62" fillId="0" borderId="16" xfId="0" applyFont="1" applyBorder="1" applyAlignment="1">
      <alignment horizontal="center" vertical="center" wrapText="1"/>
    </xf>
    <xf numFmtId="0" fontId="59" fillId="0" borderId="12" xfId="0" applyFont="1" applyBorder="1" applyAlignment="1">
      <alignment horizontal="center" vertical="center"/>
    </xf>
    <xf numFmtId="0" fontId="61" fillId="0" borderId="12" xfId="0" applyFont="1" applyBorder="1" applyAlignment="1">
      <alignment vertical="center"/>
    </xf>
    <xf numFmtId="0" fontId="59" fillId="0" borderId="15" xfId="0" applyFont="1" applyBorder="1" applyAlignment="1">
      <alignment vertical="center"/>
    </xf>
    <xf numFmtId="3" fontId="61" fillId="0" borderId="15" xfId="0" applyNumberFormat="1" applyFont="1" applyFill="1" applyBorder="1"/>
    <xf numFmtId="0" fontId="61" fillId="0" borderId="12" xfId="0" applyFont="1" applyBorder="1" applyAlignment="1">
      <alignment vertical="center" wrapText="1"/>
    </xf>
    <xf numFmtId="164" fontId="59" fillId="0" borderId="15" xfId="841" applyNumberFormat="1" applyFont="1" applyBorder="1" applyAlignment="1">
      <alignment vertical="center"/>
    </xf>
    <xf numFmtId="3" fontId="61" fillId="0" borderId="12" xfId="0" applyNumberFormat="1" applyFont="1" applyFill="1" applyBorder="1" applyAlignment="1">
      <alignment vertical="center"/>
    </xf>
    <xf numFmtId="164" fontId="59" fillId="0" borderId="15" xfId="841" applyNumberFormat="1" applyFont="1" applyFill="1" applyBorder="1" applyAlignment="1">
      <alignment vertical="center"/>
    </xf>
    <xf numFmtId="0" fontId="61" fillId="0" borderId="16" xfId="0" applyFont="1" applyBorder="1" applyAlignment="1">
      <alignment vertical="center"/>
    </xf>
    <xf numFmtId="0" fontId="59" fillId="0" borderId="12" xfId="0" applyFont="1" applyFill="1" applyBorder="1" applyAlignment="1">
      <alignment horizontal="center" vertical="center"/>
    </xf>
    <xf numFmtId="0" fontId="59" fillId="0" borderId="16" xfId="0" applyFont="1" applyFill="1" applyBorder="1" applyAlignment="1">
      <alignment horizontal="center" vertical="center" wrapText="1"/>
    </xf>
    <xf numFmtId="0" fontId="59" fillId="0" borderId="16"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12" xfId="0" applyFont="1" applyBorder="1" applyAlignment="1">
      <alignment horizontal="center" vertical="center"/>
    </xf>
    <xf numFmtId="0" fontId="59" fillId="0" borderId="12" xfId="0" applyFont="1" applyBorder="1" applyAlignment="1">
      <alignment horizontal="center" vertical="center" wrapText="1"/>
    </xf>
    <xf numFmtId="0" fontId="59" fillId="0" borderId="0" xfId="0" applyFont="1" applyBorder="1" applyAlignment="1">
      <alignment horizontal="center" vertical="center"/>
    </xf>
    <xf numFmtId="0" fontId="59" fillId="0" borderId="0" xfId="0" applyFont="1" applyBorder="1" applyAlignment="1">
      <alignment horizontal="center" vertical="center" wrapText="1"/>
    </xf>
    <xf numFmtId="3" fontId="74" fillId="0" borderId="16" xfId="0" applyNumberFormat="1" applyFont="1" applyFill="1" applyBorder="1"/>
    <xf numFmtId="0" fontId="61" fillId="0" borderId="30" xfId="0" applyFont="1" applyFill="1" applyBorder="1" applyAlignment="1">
      <alignment vertical="center"/>
    </xf>
    <xf numFmtId="0" fontId="61" fillId="0" borderId="20" xfId="0" applyFont="1" applyBorder="1" applyAlignment="1">
      <alignment vertical="center" wrapText="1"/>
    </xf>
    <xf numFmtId="0" fontId="61" fillId="0" borderId="0" xfId="0" applyFont="1" applyFill="1" applyBorder="1"/>
    <xf numFmtId="0" fontId="59" fillId="0" borderId="16" xfId="0" applyFont="1" applyFill="1" applyBorder="1"/>
    <xf numFmtId="0" fontId="59" fillId="0" borderId="15" xfId="0" applyFont="1" applyFill="1" applyBorder="1" applyAlignment="1">
      <alignment horizontal="center" vertical="center" wrapText="1"/>
    </xf>
    <xf numFmtId="0" fontId="59" fillId="0" borderId="23" xfId="0" applyFont="1" applyFill="1" applyBorder="1" applyAlignment="1">
      <alignment horizontal="center" vertical="center"/>
    </xf>
    <xf numFmtId="0" fontId="59" fillId="0" borderId="27" xfId="0" applyFont="1" applyFill="1" applyBorder="1" applyAlignment="1">
      <alignment horizontal="center" vertical="center"/>
    </xf>
    <xf numFmtId="0" fontId="59" fillId="0" borderId="27" xfId="0" applyFont="1" applyFill="1" applyBorder="1" applyAlignment="1">
      <alignment horizontal="center" vertical="center" wrapText="1"/>
    </xf>
    <xf numFmtId="3" fontId="59" fillId="0" borderId="16" xfId="0" applyNumberFormat="1" applyFont="1" applyFill="1" applyBorder="1" applyAlignment="1">
      <alignment vertical="center"/>
    </xf>
    <xf numFmtId="0" fontId="59" fillId="0" borderId="0" xfId="0" applyFont="1" applyFill="1" applyAlignment="1">
      <alignment vertical="center"/>
    </xf>
    <xf numFmtId="0" fontId="59" fillId="0" borderId="26" xfId="0" applyFont="1" applyFill="1" applyBorder="1" applyAlignment="1">
      <alignment horizontal="center" vertical="center"/>
    </xf>
    <xf numFmtId="0" fontId="59" fillId="0" borderId="26" xfId="0" applyFont="1" applyFill="1" applyBorder="1" applyAlignment="1">
      <alignment horizontal="center" vertical="center" wrapText="1"/>
    </xf>
    <xf numFmtId="0" fontId="62" fillId="0" borderId="10" xfId="0" applyFont="1" applyFill="1" applyBorder="1" applyAlignment="1">
      <alignment vertical="center" wrapText="1"/>
    </xf>
    <xf numFmtId="0" fontId="59" fillId="0" borderId="12" xfId="0" applyFont="1" applyFill="1" applyBorder="1" applyAlignment="1">
      <alignment vertical="center"/>
    </xf>
    <xf numFmtId="0" fontId="60" fillId="25" borderId="0" xfId="465" applyFont="1" applyFill="1"/>
    <xf numFmtId="0" fontId="57" fillId="24" borderId="0" xfId="819" applyFont="1" applyFill="1" applyAlignment="1"/>
    <xf numFmtId="0" fontId="59" fillId="0" borderId="0" xfId="0" applyFont="1" applyFill="1" applyBorder="1" applyAlignment="1">
      <alignment horizontal="center" vertical="center"/>
    </xf>
    <xf numFmtId="0" fontId="59" fillId="0" borderId="0" xfId="0" applyFont="1" applyFill="1" applyBorder="1" applyAlignment="1">
      <alignment horizontal="center" vertical="center" wrapText="1"/>
    </xf>
    <xf numFmtId="0" fontId="0" fillId="0" borderId="0" xfId="0" applyBorder="1"/>
    <xf numFmtId="0" fontId="61" fillId="0" borderId="15" xfId="0" applyFont="1" applyFill="1" applyBorder="1" applyAlignment="1">
      <alignment vertical="center"/>
    </xf>
    <xf numFmtId="0" fontId="59" fillId="0" borderId="0" xfId="0" applyFont="1" applyBorder="1" applyAlignment="1">
      <alignment horizontal="center" vertical="center" wrapText="1"/>
    </xf>
    <xf numFmtId="0" fontId="59" fillId="0" borderId="30" xfId="0" applyFont="1" applyBorder="1" applyAlignment="1">
      <alignment horizontal="left" vertical="center"/>
    </xf>
    <xf numFmtId="0" fontId="59" fillId="0" borderId="20" xfId="0" applyFont="1" applyBorder="1" applyAlignment="1">
      <alignment horizontal="center" vertical="center" wrapText="1"/>
    </xf>
    <xf numFmtId="0" fontId="62" fillId="0" borderId="28" xfId="0" applyFont="1" applyFill="1" applyBorder="1" applyAlignment="1">
      <alignment vertical="center" wrapText="1"/>
    </xf>
    <xf numFmtId="3" fontId="59" fillId="0" borderId="12" xfId="0" applyNumberFormat="1" applyFont="1" applyFill="1" applyBorder="1"/>
    <xf numFmtId="0" fontId="59" fillId="0" borderId="10" xfId="0" applyFont="1" applyFill="1" applyBorder="1" applyAlignment="1">
      <alignment horizontal="center" vertical="center"/>
    </xf>
    <xf numFmtId="3" fontId="61" fillId="0" borderId="28" xfId="0" applyNumberFormat="1" applyFont="1" applyFill="1" applyBorder="1" applyAlignment="1">
      <alignment vertical="center"/>
    </xf>
    <xf numFmtId="3" fontId="61" fillId="0" borderId="30" xfId="0" applyNumberFormat="1" applyFont="1" applyFill="1" applyBorder="1" applyAlignment="1">
      <alignment vertical="center"/>
    </xf>
    <xf numFmtId="0" fontId="60" fillId="0" borderId="12" xfId="0" applyFont="1" applyFill="1" applyBorder="1" applyAlignment="1">
      <alignment vertical="center" wrapText="1"/>
    </xf>
    <xf numFmtId="0" fontId="60" fillId="0" borderId="0" xfId="0" applyFont="1" applyFill="1" applyBorder="1" applyAlignment="1">
      <alignment horizontal="left" vertical="center" wrapText="1" indent="2"/>
    </xf>
    <xf numFmtId="0" fontId="39" fillId="0" borderId="17" xfId="368" applyFill="1" applyBorder="1" applyAlignment="1" applyProtection="1">
      <alignment vertical="center" wrapText="1"/>
    </xf>
    <xf numFmtId="0" fontId="15" fillId="0" borderId="17" xfId="0" applyFont="1" applyFill="1" applyBorder="1" applyAlignment="1">
      <alignment vertical="center" wrapText="1"/>
    </xf>
    <xf numFmtId="0" fontId="53" fillId="25" borderId="0" xfId="897" applyFont="1" applyFill="1" applyAlignment="1">
      <alignment vertical="top" wrapText="1"/>
    </xf>
    <xf numFmtId="0" fontId="0" fillId="0" borderId="0" xfId="0" applyAlignment="1"/>
    <xf numFmtId="0" fontId="53" fillId="0" borderId="0" xfId="0" applyFont="1" applyAlignment="1">
      <alignment horizontal="left"/>
    </xf>
    <xf numFmtId="3" fontId="61" fillId="0" borderId="30" xfId="0" applyNumberFormat="1" applyFont="1" applyFill="1" applyBorder="1" applyAlignment="1">
      <alignment horizontal="right" vertical="center"/>
    </xf>
    <xf numFmtId="3" fontId="61" fillId="0" borderId="28" xfId="0" applyNumberFormat="1" applyFont="1" applyFill="1" applyBorder="1" applyAlignment="1">
      <alignment horizontal="right" vertical="center"/>
    </xf>
    <xf numFmtId="3" fontId="61" fillId="0" borderId="0" xfId="0" applyNumberFormat="1" applyFont="1" applyFill="1" applyAlignment="1">
      <alignment horizontal="right"/>
    </xf>
    <xf numFmtId="0" fontId="71" fillId="0" borderId="0" xfId="0" applyFont="1" applyBorder="1" applyAlignment="1">
      <alignment vertical="center"/>
    </xf>
    <xf numFmtId="0" fontId="73" fillId="0" borderId="0" xfId="0" applyFont="1"/>
    <xf numFmtId="17" fontId="71" fillId="0" borderId="0" xfId="0" applyNumberFormat="1" applyFont="1" applyBorder="1" applyAlignment="1">
      <alignment vertical="center"/>
    </xf>
    <xf numFmtId="17" fontId="73" fillId="0" borderId="0" xfId="0" applyNumberFormat="1" applyFont="1"/>
    <xf numFmtId="0" fontId="76" fillId="0" borderId="0" xfId="0" applyFont="1" applyBorder="1" applyAlignment="1">
      <alignment vertical="center"/>
    </xf>
    <xf numFmtId="0" fontId="77" fillId="0" borderId="0" xfId="0" applyFont="1" applyAlignment="1">
      <alignment horizontal="right"/>
    </xf>
    <xf numFmtId="3" fontId="66" fillId="0" borderId="16" xfId="0" applyNumberFormat="1" applyFont="1" applyFill="1" applyBorder="1" applyAlignment="1">
      <alignment vertical="center"/>
    </xf>
    <xf numFmtId="3" fontId="59" fillId="0" borderId="0" xfId="0" applyNumberFormat="1" applyFont="1" applyFill="1" applyBorder="1" applyAlignment="1">
      <alignment horizontal="right"/>
    </xf>
    <xf numFmtId="0" fontId="79" fillId="0" borderId="0" xfId="0" applyFont="1"/>
    <xf numFmtId="0" fontId="61" fillId="0" borderId="0" xfId="0" applyFont="1" applyFill="1" applyBorder="1" applyAlignment="1">
      <alignment vertical="center"/>
    </xf>
    <xf numFmtId="0" fontId="59" fillId="0" borderId="16" xfId="0" applyFont="1" applyFill="1" applyBorder="1" applyAlignment="1">
      <alignment vertical="center"/>
    </xf>
    <xf numFmtId="0" fontId="59" fillId="0" borderId="31" xfId="0" applyFont="1" applyFill="1" applyBorder="1" applyAlignment="1">
      <alignment horizontal="center" vertical="center" wrapText="1"/>
    </xf>
    <xf numFmtId="0" fontId="59" fillId="0" borderId="16" xfId="0" applyFont="1" applyBorder="1" applyAlignment="1">
      <alignment horizontal="center" vertical="center"/>
    </xf>
    <xf numFmtId="0" fontId="78" fillId="0" borderId="0" xfId="0" applyFont="1" applyAlignment="1">
      <alignment horizontal="center"/>
    </xf>
    <xf numFmtId="0" fontId="59" fillId="0" borderId="17" xfId="524" applyFont="1" applyFill="1" applyBorder="1" applyAlignment="1" applyProtection="1">
      <alignment horizontal="right"/>
      <protection locked="0"/>
    </xf>
    <xf numFmtId="0" fontId="61" fillId="25" borderId="17" xfId="524" applyFont="1" applyFill="1" applyBorder="1" applyAlignment="1" applyProtection="1">
      <protection locked="0"/>
    </xf>
    <xf numFmtId="0" fontId="15" fillId="0" borderId="0" xfId="0" applyFont="1"/>
    <xf numFmtId="3" fontId="59" fillId="0" borderId="12" xfId="819" applyNumberFormat="1" applyFont="1" applyFill="1" applyBorder="1" applyAlignment="1" applyProtection="1">
      <alignment horizontal="center" vertical="center"/>
      <protection hidden="1"/>
    </xf>
    <xf numFmtId="3" fontId="59" fillId="0" borderId="12" xfId="819" quotePrefix="1" applyNumberFormat="1" applyFont="1" applyFill="1" applyBorder="1" applyAlignment="1" applyProtection="1">
      <alignment horizontal="center" vertical="center"/>
      <protection hidden="1"/>
    </xf>
    <xf numFmtId="3" fontId="59" fillId="0" borderId="16" xfId="819" applyNumberFormat="1" applyFont="1" applyFill="1" applyBorder="1" applyAlignment="1" applyProtection="1">
      <alignment horizontal="center" vertical="center" wrapText="1"/>
      <protection hidden="1"/>
    </xf>
    <xf numFmtId="3" fontId="59" fillId="0" borderId="15" xfId="819" applyNumberFormat="1" applyFont="1" applyFill="1" applyBorder="1" applyAlignment="1" applyProtection="1">
      <alignment horizontal="center" vertical="center" wrapText="1"/>
      <protection hidden="1"/>
    </xf>
    <xf numFmtId="3" fontId="59" fillId="0" borderId="0" xfId="819" applyNumberFormat="1" applyFont="1" applyFill="1" applyBorder="1" applyAlignment="1" applyProtection="1">
      <alignment horizontal="center" vertical="center" wrapText="1"/>
      <protection hidden="1"/>
    </xf>
    <xf numFmtId="0" fontId="61" fillId="0" borderId="0" xfId="820" applyFont="1" applyBorder="1" applyAlignment="1" applyProtection="1">
      <alignment horizontal="right" vertical="center"/>
      <protection hidden="1"/>
    </xf>
    <xf numFmtId="0" fontId="61" fillId="0" borderId="12" xfId="821" applyFont="1" applyBorder="1" applyAlignment="1" applyProtection="1">
      <alignment vertical="center"/>
      <protection hidden="1"/>
    </xf>
    <xf numFmtId="0" fontId="61" fillId="0" borderId="0" xfId="821" applyFont="1" applyAlignment="1" applyProtection="1">
      <alignment vertical="center"/>
      <protection hidden="1"/>
    </xf>
    <xf numFmtId="0" fontId="59" fillId="0" borderId="11" xfId="820" applyFont="1" applyFill="1" applyBorder="1" applyAlignment="1" applyProtection="1">
      <alignment vertical="center"/>
      <protection hidden="1"/>
    </xf>
    <xf numFmtId="0" fontId="59" fillId="0" borderId="12" xfId="820" applyFont="1" applyFill="1" applyBorder="1" applyAlignment="1" applyProtection="1">
      <alignment vertical="center"/>
      <protection hidden="1"/>
    </xf>
    <xf numFmtId="0" fontId="59" fillId="0" borderId="13" xfId="820" applyFont="1" applyFill="1" applyBorder="1" applyAlignment="1" applyProtection="1">
      <alignment vertical="center"/>
      <protection hidden="1"/>
    </xf>
    <xf numFmtId="0" fontId="59" fillId="0" borderId="15" xfId="820" applyFont="1" applyFill="1" applyBorder="1" applyAlignment="1" applyProtection="1">
      <alignment vertical="center"/>
      <protection hidden="1"/>
    </xf>
    <xf numFmtId="0" fontId="59" fillId="0" borderId="14" xfId="820" applyFont="1" applyFill="1" applyBorder="1" applyAlignment="1" applyProtection="1">
      <alignment vertical="center"/>
      <protection hidden="1"/>
    </xf>
    <xf numFmtId="0" fontId="59" fillId="0" borderId="16" xfId="820" applyFont="1" applyBorder="1" applyAlignment="1" applyProtection="1">
      <alignment vertical="center"/>
      <protection hidden="1"/>
    </xf>
    <xf numFmtId="0" fontId="61" fillId="0" borderId="0" xfId="820" applyFont="1" applyBorder="1" applyAlignment="1" applyProtection="1">
      <alignment horizontal="center" vertical="center"/>
      <protection hidden="1"/>
    </xf>
    <xf numFmtId="0" fontId="61" fillId="0" borderId="14" xfId="820" applyFont="1" applyBorder="1" applyAlignment="1" applyProtection="1">
      <alignment horizontal="left" vertical="center" indent="4"/>
      <protection hidden="1"/>
    </xf>
    <xf numFmtId="0" fontId="53" fillId="0" borderId="12" xfId="0" applyFont="1" applyBorder="1" applyAlignment="1" applyProtection="1">
      <alignment vertical="center"/>
      <protection hidden="1"/>
    </xf>
    <xf numFmtId="0" fontId="53" fillId="0" borderId="0" xfId="0" applyFont="1" applyAlignment="1" applyProtection="1">
      <alignment vertical="center"/>
      <protection hidden="1"/>
    </xf>
    <xf numFmtId="0" fontId="61" fillId="0" borderId="0" xfId="0" applyFont="1" applyAlignment="1" applyProtection="1">
      <alignment vertical="center"/>
      <protection hidden="1"/>
    </xf>
    <xf numFmtId="0" fontId="61" fillId="0" borderId="0" xfId="0" applyFont="1" applyFill="1" applyAlignment="1" applyProtection="1">
      <alignment vertical="center"/>
      <protection hidden="1"/>
    </xf>
    <xf numFmtId="0" fontId="80" fillId="0" borderId="0" xfId="0" applyFont="1" applyFill="1" applyAlignment="1" applyProtection="1">
      <alignment vertical="center"/>
      <protection hidden="1"/>
    </xf>
    <xf numFmtId="0" fontId="80" fillId="0" borderId="0" xfId="0" quotePrefix="1" applyFont="1" applyFill="1" applyAlignment="1" applyProtection="1">
      <alignment vertical="center"/>
      <protection hidden="1"/>
    </xf>
    <xf numFmtId="0" fontId="58" fillId="0" borderId="0" xfId="0" applyFont="1" applyFill="1" applyAlignment="1" applyProtection="1">
      <alignment vertical="center"/>
      <protection hidden="1"/>
    </xf>
    <xf numFmtId="0" fontId="82" fillId="0" borderId="0" xfId="0" applyFont="1" applyFill="1" applyAlignment="1" applyProtection="1">
      <alignment vertical="center"/>
      <protection hidden="1"/>
    </xf>
    <xf numFmtId="3" fontId="61" fillId="0" borderId="0" xfId="0" applyNumberFormat="1" applyFont="1" applyFill="1" applyBorder="1" applyAlignment="1" applyProtection="1">
      <alignment horizontal="right" vertical="center"/>
      <protection hidden="1"/>
    </xf>
    <xf numFmtId="3" fontId="59" fillId="0" borderId="0" xfId="0" applyNumberFormat="1" applyFont="1" applyFill="1" applyBorder="1" applyAlignment="1" applyProtection="1">
      <alignment vertical="center"/>
      <protection hidden="1"/>
    </xf>
    <xf numFmtId="0" fontId="71" fillId="0" borderId="0" xfId="0" applyFont="1" applyFill="1" applyAlignment="1" applyProtection="1">
      <alignment vertical="center"/>
      <protection hidden="1"/>
    </xf>
    <xf numFmtId="0" fontId="53" fillId="0" borderId="0" xfId="0" applyFont="1" applyFill="1" applyAlignment="1" applyProtection="1">
      <alignment vertical="center"/>
      <protection hidden="1"/>
    </xf>
    <xf numFmtId="3" fontId="63" fillId="0" borderId="0" xfId="0" applyNumberFormat="1" applyFont="1" applyFill="1" applyBorder="1" applyAlignment="1" applyProtection="1">
      <alignment vertical="center"/>
      <protection hidden="1"/>
    </xf>
    <xf numFmtId="0" fontId="59" fillId="0" borderId="0" xfId="524" applyFont="1" applyFill="1" applyBorder="1" applyAlignment="1" applyProtection="1">
      <alignment horizontal="right"/>
      <protection locked="0" hidden="1"/>
    </xf>
    <xf numFmtId="0" fontId="57" fillId="0" borderId="0" xfId="0" applyFont="1" applyFill="1" applyAlignment="1" applyProtection="1">
      <alignment vertical="center"/>
      <protection hidden="1"/>
    </xf>
    <xf numFmtId="0" fontId="53" fillId="0" borderId="0" xfId="0" applyFont="1" applyFill="1" applyBorder="1" applyAlignment="1" applyProtection="1">
      <alignment vertical="center"/>
      <protection hidden="1"/>
    </xf>
    <xf numFmtId="0" fontId="15" fillId="0" borderId="0" xfId="0" applyFont="1" applyAlignment="1">
      <alignment horizontal="left"/>
    </xf>
    <xf numFmtId="0" fontId="61" fillId="0" borderId="12" xfId="0" applyFont="1" applyFill="1" applyBorder="1" applyAlignment="1">
      <alignment horizontal="left" vertical="center"/>
    </xf>
    <xf numFmtId="0" fontId="61" fillId="0" borderId="0" xfId="0" applyFont="1" applyFill="1" applyBorder="1" applyAlignment="1">
      <alignment horizontal="left" vertical="center"/>
    </xf>
    <xf numFmtId="0" fontId="61" fillId="0" borderId="15" xfId="0" applyFont="1" applyFill="1" applyBorder="1" applyAlignment="1">
      <alignment horizontal="left" vertical="center"/>
    </xf>
    <xf numFmtId="0" fontId="59" fillId="0" borderId="16" xfId="0" applyFont="1" applyFill="1" applyBorder="1" applyAlignment="1">
      <alignment horizontal="left" vertical="center"/>
    </xf>
    <xf numFmtId="0" fontId="58" fillId="0" borderId="0" xfId="0" applyFont="1" applyAlignment="1" applyProtection="1">
      <alignment vertical="center"/>
      <protection hidden="1"/>
    </xf>
    <xf numFmtId="0" fontId="58" fillId="0" borderId="0" xfId="0" applyFont="1" applyBorder="1" applyAlignment="1" applyProtection="1">
      <alignment vertical="center"/>
      <protection hidden="1"/>
    </xf>
    <xf numFmtId="0" fontId="59" fillId="0" borderId="16" xfId="0" applyFont="1" applyBorder="1" applyAlignment="1" applyProtection="1">
      <alignment horizontal="center" vertical="center"/>
      <protection hidden="1"/>
    </xf>
    <xf numFmtId="0" fontId="61" fillId="0" borderId="0" xfId="0" applyFont="1" applyBorder="1" applyAlignment="1" applyProtection="1">
      <alignment vertical="center"/>
      <protection hidden="1"/>
    </xf>
    <xf numFmtId="0" fontId="53" fillId="0" borderId="0" xfId="0" applyFont="1" applyBorder="1" applyAlignment="1" applyProtection="1">
      <alignment vertical="center"/>
      <protection hidden="1"/>
    </xf>
    <xf numFmtId="0" fontId="71" fillId="0" borderId="0" xfId="0" applyFont="1" applyAlignment="1" applyProtection="1">
      <alignment vertical="center"/>
      <protection hidden="1"/>
    </xf>
    <xf numFmtId="0" fontId="57" fillId="0" borderId="0" xfId="0" applyFont="1" applyBorder="1" applyAlignment="1" applyProtection="1">
      <alignment vertical="center"/>
      <protection hidden="1"/>
    </xf>
    <xf numFmtId="0" fontId="61" fillId="0" borderId="20" xfId="0" applyFont="1" applyBorder="1" applyAlignment="1" applyProtection="1">
      <alignment vertical="center"/>
      <protection hidden="1"/>
    </xf>
    <xf numFmtId="0" fontId="61" fillId="0" borderId="15" xfId="0" applyFont="1" applyBorder="1" applyAlignment="1" applyProtection="1">
      <alignment vertical="center"/>
      <protection hidden="1"/>
    </xf>
    <xf numFmtId="3" fontId="59" fillId="0" borderId="12" xfId="0" applyNumberFormat="1" applyFont="1" applyFill="1" applyBorder="1" applyAlignment="1">
      <alignment horizontal="center" vertical="center"/>
    </xf>
    <xf numFmtId="3" fontId="59" fillId="0" borderId="15" xfId="0" applyNumberFormat="1" applyFont="1" applyFill="1" applyBorder="1" applyAlignment="1">
      <alignment horizontal="center" vertical="center"/>
    </xf>
    <xf numFmtId="0" fontId="58" fillId="0" borderId="20" xfId="0" applyFont="1" applyFill="1" applyBorder="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15" xfId="0" applyFont="1" applyFill="1" applyBorder="1" applyAlignment="1" applyProtection="1">
      <alignment vertical="center"/>
      <protection hidden="1"/>
    </xf>
    <xf numFmtId="0" fontId="59" fillId="0" borderId="16" xfId="0" applyFont="1" applyFill="1" applyBorder="1" applyAlignment="1" applyProtection="1">
      <alignment horizontal="right" vertical="center"/>
      <protection hidden="1"/>
    </xf>
    <xf numFmtId="0" fontId="84" fillId="0" borderId="16" xfId="0" applyFont="1" applyFill="1" applyBorder="1" applyAlignment="1" applyProtection="1">
      <alignment horizontal="right" vertical="center"/>
      <protection hidden="1"/>
    </xf>
    <xf numFmtId="0" fontId="59" fillId="0" borderId="0" xfId="0" applyFont="1" applyFill="1" applyBorder="1" applyAlignment="1" applyProtection="1">
      <alignment vertical="center"/>
      <protection hidden="1"/>
    </xf>
    <xf numFmtId="0" fontId="61" fillId="0" borderId="18" xfId="0" applyFont="1" applyFill="1" applyBorder="1" applyAlignment="1" applyProtection="1">
      <alignment vertical="center"/>
      <protection hidden="1"/>
    </xf>
    <xf numFmtId="0" fontId="61" fillId="0" borderId="20" xfId="0" applyFont="1" applyFill="1" applyBorder="1" applyAlignment="1" applyProtection="1">
      <alignment vertical="center"/>
      <protection hidden="1"/>
    </xf>
    <xf numFmtId="3" fontId="59" fillId="0" borderId="18" xfId="0" applyNumberFormat="1" applyFont="1" applyFill="1" applyBorder="1" applyAlignment="1" applyProtection="1">
      <alignment vertical="center"/>
      <protection hidden="1"/>
    </xf>
    <xf numFmtId="3" fontId="59" fillId="0" borderId="20" xfId="0" applyNumberFormat="1" applyFont="1" applyFill="1" applyBorder="1" applyAlignment="1" applyProtection="1">
      <alignment vertical="center"/>
      <protection hidden="1"/>
    </xf>
    <xf numFmtId="9" fontId="61" fillId="0" borderId="0" xfId="0" applyNumberFormat="1" applyFont="1" applyFill="1" applyAlignment="1" applyProtection="1">
      <alignment vertical="center"/>
      <protection hidden="1"/>
    </xf>
    <xf numFmtId="0" fontId="59" fillId="0" borderId="0" xfId="0" applyFont="1" applyFill="1" applyAlignment="1" applyProtection="1">
      <alignment vertical="center"/>
      <protection hidden="1"/>
    </xf>
    <xf numFmtId="0" fontId="61" fillId="0" borderId="16" xfId="0" applyFont="1" applyFill="1" applyBorder="1" applyAlignment="1" applyProtection="1">
      <alignment horizontal="right" vertical="center"/>
      <protection hidden="1"/>
    </xf>
    <xf numFmtId="0" fontId="61" fillId="0" borderId="16" xfId="0" applyFont="1" applyFill="1" applyBorder="1" applyAlignment="1" applyProtection="1">
      <alignment vertical="center"/>
      <protection hidden="1"/>
    </xf>
    <xf numFmtId="0" fontId="61" fillId="0" borderId="15" xfId="0" applyFont="1" applyFill="1" applyBorder="1" applyAlignment="1" applyProtection="1">
      <alignment horizontal="right" vertical="center"/>
      <protection hidden="1"/>
    </xf>
    <xf numFmtId="0" fontId="61" fillId="25" borderId="0" xfId="524" applyFont="1" applyFill="1" applyBorder="1" applyAlignment="1" applyProtection="1">
      <protection locked="0" hidden="1"/>
    </xf>
    <xf numFmtId="17" fontId="61" fillId="0" borderId="30" xfId="0" applyNumberFormat="1" applyFont="1" applyBorder="1" applyAlignment="1">
      <alignment vertical="center"/>
    </xf>
    <xf numFmtId="17" fontId="59" fillId="0" borderId="10" xfId="0" applyNumberFormat="1" applyFont="1" applyBorder="1" applyAlignment="1">
      <alignment horizontal="right" vertical="center"/>
    </xf>
    <xf numFmtId="17" fontId="61" fillId="0" borderId="30" xfId="0" applyNumberFormat="1" applyFont="1" applyFill="1" applyBorder="1"/>
    <xf numFmtId="0" fontId="74" fillId="0" borderId="10" xfId="0" applyFont="1" applyFill="1" applyBorder="1" applyAlignment="1">
      <alignment horizontal="right"/>
    </xf>
    <xf numFmtId="0" fontId="61" fillId="0" borderId="0" xfId="821" applyFont="1" applyBorder="1" applyAlignment="1" applyProtection="1">
      <alignment vertical="center"/>
      <protection hidden="1"/>
    </xf>
    <xf numFmtId="0" fontId="71" fillId="0" borderId="0" xfId="0" quotePrefix="1" applyFont="1" applyFill="1" applyAlignment="1" applyProtection="1">
      <alignment vertical="center"/>
      <protection hidden="1"/>
    </xf>
    <xf numFmtId="0" fontId="101" fillId="0" borderId="0" xfId="0" applyFont="1" applyAlignment="1" applyProtection="1">
      <alignment vertical="center"/>
      <protection hidden="1"/>
    </xf>
    <xf numFmtId="9" fontId="0" fillId="0" borderId="0" xfId="841" applyFont="1"/>
    <xf numFmtId="0" fontId="61" fillId="0" borderId="0" xfId="0" applyFont="1" applyFill="1" applyAlignment="1">
      <alignment horizontal="center" vertical="center"/>
    </xf>
    <xf numFmtId="165" fontId="61" fillId="0" borderId="0" xfId="285" applyNumberFormat="1" applyFont="1" applyFill="1" applyBorder="1"/>
    <xf numFmtId="164" fontId="61" fillId="0" borderId="0" xfId="841" applyNumberFormat="1" applyFont="1" applyFill="1" applyBorder="1"/>
    <xf numFmtId="165" fontId="59" fillId="0" borderId="16" xfId="285" applyNumberFormat="1" applyFont="1" applyFill="1" applyBorder="1"/>
    <xf numFmtId="164" fontId="59" fillId="0" borderId="16" xfId="841" applyNumberFormat="1" applyFont="1" applyFill="1" applyBorder="1"/>
    <xf numFmtId="44" fontId="61" fillId="0" borderId="0" xfId="1242" applyFont="1" applyFill="1" applyAlignment="1">
      <alignment vertical="center"/>
    </xf>
    <xf numFmtId="0" fontId="0" fillId="0" borderId="0" xfId="0" applyFill="1" applyAlignment="1">
      <alignment horizontal="center" vertical="center"/>
    </xf>
    <xf numFmtId="3" fontId="59" fillId="0" borderId="0" xfId="0" applyNumberFormat="1" applyFont="1" applyFill="1" applyBorder="1" applyAlignment="1">
      <alignment horizontal="center" vertical="center"/>
    </xf>
    <xf numFmtId="3" fontId="61" fillId="0" borderId="0" xfId="0" applyNumberFormat="1" applyFont="1" applyFill="1" applyBorder="1" applyAlignment="1">
      <alignment horizontal="center" vertical="center"/>
    </xf>
    <xf numFmtId="164" fontId="61" fillId="0" borderId="0" xfId="0" applyNumberFormat="1" applyFont="1" applyAlignment="1">
      <alignment vertical="center"/>
    </xf>
    <xf numFmtId="0" fontId="58" fillId="0" borderId="0" xfId="0" applyFont="1" applyAlignment="1">
      <alignment horizontal="left" vertical="center"/>
    </xf>
    <xf numFmtId="9" fontId="61" fillId="0" borderId="0" xfId="841" applyFont="1" applyFill="1" applyAlignment="1">
      <alignment vertical="center"/>
    </xf>
    <xf numFmtId="3" fontId="61" fillId="0" borderId="16" xfId="0" applyNumberFormat="1" applyFont="1" applyFill="1" applyBorder="1" applyAlignment="1">
      <alignment horizontal="center" vertical="center"/>
    </xf>
    <xf numFmtId="0" fontId="61" fillId="0" borderId="12" xfId="0" applyFont="1" applyFill="1" applyBorder="1" applyAlignment="1">
      <alignment horizontal="center" vertical="center"/>
    </xf>
    <xf numFmtId="3" fontId="61" fillId="0" borderId="12" xfId="0" applyNumberFormat="1" applyFont="1" applyFill="1" applyBorder="1" applyAlignment="1">
      <alignment horizontal="center" vertical="center"/>
    </xf>
    <xf numFmtId="3" fontId="61" fillId="0" borderId="0" xfId="0" applyNumberFormat="1" applyFont="1" applyFill="1" applyBorder="1" applyAlignment="1">
      <alignment horizontal="center"/>
    </xf>
    <xf numFmtId="3" fontId="61" fillId="0" borderId="15" xfId="0" applyNumberFormat="1" applyFont="1" applyFill="1" applyBorder="1" applyAlignment="1">
      <alignment horizontal="center"/>
    </xf>
    <xf numFmtId="3" fontId="61" fillId="0" borderId="12" xfId="0" applyNumberFormat="1" applyFont="1" applyFill="1" applyBorder="1" applyAlignment="1">
      <alignment horizontal="center"/>
    </xf>
    <xf numFmtId="3" fontId="61" fillId="0" borderId="15" xfId="0" applyNumberFormat="1" applyFont="1" applyFill="1" applyBorder="1" applyAlignment="1">
      <alignment horizontal="center" vertical="center"/>
    </xf>
    <xf numFmtId="3" fontId="61" fillId="0" borderId="0" xfId="0" applyNumberFormat="1" applyFont="1" applyFill="1" applyAlignment="1">
      <alignment horizontal="center" vertical="center"/>
    </xf>
    <xf numFmtId="164" fontId="61" fillId="0" borderId="0" xfId="0" applyNumberFormat="1" applyFont="1" applyFill="1" applyAlignment="1">
      <alignment horizontal="center" vertical="center"/>
    </xf>
    <xf numFmtId="0" fontId="59" fillId="0" borderId="12" xfId="0" applyFont="1" applyFill="1" applyBorder="1" applyAlignment="1">
      <alignment horizontal="center" vertical="center"/>
    </xf>
    <xf numFmtId="0" fontId="59" fillId="0" borderId="15" xfId="0" applyFont="1" applyFill="1" applyBorder="1" applyAlignment="1">
      <alignment horizontal="center" vertical="center"/>
    </xf>
    <xf numFmtId="0" fontId="59" fillId="0" borderId="16" xfId="0" applyFont="1" applyFill="1" applyBorder="1" applyAlignment="1">
      <alignment horizontal="center" vertical="center"/>
    </xf>
    <xf numFmtId="0" fontId="59" fillId="0" borderId="0" xfId="0" applyFont="1" applyFill="1" applyBorder="1" applyAlignment="1">
      <alignment horizontal="center" vertical="center"/>
    </xf>
    <xf numFmtId="9" fontId="0" fillId="0" borderId="0" xfId="841" applyFont="1" applyFill="1" applyAlignment="1">
      <alignment vertical="center"/>
    </xf>
    <xf numFmtId="0" fontId="61" fillId="0" borderId="12" xfId="0" applyFont="1" applyBorder="1" applyAlignment="1">
      <alignment vertical="center" wrapText="1"/>
    </xf>
    <xf numFmtId="0" fontId="61" fillId="0" borderId="0" xfId="0" applyFont="1" applyBorder="1" applyAlignment="1">
      <alignment vertical="center" wrapText="1"/>
    </xf>
    <xf numFmtId="0" fontId="59" fillId="0" borderId="12" xfId="0" applyFont="1" applyBorder="1" applyAlignment="1">
      <alignment horizontal="center" vertical="center"/>
    </xf>
    <xf numFmtId="3" fontId="61" fillId="0" borderId="18" xfId="0" applyNumberFormat="1" applyFont="1" applyBorder="1" applyAlignment="1">
      <alignment horizontal="right" vertical="center"/>
    </xf>
    <xf numFmtId="165" fontId="61" fillId="0" borderId="0" xfId="285" applyNumberFormat="1" applyFont="1" applyFill="1" applyAlignment="1">
      <alignment horizontal="right"/>
    </xf>
    <xf numFmtId="164" fontId="59" fillId="0" borderId="18" xfId="841" applyNumberFormat="1" applyFont="1" applyBorder="1" applyAlignment="1">
      <alignment horizontal="right" vertical="center"/>
    </xf>
    <xf numFmtId="164" fontId="59" fillId="0" borderId="15" xfId="841" applyNumberFormat="1" applyFont="1" applyFill="1" applyBorder="1" applyAlignment="1">
      <alignment horizontal="right"/>
    </xf>
    <xf numFmtId="3" fontId="61" fillId="0" borderId="25" xfId="0" applyNumberFormat="1" applyFont="1" applyBorder="1" applyAlignment="1">
      <alignment horizontal="right" vertical="center"/>
    </xf>
    <xf numFmtId="164" fontId="59" fillId="0" borderId="26" xfId="841" applyNumberFormat="1" applyFont="1" applyBorder="1" applyAlignment="1">
      <alignment horizontal="right" vertical="center"/>
    </xf>
    <xf numFmtId="0" fontId="59" fillId="0" borderId="16" xfId="0" applyFont="1" applyBorder="1" applyAlignment="1">
      <alignment horizontal="right" vertical="center"/>
    </xf>
    <xf numFmtId="0" fontId="59" fillId="0" borderId="16" xfId="0" applyFont="1" applyFill="1" applyBorder="1" applyAlignment="1">
      <alignment horizontal="right"/>
    </xf>
    <xf numFmtId="0" fontId="59" fillId="0" borderId="16" xfId="0" applyFont="1" applyBorder="1" applyAlignment="1" applyProtection="1">
      <alignment horizontal="right" vertical="center"/>
      <protection hidden="1"/>
    </xf>
    <xf numFmtId="3" fontId="61" fillId="0" borderId="15" xfId="0" applyNumberFormat="1" applyFont="1" applyFill="1" applyBorder="1" applyAlignment="1" applyProtection="1">
      <alignment horizontal="right" vertical="center"/>
      <protection hidden="1"/>
    </xf>
    <xf numFmtId="0" fontId="59" fillId="0" borderId="12" xfId="0" applyFont="1" applyBorder="1" applyAlignment="1">
      <alignment horizontal="right" vertical="center"/>
    </xf>
    <xf numFmtId="0" fontId="59" fillId="0" borderId="12" xfId="0" applyFont="1" applyFill="1" applyBorder="1" applyAlignment="1">
      <alignment horizontal="right" vertical="center"/>
    </xf>
    <xf numFmtId="0" fontId="59" fillId="0" borderId="24" xfId="0" applyFont="1" applyFill="1" applyBorder="1" applyAlignment="1">
      <alignment horizontal="center" vertical="center"/>
    </xf>
    <xf numFmtId="9" fontId="71" fillId="0" borderId="0" xfId="841" applyFont="1" applyFill="1" applyBorder="1" applyAlignment="1">
      <alignment horizontal="center" vertical="center"/>
    </xf>
    <xf numFmtId="9" fontId="71" fillId="0" borderId="15" xfId="841" applyFont="1" applyFill="1" applyBorder="1" applyAlignment="1">
      <alignment horizontal="center" vertical="center"/>
    </xf>
    <xf numFmtId="0" fontId="57" fillId="0" borderId="0" xfId="0" applyFont="1" applyFill="1" applyAlignment="1">
      <alignment vertical="center"/>
    </xf>
    <xf numFmtId="0" fontId="58" fillId="0" borderId="0" xfId="0" applyFont="1" applyFill="1" applyAlignment="1">
      <alignment horizontal="center" vertical="center"/>
    </xf>
    <xf numFmtId="0" fontId="58" fillId="0" borderId="0" xfId="0" applyFont="1" applyFill="1" applyAlignment="1">
      <alignment vertical="center"/>
    </xf>
    <xf numFmtId="0" fontId="103" fillId="0" borderId="0" xfId="0" applyFont="1" applyFill="1" applyBorder="1" applyAlignment="1">
      <alignment vertical="center"/>
    </xf>
    <xf numFmtId="0" fontId="58" fillId="0" borderId="0" xfId="0" applyFont="1" applyFill="1" applyBorder="1" applyAlignment="1">
      <alignment vertical="center"/>
    </xf>
    <xf numFmtId="0" fontId="58" fillId="0" borderId="15" xfId="0" applyFont="1" applyFill="1" applyBorder="1" applyAlignment="1">
      <alignment vertical="center"/>
    </xf>
    <xf numFmtId="3" fontId="61" fillId="0" borderId="25" xfId="0" applyNumberFormat="1" applyFont="1" applyFill="1" applyBorder="1" applyAlignment="1">
      <alignment horizontal="center" vertical="center"/>
    </xf>
    <xf numFmtId="9" fontId="61" fillId="0" borderId="0" xfId="841" applyFont="1" applyFill="1" applyBorder="1" applyAlignment="1">
      <alignment horizontal="center" vertical="center"/>
    </xf>
    <xf numFmtId="3" fontId="61" fillId="0" borderId="18" xfId="0" applyNumberFormat="1" applyFont="1" applyFill="1" applyBorder="1" applyAlignment="1">
      <alignment horizontal="center" vertical="center"/>
    </xf>
    <xf numFmtId="0" fontId="59" fillId="0" borderId="23" xfId="0" applyFont="1" applyFill="1" applyBorder="1" applyAlignment="1">
      <alignment vertical="center"/>
    </xf>
    <xf numFmtId="3" fontId="59" fillId="0" borderId="27" xfId="0" applyNumberFormat="1" applyFont="1" applyFill="1" applyBorder="1" applyAlignment="1">
      <alignment horizontal="center" vertical="center"/>
    </xf>
    <xf numFmtId="3" fontId="59" fillId="0" borderId="26" xfId="0" applyNumberFormat="1" applyFont="1" applyFill="1" applyBorder="1" applyAlignment="1">
      <alignment horizontal="center" vertical="center"/>
    </xf>
    <xf numFmtId="9" fontId="61" fillId="0" borderId="26" xfId="841" applyFont="1" applyFill="1" applyBorder="1" applyAlignment="1">
      <alignment horizontal="center" vertical="center"/>
    </xf>
    <xf numFmtId="3" fontId="59" fillId="0" borderId="31" xfId="0" applyNumberFormat="1" applyFont="1" applyFill="1" applyBorder="1" applyAlignment="1">
      <alignment horizontal="center" vertical="center"/>
    </xf>
    <xf numFmtId="3" fontId="59" fillId="0" borderId="23" xfId="0" applyNumberFormat="1" applyFont="1" applyFill="1" applyBorder="1" applyAlignment="1">
      <alignment horizontal="center" vertical="center"/>
    </xf>
    <xf numFmtId="3" fontId="59" fillId="0" borderId="18" xfId="0" applyNumberFormat="1" applyFont="1" applyFill="1" applyBorder="1" applyAlignment="1">
      <alignment horizontal="center" vertical="center"/>
    </xf>
    <xf numFmtId="0" fontId="59" fillId="0" borderId="16" xfId="0" applyFont="1" applyFill="1" applyBorder="1" applyAlignment="1">
      <alignment horizontal="right" vertical="center"/>
    </xf>
    <xf numFmtId="0" fontId="62" fillId="0" borderId="12" xfId="0" applyFont="1" applyBorder="1" applyAlignment="1">
      <alignment horizontal="left" vertical="center" wrapText="1"/>
    </xf>
    <xf numFmtId="0" fontId="62" fillId="0" borderId="0" xfId="0" applyFont="1" applyBorder="1" applyAlignment="1">
      <alignment horizontal="left" vertical="center" wrapText="1"/>
    </xf>
    <xf numFmtId="0" fontId="62" fillId="0" borderId="12" xfId="0" applyFont="1" applyBorder="1" applyAlignment="1">
      <alignment vertical="center" wrapText="1"/>
    </xf>
    <xf numFmtId="0" fontId="59" fillId="0" borderId="16" xfId="0" applyFont="1" applyFill="1" applyBorder="1" applyAlignment="1">
      <alignment horizontal="center" vertical="center"/>
    </xf>
    <xf numFmtId="0" fontId="59" fillId="0" borderId="16" xfId="0" applyFont="1" applyBorder="1" applyAlignment="1">
      <alignment horizontal="center" vertical="center"/>
    </xf>
    <xf numFmtId="9" fontId="59" fillId="0" borderId="15" xfId="841" applyFont="1" applyBorder="1" applyAlignment="1">
      <alignment horizontal="center" vertical="center" wrapText="1"/>
    </xf>
    <xf numFmtId="0" fontId="59" fillId="0" borderId="16" xfId="0" applyFont="1" applyFill="1" applyBorder="1" applyAlignment="1">
      <alignment horizontal="center" vertical="center"/>
    </xf>
    <xf numFmtId="0" fontId="59" fillId="0" borderId="16" xfId="0" applyFont="1" applyBorder="1" applyAlignment="1" applyProtection="1">
      <alignment horizontal="left" vertical="center"/>
      <protection hidden="1"/>
    </xf>
    <xf numFmtId="0" fontId="61" fillId="0" borderId="0" xfId="0" applyFont="1"/>
    <xf numFmtId="0" fontId="59" fillId="0" borderId="16" xfId="0" applyFont="1" applyBorder="1" applyAlignment="1">
      <alignment horizontal="left" vertical="center"/>
    </xf>
    <xf numFmtId="0" fontId="59" fillId="0" borderId="17" xfId="524" applyFont="1" applyFill="1" applyBorder="1" applyAlignment="1" applyProtection="1">
      <alignment horizontal="left"/>
      <protection locked="0"/>
    </xf>
    <xf numFmtId="0" fontId="61" fillId="25" borderId="17" xfId="524" applyFont="1" applyFill="1" applyBorder="1" applyAlignment="1" applyProtection="1">
      <alignment horizontal="left"/>
      <protection locked="0"/>
    </xf>
    <xf numFmtId="0" fontId="61" fillId="0" borderId="19" xfId="0" applyFont="1" applyBorder="1" applyAlignment="1">
      <alignment horizontal="center" vertical="center"/>
    </xf>
    <xf numFmtId="3" fontId="61" fillId="0" borderId="19" xfId="0" applyNumberFormat="1" applyFont="1" applyFill="1" applyBorder="1" applyAlignment="1">
      <alignment horizontal="center" vertical="center"/>
    </xf>
    <xf numFmtId="0" fontId="0" fillId="0" borderId="0" xfId="0" applyAlignment="1">
      <alignment horizontal="center"/>
    </xf>
    <xf numFmtId="0" fontId="61" fillId="0" borderId="20" xfId="0" applyFont="1" applyBorder="1" applyAlignment="1">
      <alignment horizontal="center" vertical="center"/>
    </xf>
    <xf numFmtId="3" fontId="61" fillId="0" borderId="20" xfId="0" applyNumberFormat="1" applyFont="1" applyFill="1" applyBorder="1" applyAlignment="1">
      <alignment horizontal="center" vertical="center"/>
    </xf>
    <xf numFmtId="3" fontId="61" fillId="0" borderId="20" xfId="0" quotePrefix="1" applyNumberFormat="1" applyFont="1" applyFill="1" applyBorder="1" applyAlignment="1">
      <alignment horizontal="center" vertical="center"/>
    </xf>
    <xf numFmtId="0" fontId="61" fillId="0" borderId="24" xfId="0" applyFont="1" applyBorder="1" applyAlignment="1">
      <alignment horizontal="center" vertical="center"/>
    </xf>
    <xf numFmtId="3" fontId="61" fillId="0" borderId="24" xfId="0" applyNumberFormat="1" applyFont="1" applyFill="1" applyBorder="1" applyAlignment="1">
      <alignment horizontal="center" vertical="center"/>
    </xf>
    <xf numFmtId="0" fontId="105" fillId="0" borderId="0" xfId="0" applyFont="1" applyAlignment="1" applyProtection="1">
      <alignment vertical="center"/>
      <protection hidden="1"/>
    </xf>
    <xf numFmtId="0" fontId="76" fillId="0" borderId="0" xfId="0" applyFont="1" applyFill="1" applyAlignment="1" applyProtection="1">
      <alignment vertical="center"/>
      <protection hidden="1"/>
    </xf>
    <xf numFmtId="0" fontId="57" fillId="0" borderId="0" xfId="0" applyFont="1" applyAlignment="1" applyProtection="1">
      <alignment vertical="center"/>
      <protection hidden="1"/>
    </xf>
    <xf numFmtId="0" fontId="82" fillId="0" borderId="0" xfId="0" applyFont="1" applyAlignment="1" applyProtection="1">
      <alignment vertical="center"/>
      <protection hidden="1"/>
    </xf>
    <xf numFmtId="0" fontId="62" fillId="0" borderId="16" xfId="0" applyFont="1" applyBorder="1" applyAlignment="1" applyProtection="1">
      <alignment horizontal="center" vertical="center" wrapText="1"/>
      <protection hidden="1"/>
    </xf>
    <xf numFmtId="0" fontId="62" fillId="0" borderId="16" xfId="0" applyFont="1" applyBorder="1" applyAlignment="1" applyProtection="1">
      <alignment vertical="center" wrapText="1"/>
      <protection hidden="1"/>
    </xf>
    <xf numFmtId="0" fontId="110" fillId="0" borderId="0" xfId="0" applyFont="1" applyAlignment="1" applyProtection="1">
      <alignment horizontal="right" vertical="center"/>
      <protection hidden="1"/>
    </xf>
    <xf numFmtId="0" fontId="80" fillId="0" borderId="0" xfId="0" applyFont="1" applyAlignment="1" applyProtection="1">
      <alignment vertical="center"/>
      <protection hidden="1"/>
    </xf>
    <xf numFmtId="3" fontId="71" fillId="0" borderId="0" xfId="0" applyNumberFormat="1" applyFont="1" applyBorder="1" applyAlignment="1" applyProtection="1">
      <alignment horizontal="right" vertical="center"/>
      <protection hidden="1"/>
    </xf>
    <xf numFmtId="0" fontId="80" fillId="0" borderId="0" xfId="0" applyFont="1" applyBorder="1" applyAlignment="1" applyProtection="1">
      <alignment vertical="center"/>
      <protection hidden="1"/>
    </xf>
    <xf numFmtId="0" fontId="62" fillId="0" borderId="12" xfId="0" applyFont="1" applyBorder="1" applyAlignment="1" applyProtection="1">
      <alignment vertical="center" wrapText="1"/>
      <protection hidden="1"/>
    </xf>
    <xf numFmtId="0" fontId="60" fillId="0" borderId="12" xfId="0" applyFont="1" applyFill="1" applyBorder="1" applyAlignment="1" applyProtection="1">
      <alignment vertical="center" wrapText="1"/>
      <protection hidden="1"/>
    </xf>
    <xf numFmtId="3" fontId="71" fillId="0" borderId="0" xfId="0" applyNumberFormat="1" applyFont="1" applyAlignment="1" applyProtection="1">
      <alignment vertical="center"/>
      <protection hidden="1"/>
    </xf>
    <xf numFmtId="0" fontId="62" fillId="0" borderId="0" xfId="0" applyFont="1" applyBorder="1" applyAlignment="1" applyProtection="1">
      <alignment vertical="center" wrapText="1"/>
      <protection hidden="1"/>
    </xf>
    <xf numFmtId="0" fontId="62" fillId="0" borderId="15" xfId="0" applyFont="1" applyBorder="1" applyAlignment="1" applyProtection="1">
      <alignment vertical="center" wrapText="1"/>
      <protection hidden="1"/>
    </xf>
    <xf numFmtId="0" fontId="59" fillId="0" borderId="20" xfId="0" applyFont="1" applyBorder="1" applyAlignment="1" applyProtection="1">
      <alignment horizontal="left" vertical="center"/>
      <protection hidden="1"/>
    </xf>
    <xf numFmtId="0" fontId="59" fillId="0" borderId="0" xfId="0" applyFont="1" applyBorder="1" applyAlignment="1" applyProtection="1">
      <alignment horizontal="left" vertical="center"/>
      <protection hidden="1"/>
    </xf>
    <xf numFmtId="0" fontId="83" fillId="0" borderId="0" xfId="0" applyFont="1" applyAlignment="1" applyProtection="1">
      <alignment vertical="center"/>
      <protection hidden="1"/>
    </xf>
    <xf numFmtId="0" fontId="0" fillId="0" borderId="15" xfId="0" applyBorder="1"/>
    <xf numFmtId="0" fontId="60" fillId="0" borderId="15" xfId="0" applyFont="1" applyFill="1" applyBorder="1" applyAlignment="1">
      <alignment horizontal="left" vertical="center" wrapText="1" indent="2"/>
    </xf>
    <xf numFmtId="3" fontId="61" fillId="0" borderId="29" xfId="0" applyNumberFormat="1" applyFont="1" applyFill="1" applyBorder="1" applyAlignment="1">
      <alignment vertical="center"/>
    </xf>
    <xf numFmtId="0" fontId="62" fillId="0" borderId="15" xfId="0" applyFont="1" applyBorder="1" applyAlignment="1">
      <alignment vertical="center" wrapText="1"/>
    </xf>
    <xf numFmtId="3" fontId="61" fillId="0" borderId="29" xfId="0" applyNumberFormat="1" applyFont="1" applyFill="1" applyBorder="1" applyAlignment="1">
      <alignment horizontal="right"/>
    </xf>
    <xf numFmtId="3" fontId="61" fillId="0" borderId="15" xfId="0" applyNumberFormat="1" applyFont="1" applyFill="1" applyBorder="1" applyAlignment="1">
      <alignment vertical="center"/>
    </xf>
    <xf numFmtId="0" fontId="0" fillId="0" borderId="16" xfId="0" applyBorder="1"/>
    <xf numFmtId="3" fontId="61" fillId="0" borderId="29" xfId="0" applyNumberFormat="1" applyFont="1" applyFill="1" applyBorder="1" applyAlignment="1">
      <alignment horizontal="right" vertical="center"/>
    </xf>
    <xf numFmtId="0" fontId="103" fillId="0" borderId="0" xfId="0" applyFont="1" applyAlignment="1" applyProtection="1">
      <alignment vertical="center"/>
      <protection hidden="1"/>
    </xf>
    <xf numFmtId="0" fontId="59" fillId="0" borderId="12"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16" xfId="0" applyFont="1" applyBorder="1" applyAlignment="1">
      <alignment horizontal="center" vertical="center" wrapText="1"/>
    </xf>
    <xf numFmtId="0" fontId="59" fillId="0" borderId="0" xfId="0" applyFont="1" applyBorder="1" applyAlignment="1">
      <alignment horizontal="center" vertical="center"/>
    </xf>
    <xf numFmtId="0" fontId="59" fillId="0" borderId="16" xfId="0" applyFont="1" applyBorder="1" applyAlignment="1">
      <alignment horizontal="center" vertical="center"/>
    </xf>
    <xf numFmtId="0" fontId="59" fillId="0" borderId="0" xfId="0" applyFont="1" applyFill="1" applyBorder="1" applyAlignment="1">
      <alignment horizontal="center" vertical="center" wrapText="1"/>
    </xf>
    <xf numFmtId="0" fontId="59" fillId="0" borderId="15" xfId="0" applyFont="1" applyBorder="1" applyAlignment="1">
      <alignment horizontal="center" vertical="center" wrapText="1"/>
    </xf>
    <xf numFmtId="0" fontId="61" fillId="0" borderId="0" xfId="0" quotePrefix="1" applyFont="1" applyFill="1" applyAlignment="1" applyProtection="1">
      <alignment vertical="center"/>
      <protection hidden="1"/>
    </xf>
    <xf numFmtId="164" fontId="61" fillId="0" borderId="0" xfId="0" applyNumberFormat="1" applyFont="1" applyFill="1" applyAlignment="1" applyProtection="1">
      <alignment vertical="center"/>
      <protection hidden="1"/>
    </xf>
    <xf numFmtId="3" fontId="59" fillId="0" borderId="16" xfId="0" applyNumberFormat="1" applyFont="1" applyFill="1" applyBorder="1" applyAlignment="1" applyProtection="1">
      <alignment horizontal="right" vertical="center"/>
      <protection hidden="1"/>
    </xf>
    <xf numFmtId="3" fontId="61" fillId="0" borderId="0" xfId="0" applyNumberFormat="1" applyFont="1" applyFill="1" applyAlignment="1" applyProtection="1">
      <alignment vertical="center"/>
      <protection hidden="1"/>
    </xf>
    <xf numFmtId="3" fontId="53" fillId="0" borderId="0" xfId="0" applyNumberFormat="1" applyFont="1" applyFill="1" applyAlignment="1" applyProtection="1">
      <alignment vertical="center"/>
      <protection hidden="1"/>
    </xf>
    <xf numFmtId="0" fontId="15" fillId="0" borderId="12" xfId="0" applyFont="1" applyFill="1" applyBorder="1" applyAlignment="1">
      <alignment horizontal="left"/>
    </xf>
    <xf numFmtId="3" fontId="61" fillId="0" borderId="0" xfId="0" applyNumberFormat="1" applyFont="1" applyFill="1" applyAlignment="1">
      <alignment vertical="center"/>
    </xf>
    <xf numFmtId="0" fontId="15" fillId="0" borderId="0" xfId="0" applyFont="1" applyFill="1" applyAlignment="1">
      <alignment horizontal="left"/>
    </xf>
    <xf numFmtId="0" fontId="15" fillId="0" borderId="15" xfId="0" applyFont="1" applyFill="1" applyBorder="1" applyAlignment="1">
      <alignment horizontal="left"/>
    </xf>
    <xf numFmtId="0" fontId="59" fillId="0" borderId="15" xfId="0" applyFont="1" applyFill="1" applyBorder="1" applyAlignment="1" applyProtection="1">
      <alignment horizontal="center" vertical="center"/>
      <protection hidden="1"/>
    </xf>
    <xf numFmtId="0" fontId="59" fillId="0" borderId="0" xfId="0" applyFont="1" applyFill="1" applyBorder="1" applyAlignment="1" applyProtection="1">
      <alignment horizontal="right" vertical="center"/>
      <protection hidden="1"/>
    </xf>
    <xf numFmtId="0" fontId="61" fillId="0" borderId="0" xfId="0" applyFont="1" applyFill="1" applyAlignment="1" applyProtection="1">
      <alignment horizontal="left" vertical="center"/>
      <protection hidden="1"/>
    </xf>
    <xf numFmtId="0" fontId="80" fillId="0" borderId="0" xfId="0" applyFont="1" applyFill="1" applyAlignment="1" applyProtection="1">
      <alignment horizontal="left" vertical="center"/>
      <protection hidden="1"/>
    </xf>
    <xf numFmtId="0" fontId="61" fillId="0" borderId="0" xfId="0" applyFont="1" applyFill="1" applyAlignment="1">
      <alignment horizontal="left" vertical="center"/>
    </xf>
    <xf numFmtId="0" fontId="80" fillId="0" borderId="0" xfId="0" quotePrefix="1" applyFont="1" applyFill="1" applyAlignment="1" applyProtection="1">
      <alignment horizontal="left" vertical="center"/>
      <protection hidden="1"/>
    </xf>
    <xf numFmtId="0" fontId="15" fillId="0" borderId="15" xfId="0" applyFont="1" applyBorder="1"/>
    <xf numFmtId="3" fontId="15" fillId="0" borderId="0" xfId="0" applyNumberFormat="1" applyFont="1" applyFill="1" applyAlignment="1">
      <alignment vertical="center"/>
    </xf>
    <xf numFmtId="3" fontId="61" fillId="0" borderId="0" xfId="841" applyNumberFormat="1" applyFont="1" applyFill="1" applyBorder="1" applyAlignment="1" applyProtection="1">
      <alignment vertical="center"/>
      <protection hidden="1"/>
    </xf>
    <xf numFmtId="164" fontId="61" fillId="0" borderId="0" xfId="841" applyNumberFormat="1" applyFont="1" applyFill="1" applyBorder="1" applyAlignment="1" applyProtection="1">
      <alignment vertical="center"/>
      <protection hidden="1"/>
    </xf>
    <xf numFmtId="3" fontId="59" fillId="0" borderId="16" xfId="841" applyNumberFormat="1" applyFont="1" applyFill="1" applyBorder="1" applyAlignment="1" applyProtection="1">
      <alignment vertical="center"/>
      <protection hidden="1"/>
    </xf>
    <xf numFmtId="164" fontId="59" fillId="0" borderId="16" xfId="841" applyNumberFormat="1" applyFont="1" applyFill="1" applyBorder="1" applyAlignment="1" applyProtection="1">
      <alignment vertical="center"/>
      <protection hidden="1"/>
    </xf>
    <xf numFmtId="3" fontId="61" fillId="0" borderId="16" xfId="841" applyNumberFormat="1" applyFont="1" applyFill="1" applyBorder="1" applyAlignment="1" applyProtection="1">
      <alignment vertical="center"/>
      <protection hidden="1"/>
    </xf>
    <xf numFmtId="164" fontId="61" fillId="0" borderId="16" xfId="841" applyNumberFormat="1" applyFont="1" applyFill="1" applyBorder="1" applyAlignment="1" applyProtection="1">
      <alignment vertical="center"/>
      <protection hidden="1"/>
    </xf>
    <xf numFmtId="0" fontId="15" fillId="0" borderId="0" xfId="0" applyFont="1" applyAlignment="1">
      <alignment vertical="center"/>
    </xf>
    <xf numFmtId="0" fontId="105" fillId="0" borderId="0" xfId="0" applyFont="1" applyAlignment="1">
      <alignment vertical="center"/>
    </xf>
    <xf numFmtId="0" fontId="105" fillId="0" borderId="0" xfId="0" applyFont="1" applyFill="1" applyAlignment="1" applyProtection="1">
      <alignment vertical="center"/>
      <protection hidden="1"/>
    </xf>
    <xf numFmtId="0" fontId="15" fillId="0" borderId="0" xfId="0" applyFont="1" applyBorder="1"/>
    <xf numFmtId="164" fontId="61" fillId="0" borderId="16" xfId="0" applyNumberFormat="1" applyFont="1" applyFill="1" applyBorder="1" applyAlignment="1">
      <alignment horizontal="center" vertical="center"/>
    </xf>
    <xf numFmtId="164" fontId="61" fillId="0" borderId="0" xfId="841" applyNumberFormat="1" applyFont="1" applyFill="1" applyBorder="1" applyAlignment="1">
      <alignment horizontal="center"/>
    </xf>
    <xf numFmtId="164" fontId="61" fillId="0" borderId="12" xfId="0" applyNumberFormat="1" applyFont="1" applyFill="1" applyBorder="1" applyAlignment="1">
      <alignment horizontal="center"/>
    </xf>
    <xf numFmtId="0" fontId="60" fillId="0" borderId="15" xfId="0" applyFont="1" applyFill="1" applyBorder="1" applyAlignment="1" applyProtection="1">
      <alignment vertical="center" wrapText="1"/>
      <protection hidden="1"/>
    </xf>
    <xf numFmtId="0" fontId="103" fillId="0" borderId="0" xfId="0" applyFont="1" applyFill="1" applyAlignment="1" applyProtection="1">
      <alignment vertical="center"/>
      <protection hidden="1"/>
    </xf>
    <xf numFmtId="0" fontId="59" fillId="0" borderId="0" xfId="0" applyFont="1" applyBorder="1" applyAlignment="1">
      <alignment horizontal="right" vertical="center"/>
    </xf>
    <xf numFmtId="164" fontId="59" fillId="0" borderId="0" xfId="841" applyNumberFormat="1" applyFont="1" applyFill="1" applyBorder="1" applyAlignment="1">
      <alignment vertical="center"/>
    </xf>
    <xf numFmtId="3" fontId="61" fillId="0" borderId="0" xfId="0" applyNumberFormat="1" applyFont="1" applyAlignment="1">
      <alignment vertical="center"/>
    </xf>
    <xf numFmtId="3" fontId="59" fillId="0" borderId="16" xfId="0" applyNumberFormat="1" applyFont="1" applyBorder="1" applyAlignment="1">
      <alignment vertical="center"/>
    </xf>
    <xf numFmtId="0" fontId="15" fillId="0" borderId="18" xfId="0" applyFont="1" applyBorder="1" applyAlignment="1">
      <alignment vertical="center"/>
    </xf>
    <xf numFmtId="0" fontId="15" fillId="0" borderId="20" xfId="0" applyFont="1" applyBorder="1" applyAlignment="1">
      <alignment vertical="center"/>
    </xf>
    <xf numFmtId="0" fontId="15" fillId="0" borderId="0" xfId="0" applyFont="1" applyBorder="1" applyAlignment="1">
      <alignment vertical="center"/>
    </xf>
    <xf numFmtId="3" fontId="15" fillId="0" borderId="0" xfId="0" applyNumberFormat="1" applyFont="1" applyAlignment="1">
      <alignment vertical="center"/>
    </xf>
    <xf numFmtId="3" fontId="59" fillId="0" borderId="0" xfId="0" applyNumberFormat="1" applyFont="1" applyAlignment="1">
      <alignment horizontal="center" vertical="center" wrapText="1"/>
    </xf>
    <xf numFmtId="0" fontId="66" fillId="0" borderId="0" xfId="0" applyFont="1" applyAlignment="1">
      <alignment horizontal="center" vertical="center" wrapText="1"/>
    </xf>
    <xf numFmtId="0" fontId="59" fillId="0" borderId="0" xfId="0" applyFont="1" applyAlignment="1">
      <alignment horizontal="center" vertical="center" wrapText="1"/>
    </xf>
    <xf numFmtId="3" fontId="15" fillId="0" borderId="0" xfId="0" applyNumberFormat="1" applyFont="1"/>
    <xf numFmtId="3" fontId="61" fillId="0" borderId="0" xfId="0" applyNumberFormat="1" applyFont="1" applyFill="1" applyBorder="1" applyAlignment="1" applyProtection="1">
      <alignment horizontal="center" vertical="center"/>
      <protection hidden="1"/>
    </xf>
    <xf numFmtId="9" fontId="61" fillId="0" borderId="0" xfId="841" applyFont="1" applyFill="1" applyAlignment="1" applyProtection="1">
      <alignment horizontal="center" vertical="center"/>
      <protection hidden="1"/>
    </xf>
    <xf numFmtId="0" fontId="61" fillId="0" borderId="0" xfId="0" applyFont="1" applyFill="1" applyAlignment="1" applyProtection="1">
      <alignment horizontal="center" vertical="center"/>
      <protection hidden="1"/>
    </xf>
    <xf numFmtId="0" fontId="0" fillId="0" borderId="0" xfId="0" applyAlignment="1">
      <alignment horizontal="center" vertical="center"/>
    </xf>
    <xf numFmtId="0" fontId="61" fillId="0" borderId="15" xfId="0" applyFont="1" applyFill="1" applyBorder="1" applyAlignment="1" applyProtection="1">
      <alignment horizontal="center" vertical="center"/>
      <protection hidden="1"/>
    </xf>
    <xf numFmtId="3" fontId="61" fillId="0" borderId="15" xfId="0" applyNumberFormat="1" applyFont="1" applyFill="1" applyBorder="1" applyAlignment="1" applyProtection="1">
      <alignment horizontal="center" vertical="center"/>
      <protection hidden="1"/>
    </xf>
    <xf numFmtId="9" fontId="61" fillId="0" borderId="15" xfId="841" applyFont="1" applyFill="1" applyBorder="1" applyAlignment="1" applyProtection="1">
      <alignment horizontal="center" vertical="center"/>
      <protection hidden="1"/>
    </xf>
    <xf numFmtId="0" fontId="53" fillId="0" borderId="0" xfId="0" applyFont="1" applyFill="1" applyAlignment="1" applyProtection="1">
      <alignment horizontal="center" vertical="center"/>
      <protection hidden="1"/>
    </xf>
    <xf numFmtId="0" fontId="61" fillId="0" borderId="12" xfId="0" applyFont="1" applyFill="1" applyBorder="1" applyAlignment="1" applyProtection="1">
      <alignment horizontal="center" vertical="center" wrapText="1"/>
      <protection hidden="1"/>
    </xf>
    <xf numFmtId="0" fontId="105" fillId="0" borderId="0" xfId="0" applyFont="1"/>
    <xf numFmtId="0" fontId="59" fillId="0" borderId="16" xfId="0" applyFont="1" applyBorder="1" applyAlignment="1" applyProtection="1">
      <alignment horizontal="center" vertical="center"/>
      <protection hidden="1"/>
    </xf>
    <xf numFmtId="0" fontId="76" fillId="0" borderId="0" xfId="0" applyFont="1" applyAlignment="1" applyProtection="1">
      <alignment vertical="center"/>
      <protection hidden="1"/>
    </xf>
    <xf numFmtId="0" fontId="0" fillId="0" borderId="0" xfId="0"/>
    <xf numFmtId="0" fontId="59" fillId="0" borderId="16" xfId="0" applyFont="1" applyBorder="1" applyAlignment="1">
      <alignment horizontal="center" vertical="center" wrapText="1"/>
    </xf>
    <xf numFmtId="0" fontId="59" fillId="0" borderId="0" xfId="820" applyFont="1" applyBorder="1" applyAlignment="1" applyProtection="1">
      <alignment vertical="center" wrapText="1"/>
      <protection hidden="1"/>
    </xf>
    <xf numFmtId="0" fontId="111" fillId="0" borderId="0" xfId="0" applyFont="1" applyAlignment="1">
      <alignment vertical="center"/>
    </xf>
    <xf numFmtId="0" fontId="77" fillId="0" borderId="0" xfId="0" applyFont="1" applyAlignment="1">
      <alignment vertical="center"/>
    </xf>
    <xf numFmtId="0" fontId="59" fillId="0" borderId="27" xfId="0" applyFont="1" applyBorder="1" applyAlignment="1">
      <alignment horizontal="right" vertical="center"/>
    </xf>
    <xf numFmtId="3" fontId="61" fillId="0" borderId="44" xfId="0" applyNumberFormat="1" applyFont="1" applyFill="1" applyBorder="1" applyAlignment="1" applyProtection="1">
      <alignment horizontal="right" vertical="center"/>
      <protection hidden="1"/>
    </xf>
    <xf numFmtId="3" fontId="61" fillId="0" borderId="16" xfId="0" applyNumberFormat="1" applyFont="1" applyFill="1" applyBorder="1" applyAlignment="1" applyProtection="1">
      <alignment horizontal="right" vertical="center"/>
      <protection hidden="1"/>
    </xf>
    <xf numFmtId="9" fontId="59" fillId="0" borderId="15" xfId="841" applyFont="1" applyFill="1" applyBorder="1" applyAlignment="1" applyProtection="1">
      <alignment horizontal="center" vertical="center"/>
      <protection hidden="1"/>
    </xf>
    <xf numFmtId="9" fontId="59" fillId="0" borderId="16" xfId="841" applyFont="1" applyFill="1" applyBorder="1" applyAlignment="1" applyProtection="1">
      <alignment horizontal="center" vertical="center"/>
      <protection hidden="1"/>
    </xf>
    <xf numFmtId="0" fontId="59" fillId="0" borderId="28" xfId="0" applyFont="1" applyFill="1" applyBorder="1" applyAlignment="1">
      <alignment horizontal="left" vertical="center"/>
    </xf>
    <xf numFmtId="0" fontId="112" fillId="0" borderId="0" xfId="0" applyFont="1" applyAlignment="1" applyProtection="1">
      <alignment vertical="center"/>
      <protection hidden="1"/>
    </xf>
    <xf numFmtId="0" fontId="0" fillId="0" borderId="0" xfId="0"/>
    <xf numFmtId="0" fontId="57" fillId="0" borderId="0" xfId="0" applyFont="1" applyAlignment="1">
      <alignment vertical="center"/>
    </xf>
    <xf numFmtId="0" fontId="53" fillId="0" borderId="0" xfId="0" applyFont="1" applyAlignment="1">
      <alignment vertical="center"/>
    </xf>
    <xf numFmtId="0" fontId="61" fillId="0" borderId="0" xfId="0" applyFont="1" applyAlignment="1">
      <alignment vertical="center"/>
    </xf>
    <xf numFmtId="0" fontId="61" fillId="0" borderId="0" xfId="0" applyFont="1" applyFill="1" applyAlignment="1">
      <alignment vertical="center"/>
    </xf>
    <xf numFmtId="3" fontId="61" fillId="0" borderId="0" xfId="0" applyNumberFormat="1" applyFont="1" applyAlignment="1">
      <alignment vertical="center"/>
    </xf>
    <xf numFmtId="0" fontId="0" fillId="0" borderId="0" xfId="0" applyAlignment="1">
      <alignment vertical="center"/>
    </xf>
    <xf numFmtId="164" fontId="0" fillId="0" borderId="0" xfId="0" applyNumberFormat="1" applyAlignment="1">
      <alignment vertical="center"/>
    </xf>
    <xf numFmtId="3" fontId="0" fillId="0" borderId="0" xfId="0" applyNumberFormat="1" applyAlignment="1">
      <alignment vertical="center"/>
    </xf>
    <xf numFmtId="0" fontId="53" fillId="0" borderId="0" xfId="0" applyFont="1" applyAlignment="1">
      <alignment horizontal="left" vertical="center"/>
    </xf>
    <xf numFmtId="0" fontId="53" fillId="0" borderId="0" xfId="0" applyFont="1" applyBorder="1" applyAlignment="1">
      <alignment vertical="center"/>
    </xf>
    <xf numFmtId="164" fontId="59" fillId="0" borderId="0" xfId="0" applyNumberFormat="1" applyFont="1" applyBorder="1" applyAlignment="1">
      <alignment vertical="center"/>
    </xf>
    <xf numFmtId="3" fontId="59" fillId="0" borderId="0" xfId="0" applyNumberFormat="1" applyFont="1" applyBorder="1" applyAlignment="1">
      <alignment vertical="center"/>
    </xf>
    <xf numFmtId="3" fontId="61" fillId="0" borderId="0" xfId="0" applyNumberFormat="1" applyFont="1" applyBorder="1" applyAlignment="1">
      <alignment vertical="center"/>
    </xf>
    <xf numFmtId="0" fontId="0" fillId="0" borderId="0" xfId="0" applyFill="1" applyAlignment="1">
      <alignment vertical="center"/>
    </xf>
    <xf numFmtId="164" fontId="59" fillId="0" borderId="20" xfId="0" applyNumberFormat="1" applyFont="1" applyBorder="1" applyAlignment="1">
      <alignment vertical="center"/>
    </xf>
    <xf numFmtId="0" fontId="0" fillId="0" borderId="20" xfId="0" applyBorder="1" applyAlignment="1">
      <alignment vertical="center"/>
    </xf>
    <xf numFmtId="0" fontId="61" fillId="0" borderId="15" xfId="0" applyFont="1" applyFill="1" applyBorder="1" applyAlignment="1">
      <alignment vertical="center"/>
    </xf>
    <xf numFmtId="0" fontId="59" fillId="0" borderId="12" xfId="0" applyFont="1" applyFill="1" applyBorder="1" applyAlignment="1">
      <alignment horizontal="center" vertical="center" wrapText="1"/>
    </xf>
    <xf numFmtId="0" fontId="59" fillId="0" borderId="0" xfId="820" applyFont="1" applyBorder="1" applyAlignment="1" applyProtection="1">
      <alignment vertical="center" wrapText="1"/>
      <protection hidden="1"/>
    </xf>
    <xf numFmtId="0" fontId="61" fillId="0" borderId="12" xfId="0" applyFont="1" applyBorder="1" applyAlignment="1">
      <alignment vertical="center" wrapText="1"/>
    </xf>
    <xf numFmtId="0" fontId="61" fillId="0" borderId="0" xfId="0" applyFont="1" applyBorder="1" applyAlignment="1">
      <alignment vertical="center" wrapText="1"/>
    </xf>
    <xf numFmtId="0" fontId="59" fillId="0" borderId="15" xfId="0" applyFont="1" applyFill="1" applyBorder="1" applyAlignment="1">
      <alignment horizontal="center" vertical="center" wrapText="1"/>
    </xf>
    <xf numFmtId="0" fontId="59" fillId="0" borderId="16" xfId="0" applyFont="1" applyFill="1" applyBorder="1" applyAlignment="1">
      <alignment horizontal="right" vertical="center" wrapText="1"/>
    </xf>
    <xf numFmtId="0" fontId="59" fillId="0" borderId="23" xfId="0" applyFont="1" applyFill="1" applyBorder="1" applyAlignment="1">
      <alignment horizontal="right" vertical="center" wrapText="1"/>
    </xf>
    <xf numFmtId="3" fontId="61" fillId="0" borderId="0" xfId="0" applyNumberFormat="1" applyFont="1" applyAlignment="1">
      <alignment horizontal="right" vertical="center"/>
    </xf>
    <xf numFmtId="3" fontId="59" fillId="0" borderId="16" xfId="0" applyNumberFormat="1" applyFont="1" applyBorder="1" applyAlignment="1">
      <alignment horizontal="right" vertical="center"/>
    </xf>
    <xf numFmtId="3" fontId="59" fillId="0" borderId="16" xfId="0" applyNumberFormat="1" applyFont="1" applyFill="1" applyBorder="1" applyAlignment="1">
      <alignment horizontal="right"/>
    </xf>
    <xf numFmtId="0" fontId="83" fillId="0" borderId="0" xfId="0" applyFont="1" applyFill="1" applyAlignment="1" applyProtection="1">
      <alignment vertical="center"/>
      <protection hidden="1"/>
    </xf>
    <xf numFmtId="0" fontId="84" fillId="0" borderId="0" xfId="0" applyFont="1" applyFill="1" applyBorder="1" applyAlignment="1" applyProtection="1">
      <alignment horizontal="right" vertical="center"/>
      <protection hidden="1"/>
    </xf>
    <xf numFmtId="3" fontId="59" fillId="0" borderId="0" xfId="841" applyNumberFormat="1" applyFont="1" applyFill="1" applyBorder="1" applyAlignment="1" applyProtection="1">
      <alignment vertical="center"/>
      <protection hidden="1"/>
    </xf>
    <xf numFmtId="164" fontId="59" fillId="0" borderId="0" xfId="841" applyNumberFormat="1" applyFont="1" applyFill="1" applyBorder="1" applyAlignment="1" applyProtection="1">
      <alignment vertical="center"/>
      <protection hidden="1"/>
    </xf>
    <xf numFmtId="3" fontId="77" fillId="0" borderId="0" xfId="0" applyNumberFormat="1" applyFont="1" applyAlignment="1">
      <alignment vertical="center"/>
    </xf>
    <xf numFmtId="0" fontId="111" fillId="0" borderId="0" xfId="0" applyFont="1" applyAlignment="1" applyProtection="1">
      <alignment vertical="center"/>
      <protection hidden="1"/>
    </xf>
    <xf numFmtId="0" fontId="15" fillId="0" borderId="0" xfId="0" applyFont="1" applyProtection="1">
      <protection hidden="1"/>
    </xf>
    <xf numFmtId="0" fontId="61" fillId="0" borderId="0" xfId="821" quotePrefix="1" applyFont="1" applyAlignment="1" applyProtection="1">
      <alignment vertical="center"/>
      <protection hidden="1"/>
    </xf>
    <xf numFmtId="0" fontId="61" fillId="0" borderId="0" xfId="821" applyFont="1" applyAlignment="1">
      <alignment vertical="center"/>
    </xf>
    <xf numFmtId="0" fontId="58" fillId="0" borderId="0" xfId="821" applyFont="1" applyFill="1" applyAlignment="1" applyProtection="1">
      <alignment vertical="center"/>
      <protection hidden="1"/>
    </xf>
    <xf numFmtId="3" fontId="59" fillId="0" borderId="16" xfId="821" applyNumberFormat="1" applyFont="1" applyBorder="1" applyAlignment="1" applyProtection="1">
      <alignment horizontal="right" vertical="center"/>
      <protection hidden="1"/>
    </xf>
    <xf numFmtId="3" fontId="61" fillId="0" borderId="0" xfId="821" applyNumberFormat="1" applyFont="1" applyBorder="1" applyAlignment="1" applyProtection="1">
      <alignment horizontal="right" vertical="center"/>
      <protection hidden="1"/>
    </xf>
    <xf numFmtId="3" fontId="61" fillId="0" borderId="15" xfId="821" applyNumberFormat="1" applyFont="1" applyBorder="1" applyAlignment="1" applyProtection="1">
      <alignment horizontal="right" vertical="center"/>
      <protection hidden="1"/>
    </xf>
    <xf numFmtId="0" fontId="61" fillId="0" borderId="22" xfId="821" applyFont="1" applyBorder="1" applyAlignment="1" applyProtection="1">
      <alignment vertical="center"/>
      <protection hidden="1"/>
    </xf>
    <xf numFmtId="0" fontId="59" fillId="0" borderId="0" xfId="821" applyFont="1" applyAlignment="1" applyProtection="1">
      <alignment vertical="center"/>
      <protection hidden="1"/>
    </xf>
    <xf numFmtId="0" fontId="58" fillId="0" borderId="0" xfId="821" applyFont="1" applyAlignment="1" applyProtection="1">
      <alignment vertical="center"/>
      <protection hidden="1"/>
    </xf>
    <xf numFmtId="0" fontId="57" fillId="0" borderId="0" xfId="821" applyFont="1" applyAlignment="1" applyProtection="1">
      <alignment vertical="center"/>
      <protection hidden="1"/>
    </xf>
    <xf numFmtId="0" fontId="58" fillId="0" borderId="0" xfId="821" applyFont="1" applyBorder="1" applyAlignment="1" applyProtection="1">
      <alignment vertical="center"/>
      <protection hidden="1"/>
    </xf>
    <xf numFmtId="0" fontId="103" fillId="0" borderId="0" xfId="821" applyFont="1" applyAlignment="1" applyProtection="1">
      <alignment vertical="center"/>
      <protection hidden="1"/>
    </xf>
    <xf numFmtId="3" fontId="66" fillId="0" borderId="0" xfId="0" applyNumberFormat="1" applyFont="1" applyFill="1" applyAlignment="1">
      <alignment vertical="center"/>
    </xf>
    <xf numFmtId="0" fontId="61" fillId="0" borderId="15" xfId="0" applyFont="1" applyFill="1" applyBorder="1" applyAlignment="1" applyProtection="1">
      <alignment horizontal="right" vertical="center"/>
      <protection hidden="1"/>
    </xf>
    <xf numFmtId="9" fontId="61" fillId="0" borderId="0" xfId="841" applyFont="1" applyAlignment="1" applyProtection="1">
      <alignment vertical="center"/>
      <protection hidden="1"/>
    </xf>
    <xf numFmtId="164" fontId="61" fillId="0" borderId="0" xfId="841" applyNumberFormat="1" applyFont="1" applyAlignment="1" applyProtection="1">
      <alignment vertical="center"/>
      <protection hidden="1"/>
    </xf>
    <xf numFmtId="0" fontId="76" fillId="0" borderId="0" xfId="0" applyFont="1" applyAlignment="1">
      <alignment vertical="center"/>
    </xf>
    <xf numFmtId="0" fontId="105" fillId="0" borderId="0" xfId="821" applyFont="1" applyAlignment="1" applyProtection="1">
      <alignment vertical="center"/>
      <protection hidden="1"/>
    </xf>
    <xf numFmtId="0" fontId="60" fillId="25" borderId="0" xfId="465" applyFont="1" applyFill="1" applyAlignment="1">
      <alignment horizontal="center"/>
    </xf>
    <xf numFmtId="0" fontId="53" fillId="0" borderId="0" xfId="0" applyFont="1" applyAlignment="1">
      <alignment horizontal="center"/>
    </xf>
    <xf numFmtId="0" fontId="116" fillId="0" borderId="0" xfId="0" applyFont="1" applyProtection="1">
      <protection hidden="1"/>
    </xf>
    <xf numFmtId="0" fontId="61" fillId="0" borderId="0" xfId="820" applyFont="1" applyBorder="1" applyAlignment="1" applyProtection="1">
      <alignment horizontal="right" vertical="center" wrapText="1"/>
      <protection hidden="1"/>
    </xf>
    <xf numFmtId="0" fontId="61" fillId="0" borderId="21" xfId="820" applyFont="1" applyBorder="1" applyAlignment="1" applyProtection="1">
      <alignment vertical="center"/>
      <protection hidden="1"/>
    </xf>
    <xf numFmtId="0" fontId="61" fillId="0" borderId="0" xfId="820" applyFont="1" applyBorder="1" applyAlignment="1" applyProtection="1">
      <alignment horizontal="left" vertical="top" wrapText="1"/>
      <protection hidden="1"/>
    </xf>
    <xf numFmtId="0" fontId="117" fillId="24" borderId="0" xfId="819" applyFont="1" applyFill="1" applyAlignment="1"/>
    <xf numFmtId="0" fontId="118" fillId="0" borderId="0" xfId="0" applyFont="1" applyFill="1" applyAlignment="1" applyProtection="1">
      <alignment horizontal="left" vertical="center"/>
      <protection hidden="1"/>
    </xf>
    <xf numFmtId="0" fontId="74" fillId="0" borderId="0" xfId="0" applyFont="1" applyFill="1" applyAlignment="1" applyProtection="1">
      <alignment vertical="center"/>
      <protection hidden="1"/>
    </xf>
    <xf numFmtId="0" fontId="118" fillId="0" borderId="0" xfId="0" applyFont="1" applyFill="1" applyAlignment="1" applyProtection="1">
      <alignment vertical="center"/>
      <protection hidden="1"/>
    </xf>
    <xf numFmtId="0" fontId="119" fillId="0" borderId="0" xfId="0" applyFont="1" applyFill="1" applyAlignment="1" applyProtection="1">
      <alignment vertical="center"/>
      <protection hidden="1"/>
    </xf>
    <xf numFmtId="0" fontId="118" fillId="0" borderId="0" xfId="0" applyFont="1" applyFill="1" applyBorder="1" applyAlignment="1" applyProtection="1">
      <alignment vertical="center"/>
      <protection hidden="1"/>
    </xf>
    <xf numFmtId="9" fontId="118" fillId="0" borderId="0" xfId="841" applyFont="1" applyFill="1" applyBorder="1" applyAlignment="1" applyProtection="1">
      <alignment vertical="center"/>
      <protection hidden="1"/>
    </xf>
    <xf numFmtId="0" fontId="120" fillId="0" borderId="0" xfId="0" applyFont="1" applyFill="1" applyAlignment="1" applyProtection="1">
      <alignment vertical="center"/>
      <protection hidden="1"/>
    </xf>
    <xf numFmtId="0" fontId="61" fillId="0" borderId="12" xfId="0" applyFont="1" applyBorder="1" applyAlignment="1">
      <alignment horizontal="right" vertical="center"/>
    </xf>
    <xf numFmtId="0" fontId="61" fillId="24" borderId="12" xfId="819" applyFont="1" applyFill="1" applyBorder="1" applyAlignment="1">
      <alignment horizontal="center" vertical="center"/>
    </xf>
    <xf numFmtId="3" fontId="61" fillId="0" borderId="12" xfId="0" applyNumberFormat="1" applyFont="1" applyBorder="1" applyAlignment="1">
      <alignment horizontal="right" vertical="center"/>
    </xf>
    <xf numFmtId="0" fontId="61" fillId="0" borderId="15" xfId="0" applyFont="1" applyBorder="1" applyAlignment="1">
      <alignment horizontal="center" vertical="center"/>
    </xf>
    <xf numFmtId="0" fontId="61" fillId="24" borderId="15" xfId="819" applyFont="1" applyFill="1" applyBorder="1" applyAlignment="1">
      <alignment horizontal="center" vertical="center"/>
    </xf>
    <xf numFmtId="3" fontId="61" fillId="0" borderId="15" xfId="0" applyNumberFormat="1" applyFont="1" applyBorder="1" applyAlignment="1">
      <alignment horizontal="center" vertical="center"/>
    </xf>
    <xf numFmtId="3" fontId="61" fillId="0" borderId="15" xfId="0" applyNumberFormat="1" applyFont="1" applyBorder="1" applyAlignment="1">
      <alignment horizontal="right" vertical="center"/>
    </xf>
    <xf numFmtId="3" fontId="76" fillId="0" borderId="0" xfId="0" applyNumberFormat="1" applyFont="1" applyFill="1" applyAlignment="1">
      <alignment vertical="center"/>
    </xf>
    <xf numFmtId="0" fontId="61" fillId="0" borderId="0" xfId="0" applyFont="1" applyAlignment="1" applyProtection="1">
      <alignment horizontal="right" vertical="center"/>
      <protection hidden="1"/>
    </xf>
    <xf numFmtId="0" fontId="61" fillId="0" borderId="0" xfId="0" applyFont="1" applyFill="1" applyAlignment="1" applyProtection="1">
      <alignment horizontal="right" vertical="center"/>
      <protection hidden="1"/>
    </xf>
    <xf numFmtId="0" fontId="58" fillId="0" borderId="0" xfId="0" applyFont="1" applyBorder="1" applyAlignment="1" applyProtection="1">
      <alignment horizontal="right" vertical="center"/>
      <protection hidden="1"/>
    </xf>
    <xf numFmtId="0" fontId="58" fillId="0" borderId="0" xfId="0" applyFont="1" applyAlignment="1" applyProtection="1">
      <alignment horizontal="right" vertical="center"/>
      <protection hidden="1"/>
    </xf>
    <xf numFmtId="0" fontId="71" fillId="0" borderId="0" xfId="0" applyFont="1" applyAlignment="1" applyProtection="1">
      <alignment horizontal="right" vertical="center"/>
      <protection hidden="1"/>
    </xf>
    <xf numFmtId="0" fontId="61" fillId="0" borderId="0" xfId="0" applyFont="1" applyBorder="1" applyAlignment="1" applyProtection="1">
      <alignment horizontal="right" vertical="center"/>
      <protection hidden="1"/>
    </xf>
    <xf numFmtId="0" fontId="72" fillId="0" borderId="0" xfId="0" applyFont="1" applyAlignment="1" applyProtection="1">
      <alignment horizontal="right"/>
      <protection hidden="1"/>
    </xf>
    <xf numFmtId="0" fontId="0" fillId="0" borderId="0" xfId="0" applyAlignment="1" applyProtection="1">
      <alignment horizontal="right"/>
      <protection hidden="1"/>
    </xf>
    <xf numFmtId="0" fontId="53" fillId="0" borderId="0" xfId="0" applyFont="1" applyAlignment="1">
      <alignment horizontal="right" vertical="center"/>
    </xf>
    <xf numFmtId="0" fontId="0" fillId="0" borderId="0" xfId="0" applyAlignment="1">
      <alignment horizontal="right" vertical="center"/>
    </xf>
    <xf numFmtId="0" fontId="61" fillId="25" borderId="17" xfId="524" applyFont="1" applyFill="1" applyBorder="1" applyAlignment="1" applyProtection="1">
      <alignment horizontal="right"/>
      <protection locked="0"/>
    </xf>
    <xf numFmtId="0" fontId="53" fillId="0" borderId="0" xfId="0" applyFont="1" applyFill="1" applyAlignment="1" applyProtection="1">
      <alignment horizontal="right" vertical="center"/>
      <protection hidden="1"/>
    </xf>
    <xf numFmtId="0" fontId="61" fillId="0" borderId="15" xfId="0" applyFont="1" applyFill="1" applyBorder="1" applyAlignment="1">
      <alignment horizontal="right" vertical="center"/>
    </xf>
    <xf numFmtId="3" fontId="59" fillId="0" borderId="15" xfId="0" applyNumberFormat="1" applyFont="1" applyFill="1" applyBorder="1" applyAlignment="1" applyProtection="1">
      <alignment horizontal="right" vertical="center"/>
      <protection hidden="1"/>
    </xf>
    <xf numFmtId="0" fontId="0" fillId="0" borderId="0" xfId="0" applyAlignment="1">
      <alignment horizontal="right"/>
    </xf>
    <xf numFmtId="0" fontId="15" fillId="0" borderId="0" xfId="0" applyFont="1" applyAlignment="1">
      <alignment horizontal="right"/>
    </xf>
    <xf numFmtId="49" fontId="65" fillId="0" borderId="0" xfId="0" applyNumberFormat="1" applyFont="1" applyFill="1" applyAlignment="1">
      <alignment vertical="center"/>
    </xf>
    <xf numFmtId="0" fontId="15" fillId="25" borderId="17" xfId="0" applyFont="1" applyFill="1" applyBorder="1" applyAlignment="1">
      <alignment vertical="center" wrapText="1"/>
    </xf>
    <xf numFmtId="0" fontId="39" fillId="25" borderId="17" xfId="368" applyFill="1" applyBorder="1" applyAlignment="1" applyProtection="1">
      <alignment vertical="center" wrapText="1"/>
    </xf>
    <xf numFmtId="44" fontId="59" fillId="0" borderId="0" xfId="1242" applyFont="1" applyFill="1" applyBorder="1" applyAlignment="1">
      <alignment horizontal="left" vertical="top"/>
    </xf>
    <xf numFmtId="0" fontId="15" fillId="0" borderId="0" xfId="0" applyFont="1" applyFill="1" applyAlignment="1">
      <alignment horizontal="center" vertical="center"/>
    </xf>
    <xf numFmtId="0" fontId="15" fillId="0" borderId="0" xfId="0" applyFont="1" applyFill="1" applyAlignment="1">
      <alignment vertical="center"/>
    </xf>
    <xf numFmtId="3" fontId="61" fillId="0" borderId="12" xfId="0" applyNumberFormat="1" applyFont="1" applyBorder="1" applyAlignment="1">
      <alignment horizontal="center" vertical="center"/>
    </xf>
    <xf numFmtId="9" fontId="61" fillId="0" borderId="0" xfId="841" applyFont="1" applyFill="1" applyAlignment="1" applyProtection="1">
      <alignment vertical="center"/>
      <protection hidden="1"/>
    </xf>
    <xf numFmtId="164" fontId="61" fillId="0" borderId="0" xfId="841" applyNumberFormat="1" applyFont="1" applyFill="1" applyAlignment="1" applyProtection="1">
      <alignment vertical="center"/>
      <protection hidden="1"/>
    </xf>
    <xf numFmtId="0" fontId="0" fillId="0" borderId="0" xfId="0"/>
    <xf numFmtId="3" fontId="61" fillId="0" borderId="0" xfId="0" applyNumberFormat="1" applyFont="1" applyFill="1" applyAlignment="1">
      <alignment vertical="center"/>
    </xf>
    <xf numFmtId="0" fontId="15" fillId="0" borderId="0" xfId="0" applyFont="1" applyAlignment="1">
      <alignment horizontal="center"/>
    </xf>
    <xf numFmtId="3" fontId="61" fillId="0" borderId="12" xfId="821" applyNumberFormat="1" applyFont="1" applyBorder="1" applyAlignment="1" applyProtection="1">
      <alignment horizontal="right" vertical="center"/>
      <protection hidden="1"/>
    </xf>
    <xf numFmtId="0" fontId="80" fillId="0" borderId="0" xfId="821" applyFont="1" applyAlignment="1" applyProtection="1">
      <alignment vertical="center"/>
      <protection hidden="1"/>
    </xf>
    <xf numFmtId="0" fontId="61" fillId="0" borderId="0" xfId="0" applyFont="1" applyFill="1" applyAlignment="1" applyProtection="1">
      <alignment vertical="top"/>
      <protection hidden="1"/>
    </xf>
    <xf numFmtId="3" fontId="0" fillId="0" borderId="0" xfId="0" applyNumberFormat="1" applyAlignment="1">
      <alignment horizontal="center"/>
    </xf>
    <xf numFmtId="167" fontId="61" fillId="0" borderId="0" xfId="0" applyNumberFormat="1" applyFont="1" applyAlignment="1" applyProtection="1">
      <alignment vertical="center"/>
      <protection hidden="1"/>
    </xf>
    <xf numFmtId="9" fontId="0" fillId="0" borderId="0" xfId="841" applyFont="1" applyAlignment="1">
      <alignment vertical="center"/>
    </xf>
    <xf numFmtId="0" fontId="126" fillId="0" borderId="0" xfId="0" applyFont="1" applyAlignment="1">
      <alignment horizontal="left" vertical="center" indent="2"/>
    </xf>
    <xf numFmtId="0" fontId="59" fillId="0" borderId="16" xfId="0" applyFont="1" applyBorder="1" applyAlignment="1">
      <alignment horizontal="center" vertical="center"/>
    </xf>
    <xf numFmtId="0" fontId="127" fillId="0" borderId="0" xfId="0" applyFont="1" applyAlignment="1">
      <alignment vertical="center"/>
    </xf>
    <xf numFmtId="0" fontId="128" fillId="0" borderId="0" xfId="0" applyFont="1" applyAlignment="1">
      <alignment horizontal="left" vertical="center" indent="4"/>
    </xf>
    <xf numFmtId="0" fontId="77" fillId="0" borderId="0" xfId="0" applyFont="1"/>
    <xf numFmtId="0" fontId="129" fillId="0" borderId="0" xfId="0" applyFont="1" applyAlignment="1">
      <alignment horizontal="left" vertical="center" indent="4"/>
    </xf>
    <xf numFmtId="0" fontId="59" fillId="0" borderId="16" xfId="0" applyFont="1" applyBorder="1" applyAlignment="1">
      <alignment vertical="center"/>
    </xf>
    <xf numFmtId="3" fontId="59" fillId="0" borderId="16" xfId="0" applyNumberFormat="1" applyFont="1" applyBorder="1" applyAlignment="1">
      <alignment horizontal="center" vertical="center"/>
    </xf>
    <xf numFmtId="0" fontId="66" fillId="0" borderId="16" xfId="0" applyFont="1" applyBorder="1" applyAlignment="1">
      <alignment vertical="center"/>
    </xf>
    <xf numFmtId="164" fontId="59" fillId="0" borderId="15" xfId="821" applyNumberFormat="1" applyFont="1" applyBorder="1" applyAlignment="1" applyProtection="1">
      <alignment horizontal="center" vertical="center"/>
      <protection hidden="1"/>
    </xf>
    <xf numFmtId="164" fontId="131" fillId="0" borderId="16" xfId="841" applyNumberFormat="1" applyFont="1" applyFill="1" applyBorder="1"/>
    <xf numFmtId="164" fontId="131" fillId="0" borderId="15" xfId="0" applyNumberFormat="1" applyFont="1" applyBorder="1" applyAlignment="1">
      <alignment vertical="center"/>
    </xf>
    <xf numFmtId="164" fontId="130" fillId="0" borderId="15" xfId="0" applyNumberFormat="1" applyFont="1" applyBorder="1" applyAlignment="1">
      <alignment vertical="center"/>
    </xf>
    <xf numFmtId="164" fontId="130" fillId="0" borderId="12" xfId="0" applyNumberFormat="1" applyFont="1" applyBorder="1" applyAlignment="1">
      <alignment vertical="center"/>
    </xf>
    <xf numFmtId="164" fontId="130" fillId="0" borderId="12" xfId="0" applyNumberFormat="1" applyFont="1" applyFill="1" applyBorder="1" applyAlignment="1">
      <alignment horizontal="center" vertical="center"/>
    </xf>
    <xf numFmtId="164" fontId="130" fillId="0" borderId="16" xfId="0" applyNumberFormat="1" applyFont="1" applyFill="1" applyBorder="1" applyAlignment="1">
      <alignment horizontal="center" vertical="center"/>
    </xf>
    <xf numFmtId="164" fontId="130" fillId="0" borderId="15" xfId="841" applyNumberFormat="1" applyFont="1" applyFill="1" applyBorder="1" applyAlignment="1">
      <alignment horizontal="center"/>
    </xf>
    <xf numFmtId="164" fontId="130" fillId="0" borderId="0" xfId="841" applyNumberFormat="1" applyFont="1" applyFill="1" applyBorder="1" applyAlignment="1">
      <alignment horizontal="center"/>
    </xf>
    <xf numFmtId="164" fontId="130" fillId="0" borderId="16" xfId="841" applyNumberFormat="1" applyFont="1" applyFill="1" applyBorder="1" applyAlignment="1">
      <alignment horizontal="center"/>
    </xf>
    <xf numFmtId="164" fontId="130" fillId="0" borderId="15" xfId="841" applyNumberFormat="1" applyFont="1" applyFill="1" applyBorder="1" applyAlignment="1" applyProtection="1">
      <alignment horizontal="center" vertical="center"/>
      <protection hidden="1"/>
    </xf>
    <xf numFmtId="164" fontId="130" fillId="0" borderId="0" xfId="841" applyNumberFormat="1" applyFont="1" applyFill="1" applyAlignment="1" applyProtection="1">
      <alignment horizontal="center" vertical="center"/>
      <protection hidden="1"/>
    </xf>
    <xf numFmtId="164" fontId="130" fillId="0" borderId="0" xfId="841" applyNumberFormat="1" applyFont="1" applyFill="1" applyBorder="1"/>
    <xf numFmtId="164" fontId="131" fillId="0" borderId="15" xfId="0" applyNumberFormat="1" applyFont="1" applyFill="1" applyBorder="1" applyAlignment="1" applyProtection="1">
      <alignment horizontal="right" vertical="center"/>
      <protection hidden="1"/>
    </xf>
    <xf numFmtId="0" fontId="53" fillId="0" borderId="12" xfId="0" applyFont="1" applyBorder="1" applyAlignment="1" applyProtection="1">
      <alignment vertical="center"/>
      <protection hidden="1"/>
    </xf>
    <xf numFmtId="0" fontId="53" fillId="0" borderId="0" xfId="0" applyFont="1" applyAlignment="1" applyProtection="1">
      <alignment vertical="center"/>
      <protection hidden="1"/>
    </xf>
    <xf numFmtId="0" fontId="53" fillId="0" borderId="0" xfId="0" applyFont="1" applyBorder="1" applyAlignment="1" applyProtection="1">
      <alignment vertical="center"/>
      <protection hidden="1"/>
    </xf>
    <xf numFmtId="164" fontId="130" fillId="0" borderId="0" xfId="821" applyNumberFormat="1" applyFont="1" applyBorder="1" applyAlignment="1" applyProtection="1">
      <alignment horizontal="center" vertical="center"/>
      <protection hidden="1"/>
    </xf>
    <xf numFmtId="164" fontId="130" fillId="0" borderId="15" xfId="821" applyNumberFormat="1" applyFont="1" applyBorder="1" applyAlignment="1" applyProtection="1">
      <alignment horizontal="center" vertical="center"/>
      <protection hidden="1"/>
    </xf>
    <xf numFmtId="1" fontId="61" fillId="0" borderId="0" xfId="841" applyNumberFormat="1" applyFont="1" applyAlignment="1" applyProtection="1">
      <alignment vertical="center"/>
      <protection hidden="1"/>
    </xf>
    <xf numFmtId="3" fontId="61" fillId="0" borderId="0" xfId="821" applyNumberFormat="1" applyFont="1" applyAlignment="1" applyProtection="1">
      <alignment vertical="center"/>
      <protection hidden="1"/>
    </xf>
    <xf numFmtId="164" fontId="0" fillId="0" borderId="0" xfId="841" applyNumberFormat="1" applyFont="1" applyAlignment="1">
      <alignment horizontal="center"/>
    </xf>
    <xf numFmtId="0" fontId="0" fillId="0" borderId="0" xfId="0" applyAlignment="1">
      <alignment horizontal="center"/>
    </xf>
    <xf numFmtId="0" fontId="61" fillId="0" borderId="0" xfId="0" applyFont="1" applyAlignment="1">
      <alignment vertical="center"/>
    </xf>
    <xf numFmtId="17" fontId="61" fillId="0" borderId="30" xfId="0" applyNumberFormat="1" applyFont="1" applyFill="1" applyBorder="1"/>
    <xf numFmtId="0" fontId="15" fillId="0" borderId="0" xfId="0" applyFont="1" applyAlignment="1" applyProtection="1">
      <alignment horizontal="right"/>
      <protection hidden="1"/>
    </xf>
    <xf numFmtId="0" fontId="16" fillId="0" borderId="0" xfId="0" applyFont="1" applyBorder="1" applyAlignment="1" applyProtection="1">
      <alignment horizontal="right" vertical="center"/>
      <protection hidden="1"/>
    </xf>
    <xf numFmtId="0" fontId="1" fillId="0" borderId="0" xfId="5301" applyBorder="1" applyAlignment="1">
      <alignment vertical="top" wrapText="1"/>
    </xf>
    <xf numFmtId="0" fontId="1" fillId="0" borderId="0" xfId="5308" applyBorder="1" applyAlignment="1">
      <alignment vertical="top" wrapText="1"/>
    </xf>
    <xf numFmtId="164" fontId="130" fillId="25" borderId="15" xfId="841" applyNumberFormat="1" applyFont="1" applyFill="1" applyBorder="1" applyAlignment="1">
      <alignment horizontal="center"/>
    </xf>
    <xf numFmtId="3" fontId="61" fillId="25" borderId="15" xfId="0" applyNumberFormat="1" applyFont="1" applyFill="1" applyBorder="1" applyAlignment="1">
      <alignment horizontal="center" vertical="center"/>
    </xf>
    <xf numFmtId="0" fontId="61" fillId="25" borderId="0" xfId="0" applyFont="1" applyFill="1" applyAlignment="1">
      <alignment vertical="center"/>
    </xf>
    <xf numFmtId="164" fontId="0" fillId="0" borderId="0" xfId="841" applyNumberFormat="1" applyFont="1"/>
    <xf numFmtId="9" fontId="61" fillId="0" borderId="15" xfId="841" applyNumberFormat="1" applyFont="1" applyFill="1" applyBorder="1" applyAlignment="1" applyProtection="1">
      <alignment horizontal="center" vertical="center"/>
      <protection hidden="1"/>
    </xf>
    <xf numFmtId="164" fontId="61" fillId="0" borderId="0" xfId="841" applyNumberFormat="1" applyFont="1" applyFill="1" applyAlignment="1" applyProtection="1">
      <alignment horizontal="center" vertical="center"/>
      <protection hidden="1"/>
    </xf>
    <xf numFmtId="164" fontId="53" fillId="0" borderId="0" xfId="841" applyNumberFormat="1" applyFont="1"/>
    <xf numFmtId="9" fontId="53" fillId="0" borderId="0" xfId="841" applyFont="1"/>
    <xf numFmtId="0" fontId="53" fillId="0" borderId="0" xfId="0" applyFont="1" applyAlignment="1">
      <alignment horizontal="right"/>
    </xf>
    <xf numFmtId="164" fontId="58" fillId="0" borderId="0" xfId="841" applyNumberFormat="1" applyFont="1" applyAlignment="1">
      <alignment vertical="center"/>
    </xf>
    <xf numFmtId="167" fontId="0" fillId="0" borderId="0" xfId="841" applyNumberFormat="1" applyFont="1" applyAlignment="1">
      <alignment horizontal="center"/>
    </xf>
    <xf numFmtId="0" fontId="132" fillId="0" borderId="0" xfId="0" applyFont="1" applyFill="1" applyBorder="1"/>
    <xf numFmtId="164" fontId="61" fillId="0" borderId="0" xfId="841" applyNumberFormat="1" applyFont="1" applyFill="1" applyBorder="1" applyAlignment="1">
      <alignment vertical="center"/>
    </xf>
    <xf numFmtId="164" fontId="133" fillId="0" borderId="0" xfId="0" applyNumberFormat="1" applyFont="1" applyFill="1" applyBorder="1"/>
    <xf numFmtId="0" fontId="133" fillId="0" borderId="0" xfId="0" applyFont="1" applyFill="1" applyBorder="1"/>
    <xf numFmtId="0" fontId="133" fillId="0" borderId="0" xfId="0" applyFont="1" applyFill="1" applyBorder="1" applyAlignment="1">
      <alignment vertical="top" wrapText="1"/>
    </xf>
    <xf numFmtId="164" fontId="133" fillId="0" borderId="0" xfId="0" applyNumberFormat="1" applyFont="1" applyFill="1" applyBorder="1" applyAlignment="1">
      <alignment vertical="top" wrapText="1"/>
    </xf>
    <xf numFmtId="0" fontId="135" fillId="0" borderId="0" xfId="0" applyFont="1" applyFill="1" applyBorder="1" applyAlignment="1">
      <alignment horizontal="right" vertical="top" wrapText="1"/>
    </xf>
    <xf numFmtId="164" fontId="0" fillId="0" borderId="0" xfId="841" applyNumberFormat="1" applyFont="1" applyFill="1" applyAlignment="1">
      <alignment vertical="center"/>
    </xf>
    <xf numFmtId="0" fontId="134" fillId="0" borderId="0" xfId="5492" applyFont="1" applyFill="1" applyBorder="1" applyAlignment="1">
      <alignment vertical="top" wrapText="1"/>
    </xf>
    <xf numFmtId="0" fontId="134" fillId="0" borderId="0" xfId="5505" applyFont="1" applyFill="1" applyBorder="1" applyAlignment="1">
      <alignment vertical="top" wrapText="1"/>
    </xf>
    <xf numFmtId="0" fontId="15" fillId="0" borderId="0" xfId="0" applyFont="1" applyFill="1" applyBorder="1" applyAlignment="1">
      <alignment vertical="center"/>
    </xf>
    <xf numFmtId="10" fontId="15" fillId="0" borderId="0" xfId="0" applyNumberFormat="1" applyFont="1" applyFill="1" applyAlignment="1">
      <alignment vertical="center"/>
    </xf>
    <xf numFmtId="164" fontId="15" fillId="0" borderId="0" xfId="841" applyNumberFormat="1" applyFont="1" applyFill="1" applyBorder="1" applyAlignment="1">
      <alignment vertical="center"/>
    </xf>
    <xf numFmtId="0" fontId="134" fillId="0" borderId="0" xfId="5541" applyFont="1" applyFill="1" applyBorder="1" applyAlignment="1">
      <alignment vertical="top" wrapText="1"/>
    </xf>
    <xf numFmtId="0" fontId="134" fillId="0" borderId="0" xfId="5572" applyFont="1" applyFill="1" applyBorder="1" applyAlignment="1">
      <alignment vertical="top" wrapText="1"/>
    </xf>
    <xf numFmtId="164" fontId="15" fillId="0" borderId="0" xfId="0" applyNumberFormat="1" applyFont="1" applyFill="1" applyBorder="1" applyAlignment="1">
      <alignment vertical="center"/>
    </xf>
    <xf numFmtId="0" fontId="134" fillId="0" borderId="0" xfId="5558" applyFont="1" applyFill="1" applyBorder="1" applyAlignment="1">
      <alignment vertical="top" wrapText="1"/>
    </xf>
    <xf numFmtId="9" fontId="15" fillId="0" borderId="0" xfId="841" applyFont="1" applyFill="1" applyAlignment="1">
      <alignment vertical="center"/>
    </xf>
    <xf numFmtId="0" fontId="134" fillId="0" borderId="0" xfId="5502" applyFont="1" applyFill="1" applyBorder="1" applyAlignment="1">
      <alignment vertical="top" wrapText="1"/>
    </xf>
    <xf numFmtId="165" fontId="61" fillId="0" borderId="0" xfId="0" applyNumberFormat="1" applyFont="1" applyAlignment="1">
      <alignment vertical="center"/>
    </xf>
    <xf numFmtId="0" fontId="135" fillId="0" borderId="0" xfId="0" applyFont="1" applyFill="1" applyBorder="1" applyAlignment="1">
      <alignment horizontal="center" vertical="top" wrapText="1"/>
    </xf>
    <xf numFmtId="3" fontId="0" fillId="0" borderId="0" xfId="0" applyNumberFormat="1" applyBorder="1" applyAlignment="1">
      <alignment vertical="center"/>
    </xf>
    <xf numFmtId="164" fontId="59" fillId="0" borderId="0" xfId="841" applyNumberFormat="1" applyFont="1" applyBorder="1" applyAlignment="1">
      <alignment vertical="center"/>
    </xf>
    <xf numFmtId="164" fontId="61" fillId="0" borderId="0" xfId="841" applyNumberFormat="1" applyFont="1" applyAlignment="1">
      <alignment vertical="center"/>
    </xf>
    <xf numFmtId="3" fontId="61" fillId="0" borderId="0" xfId="0" applyNumberFormat="1" applyFont="1" applyAlignment="1" applyProtection="1">
      <alignment horizontal="right" vertical="center"/>
      <protection hidden="1"/>
    </xf>
    <xf numFmtId="9" fontId="61" fillId="0" borderId="0" xfId="841" applyNumberFormat="1" applyFont="1" applyFill="1" applyAlignment="1" applyProtection="1">
      <alignment horizontal="center" vertical="center"/>
      <protection hidden="1"/>
    </xf>
    <xf numFmtId="0" fontId="0" fillId="0" borderId="0" xfId="0"/>
    <xf numFmtId="0" fontId="58" fillId="0" borderId="0" xfId="0" applyFont="1" applyAlignment="1">
      <alignment vertical="center"/>
    </xf>
    <xf numFmtId="0" fontId="53" fillId="0" borderId="0" xfId="0" applyFont="1" applyAlignment="1">
      <alignment vertical="center"/>
    </xf>
    <xf numFmtId="0" fontId="0" fillId="0" borderId="0" xfId="0" applyAlignment="1">
      <alignment vertical="center"/>
    </xf>
    <xf numFmtId="3" fontId="0" fillId="0" borderId="0" xfId="0" applyNumberFormat="1" applyAlignment="1">
      <alignment vertical="center"/>
    </xf>
    <xf numFmtId="0" fontId="53" fillId="0" borderId="0" xfId="0" applyFont="1" applyAlignment="1">
      <alignment horizontal="left" vertical="center"/>
    </xf>
    <xf numFmtId="0" fontId="53" fillId="0" borderId="0" xfId="0" applyFont="1" applyBorder="1" applyAlignment="1">
      <alignment vertical="center"/>
    </xf>
    <xf numFmtId="3" fontId="61" fillId="0" borderId="0" xfId="0" applyNumberFormat="1" applyFont="1" applyFill="1" applyBorder="1" applyAlignment="1">
      <alignment horizontal="right" vertical="center"/>
    </xf>
    <xf numFmtId="0" fontId="59" fillId="0" borderId="0" xfId="0" applyFont="1" applyBorder="1" applyAlignment="1">
      <alignment vertical="center"/>
    </xf>
    <xf numFmtId="3" fontId="59" fillId="0" borderId="0" xfId="0" applyNumberFormat="1" applyFont="1" applyBorder="1" applyAlignment="1">
      <alignment vertical="center"/>
    </xf>
    <xf numFmtId="0" fontId="61" fillId="0" borderId="0" xfId="0" applyFont="1" applyFill="1" applyBorder="1" applyAlignment="1">
      <alignment vertical="center"/>
    </xf>
    <xf numFmtId="0" fontId="53" fillId="0" borderId="0" xfId="0" applyFont="1"/>
    <xf numFmtId="0" fontId="0" fillId="0" borderId="0" xfId="0" applyBorder="1" applyAlignment="1">
      <alignment vertical="center"/>
    </xf>
    <xf numFmtId="164" fontId="59" fillId="0" borderId="20" xfId="0" applyNumberFormat="1" applyFont="1" applyBorder="1" applyAlignment="1">
      <alignment vertical="center"/>
    </xf>
    <xf numFmtId="164" fontId="61" fillId="0" borderId="0" xfId="0" applyNumberFormat="1" applyFont="1" applyAlignment="1">
      <alignment vertical="center"/>
    </xf>
    <xf numFmtId="1" fontId="61" fillId="0" borderId="0" xfId="0" applyNumberFormat="1" applyFont="1" applyAlignment="1">
      <alignment vertical="center"/>
    </xf>
    <xf numFmtId="0" fontId="0" fillId="0" borderId="0" xfId="0" applyBorder="1" applyAlignment="1">
      <alignment horizontal="center" vertical="center"/>
    </xf>
    <xf numFmtId="3" fontId="59" fillId="0" borderId="0" xfId="841" applyNumberFormat="1" applyFont="1" applyFill="1" applyBorder="1" applyAlignment="1">
      <alignment vertical="center"/>
    </xf>
    <xf numFmtId="3" fontId="61" fillId="0" borderId="0" xfId="1571" applyNumberFormat="1" applyFont="1" applyBorder="1" applyAlignment="1">
      <alignment vertical="center"/>
    </xf>
    <xf numFmtId="164" fontId="59" fillId="0" borderId="15" xfId="841" applyNumberFormat="1" applyFont="1" applyFill="1" applyBorder="1" applyAlignment="1">
      <alignment vertical="center"/>
    </xf>
    <xf numFmtId="0" fontId="59" fillId="0" borderId="0" xfId="1571" applyFont="1" applyBorder="1" applyAlignment="1">
      <alignment horizontal="center" vertical="center"/>
    </xf>
    <xf numFmtId="165" fontId="61" fillId="0" borderId="0" xfId="285" applyNumberFormat="1" applyFont="1" applyFill="1" applyBorder="1"/>
    <xf numFmtId="164" fontId="59" fillId="0" borderId="0" xfId="841" applyNumberFormat="1" applyFont="1" applyFill="1" applyBorder="1"/>
    <xf numFmtId="0" fontId="59" fillId="0" borderId="0" xfId="1571" applyFont="1" applyFill="1" applyBorder="1" applyAlignment="1">
      <alignment horizontal="center" vertical="center"/>
    </xf>
    <xf numFmtId="0" fontId="83" fillId="0" borderId="0" xfId="0" applyFont="1" applyAlignment="1">
      <alignment vertical="center"/>
    </xf>
    <xf numFmtId="0" fontId="80" fillId="0" borderId="0" xfId="0" applyFont="1" applyAlignment="1">
      <alignment vertical="center"/>
    </xf>
    <xf numFmtId="0" fontId="116" fillId="0" borderId="0" xfId="0" applyFont="1" applyAlignment="1">
      <alignment vertical="center"/>
    </xf>
    <xf numFmtId="164" fontId="80" fillId="0" borderId="0" xfId="0" applyNumberFormat="1" applyFont="1" applyFill="1" applyAlignment="1" applyProtection="1">
      <alignment vertical="center"/>
      <protection hidden="1"/>
    </xf>
    <xf numFmtId="3" fontId="80" fillId="0" borderId="0" xfId="0" applyNumberFormat="1" applyFont="1" applyFill="1" applyAlignment="1" applyProtection="1">
      <alignment vertical="center"/>
      <protection hidden="1"/>
    </xf>
    <xf numFmtId="0" fontId="82" fillId="0" borderId="0" xfId="0" applyFont="1" applyAlignment="1">
      <alignment vertical="center"/>
    </xf>
    <xf numFmtId="9" fontId="61" fillId="0" borderId="0" xfId="841" applyFont="1" applyAlignment="1">
      <alignment vertical="center"/>
    </xf>
    <xf numFmtId="169" fontId="61" fillId="0" borderId="0" xfId="841" applyNumberFormat="1" applyFont="1" applyAlignment="1">
      <alignment vertical="center"/>
    </xf>
    <xf numFmtId="164" fontId="130" fillId="0" borderId="0" xfId="841" applyNumberFormat="1" applyFont="1" applyAlignment="1">
      <alignment vertical="center"/>
    </xf>
    <xf numFmtId="10" fontId="15" fillId="0" borderId="0" xfId="841" applyNumberFormat="1" applyFont="1"/>
    <xf numFmtId="10" fontId="0" fillId="0" borderId="0" xfId="841" applyNumberFormat="1" applyFont="1"/>
    <xf numFmtId="164" fontId="136" fillId="0" borderId="0" xfId="0" applyNumberFormat="1" applyFont="1"/>
    <xf numFmtId="170" fontId="15" fillId="0" borderId="0" xfId="0" applyNumberFormat="1" applyFont="1" applyFill="1" applyAlignment="1">
      <alignment vertical="center"/>
    </xf>
    <xf numFmtId="164" fontId="137" fillId="0" borderId="0" xfId="0" applyNumberFormat="1" applyFont="1" applyFill="1" applyBorder="1" applyAlignment="1">
      <alignment vertical="top" wrapText="1"/>
    </xf>
    <xf numFmtId="164" fontId="130" fillId="0" borderId="0" xfId="841" applyNumberFormat="1" applyFont="1" applyFill="1" applyBorder="1" applyAlignment="1" applyProtection="1">
      <alignment vertical="center"/>
      <protection hidden="1"/>
    </xf>
    <xf numFmtId="164" fontId="131" fillId="0" borderId="16" xfId="841" applyNumberFormat="1" applyFont="1" applyFill="1" applyBorder="1" applyAlignment="1" applyProtection="1">
      <alignment vertical="center"/>
      <protection hidden="1"/>
    </xf>
    <xf numFmtId="164" fontId="130" fillId="0" borderId="16" xfId="841" applyNumberFormat="1" applyFont="1" applyFill="1" applyBorder="1" applyAlignment="1" applyProtection="1">
      <alignment vertical="center"/>
      <protection hidden="1"/>
    </xf>
    <xf numFmtId="0" fontId="39" fillId="0" borderId="28" xfId="368" applyBorder="1" applyAlignment="1" applyProtection="1">
      <alignment horizontal="left" vertical="center" wrapText="1"/>
    </xf>
    <xf numFmtId="0" fontId="39" fillId="0" borderId="32" xfId="368" applyBorder="1" applyAlignment="1" applyProtection="1">
      <alignment horizontal="left" vertical="center" wrapText="1"/>
    </xf>
    <xf numFmtId="0" fontId="39" fillId="0" borderId="29" xfId="368" applyBorder="1" applyAlignment="1" applyProtection="1">
      <alignment horizontal="left" vertical="center" wrapText="1"/>
    </xf>
    <xf numFmtId="0" fontId="39" fillId="0" borderId="33" xfId="368" applyBorder="1" applyAlignment="1" applyProtection="1">
      <alignment horizontal="left" vertical="center" wrapText="1"/>
    </xf>
    <xf numFmtId="0" fontId="59" fillId="26" borderId="10" xfId="524" applyFont="1" applyFill="1" applyBorder="1" applyAlignment="1" applyProtection="1">
      <alignment horizontal="left"/>
      <protection locked="0"/>
    </xf>
    <xf numFmtId="0" fontId="59" fillId="26" borderId="34" xfId="524" applyFont="1" applyFill="1" applyBorder="1" applyAlignment="1" applyProtection="1">
      <alignment horizontal="left"/>
      <protection locked="0"/>
    </xf>
    <xf numFmtId="0" fontId="60" fillId="0" borderId="0" xfId="0" applyFont="1" applyFill="1" applyBorder="1" applyAlignment="1" applyProtection="1">
      <alignment horizontal="center" vertical="center" wrapText="1"/>
      <protection hidden="1"/>
    </xf>
    <xf numFmtId="0" fontId="62" fillId="0" borderId="12" xfId="0" applyFont="1" applyBorder="1" applyAlignment="1">
      <alignment horizontal="left" vertical="center" wrapText="1"/>
    </xf>
    <xf numFmtId="0" fontId="62" fillId="0" borderId="0" xfId="0" applyFont="1" applyBorder="1" applyAlignment="1">
      <alignment horizontal="left" vertical="center" wrapText="1"/>
    </xf>
    <xf numFmtId="0" fontId="62" fillId="0" borderId="12" xfId="0" applyFont="1" applyBorder="1" applyAlignment="1">
      <alignment vertical="center" wrapText="1"/>
    </xf>
    <xf numFmtId="0" fontId="62" fillId="0" borderId="15" xfId="0" applyFont="1" applyBorder="1" applyAlignment="1">
      <alignment vertical="center" wrapText="1"/>
    </xf>
    <xf numFmtId="0" fontId="59" fillId="0" borderId="16" xfId="0" applyFont="1" applyFill="1" applyBorder="1" applyAlignment="1" applyProtection="1">
      <alignment horizontal="center" vertical="center"/>
      <protection hidden="1"/>
    </xf>
    <xf numFmtId="0" fontId="59" fillId="0" borderId="16" xfId="0" applyFont="1" applyBorder="1" applyAlignment="1" applyProtection="1">
      <alignment horizontal="center" vertical="center"/>
      <protection hidden="1"/>
    </xf>
    <xf numFmtId="0" fontId="59" fillId="0" borderId="12" xfId="0" applyFont="1" applyFill="1" applyBorder="1" applyAlignment="1" applyProtection="1">
      <alignment horizontal="center" vertical="center"/>
      <protection hidden="1"/>
    </xf>
    <xf numFmtId="0" fontId="59" fillId="0" borderId="19" xfId="0" applyFont="1" applyFill="1" applyBorder="1" applyAlignment="1" applyProtection="1">
      <alignment horizontal="center" vertical="center"/>
      <protection hidden="1"/>
    </xf>
    <xf numFmtId="0" fontId="59" fillId="0" borderId="15" xfId="0" applyFont="1" applyFill="1" applyBorder="1" applyAlignment="1" applyProtection="1">
      <alignment horizontal="center" vertical="center"/>
      <protection hidden="1"/>
    </xf>
    <xf numFmtId="0" fontId="59" fillId="0" borderId="24" xfId="0" applyFont="1" applyFill="1" applyBorder="1" applyAlignment="1" applyProtection="1">
      <alignment horizontal="center" vertical="center"/>
      <protection hidden="1"/>
    </xf>
    <xf numFmtId="0" fontId="59" fillId="0" borderId="31" xfId="0" applyFont="1" applyFill="1" applyBorder="1" applyAlignment="1" applyProtection="1">
      <alignment horizontal="center" vertical="center"/>
      <protection hidden="1"/>
    </xf>
    <xf numFmtId="0" fontId="59" fillId="0" borderId="31" xfId="0" applyFont="1" applyFill="1" applyBorder="1" applyAlignment="1" applyProtection="1">
      <alignment horizontal="center" vertical="center" wrapText="1"/>
      <protection hidden="1"/>
    </xf>
    <xf numFmtId="0" fontId="59" fillId="0" borderId="16" xfId="0" applyFont="1" applyFill="1" applyBorder="1" applyAlignment="1" applyProtection="1">
      <alignment horizontal="center" vertical="center" wrapText="1"/>
      <protection hidden="1"/>
    </xf>
    <xf numFmtId="0" fontId="59" fillId="26" borderId="10" xfId="524" applyFont="1" applyFill="1" applyBorder="1" applyAlignment="1" applyProtection="1">
      <alignment horizontal="center"/>
      <protection locked="0"/>
    </xf>
    <xf numFmtId="0" fontId="59" fillId="26" borderId="34" xfId="524" applyFont="1" applyFill="1" applyBorder="1" applyAlignment="1" applyProtection="1">
      <alignment horizontal="center"/>
      <protection locked="0"/>
    </xf>
    <xf numFmtId="0" fontId="15" fillId="0" borderId="15" xfId="0" applyFont="1" applyFill="1" applyBorder="1" applyAlignment="1" applyProtection="1">
      <alignment horizontal="left" vertical="center"/>
      <protection hidden="1"/>
    </xf>
    <xf numFmtId="0" fontId="15" fillId="0" borderId="24" xfId="0" applyFont="1" applyFill="1" applyBorder="1" applyAlignment="1" applyProtection="1">
      <alignment horizontal="left" vertical="center"/>
      <protection hidden="1"/>
    </xf>
    <xf numFmtId="0" fontId="59" fillId="0" borderId="16" xfId="0" applyFont="1" applyFill="1" applyBorder="1" applyAlignment="1" applyProtection="1">
      <alignment vertical="center"/>
      <protection hidden="1"/>
    </xf>
    <xf numFmtId="0" fontId="15" fillId="0" borderId="12" xfId="0" applyFont="1" applyFill="1" applyBorder="1" applyAlignment="1" applyProtection="1">
      <alignment horizontal="left"/>
      <protection hidden="1"/>
    </xf>
    <xf numFmtId="0" fontId="15" fillId="0" borderId="0" xfId="0" applyFont="1" applyFill="1" applyAlignment="1" applyProtection="1">
      <alignment horizontal="left"/>
      <protection hidden="1"/>
    </xf>
    <xf numFmtId="0" fontId="15" fillId="0" borderId="20" xfId="0" applyFont="1" applyFill="1" applyBorder="1" applyAlignment="1" applyProtection="1">
      <alignment horizontal="left"/>
      <protection hidden="1"/>
    </xf>
    <xf numFmtId="0" fontId="59" fillId="0" borderId="12" xfId="0" applyFont="1" applyFill="1" applyBorder="1" applyAlignment="1">
      <alignment horizontal="center" vertical="center"/>
    </xf>
    <xf numFmtId="0" fontId="59" fillId="0" borderId="15" xfId="0" applyFont="1" applyFill="1" applyBorder="1" applyAlignment="1">
      <alignment horizontal="center" vertical="center"/>
    </xf>
    <xf numFmtId="0" fontId="59" fillId="0" borderId="31" xfId="0" applyFont="1" applyFill="1" applyBorder="1" applyAlignment="1">
      <alignment horizontal="center" vertical="center"/>
    </xf>
    <xf numFmtId="0" fontId="59" fillId="0" borderId="16" xfId="0" applyFont="1" applyFill="1" applyBorder="1" applyAlignment="1">
      <alignment horizontal="center" vertical="center"/>
    </xf>
    <xf numFmtId="0" fontId="59" fillId="0" borderId="12"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16" xfId="0" applyFont="1" applyBorder="1" applyAlignment="1">
      <alignment horizontal="center" vertical="center" wrapText="1"/>
    </xf>
    <xf numFmtId="0" fontId="59" fillId="0" borderId="12" xfId="0" applyFont="1" applyFill="1" applyBorder="1" applyAlignment="1">
      <alignment horizontal="center" vertical="center" wrapText="1"/>
    </xf>
    <xf numFmtId="3" fontId="59" fillId="0" borderId="16" xfId="819" quotePrefix="1" applyNumberFormat="1" applyFont="1" applyFill="1" applyBorder="1" applyAlignment="1" applyProtection="1">
      <alignment horizontal="center" vertical="center"/>
      <protection hidden="1"/>
    </xf>
    <xf numFmtId="3" fontId="59" fillId="0" borderId="16" xfId="819" applyNumberFormat="1" applyFont="1" applyFill="1" applyBorder="1" applyAlignment="1" applyProtection="1">
      <alignment horizontal="center" vertical="center"/>
      <protection hidden="1"/>
    </xf>
    <xf numFmtId="0" fontId="59" fillId="0" borderId="12" xfId="820" applyFont="1" applyBorder="1" applyAlignment="1" applyProtection="1">
      <alignment horizontal="left" vertical="center" wrapText="1"/>
      <protection hidden="1"/>
    </xf>
    <xf numFmtId="0" fontId="57" fillId="0" borderId="0" xfId="0" applyFont="1" applyFill="1" applyAlignment="1" applyProtection="1">
      <alignment horizontal="left" vertical="center" wrapText="1"/>
      <protection hidden="1"/>
    </xf>
    <xf numFmtId="0" fontId="57" fillId="0" borderId="15" xfId="0" applyFont="1" applyFill="1" applyBorder="1" applyAlignment="1" applyProtection="1">
      <alignment horizontal="left" vertical="center" wrapText="1"/>
      <protection hidden="1"/>
    </xf>
    <xf numFmtId="0" fontId="61" fillId="0" borderId="0" xfId="820" applyFont="1" applyBorder="1" applyAlignment="1" applyProtection="1">
      <alignment horizontal="left" vertical="top" wrapText="1"/>
      <protection hidden="1"/>
    </xf>
    <xf numFmtId="0" fontId="61" fillId="0" borderId="21" xfId="820" applyFont="1" applyBorder="1" applyAlignment="1" applyProtection="1">
      <alignment horizontal="left" vertical="top" wrapText="1"/>
      <protection hidden="1"/>
    </xf>
    <xf numFmtId="0" fontId="53" fillId="25" borderId="0" xfId="897" applyFont="1" applyFill="1" applyAlignment="1">
      <alignment vertical="top" wrapText="1"/>
    </xf>
    <xf numFmtId="0" fontId="61" fillId="24" borderId="12" xfId="819" applyFont="1" applyFill="1" applyBorder="1" applyAlignment="1">
      <alignment horizontal="center"/>
    </xf>
    <xf numFmtId="0" fontId="61" fillId="24" borderId="0" xfId="819" applyFont="1" applyFill="1" applyBorder="1" applyAlignment="1">
      <alignment horizontal="center"/>
    </xf>
    <xf numFmtId="0" fontId="59" fillId="0" borderId="0" xfId="0" applyFont="1" applyFill="1" applyBorder="1" applyAlignment="1">
      <alignment horizontal="center" vertical="center"/>
    </xf>
    <xf numFmtId="0" fontId="61" fillId="24" borderId="15" xfId="819" applyFont="1" applyFill="1" applyBorder="1" applyAlignment="1">
      <alignment horizontal="center"/>
    </xf>
    <xf numFmtId="0" fontId="59" fillId="24" borderId="12" xfId="819" applyFont="1" applyFill="1" applyBorder="1" applyAlignment="1">
      <alignment horizontal="center" vertical="center"/>
    </xf>
    <xf numFmtId="0" fontId="59" fillId="24" borderId="0" xfId="819" applyFont="1" applyFill="1" applyBorder="1" applyAlignment="1">
      <alignment horizontal="center" vertical="center"/>
    </xf>
    <xf numFmtId="0" fontId="61" fillId="24" borderId="12" xfId="819" applyFont="1" applyFill="1" applyBorder="1" applyAlignment="1">
      <alignment horizontal="center" vertical="center"/>
    </xf>
    <xf numFmtId="0" fontId="61" fillId="24" borderId="15" xfId="819" applyFont="1" applyFill="1" applyBorder="1" applyAlignment="1">
      <alignment horizontal="center" vertical="center"/>
    </xf>
    <xf numFmtId="0" fontId="59" fillId="0" borderId="12" xfId="0" applyFont="1" applyBorder="1" applyAlignment="1">
      <alignment vertical="center" wrapText="1"/>
    </xf>
    <xf numFmtId="0" fontId="59" fillId="0" borderId="0" xfId="0" applyFont="1" applyBorder="1" applyAlignment="1">
      <alignment vertical="center" wrapText="1"/>
    </xf>
    <xf numFmtId="0" fontId="59" fillId="0" borderId="15" xfId="0" applyFont="1" applyBorder="1" applyAlignment="1">
      <alignment vertical="center" wrapText="1"/>
    </xf>
    <xf numFmtId="0" fontId="61" fillId="0" borderId="12" xfId="0" applyFont="1" applyBorder="1" applyAlignment="1">
      <alignment vertical="center" wrapText="1"/>
    </xf>
    <xf numFmtId="0" fontId="61" fillId="0" borderId="0" xfId="0" applyFont="1" applyBorder="1" applyAlignment="1">
      <alignment vertical="center" wrapText="1"/>
    </xf>
    <xf numFmtId="0" fontId="61" fillId="0" borderId="15" xfId="0" applyFont="1" applyBorder="1" applyAlignment="1">
      <alignment vertical="center" wrapText="1"/>
    </xf>
    <xf numFmtId="0" fontId="61" fillId="0" borderId="16" xfId="0" applyFont="1" applyBorder="1" applyAlignment="1">
      <alignment vertical="center" wrapText="1"/>
    </xf>
    <xf numFmtId="0" fontId="59" fillId="0" borderId="16" xfId="0" applyFont="1" applyBorder="1" applyAlignment="1">
      <alignment vertical="center" wrapText="1"/>
    </xf>
    <xf numFmtId="0" fontId="59" fillId="0" borderId="0"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2" xfId="0" applyFont="1" applyBorder="1" applyAlignment="1">
      <alignment horizontal="center" vertical="center"/>
    </xf>
    <xf numFmtId="0" fontId="59" fillId="0" borderId="0" xfId="0" applyFont="1" applyBorder="1" applyAlignment="1">
      <alignment horizontal="center" vertical="center"/>
    </xf>
    <xf numFmtId="0" fontId="59" fillId="0" borderId="15" xfId="0" applyFont="1" applyBorder="1" applyAlignment="1">
      <alignment horizontal="center" vertical="center"/>
    </xf>
    <xf numFmtId="0" fontId="59" fillId="0" borderId="16" xfId="0" applyFont="1" applyBorder="1" applyAlignment="1">
      <alignment horizontal="center" vertical="center"/>
    </xf>
    <xf numFmtId="0" fontId="61" fillId="0" borderId="0" xfId="0" applyFont="1" applyFill="1" applyBorder="1" applyAlignment="1" applyProtection="1">
      <alignment horizontal="right" vertical="center"/>
      <protection hidden="1"/>
    </xf>
    <xf numFmtId="0" fontId="61" fillId="0" borderId="15" xfId="0" applyFont="1" applyFill="1" applyBorder="1" applyAlignment="1" applyProtection="1">
      <alignment horizontal="right" vertical="center"/>
      <protection hidden="1"/>
    </xf>
    <xf numFmtId="0" fontId="61" fillId="0" borderId="12" xfId="0" applyFont="1" applyFill="1" applyBorder="1" applyAlignment="1" applyProtection="1">
      <alignment horizontal="right" vertical="center"/>
      <protection hidden="1"/>
    </xf>
    <xf numFmtId="0" fontId="59" fillId="0" borderId="12" xfId="0" applyFont="1" applyFill="1" applyBorder="1" applyAlignment="1">
      <alignment horizontal="left" vertical="center"/>
    </xf>
    <xf numFmtId="0" fontId="59" fillId="0" borderId="15" xfId="0" applyFont="1" applyFill="1" applyBorder="1" applyAlignment="1">
      <alignment horizontal="left" vertical="center"/>
    </xf>
    <xf numFmtId="0" fontId="59" fillId="0" borderId="15" xfId="0" applyFont="1" applyBorder="1" applyAlignment="1">
      <alignment horizontal="center" vertical="center" wrapText="1"/>
    </xf>
    <xf numFmtId="0" fontId="61" fillId="0" borderId="28" xfId="0" applyFont="1" applyBorder="1" applyAlignment="1">
      <alignment horizontal="center" vertical="center"/>
    </xf>
    <xf numFmtId="0" fontId="61" fillId="0" borderId="30" xfId="0" applyFont="1" applyBorder="1" applyAlignment="1">
      <alignment horizontal="center" vertical="center"/>
    </xf>
    <xf numFmtId="0" fontId="61" fillId="0" borderId="29" xfId="0" applyFont="1" applyBorder="1" applyAlignment="1">
      <alignment horizontal="center" vertical="center"/>
    </xf>
    <xf numFmtId="0" fontId="59" fillId="0" borderId="31" xfId="0" applyFont="1" applyBorder="1" applyAlignment="1">
      <alignment horizontal="center" vertical="center"/>
    </xf>
    <xf numFmtId="0" fontId="59" fillId="0" borderId="23" xfId="0" applyFont="1" applyBorder="1" applyAlignment="1">
      <alignment horizontal="center" vertical="center"/>
    </xf>
    <xf numFmtId="0" fontId="59" fillId="0" borderId="19" xfId="0" applyFont="1" applyBorder="1" applyAlignment="1">
      <alignment horizontal="right" vertical="center"/>
    </xf>
    <xf numFmtId="0" fontId="59" fillId="0" borderId="24" xfId="0" applyFont="1" applyBorder="1" applyAlignment="1">
      <alignment horizontal="right" vertical="center"/>
    </xf>
  </cellXfs>
  <cellStyles count="5633">
    <cellStyle name="20% - Accent1" xfId="1" builtinId="30" customBuiltin="1"/>
    <cellStyle name="20% - Accent1 10" xfId="1004"/>
    <cellStyle name="20% - Accent1 10 2" xfId="1154"/>
    <cellStyle name="20% - Accent1 10 2 2" xfId="1428"/>
    <cellStyle name="20% - Accent1 10 2 2 2" xfId="1633"/>
    <cellStyle name="20% - Accent1 10 2 2 2 2" xfId="2727"/>
    <cellStyle name="20% - Accent1 10 2 2 2 2 2" xfId="4783"/>
    <cellStyle name="20% - Accent1 10 2 2 2 3" xfId="3755"/>
    <cellStyle name="20% - Accent1 10 2 2 3" xfId="2556"/>
    <cellStyle name="20% - Accent1 10 2 2 3 2" xfId="4612"/>
    <cellStyle name="20% - Accent1 10 2 2 4" xfId="3584"/>
    <cellStyle name="20% - Accent1 10 2 3" xfId="1632"/>
    <cellStyle name="20% - Accent1 10 2 3 2" xfId="2726"/>
    <cellStyle name="20% - Accent1 10 2 3 2 2" xfId="4782"/>
    <cellStyle name="20% - Accent1 10 2 3 3" xfId="3754"/>
    <cellStyle name="20% - Accent1 10 2 4" xfId="2334"/>
    <cellStyle name="20% - Accent1 10 2 4 2" xfId="4390"/>
    <cellStyle name="20% - Accent1 10 2 5" xfId="3362"/>
    <cellStyle name="20% - Accent1 10 3" xfId="1351"/>
    <cellStyle name="20% - Accent1 10 3 2" xfId="1634"/>
    <cellStyle name="20% - Accent1 10 3 2 2" xfId="2728"/>
    <cellStyle name="20% - Accent1 10 3 2 2 2" xfId="4784"/>
    <cellStyle name="20% - Accent1 10 3 2 3" xfId="3756"/>
    <cellStyle name="20% - Accent1 10 3 3" xfId="2479"/>
    <cellStyle name="20% - Accent1 10 3 3 2" xfId="4535"/>
    <cellStyle name="20% - Accent1 10 3 4" xfId="3507"/>
    <cellStyle name="20% - Accent1 10 4" xfId="1631"/>
    <cellStyle name="20% - Accent1 10 4 2" xfId="2725"/>
    <cellStyle name="20% - Accent1 10 4 2 2" xfId="4781"/>
    <cellStyle name="20% - Accent1 10 4 3" xfId="3753"/>
    <cellStyle name="20% - Accent1 10 5" xfId="2258"/>
    <cellStyle name="20% - Accent1 10 5 2" xfId="4314"/>
    <cellStyle name="20% - Accent1 10 6" xfId="3286"/>
    <cellStyle name="20% - Accent1 11" xfId="1034"/>
    <cellStyle name="20% - Accent1 11 2" xfId="1369"/>
    <cellStyle name="20% - Accent1 11 2 2" xfId="1636"/>
    <cellStyle name="20% - Accent1 11 2 2 2" xfId="2730"/>
    <cellStyle name="20% - Accent1 11 2 2 2 2" xfId="4786"/>
    <cellStyle name="20% - Accent1 11 2 2 3" xfId="3758"/>
    <cellStyle name="20% - Accent1 11 2 3" xfId="2497"/>
    <cellStyle name="20% - Accent1 11 2 3 2" xfId="4553"/>
    <cellStyle name="20% - Accent1 11 2 4" xfId="3525"/>
    <cellStyle name="20% - Accent1 11 3" xfId="1635"/>
    <cellStyle name="20% - Accent1 11 3 2" xfId="2729"/>
    <cellStyle name="20% - Accent1 11 3 2 2" xfId="4785"/>
    <cellStyle name="20% - Accent1 11 3 3" xfId="3757"/>
    <cellStyle name="20% - Accent1 11 4" xfId="2276"/>
    <cellStyle name="20% - Accent1 11 4 2" xfId="4332"/>
    <cellStyle name="20% - Accent1 11 5" xfId="3304"/>
    <cellStyle name="20% - Accent1 12" xfId="1048"/>
    <cellStyle name="20% - Accent1 13" xfId="1174"/>
    <cellStyle name="20% - Accent1 13 2" xfId="1446"/>
    <cellStyle name="20% - Accent1 13 2 2" xfId="1638"/>
    <cellStyle name="20% - Accent1 13 2 2 2" xfId="2732"/>
    <cellStyle name="20% - Accent1 13 2 2 2 2" xfId="4788"/>
    <cellStyle name="20% - Accent1 13 2 2 3" xfId="3760"/>
    <cellStyle name="20% - Accent1 13 2 3" xfId="2574"/>
    <cellStyle name="20% - Accent1 13 2 3 2" xfId="4630"/>
    <cellStyle name="20% - Accent1 13 2 4" xfId="3602"/>
    <cellStyle name="20% - Accent1 13 3" xfId="1637"/>
    <cellStyle name="20% - Accent1 13 3 2" xfId="2731"/>
    <cellStyle name="20% - Accent1 13 3 2 2" xfId="4787"/>
    <cellStyle name="20% - Accent1 13 3 3" xfId="3759"/>
    <cellStyle name="20% - Accent1 13 4" xfId="2352"/>
    <cellStyle name="20% - Accent1 13 4 2" xfId="4408"/>
    <cellStyle name="20% - Accent1 13 5" xfId="3380"/>
    <cellStyle name="20% - Accent1 14" xfId="1195"/>
    <cellStyle name="20% - Accent1 14 2" xfId="1466"/>
    <cellStyle name="20% - Accent1 14 2 2" xfId="1640"/>
    <cellStyle name="20% - Accent1 14 2 2 2" xfId="2734"/>
    <cellStyle name="20% - Accent1 14 2 2 2 2" xfId="4790"/>
    <cellStyle name="20% - Accent1 14 2 2 3" xfId="3762"/>
    <cellStyle name="20% - Accent1 14 2 3" xfId="2594"/>
    <cellStyle name="20% - Accent1 14 2 3 2" xfId="4650"/>
    <cellStyle name="20% - Accent1 14 2 4" xfId="3622"/>
    <cellStyle name="20% - Accent1 14 3" xfId="1639"/>
    <cellStyle name="20% - Accent1 14 3 2" xfId="2733"/>
    <cellStyle name="20% - Accent1 14 3 2 2" xfId="4789"/>
    <cellStyle name="20% - Accent1 14 3 3" xfId="3761"/>
    <cellStyle name="20% - Accent1 14 4" xfId="2372"/>
    <cellStyle name="20% - Accent1 14 4 2" xfId="4428"/>
    <cellStyle name="20% - Accent1 14 5" xfId="3400"/>
    <cellStyle name="20% - Accent1 15" xfId="1214"/>
    <cellStyle name="20% - Accent1 15 2" xfId="1484"/>
    <cellStyle name="20% - Accent1 15 2 2" xfId="1642"/>
    <cellStyle name="20% - Accent1 15 2 2 2" xfId="2736"/>
    <cellStyle name="20% - Accent1 15 2 2 2 2" xfId="4792"/>
    <cellStyle name="20% - Accent1 15 2 2 3" xfId="3764"/>
    <cellStyle name="20% - Accent1 15 2 3" xfId="2612"/>
    <cellStyle name="20% - Accent1 15 2 3 2" xfId="4668"/>
    <cellStyle name="20% - Accent1 15 2 4" xfId="3640"/>
    <cellStyle name="20% - Accent1 15 3" xfId="1641"/>
    <cellStyle name="20% - Accent1 15 3 2" xfId="2735"/>
    <cellStyle name="20% - Accent1 15 3 2 2" xfId="4791"/>
    <cellStyle name="20% - Accent1 15 3 3" xfId="3763"/>
    <cellStyle name="20% - Accent1 15 4" xfId="2390"/>
    <cellStyle name="20% - Accent1 15 4 2" xfId="4446"/>
    <cellStyle name="20% - Accent1 15 5" xfId="3418"/>
    <cellStyle name="20% - Accent1 16" xfId="1245"/>
    <cellStyle name="20% - Accent1 16 2" xfId="1643"/>
    <cellStyle name="20% - Accent1 16 2 2" xfId="2737"/>
    <cellStyle name="20% - Accent1 16 2 2 2" xfId="4793"/>
    <cellStyle name="20% - Accent1 16 2 3" xfId="3765"/>
    <cellStyle name="20% - Accent1 16 3" xfId="2417"/>
    <cellStyle name="20% - Accent1 16 3 2" xfId="4473"/>
    <cellStyle name="20% - Accent1 16 4" xfId="3445"/>
    <cellStyle name="20% - Accent1 17" xfId="1261"/>
    <cellStyle name="20% - Accent1 18" xfId="1518"/>
    <cellStyle name="20% - Accent1 18 2" xfId="1644"/>
    <cellStyle name="20% - Accent1 18 2 2" xfId="2738"/>
    <cellStyle name="20% - Accent1 18 2 2 2" xfId="4794"/>
    <cellStyle name="20% - Accent1 18 2 3" xfId="3766"/>
    <cellStyle name="20% - Accent1 18 3" xfId="2645"/>
    <cellStyle name="20% - Accent1 18 3 2" xfId="4701"/>
    <cellStyle name="20% - Accent1 18 4" xfId="3673"/>
    <cellStyle name="20% - Accent1 19" xfId="1542"/>
    <cellStyle name="20% - Accent1 19 2" xfId="1645"/>
    <cellStyle name="20% - Accent1 19 2 2" xfId="2739"/>
    <cellStyle name="20% - Accent1 19 2 2 2" xfId="4795"/>
    <cellStyle name="20% - Accent1 19 2 3" xfId="3767"/>
    <cellStyle name="20% - Accent1 19 3" xfId="2665"/>
    <cellStyle name="20% - Accent1 19 3 2" xfId="4721"/>
    <cellStyle name="20% - Accent1 19 4" xfId="3693"/>
    <cellStyle name="20% - Accent1 2" xfId="2"/>
    <cellStyle name="20% - Accent1 2 2" xfId="3"/>
    <cellStyle name="20% - Accent1 2 2 2" xfId="4"/>
    <cellStyle name="20% - Accent1 2 2_JanSFR Table 19" xfId="5"/>
    <cellStyle name="20% - Accent1 2 3" xfId="6"/>
    <cellStyle name="20% - Accent1 2 3 2" xfId="7"/>
    <cellStyle name="20% - Accent1 2 3_JanSFR Table 19" xfId="8"/>
    <cellStyle name="20% - Accent1 2 4" xfId="9"/>
    <cellStyle name="20% - Accent1 2_All_SFR_Tables" xfId="10"/>
    <cellStyle name="20% - Accent1 20" xfId="1591"/>
    <cellStyle name="20% - Accent1 20 2" xfId="1646"/>
    <cellStyle name="20% - Accent1 20 2 2" xfId="2740"/>
    <cellStyle name="20% - Accent1 20 2 2 2" xfId="4796"/>
    <cellStyle name="20% - Accent1 20 2 3" xfId="3768"/>
    <cellStyle name="20% - Accent1 20 3" xfId="2685"/>
    <cellStyle name="20% - Accent1 20 3 2" xfId="4741"/>
    <cellStyle name="20% - Accent1 20 4" xfId="3713"/>
    <cellStyle name="20% - Accent1 21" xfId="1593"/>
    <cellStyle name="20% - Accent1 21 2" xfId="1647"/>
    <cellStyle name="20% - Accent1 21 2 2" xfId="2741"/>
    <cellStyle name="20% - Accent1 21 2 2 2" xfId="4797"/>
    <cellStyle name="20% - Accent1 21 2 3" xfId="3769"/>
    <cellStyle name="20% - Accent1 21 3" xfId="2687"/>
    <cellStyle name="20% - Accent1 21 3 2" xfId="4743"/>
    <cellStyle name="20% - Accent1 21 4" xfId="3715"/>
    <cellStyle name="20% - Accent1 22" xfId="1619"/>
    <cellStyle name="20% - Accent1 22 2" xfId="1648"/>
    <cellStyle name="20% - Accent1 22 2 2" xfId="2742"/>
    <cellStyle name="20% - Accent1 22 2 2 2" xfId="4798"/>
    <cellStyle name="20% - Accent1 22 2 3" xfId="3770"/>
    <cellStyle name="20% - Accent1 22 3" xfId="2713"/>
    <cellStyle name="20% - Accent1 22 3 2" xfId="4769"/>
    <cellStyle name="20% - Accent1 22 4" xfId="3741"/>
    <cellStyle name="20% - Accent1 23" xfId="1649"/>
    <cellStyle name="20% - Accent1 24" xfId="5313"/>
    <cellStyle name="20% - Accent1 25" xfId="5320"/>
    <cellStyle name="20% - Accent1 26" xfId="5319"/>
    <cellStyle name="20% - Accent1 27" xfId="5323"/>
    <cellStyle name="20% - Accent1 28" xfId="5303"/>
    <cellStyle name="20% - Accent1 29" xfId="5310"/>
    <cellStyle name="20% - Accent1 3" xfId="11"/>
    <cellStyle name="20% - Accent1 3 2" xfId="12"/>
    <cellStyle name="20% - Accent1 3_JanSFR Table 19" xfId="13"/>
    <cellStyle name="20% - Accent1 30" xfId="5614"/>
    <cellStyle name="20% - Accent1 31" xfId="5607"/>
    <cellStyle name="20% - Accent1 32" xfId="5608"/>
    <cellStyle name="20% - Accent1 33" xfId="5604"/>
    <cellStyle name="20% - Accent1 34" xfId="5589"/>
    <cellStyle name="20% - Accent1 35" xfId="5577"/>
    <cellStyle name="20% - Accent1 36" xfId="5563"/>
    <cellStyle name="20% - Accent1 37" xfId="5549"/>
    <cellStyle name="20% - Accent1 38" xfId="5536"/>
    <cellStyle name="20% - Accent1 39" xfId="5500"/>
    <cellStyle name="20% - Accent1 4" xfId="14"/>
    <cellStyle name="20% - Accent1 40" xfId="5484"/>
    <cellStyle name="20% - Accent1 41" xfId="5485"/>
    <cellStyle name="20% - Accent1 42" xfId="5481"/>
    <cellStyle name="20% - Accent1 43" xfId="5468"/>
    <cellStyle name="20% - Accent1 44" xfId="5455"/>
    <cellStyle name="20% - Accent1 45" xfId="5443"/>
    <cellStyle name="20% - Accent1 46" xfId="5404"/>
    <cellStyle name="20% - Accent1 47" xfId="5390"/>
    <cellStyle name="20% - Accent1 5" xfId="15"/>
    <cellStyle name="20% - Accent1 6" xfId="16"/>
    <cellStyle name="20% - Accent1 7" xfId="917"/>
    <cellStyle name="20% - Accent1 7 2" xfId="1111"/>
    <cellStyle name="20% - Accent1 7 2 2" xfId="1385"/>
    <cellStyle name="20% - Accent1 7 2 2 2" xfId="1652"/>
    <cellStyle name="20% - Accent1 7 2 2 2 2" xfId="2745"/>
    <cellStyle name="20% - Accent1 7 2 2 2 2 2" xfId="4801"/>
    <cellStyle name="20% - Accent1 7 2 2 2 3" xfId="3773"/>
    <cellStyle name="20% - Accent1 7 2 2 3" xfId="2513"/>
    <cellStyle name="20% - Accent1 7 2 2 3 2" xfId="4569"/>
    <cellStyle name="20% - Accent1 7 2 2 4" xfId="3541"/>
    <cellStyle name="20% - Accent1 7 2 3" xfId="1651"/>
    <cellStyle name="20% - Accent1 7 2 3 2" xfId="2744"/>
    <cellStyle name="20% - Accent1 7 2 3 2 2" xfId="4800"/>
    <cellStyle name="20% - Accent1 7 2 3 3" xfId="3772"/>
    <cellStyle name="20% - Accent1 7 2 4" xfId="2291"/>
    <cellStyle name="20% - Accent1 7 2 4 2" xfId="4347"/>
    <cellStyle name="20% - Accent1 7 2 5" xfId="3319"/>
    <cellStyle name="20% - Accent1 7 3" xfId="1307"/>
    <cellStyle name="20% - Accent1 7 3 2" xfId="1653"/>
    <cellStyle name="20% - Accent1 7 3 2 2" xfId="2746"/>
    <cellStyle name="20% - Accent1 7 3 2 2 2" xfId="4802"/>
    <cellStyle name="20% - Accent1 7 3 2 3" xfId="3774"/>
    <cellStyle name="20% - Accent1 7 3 3" xfId="2435"/>
    <cellStyle name="20% - Accent1 7 3 3 2" xfId="4491"/>
    <cellStyle name="20% - Accent1 7 3 4" xfId="3463"/>
    <cellStyle name="20% - Accent1 7 4" xfId="1650"/>
    <cellStyle name="20% - Accent1 7 4 2" xfId="2743"/>
    <cellStyle name="20% - Accent1 7 4 2 2" xfId="4799"/>
    <cellStyle name="20% - Accent1 7 4 3" xfId="3771"/>
    <cellStyle name="20% - Accent1 7 5" xfId="2215"/>
    <cellStyle name="20% - Accent1 7 5 2" xfId="4271"/>
    <cellStyle name="20% - Accent1 7 6" xfId="3243"/>
    <cellStyle name="20% - Accent1 8" xfId="951"/>
    <cellStyle name="20% - Accent1 8 2" xfId="1125"/>
    <cellStyle name="20% - Accent1 8 2 2" xfId="1399"/>
    <cellStyle name="20% - Accent1 8 2 2 2" xfId="1656"/>
    <cellStyle name="20% - Accent1 8 2 2 2 2" xfId="2749"/>
    <cellStyle name="20% - Accent1 8 2 2 2 2 2" xfId="4805"/>
    <cellStyle name="20% - Accent1 8 2 2 2 3" xfId="3777"/>
    <cellStyle name="20% - Accent1 8 2 2 3" xfId="2527"/>
    <cellStyle name="20% - Accent1 8 2 2 3 2" xfId="4583"/>
    <cellStyle name="20% - Accent1 8 2 2 4" xfId="3555"/>
    <cellStyle name="20% - Accent1 8 2 3" xfId="1655"/>
    <cellStyle name="20% - Accent1 8 2 3 2" xfId="2748"/>
    <cellStyle name="20% - Accent1 8 2 3 2 2" xfId="4804"/>
    <cellStyle name="20% - Accent1 8 2 3 3" xfId="3776"/>
    <cellStyle name="20% - Accent1 8 2 4" xfId="2305"/>
    <cellStyle name="20% - Accent1 8 2 4 2" xfId="4361"/>
    <cellStyle name="20% - Accent1 8 2 5" xfId="3333"/>
    <cellStyle name="20% - Accent1 8 3" xfId="1322"/>
    <cellStyle name="20% - Accent1 8 3 2" xfId="1657"/>
    <cellStyle name="20% - Accent1 8 3 2 2" xfId="2750"/>
    <cellStyle name="20% - Accent1 8 3 2 2 2" xfId="4806"/>
    <cellStyle name="20% - Accent1 8 3 2 3" xfId="3778"/>
    <cellStyle name="20% - Accent1 8 3 3" xfId="2450"/>
    <cellStyle name="20% - Accent1 8 3 3 2" xfId="4506"/>
    <cellStyle name="20% - Accent1 8 3 4" xfId="3478"/>
    <cellStyle name="20% - Accent1 8 4" xfId="1654"/>
    <cellStyle name="20% - Accent1 8 4 2" xfId="2747"/>
    <cellStyle name="20% - Accent1 8 4 2 2" xfId="4803"/>
    <cellStyle name="20% - Accent1 8 4 3" xfId="3775"/>
    <cellStyle name="20% - Accent1 8 5" xfId="2229"/>
    <cellStyle name="20% - Accent1 8 5 2" xfId="4285"/>
    <cellStyle name="20% - Accent1 8 6" xfId="3257"/>
    <cellStyle name="20% - Accent1 9" xfId="981"/>
    <cellStyle name="20% - Accent1 9 2" xfId="1140"/>
    <cellStyle name="20% - Accent1 9 2 2" xfId="1414"/>
    <cellStyle name="20% - Accent1 9 2 2 2" xfId="1660"/>
    <cellStyle name="20% - Accent1 9 2 2 2 2" xfId="2753"/>
    <cellStyle name="20% - Accent1 9 2 2 2 2 2" xfId="4809"/>
    <cellStyle name="20% - Accent1 9 2 2 2 3" xfId="3781"/>
    <cellStyle name="20% - Accent1 9 2 2 3" xfId="2542"/>
    <cellStyle name="20% - Accent1 9 2 2 3 2" xfId="4598"/>
    <cellStyle name="20% - Accent1 9 2 2 4" xfId="3570"/>
    <cellStyle name="20% - Accent1 9 2 3" xfId="1659"/>
    <cellStyle name="20% - Accent1 9 2 3 2" xfId="2752"/>
    <cellStyle name="20% - Accent1 9 2 3 2 2" xfId="4808"/>
    <cellStyle name="20% - Accent1 9 2 3 3" xfId="3780"/>
    <cellStyle name="20% - Accent1 9 2 4" xfId="2320"/>
    <cellStyle name="20% - Accent1 9 2 4 2" xfId="4376"/>
    <cellStyle name="20% - Accent1 9 2 5" xfId="3348"/>
    <cellStyle name="20% - Accent1 9 3" xfId="1337"/>
    <cellStyle name="20% - Accent1 9 3 2" xfId="1661"/>
    <cellStyle name="20% - Accent1 9 3 2 2" xfId="2754"/>
    <cellStyle name="20% - Accent1 9 3 2 2 2" xfId="4810"/>
    <cellStyle name="20% - Accent1 9 3 2 3" xfId="3782"/>
    <cellStyle name="20% - Accent1 9 3 3" xfId="2465"/>
    <cellStyle name="20% - Accent1 9 3 3 2" xfId="4521"/>
    <cellStyle name="20% - Accent1 9 3 4" xfId="3493"/>
    <cellStyle name="20% - Accent1 9 4" xfId="1658"/>
    <cellStyle name="20% - Accent1 9 4 2" xfId="2751"/>
    <cellStyle name="20% - Accent1 9 4 2 2" xfId="4807"/>
    <cellStyle name="20% - Accent1 9 4 3" xfId="3779"/>
    <cellStyle name="20% - Accent1 9 5" xfId="2244"/>
    <cellStyle name="20% - Accent1 9 5 2" xfId="4300"/>
    <cellStyle name="20% - Accent1 9 6" xfId="3272"/>
    <cellStyle name="20% - Accent2" xfId="17" builtinId="34" customBuiltin="1"/>
    <cellStyle name="20% - Accent2 10" xfId="1008"/>
    <cellStyle name="20% - Accent2 10 2" xfId="1156"/>
    <cellStyle name="20% - Accent2 10 2 2" xfId="1430"/>
    <cellStyle name="20% - Accent2 10 2 2 2" xfId="1664"/>
    <cellStyle name="20% - Accent2 10 2 2 2 2" xfId="2757"/>
    <cellStyle name="20% - Accent2 10 2 2 2 2 2" xfId="4813"/>
    <cellStyle name="20% - Accent2 10 2 2 2 3" xfId="3785"/>
    <cellStyle name="20% - Accent2 10 2 2 3" xfId="2558"/>
    <cellStyle name="20% - Accent2 10 2 2 3 2" xfId="4614"/>
    <cellStyle name="20% - Accent2 10 2 2 4" xfId="3586"/>
    <cellStyle name="20% - Accent2 10 2 3" xfId="1663"/>
    <cellStyle name="20% - Accent2 10 2 3 2" xfId="2756"/>
    <cellStyle name="20% - Accent2 10 2 3 2 2" xfId="4812"/>
    <cellStyle name="20% - Accent2 10 2 3 3" xfId="3784"/>
    <cellStyle name="20% - Accent2 10 2 4" xfId="2336"/>
    <cellStyle name="20% - Accent2 10 2 4 2" xfId="4392"/>
    <cellStyle name="20% - Accent2 10 2 5" xfId="3364"/>
    <cellStyle name="20% - Accent2 10 3" xfId="1353"/>
    <cellStyle name="20% - Accent2 10 3 2" xfId="1665"/>
    <cellStyle name="20% - Accent2 10 3 2 2" xfId="2758"/>
    <cellStyle name="20% - Accent2 10 3 2 2 2" xfId="4814"/>
    <cellStyle name="20% - Accent2 10 3 2 3" xfId="3786"/>
    <cellStyle name="20% - Accent2 10 3 3" xfId="2481"/>
    <cellStyle name="20% - Accent2 10 3 3 2" xfId="4537"/>
    <cellStyle name="20% - Accent2 10 3 4" xfId="3509"/>
    <cellStyle name="20% - Accent2 10 4" xfId="1662"/>
    <cellStyle name="20% - Accent2 10 4 2" xfId="2755"/>
    <cellStyle name="20% - Accent2 10 4 2 2" xfId="4811"/>
    <cellStyle name="20% - Accent2 10 4 3" xfId="3783"/>
    <cellStyle name="20% - Accent2 10 5" xfId="2260"/>
    <cellStyle name="20% - Accent2 10 5 2" xfId="4316"/>
    <cellStyle name="20% - Accent2 10 6" xfId="3288"/>
    <cellStyle name="20% - Accent2 11" xfId="1036"/>
    <cellStyle name="20% - Accent2 11 2" xfId="1371"/>
    <cellStyle name="20% - Accent2 11 2 2" xfId="1667"/>
    <cellStyle name="20% - Accent2 11 2 2 2" xfId="2760"/>
    <cellStyle name="20% - Accent2 11 2 2 2 2" xfId="4816"/>
    <cellStyle name="20% - Accent2 11 2 2 3" xfId="3788"/>
    <cellStyle name="20% - Accent2 11 2 3" xfId="2499"/>
    <cellStyle name="20% - Accent2 11 2 3 2" xfId="4555"/>
    <cellStyle name="20% - Accent2 11 2 4" xfId="3527"/>
    <cellStyle name="20% - Accent2 11 3" xfId="1666"/>
    <cellStyle name="20% - Accent2 11 3 2" xfId="2759"/>
    <cellStyle name="20% - Accent2 11 3 2 2" xfId="4815"/>
    <cellStyle name="20% - Accent2 11 3 3" xfId="3787"/>
    <cellStyle name="20% - Accent2 11 4" xfId="2278"/>
    <cellStyle name="20% - Accent2 11 4 2" xfId="4334"/>
    <cellStyle name="20% - Accent2 11 5" xfId="3306"/>
    <cellStyle name="20% - Accent2 12" xfId="1049"/>
    <cellStyle name="20% - Accent2 13" xfId="1176"/>
    <cellStyle name="20% - Accent2 13 2" xfId="1448"/>
    <cellStyle name="20% - Accent2 13 2 2" xfId="1669"/>
    <cellStyle name="20% - Accent2 13 2 2 2" xfId="2762"/>
    <cellStyle name="20% - Accent2 13 2 2 2 2" xfId="4818"/>
    <cellStyle name="20% - Accent2 13 2 2 3" xfId="3790"/>
    <cellStyle name="20% - Accent2 13 2 3" xfId="2576"/>
    <cellStyle name="20% - Accent2 13 2 3 2" xfId="4632"/>
    <cellStyle name="20% - Accent2 13 2 4" xfId="3604"/>
    <cellStyle name="20% - Accent2 13 3" xfId="1668"/>
    <cellStyle name="20% - Accent2 13 3 2" xfId="2761"/>
    <cellStyle name="20% - Accent2 13 3 2 2" xfId="4817"/>
    <cellStyle name="20% - Accent2 13 3 3" xfId="3789"/>
    <cellStyle name="20% - Accent2 13 4" xfId="2354"/>
    <cellStyle name="20% - Accent2 13 4 2" xfId="4410"/>
    <cellStyle name="20% - Accent2 13 5" xfId="3382"/>
    <cellStyle name="20% - Accent2 14" xfId="1197"/>
    <cellStyle name="20% - Accent2 14 2" xfId="1468"/>
    <cellStyle name="20% - Accent2 14 2 2" xfId="1671"/>
    <cellStyle name="20% - Accent2 14 2 2 2" xfId="2764"/>
    <cellStyle name="20% - Accent2 14 2 2 2 2" xfId="4820"/>
    <cellStyle name="20% - Accent2 14 2 2 3" xfId="3792"/>
    <cellStyle name="20% - Accent2 14 2 3" xfId="2596"/>
    <cellStyle name="20% - Accent2 14 2 3 2" xfId="4652"/>
    <cellStyle name="20% - Accent2 14 2 4" xfId="3624"/>
    <cellStyle name="20% - Accent2 14 3" xfId="1670"/>
    <cellStyle name="20% - Accent2 14 3 2" xfId="2763"/>
    <cellStyle name="20% - Accent2 14 3 2 2" xfId="4819"/>
    <cellStyle name="20% - Accent2 14 3 3" xfId="3791"/>
    <cellStyle name="20% - Accent2 14 4" xfId="2374"/>
    <cellStyle name="20% - Accent2 14 4 2" xfId="4430"/>
    <cellStyle name="20% - Accent2 14 5" xfId="3402"/>
    <cellStyle name="20% - Accent2 15" xfId="1216"/>
    <cellStyle name="20% - Accent2 15 2" xfId="1486"/>
    <cellStyle name="20% - Accent2 15 2 2" xfId="1673"/>
    <cellStyle name="20% - Accent2 15 2 2 2" xfId="2766"/>
    <cellStyle name="20% - Accent2 15 2 2 2 2" xfId="4822"/>
    <cellStyle name="20% - Accent2 15 2 2 3" xfId="3794"/>
    <cellStyle name="20% - Accent2 15 2 3" xfId="2614"/>
    <cellStyle name="20% - Accent2 15 2 3 2" xfId="4670"/>
    <cellStyle name="20% - Accent2 15 2 4" xfId="3642"/>
    <cellStyle name="20% - Accent2 15 3" xfId="1672"/>
    <cellStyle name="20% - Accent2 15 3 2" xfId="2765"/>
    <cellStyle name="20% - Accent2 15 3 2 2" xfId="4821"/>
    <cellStyle name="20% - Accent2 15 3 3" xfId="3793"/>
    <cellStyle name="20% - Accent2 15 4" xfId="2392"/>
    <cellStyle name="20% - Accent2 15 4 2" xfId="4448"/>
    <cellStyle name="20% - Accent2 15 5" xfId="3420"/>
    <cellStyle name="20% - Accent2 16" xfId="1247"/>
    <cellStyle name="20% - Accent2 16 2" xfId="1674"/>
    <cellStyle name="20% - Accent2 16 2 2" xfId="2767"/>
    <cellStyle name="20% - Accent2 16 2 2 2" xfId="4823"/>
    <cellStyle name="20% - Accent2 16 2 3" xfId="3795"/>
    <cellStyle name="20% - Accent2 16 3" xfId="2419"/>
    <cellStyle name="20% - Accent2 16 3 2" xfId="4475"/>
    <cellStyle name="20% - Accent2 16 4" xfId="3447"/>
    <cellStyle name="20% - Accent2 17" xfId="1262"/>
    <cellStyle name="20% - Accent2 18" xfId="1520"/>
    <cellStyle name="20% - Accent2 18 2" xfId="1675"/>
    <cellStyle name="20% - Accent2 18 2 2" xfId="2768"/>
    <cellStyle name="20% - Accent2 18 2 2 2" xfId="4824"/>
    <cellStyle name="20% - Accent2 18 2 3" xfId="3796"/>
    <cellStyle name="20% - Accent2 18 3" xfId="2647"/>
    <cellStyle name="20% - Accent2 18 3 2" xfId="4703"/>
    <cellStyle name="20% - Accent2 18 4" xfId="3675"/>
    <cellStyle name="20% - Accent2 19" xfId="1545"/>
    <cellStyle name="20% - Accent2 19 2" xfId="1676"/>
    <cellStyle name="20% - Accent2 19 2 2" xfId="2769"/>
    <cellStyle name="20% - Accent2 19 2 2 2" xfId="4825"/>
    <cellStyle name="20% - Accent2 19 2 3" xfId="3797"/>
    <cellStyle name="20% - Accent2 19 3" xfId="2667"/>
    <cellStyle name="20% - Accent2 19 3 2" xfId="4723"/>
    <cellStyle name="20% - Accent2 19 4" xfId="3695"/>
    <cellStyle name="20% - Accent2 2" xfId="18"/>
    <cellStyle name="20% - Accent2 2 2" xfId="19"/>
    <cellStyle name="20% - Accent2 2 2 2" xfId="20"/>
    <cellStyle name="20% - Accent2 2 2_JanSFR Table 19" xfId="21"/>
    <cellStyle name="20% - Accent2 2 3" xfId="22"/>
    <cellStyle name="20% - Accent2 2 3 2" xfId="23"/>
    <cellStyle name="20% - Accent2 2 3_JanSFR Table 19" xfId="24"/>
    <cellStyle name="20% - Accent2 2 4" xfId="25"/>
    <cellStyle name="20% - Accent2 2_All_SFR_Tables" xfId="26"/>
    <cellStyle name="20% - Accent2 20" xfId="1594"/>
    <cellStyle name="20% - Accent2 20 2" xfId="1677"/>
    <cellStyle name="20% - Accent2 20 2 2" xfId="2770"/>
    <cellStyle name="20% - Accent2 20 2 2 2" xfId="4826"/>
    <cellStyle name="20% - Accent2 20 2 3" xfId="3798"/>
    <cellStyle name="20% - Accent2 20 3" xfId="2688"/>
    <cellStyle name="20% - Accent2 20 3 2" xfId="4744"/>
    <cellStyle name="20% - Accent2 20 4" xfId="3716"/>
    <cellStyle name="20% - Accent2 21" xfId="1606"/>
    <cellStyle name="20% - Accent2 21 2" xfId="1678"/>
    <cellStyle name="20% - Accent2 21 2 2" xfId="2771"/>
    <cellStyle name="20% - Accent2 21 2 2 2" xfId="4827"/>
    <cellStyle name="20% - Accent2 21 2 3" xfId="3799"/>
    <cellStyle name="20% - Accent2 21 3" xfId="2700"/>
    <cellStyle name="20% - Accent2 21 3 2" xfId="4756"/>
    <cellStyle name="20% - Accent2 21 4" xfId="3728"/>
    <cellStyle name="20% - Accent2 22" xfId="1621"/>
    <cellStyle name="20% - Accent2 22 2" xfId="1679"/>
    <cellStyle name="20% - Accent2 22 2 2" xfId="2772"/>
    <cellStyle name="20% - Accent2 22 2 2 2" xfId="4828"/>
    <cellStyle name="20% - Accent2 22 2 3" xfId="3800"/>
    <cellStyle name="20% - Accent2 22 3" xfId="2715"/>
    <cellStyle name="20% - Accent2 22 3 2" xfId="4771"/>
    <cellStyle name="20% - Accent2 22 4" xfId="3743"/>
    <cellStyle name="20% - Accent2 23" xfId="1680"/>
    <cellStyle name="20% - Accent2 24" xfId="5317"/>
    <cellStyle name="20% - Accent2 25" xfId="5331"/>
    <cellStyle name="20% - Accent2 26" xfId="5341"/>
    <cellStyle name="20% - Accent2 27" xfId="5353"/>
    <cellStyle name="20% - Accent2 28" xfId="5354"/>
    <cellStyle name="20% - Accent2 29" xfId="5346"/>
    <cellStyle name="20% - Accent2 3" xfId="27"/>
    <cellStyle name="20% - Accent2 3 2" xfId="28"/>
    <cellStyle name="20% - Accent2 3_JanSFR Table 19" xfId="29"/>
    <cellStyle name="20% - Accent2 30" xfId="5610"/>
    <cellStyle name="20% - Accent2 31" xfId="5597"/>
    <cellStyle name="20% - Accent2 32" xfId="5632"/>
    <cellStyle name="20% - Accent2 33" xfId="5569"/>
    <cellStyle name="20% - Accent2 34" xfId="5555"/>
    <cellStyle name="20% - Accent2 35" xfId="5542"/>
    <cellStyle name="20% - Accent2 36" xfId="5529"/>
    <cellStyle name="20% - Accent2 37" xfId="5518"/>
    <cellStyle name="20% - Accent2 38" xfId="5506"/>
    <cellStyle name="20% - Accent2 39" xfId="5487"/>
    <cellStyle name="20% - Accent2 4" xfId="30"/>
    <cellStyle name="20% - Accent2 40" xfId="5474"/>
    <cellStyle name="20% - Accent2 41" xfId="5461"/>
    <cellStyle name="20% - Accent2 42" xfId="5448"/>
    <cellStyle name="20% - Accent2 43" xfId="5436"/>
    <cellStyle name="20% - Accent2 44" xfId="5426"/>
    <cellStyle name="20% - Accent2 45" xfId="5416"/>
    <cellStyle name="20% - Accent2 46" xfId="5402"/>
    <cellStyle name="20% - Accent2 47" xfId="5388"/>
    <cellStyle name="20% - Accent2 5" xfId="31"/>
    <cellStyle name="20% - Accent2 6" xfId="32"/>
    <cellStyle name="20% - Accent2 7" xfId="921"/>
    <cellStyle name="20% - Accent2 7 2" xfId="1113"/>
    <cellStyle name="20% - Accent2 7 2 2" xfId="1387"/>
    <cellStyle name="20% - Accent2 7 2 2 2" xfId="1683"/>
    <cellStyle name="20% - Accent2 7 2 2 2 2" xfId="2775"/>
    <cellStyle name="20% - Accent2 7 2 2 2 2 2" xfId="4831"/>
    <cellStyle name="20% - Accent2 7 2 2 2 3" xfId="3803"/>
    <cellStyle name="20% - Accent2 7 2 2 3" xfId="2515"/>
    <cellStyle name="20% - Accent2 7 2 2 3 2" xfId="4571"/>
    <cellStyle name="20% - Accent2 7 2 2 4" xfId="3543"/>
    <cellStyle name="20% - Accent2 7 2 3" xfId="1682"/>
    <cellStyle name="20% - Accent2 7 2 3 2" xfId="2774"/>
    <cellStyle name="20% - Accent2 7 2 3 2 2" xfId="4830"/>
    <cellStyle name="20% - Accent2 7 2 3 3" xfId="3802"/>
    <cellStyle name="20% - Accent2 7 2 4" xfId="2293"/>
    <cellStyle name="20% - Accent2 7 2 4 2" xfId="4349"/>
    <cellStyle name="20% - Accent2 7 2 5" xfId="3321"/>
    <cellStyle name="20% - Accent2 7 3" xfId="1309"/>
    <cellStyle name="20% - Accent2 7 3 2" xfId="1684"/>
    <cellStyle name="20% - Accent2 7 3 2 2" xfId="2776"/>
    <cellStyle name="20% - Accent2 7 3 2 2 2" xfId="4832"/>
    <cellStyle name="20% - Accent2 7 3 2 3" xfId="3804"/>
    <cellStyle name="20% - Accent2 7 3 3" xfId="2437"/>
    <cellStyle name="20% - Accent2 7 3 3 2" xfId="4493"/>
    <cellStyle name="20% - Accent2 7 3 4" xfId="3465"/>
    <cellStyle name="20% - Accent2 7 4" xfId="1681"/>
    <cellStyle name="20% - Accent2 7 4 2" xfId="2773"/>
    <cellStyle name="20% - Accent2 7 4 2 2" xfId="4829"/>
    <cellStyle name="20% - Accent2 7 4 3" xfId="3801"/>
    <cellStyle name="20% - Accent2 7 5" xfId="2217"/>
    <cellStyle name="20% - Accent2 7 5 2" xfId="4273"/>
    <cellStyle name="20% - Accent2 7 6" xfId="3245"/>
    <cellStyle name="20% - Accent2 8" xfId="953"/>
    <cellStyle name="20% - Accent2 8 2" xfId="1127"/>
    <cellStyle name="20% - Accent2 8 2 2" xfId="1401"/>
    <cellStyle name="20% - Accent2 8 2 2 2" xfId="1687"/>
    <cellStyle name="20% - Accent2 8 2 2 2 2" xfId="2779"/>
    <cellStyle name="20% - Accent2 8 2 2 2 2 2" xfId="4835"/>
    <cellStyle name="20% - Accent2 8 2 2 2 3" xfId="3807"/>
    <cellStyle name="20% - Accent2 8 2 2 3" xfId="2529"/>
    <cellStyle name="20% - Accent2 8 2 2 3 2" xfId="4585"/>
    <cellStyle name="20% - Accent2 8 2 2 4" xfId="3557"/>
    <cellStyle name="20% - Accent2 8 2 3" xfId="1686"/>
    <cellStyle name="20% - Accent2 8 2 3 2" xfId="2778"/>
    <cellStyle name="20% - Accent2 8 2 3 2 2" xfId="4834"/>
    <cellStyle name="20% - Accent2 8 2 3 3" xfId="3806"/>
    <cellStyle name="20% - Accent2 8 2 4" xfId="2307"/>
    <cellStyle name="20% - Accent2 8 2 4 2" xfId="4363"/>
    <cellStyle name="20% - Accent2 8 2 5" xfId="3335"/>
    <cellStyle name="20% - Accent2 8 3" xfId="1324"/>
    <cellStyle name="20% - Accent2 8 3 2" xfId="1688"/>
    <cellStyle name="20% - Accent2 8 3 2 2" xfId="2780"/>
    <cellStyle name="20% - Accent2 8 3 2 2 2" xfId="4836"/>
    <cellStyle name="20% - Accent2 8 3 2 3" xfId="3808"/>
    <cellStyle name="20% - Accent2 8 3 3" xfId="2452"/>
    <cellStyle name="20% - Accent2 8 3 3 2" xfId="4508"/>
    <cellStyle name="20% - Accent2 8 3 4" xfId="3480"/>
    <cellStyle name="20% - Accent2 8 4" xfId="1685"/>
    <cellStyle name="20% - Accent2 8 4 2" xfId="2777"/>
    <cellStyle name="20% - Accent2 8 4 2 2" xfId="4833"/>
    <cellStyle name="20% - Accent2 8 4 3" xfId="3805"/>
    <cellStyle name="20% - Accent2 8 5" xfId="2231"/>
    <cellStyle name="20% - Accent2 8 5 2" xfId="4287"/>
    <cellStyle name="20% - Accent2 8 6" xfId="3259"/>
    <cellStyle name="20% - Accent2 9" xfId="985"/>
    <cellStyle name="20% - Accent2 9 2" xfId="1142"/>
    <cellStyle name="20% - Accent2 9 2 2" xfId="1416"/>
    <cellStyle name="20% - Accent2 9 2 2 2" xfId="1691"/>
    <cellStyle name="20% - Accent2 9 2 2 2 2" xfId="2783"/>
    <cellStyle name="20% - Accent2 9 2 2 2 2 2" xfId="4839"/>
    <cellStyle name="20% - Accent2 9 2 2 2 3" xfId="3811"/>
    <cellStyle name="20% - Accent2 9 2 2 3" xfId="2544"/>
    <cellStyle name="20% - Accent2 9 2 2 3 2" xfId="4600"/>
    <cellStyle name="20% - Accent2 9 2 2 4" xfId="3572"/>
    <cellStyle name="20% - Accent2 9 2 3" xfId="1690"/>
    <cellStyle name="20% - Accent2 9 2 3 2" xfId="2782"/>
    <cellStyle name="20% - Accent2 9 2 3 2 2" xfId="4838"/>
    <cellStyle name="20% - Accent2 9 2 3 3" xfId="3810"/>
    <cellStyle name="20% - Accent2 9 2 4" xfId="2322"/>
    <cellStyle name="20% - Accent2 9 2 4 2" xfId="4378"/>
    <cellStyle name="20% - Accent2 9 2 5" xfId="3350"/>
    <cellStyle name="20% - Accent2 9 3" xfId="1339"/>
    <cellStyle name="20% - Accent2 9 3 2" xfId="1692"/>
    <cellStyle name="20% - Accent2 9 3 2 2" xfId="2784"/>
    <cellStyle name="20% - Accent2 9 3 2 2 2" xfId="4840"/>
    <cellStyle name="20% - Accent2 9 3 2 3" xfId="3812"/>
    <cellStyle name="20% - Accent2 9 3 3" xfId="2467"/>
    <cellStyle name="20% - Accent2 9 3 3 2" xfId="4523"/>
    <cellStyle name="20% - Accent2 9 3 4" xfId="3495"/>
    <cellStyle name="20% - Accent2 9 4" xfId="1689"/>
    <cellStyle name="20% - Accent2 9 4 2" xfId="2781"/>
    <cellStyle name="20% - Accent2 9 4 2 2" xfId="4837"/>
    <cellStyle name="20% - Accent2 9 4 3" xfId="3809"/>
    <cellStyle name="20% - Accent2 9 5" xfId="2246"/>
    <cellStyle name="20% - Accent2 9 5 2" xfId="4302"/>
    <cellStyle name="20% - Accent2 9 6" xfId="3274"/>
    <cellStyle name="20% - Accent3" xfId="33" builtinId="38" customBuiltin="1"/>
    <cellStyle name="20% - Accent3 10" xfId="1012"/>
    <cellStyle name="20% - Accent3 10 2" xfId="1158"/>
    <cellStyle name="20% - Accent3 10 2 2" xfId="1432"/>
    <cellStyle name="20% - Accent3 10 2 2 2" xfId="1695"/>
    <cellStyle name="20% - Accent3 10 2 2 2 2" xfId="2787"/>
    <cellStyle name="20% - Accent3 10 2 2 2 2 2" xfId="4843"/>
    <cellStyle name="20% - Accent3 10 2 2 2 3" xfId="3815"/>
    <cellStyle name="20% - Accent3 10 2 2 3" xfId="2560"/>
    <cellStyle name="20% - Accent3 10 2 2 3 2" xfId="4616"/>
    <cellStyle name="20% - Accent3 10 2 2 4" xfId="3588"/>
    <cellStyle name="20% - Accent3 10 2 3" xfId="1694"/>
    <cellStyle name="20% - Accent3 10 2 3 2" xfId="2786"/>
    <cellStyle name="20% - Accent3 10 2 3 2 2" xfId="4842"/>
    <cellStyle name="20% - Accent3 10 2 3 3" xfId="3814"/>
    <cellStyle name="20% - Accent3 10 2 4" xfId="2338"/>
    <cellStyle name="20% - Accent3 10 2 4 2" xfId="4394"/>
    <cellStyle name="20% - Accent3 10 2 5" xfId="3366"/>
    <cellStyle name="20% - Accent3 10 3" xfId="1355"/>
    <cellStyle name="20% - Accent3 10 3 2" xfId="1696"/>
    <cellStyle name="20% - Accent3 10 3 2 2" xfId="2788"/>
    <cellStyle name="20% - Accent3 10 3 2 2 2" xfId="4844"/>
    <cellStyle name="20% - Accent3 10 3 2 3" xfId="3816"/>
    <cellStyle name="20% - Accent3 10 3 3" xfId="2483"/>
    <cellStyle name="20% - Accent3 10 3 3 2" xfId="4539"/>
    <cellStyle name="20% - Accent3 10 3 4" xfId="3511"/>
    <cellStyle name="20% - Accent3 10 4" xfId="1693"/>
    <cellStyle name="20% - Accent3 10 4 2" xfId="2785"/>
    <cellStyle name="20% - Accent3 10 4 2 2" xfId="4841"/>
    <cellStyle name="20% - Accent3 10 4 3" xfId="3813"/>
    <cellStyle name="20% - Accent3 10 5" xfId="2262"/>
    <cellStyle name="20% - Accent3 10 5 2" xfId="4318"/>
    <cellStyle name="20% - Accent3 10 6" xfId="3290"/>
    <cellStyle name="20% - Accent3 11" xfId="1038"/>
    <cellStyle name="20% - Accent3 11 2" xfId="1373"/>
    <cellStyle name="20% - Accent3 11 2 2" xfId="1698"/>
    <cellStyle name="20% - Accent3 11 2 2 2" xfId="2790"/>
    <cellStyle name="20% - Accent3 11 2 2 2 2" xfId="4846"/>
    <cellStyle name="20% - Accent3 11 2 2 3" xfId="3818"/>
    <cellStyle name="20% - Accent3 11 2 3" xfId="2501"/>
    <cellStyle name="20% - Accent3 11 2 3 2" xfId="4557"/>
    <cellStyle name="20% - Accent3 11 2 4" xfId="3529"/>
    <cellStyle name="20% - Accent3 11 3" xfId="1697"/>
    <cellStyle name="20% - Accent3 11 3 2" xfId="2789"/>
    <cellStyle name="20% - Accent3 11 3 2 2" xfId="4845"/>
    <cellStyle name="20% - Accent3 11 3 3" xfId="3817"/>
    <cellStyle name="20% - Accent3 11 4" xfId="2280"/>
    <cellStyle name="20% - Accent3 11 4 2" xfId="4336"/>
    <cellStyle name="20% - Accent3 11 5" xfId="3308"/>
    <cellStyle name="20% - Accent3 12" xfId="1050"/>
    <cellStyle name="20% - Accent3 13" xfId="1178"/>
    <cellStyle name="20% - Accent3 13 2" xfId="1450"/>
    <cellStyle name="20% - Accent3 13 2 2" xfId="1700"/>
    <cellStyle name="20% - Accent3 13 2 2 2" xfId="2792"/>
    <cellStyle name="20% - Accent3 13 2 2 2 2" xfId="4848"/>
    <cellStyle name="20% - Accent3 13 2 2 3" xfId="3820"/>
    <cellStyle name="20% - Accent3 13 2 3" xfId="2578"/>
    <cellStyle name="20% - Accent3 13 2 3 2" xfId="4634"/>
    <cellStyle name="20% - Accent3 13 2 4" xfId="3606"/>
    <cellStyle name="20% - Accent3 13 3" xfId="1699"/>
    <cellStyle name="20% - Accent3 13 3 2" xfId="2791"/>
    <cellStyle name="20% - Accent3 13 3 2 2" xfId="4847"/>
    <cellStyle name="20% - Accent3 13 3 3" xfId="3819"/>
    <cellStyle name="20% - Accent3 13 4" xfId="2356"/>
    <cellStyle name="20% - Accent3 13 4 2" xfId="4412"/>
    <cellStyle name="20% - Accent3 13 5" xfId="3384"/>
    <cellStyle name="20% - Accent3 14" xfId="1199"/>
    <cellStyle name="20% - Accent3 14 2" xfId="1470"/>
    <cellStyle name="20% - Accent3 14 2 2" xfId="1702"/>
    <cellStyle name="20% - Accent3 14 2 2 2" xfId="2794"/>
    <cellStyle name="20% - Accent3 14 2 2 2 2" xfId="4850"/>
    <cellStyle name="20% - Accent3 14 2 2 3" xfId="3822"/>
    <cellStyle name="20% - Accent3 14 2 3" xfId="2598"/>
    <cellStyle name="20% - Accent3 14 2 3 2" xfId="4654"/>
    <cellStyle name="20% - Accent3 14 2 4" xfId="3626"/>
    <cellStyle name="20% - Accent3 14 3" xfId="1701"/>
    <cellStyle name="20% - Accent3 14 3 2" xfId="2793"/>
    <cellStyle name="20% - Accent3 14 3 2 2" xfId="4849"/>
    <cellStyle name="20% - Accent3 14 3 3" xfId="3821"/>
    <cellStyle name="20% - Accent3 14 4" xfId="2376"/>
    <cellStyle name="20% - Accent3 14 4 2" xfId="4432"/>
    <cellStyle name="20% - Accent3 14 5" xfId="3404"/>
    <cellStyle name="20% - Accent3 15" xfId="1219"/>
    <cellStyle name="20% - Accent3 15 2" xfId="1489"/>
    <cellStyle name="20% - Accent3 15 2 2" xfId="1704"/>
    <cellStyle name="20% - Accent3 15 2 2 2" xfId="2796"/>
    <cellStyle name="20% - Accent3 15 2 2 2 2" xfId="4852"/>
    <cellStyle name="20% - Accent3 15 2 2 3" xfId="3824"/>
    <cellStyle name="20% - Accent3 15 2 3" xfId="2617"/>
    <cellStyle name="20% - Accent3 15 2 3 2" xfId="4673"/>
    <cellStyle name="20% - Accent3 15 2 4" xfId="3645"/>
    <cellStyle name="20% - Accent3 15 3" xfId="1703"/>
    <cellStyle name="20% - Accent3 15 3 2" xfId="2795"/>
    <cellStyle name="20% - Accent3 15 3 2 2" xfId="4851"/>
    <cellStyle name="20% - Accent3 15 3 3" xfId="3823"/>
    <cellStyle name="20% - Accent3 15 4" xfId="2395"/>
    <cellStyle name="20% - Accent3 15 4 2" xfId="4451"/>
    <cellStyle name="20% - Accent3 15 5" xfId="3423"/>
    <cellStyle name="20% - Accent3 16" xfId="1249"/>
    <cellStyle name="20% - Accent3 16 2" xfId="1705"/>
    <cellStyle name="20% - Accent3 16 2 2" xfId="2797"/>
    <cellStyle name="20% - Accent3 16 2 2 2" xfId="4853"/>
    <cellStyle name="20% - Accent3 16 2 3" xfId="3825"/>
    <cellStyle name="20% - Accent3 16 3" xfId="2421"/>
    <cellStyle name="20% - Accent3 16 3 2" xfId="4477"/>
    <cellStyle name="20% - Accent3 16 4" xfId="3449"/>
    <cellStyle name="20% - Accent3 17" xfId="1263"/>
    <cellStyle name="20% - Accent3 18" xfId="1522"/>
    <cellStyle name="20% - Accent3 18 2" xfId="1706"/>
    <cellStyle name="20% - Accent3 18 2 2" xfId="2798"/>
    <cellStyle name="20% - Accent3 18 2 2 2" xfId="4854"/>
    <cellStyle name="20% - Accent3 18 2 3" xfId="3826"/>
    <cellStyle name="20% - Accent3 18 3" xfId="2649"/>
    <cellStyle name="20% - Accent3 18 3 2" xfId="4705"/>
    <cellStyle name="20% - Accent3 18 4" xfId="3677"/>
    <cellStyle name="20% - Accent3 19" xfId="1549"/>
    <cellStyle name="20% - Accent3 19 2" xfId="1707"/>
    <cellStyle name="20% - Accent3 19 2 2" xfId="2799"/>
    <cellStyle name="20% - Accent3 19 2 2 2" xfId="4855"/>
    <cellStyle name="20% - Accent3 19 2 3" xfId="3827"/>
    <cellStyle name="20% - Accent3 19 3" xfId="2669"/>
    <cellStyle name="20% - Accent3 19 3 2" xfId="4725"/>
    <cellStyle name="20% - Accent3 19 4" xfId="3697"/>
    <cellStyle name="20% - Accent3 2" xfId="34"/>
    <cellStyle name="20% - Accent3 2 2" xfId="35"/>
    <cellStyle name="20% - Accent3 2 2 2" xfId="36"/>
    <cellStyle name="20% - Accent3 2 2_JanSFR Table 19" xfId="37"/>
    <cellStyle name="20% - Accent3 2 3" xfId="38"/>
    <cellStyle name="20% - Accent3 2 3 2" xfId="39"/>
    <cellStyle name="20% - Accent3 2 3_JanSFR Table 19" xfId="40"/>
    <cellStyle name="20% - Accent3 2 4" xfId="41"/>
    <cellStyle name="20% - Accent3 2_All_SFR_Tables" xfId="42"/>
    <cellStyle name="20% - Accent3 20" xfId="1596"/>
    <cellStyle name="20% - Accent3 20 2" xfId="1708"/>
    <cellStyle name="20% - Accent3 20 2 2" xfId="2800"/>
    <cellStyle name="20% - Accent3 20 2 2 2" xfId="4856"/>
    <cellStyle name="20% - Accent3 20 2 3" xfId="3828"/>
    <cellStyle name="20% - Accent3 20 3" xfId="2690"/>
    <cellStyle name="20% - Accent3 20 3 2" xfId="4746"/>
    <cellStyle name="20% - Accent3 20 4" xfId="3718"/>
    <cellStyle name="20% - Accent3 21" xfId="1608"/>
    <cellStyle name="20% - Accent3 21 2" xfId="1709"/>
    <cellStyle name="20% - Accent3 21 2 2" xfId="2801"/>
    <cellStyle name="20% - Accent3 21 2 2 2" xfId="4857"/>
    <cellStyle name="20% - Accent3 21 2 3" xfId="3829"/>
    <cellStyle name="20% - Accent3 21 3" xfId="2702"/>
    <cellStyle name="20% - Accent3 21 3 2" xfId="4758"/>
    <cellStyle name="20% - Accent3 21 4" xfId="3730"/>
    <cellStyle name="20% - Accent3 22" xfId="1623"/>
    <cellStyle name="20% - Accent3 22 2" xfId="1710"/>
    <cellStyle name="20% - Accent3 22 2 2" xfId="2802"/>
    <cellStyle name="20% - Accent3 22 2 2 2" xfId="4858"/>
    <cellStyle name="20% - Accent3 22 2 3" xfId="3830"/>
    <cellStyle name="20% - Accent3 22 3" xfId="2717"/>
    <cellStyle name="20% - Accent3 22 3 2" xfId="4773"/>
    <cellStyle name="20% - Accent3 22 4" xfId="3745"/>
    <cellStyle name="20% - Accent3 23" xfId="1711"/>
    <cellStyle name="20% - Accent3 24" xfId="5321"/>
    <cellStyle name="20% - Accent3 25" xfId="5315"/>
    <cellStyle name="20% - Accent3 26" xfId="5312"/>
    <cellStyle name="20% - Accent3 27" xfId="5324"/>
    <cellStyle name="20% - Accent3 28" xfId="5366"/>
    <cellStyle name="20% - Accent3 29" xfId="5328"/>
    <cellStyle name="20% - Accent3 3" xfId="43"/>
    <cellStyle name="20% - Accent3 3 2" xfId="44"/>
    <cellStyle name="20% - Accent3 3_JanSFR Table 19" xfId="45"/>
    <cellStyle name="20% - Accent3 30" xfId="5606"/>
    <cellStyle name="20% - Accent3 31" xfId="5612"/>
    <cellStyle name="20% - Accent3 32" xfId="5615"/>
    <cellStyle name="20% - Accent3 33" xfId="5603"/>
    <cellStyle name="20% - Accent3 34" xfId="5588"/>
    <cellStyle name="20% - Accent3 35" xfId="5576"/>
    <cellStyle name="20% - Accent3 36" xfId="5562"/>
    <cellStyle name="20% - Accent3 37" xfId="5548"/>
    <cellStyle name="20% - Accent3 38" xfId="5535"/>
    <cellStyle name="20% - Accent3 39" xfId="5483"/>
    <cellStyle name="20% - Accent3 4" xfId="46"/>
    <cellStyle name="20% - Accent3 40" xfId="5524"/>
    <cellStyle name="20% - Accent3 41" xfId="5496"/>
    <cellStyle name="20% - Accent3 42" xfId="5480"/>
    <cellStyle name="20% - Accent3 43" xfId="5467"/>
    <cellStyle name="20% - Accent3 44" xfId="5454"/>
    <cellStyle name="20% - Accent3 45" xfId="5442"/>
    <cellStyle name="20% - Accent3 46" xfId="5400"/>
    <cellStyle name="20% - Accent3 47" xfId="5386"/>
    <cellStyle name="20% - Accent3 5" xfId="47"/>
    <cellStyle name="20% - Accent3 6" xfId="48"/>
    <cellStyle name="20% - Accent3 7" xfId="925"/>
    <cellStyle name="20% - Accent3 7 2" xfId="1115"/>
    <cellStyle name="20% - Accent3 7 2 2" xfId="1389"/>
    <cellStyle name="20% - Accent3 7 2 2 2" xfId="1714"/>
    <cellStyle name="20% - Accent3 7 2 2 2 2" xfId="2805"/>
    <cellStyle name="20% - Accent3 7 2 2 2 2 2" xfId="4861"/>
    <cellStyle name="20% - Accent3 7 2 2 2 3" xfId="3833"/>
    <cellStyle name="20% - Accent3 7 2 2 3" xfId="2517"/>
    <cellStyle name="20% - Accent3 7 2 2 3 2" xfId="4573"/>
    <cellStyle name="20% - Accent3 7 2 2 4" xfId="3545"/>
    <cellStyle name="20% - Accent3 7 2 3" xfId="1713"/>
    <cellStyle name="20% - Accent3 7 2 3 2" xfId="2804"/>
    <cellStyle name="20% - Accent3 7 2 3 2 2" xfId="4860"/>
    <cellStyle name="20% - Accent3 7 2 3 3" xfId="3832"/>
    <cellStyle name="20% - Accent3 7 2 4" xfId="2295"/>
    <cellStyle name="20% - Accent3 7 2 4 2" xfId="4351"/>
    <cellStyle name="20% - Accent3 7 2 5" xfId="3323"/>
    <cellStyle name="20% - Accent3 7 3" xfId="1311"/>
    <cellStyle name="20% - Accent3 7 3 2" xfId="1715"/>
    <cellStyle name="20% - Accent3 7 3 2 2" xfId="2806"/>
    <cellStyle name="20% - Accent3 7 3 2 2 2" xfId="4862"/>
    <cellStyle name="20% - Accent3 7 3 2 3" xfId="3834"/>
    <cellStyle name="20% - Accent3 7 3 3" xfId="2439"/>
    <cellStyle name="20% - Accent3 7 3 3 2" xfId="4495"/>
    <cellStyle name="20% - Accent3 7 3 4" xfId="3467"/>
    <cellStyle name="20% - Accent3 7 4" xfId="1712"/>
    <cellStyle name="20% - Accent3 7 4 2" xfId="2803"/>
    <cellStyle name="20% - Accent3 7 4 2 2" xfId="4859"/>
    <cellStyle name="20% - Accent3 7 4 3" xfId="3831"/>
    <cellStyle name="20% - Accent3 7 5" xfId="2219"/>
    <cellStyle name="20% - Accent3 7 5 2" xfId="4275"/>
    <cellStyle name="20% - Accent3 7 6" xfId="3247"/>
    <cellStyle name="20% - Accent3 8" xfId="955"/>
    <cellStyle name="20% - Accent3 8 2" xfId="1129"/>
    <cellStyle name="20% - Accent3 8 2 2" xfId="1403"/>
    <cellStyle name="20% - Accent3 8 2 2 2" xfId="1718"/>
    <cellStyle name="20% - Accent3 8 2 2 2 2" xfId="2809"/>
    <cellStyle name="20% - Accent3 8 2 2 2 2 2" xfId="4865"/>
    <cellStyle name="20% - Accent3 8 2 2 2 3" xfId="3837"/>
    <cellStyle name="20% - Accent3 8 2 2 3" xfId="2531"/>
    <cellStyle name="20% - Accent3 8 2 2 3 2" xfId="4587"/>
    <cellStyle name="20% - Accent3 8 2 2 4" xfId="3559"/>
    <cellStyle name="20% - Accent3 8 2 3" xfId="1717"/>
    <cellStyle name="20% - Accent3 8 2 3 2" xfId="2808"/>
    <cellStyle name="20% - Accent3 8 2 3 2 2" xfId="4864"/>
    <cellStyle name="20% - Accent3 8 2 3 3" xfId="3836"/>
    <cellStyle name="20% - Accent3 8 2 4" xfId="2309"/>
    <cellStyle name="20% - Accent3 8 2 4 2" xfId="4365"/>
    <cellStyle name="20% - Accent3 8 2 5" xfId="3337"/>
    <cellStyle name="20% - Accent3 8 3" xfId="1326"/>
    <cellStyle name="20% - Accent3 8 3 2" xfId="1719"/>
    <cellStyle name="20% - Accent3 8 3 2 2" xfId="2810"/>
    <cellStyle name="20% - Accent3 8 3 2 2 2" xfId="4866"/>
    <cellStyle name="20% - Accent3 8 3 2 3" xfId="3838"/>
    <cellStyle name="20% - Accent3 8 3 3" xfId="2454"/>
    <cellStyle name="20% - Accent3 8 3 3 2" xfId="4510"/>
    <cellStyle name="20% - Accent3 8 3 4" xfId="3482"/>
    <cellStyle name="20% - Accent3 8 4" xfId="1716"/>
    <cellStyle name="20% - Accent3 8 4 2" xfId="2807"/>
    <cellStyle name="20% - Accent3 8 4 2 2" xfId="4863"/>
    <cellStyle name="20% - Accent3 8 4 3" xfId="3835"/>
    <cellStyle name="20% - Accent3 8 5" xfId="2233"/>
    <cellStyle name="20% - Accent3 8 5 2" xfId="4289"/>
    <cellStyle name="20% - Accent3 8 6" xfId="3261"/>
    <cellStyle name="20% - Accent3 9" xfId="989"/>
    <cellStyle name="20% - Accent3 9 2" xfId="1144"/>
    <cellStyle name="20% - Accent3 9 2 2" xfId="1418"/>
    <cellStyle name="20% - Accent3 9 2 2 2" xfId="1722"/>
    <cellStyle name="20% - Accent3 9 2 2 2 2" xfId="2813"/>
    <cellStyle name="20% - Accent3 9 2 2 2 2 2" xfId="4869"/>
    <cellStyle name="20% - Accent3 9 2 2 2 3" xfId="3841"/>
    <cellStyle name="20% - Accent3 9 2 2 3" xfId="2546"/>
    <cellStyle name="20% - Accent3 9 2 2 3 2" xfId="4602"/>
    <cellStyle name="20% - Accent3 9 2 2 4" xfId="3574"/>
    <cellStyle name="20% - Accent3 9 2 3" xfId="1721"/>
    <cellStyle name="20% - Accent3 9 2 3 2" xfId="2812"/>
    <cellStyle name="20% - Accent3 9 2 3 2 2" xfId="4868"/>
    <cellStyle name="20% - Accent3 9 2 3 3" xfId="3840"/>
    <cellStyle name="20% - Accent3 9 2 4" xfId="2324"/>
    <cellStyle name="20% - Accent3 9 2 4 2" xfId="4380"/>
    <cellStyle name="20% - Accent3 9 2 5" xfId="3352"/>
    <cellStyle name="20% - Accent3 9 3" xfId="1341"/>
    <cellStyle name="20% - Accent3 9 3 2" xfId="1723"/>
    <cellStyle name="20% - Accent3 9 3 2 2" xfId="2814"/>
    <cellStyle name="20% - Accent3 9 3 2 2 2" xfId="4870"/>
    <cellStyle name="20% - Accent3 9 3 2 3" xfId="3842"/>
    <cellStyle name="20% - Accent3 9 3 3" xfId="2469"/>
    <cellStyle name="20% - Accent3 9 3 3 2" xfId="4525"/>
    <cellStyle name="20% - Accent3 9 3 4" xfId="3497"/>
    <cellStyle name="20% - Accent3 9 4" xfId="1720"/>
    <cellStyle name="20% - Accent3 9 4 2" xfId="2811"/>
    <cellStyle name="20% - Accent3 9 4 2 2" xfId="4867"/>
    <cellStyle name="20% - Accent3 9 4 3" xfId="3839"/>
    <cellStyle name="20% - Accent3 9 5" xfId="2248"/>
    <cellStyle name="20% - Accent3 9 5 2" xfId="4304"/>
    <cellStyle name="20% - Accent3 9 6" xfId="3276"/>
    <cellStyle name="20% - Accent4" xfId="49" builtinId="42" customBuiltin="1"/>
    <cellStyle name="20% - Accent4 10" xfId="1015"/>
    <cellStyle name="20% - Accent4 10 2" xfId="1160"/>
    <cellStyle name="20% - Accent4 10 2 2" xfId="1434"/>
    <cellStyle name="20% - Accent4 10 2 2 2" xfId="1726"/>
    <cellStyle name="20% - Accent4 10 2 2 2 2" xfId="2817"/>
    <cellStyle name="20% - Accent4 10 2 2 2 2 2" xfId="4873"/>
    <cellStyle name="20% - Accent4 10 2 2 2 3" xfId="3845"/>
    <cellStyle name="20% - Accent4 10 2 2 3" xfId="2562"/>
    <cellStyle name="20% - Accent4 10 2 2 3 2" xfId="4618"/>
    <cellStyle name="20% - Accent4 10 2 2 4" xfId="3590"/>
    <cellStyle name="20% - Accent4 10 2 3" xfId="1725"/>
    <cellStyle name="20% - Accent4 10 2 3 2" xfId="2816"/>
    <cellStyle name="20% - Accent4 10 2 3 2 2" xfId="4872"/>
    <cellStyle name="20% - Accent4 10 2 3 3" xfId="3844"/>
    <cellStyle name="20% - Accent4 10 2 4" xfId="2340"/>
    <cellStyle name="20% - Accent4 10 2 4 2" xfId="4396"/>
    <cellStyle name="20% - Accent4 10 2 5" xfId="3368"/>
    <cellStyle name="20% - Accent4 10 3" xfId="1357"/>
    <cellStyle name="20% - Accent4 10 3 2" xfId="1727"/>
    <cellStyle name="20% - Accent4 10 3 2 2" xfId="2818"/>
    <cellStyle name="20% - Accent4 10 3 2 2 2" xfId="4874"/>
    <cellStyle name="20% - Accent4 10 3 2 3" xfId="3846"/>
    <cellStyle name="20% - Accent4 10 3 3" xfId="2485"/>
    <cellStyle name="20% - Accent4 10 3 3 2" xfId="4541"/>
    <cellStyle name="20% - Accent4 10 3 4" xfId="3513"/>
    <cellStyle name="20% - Accent4 10 4" xfId="1724"/>
    <cellStyle name="20% - Accent4 10 4 2" xfId="2815"/>
    <cellStyle name="20% - Accent4 10 4 2 2" xfId="4871"/>
    <cellStyle name="20% - Accent4 10 4 3" xfId="3843"/>
    <cellStyle name="20% - Accent4 10 5" xfId="2264"/>
    <cellStyle name="20% - Accent4 10 5 2" xfId="4320"/>
    <cellStyle name="20% - Accent4 10 6" xfId="3292"/>
    <cellStyle name="20% - Accent4 11" xfId="1040"/>
    <cellStyle name="20% - Accent4 11 2" xfId="1375"/>
    <cellStyle name="20% - Accent4 11 2 2" xfId="1729"/>
    <cellStyle name="20% - Accent4 11 2 2 2" xfId="2820"/>
    <cellStyle name="20% - Accent4 11 2 2 2 2" xfId="4876"/>
    <cellStyle name="20% - Accent4 11 2 2 3" xfId="3848"/>
    <cellStyle name="20% - Accent4 11 2 3" xfId="2503"/>
    <cellStyle name="20% - Accent4 11 2 3 2" xfId="4559"/>
    <cellStyle name="20% - Accent4 11 2 4" xfId="3531"/>
    <cellStyle name="20% - Accent4 11 3" xfId="1728"/>
    <cellStyle name="20% - Accent4 11 3 2" xfId="2819"/>
    <cellStyle name="20% - Accent4 11 3 2 2" xfId="4875"/>
    <cellStyle name="20% - Accent4 11 3 3" xfId="3847"/>
    <cellStyle name="20% - Accent4 11 4" xfId="2282"/>
    <cellStyle name="20% - Accent4 11 4 2" xfId="4338"/>
    <cellStyle name="20% - Accent4 11 5" xfId="3310"/>
    <cellStyle name="20% - Accent4 12" xfId="1051"/>
    <cellStyle name="20% - Accent4 13" xfId="1180"/>
    <cellStyle name="20% - Accent4 13 2" xfId="1452"/>
    <cellStyle name="20% - Accent4 13 2 2" xfId="1731"/>
    <cellStyle name="20% - Accent4 13 2 2 2" xfId="2822"/>
    <cellStyle name="20% - Accent4 13 2 2 2 2" xfId="4878"/>
    <cellStyle name="20% - Accent4 13 2 2 3" xfId="3850"/>
    <cellStyle name="20% - Accent4 13 2 3" xfId="2580"/>
    <cellStyle name="20% - Accent4 13 2 3 2" xfId="4636"/>
    <cellStyle name="20% - Accent4 13 2 4" xfId="3608"/>
    <cellStyle name="20% - Accent4 13 3" xfId="1730"/>
    <cellStyle name="20% - Accent4 13 3 2" xfId="2821"/>
    <cellStyle name="20% - Accent4 13 3 2 2" xfId="4877"/>
    <cellStyle name="20% - Accent4 13 3 3" xfId="3849"/>
    <cellStyle name="20% - Accent4 13 4" xfId="2358"/>
    <cellStyle name="20% - Accent4 13 4 2" xfId="4414"/>
    <cellStyle name="20% - Accent4 13 5" xfId="3386"/>
    <cellStyle name="20% - Accent4 14" xfId="1201"/>
    <cellStyle name="20% - Accent4 14 2" xfId="1472"/>
    <cellStyle name="20% - Accent4 14 2 2" xfId="1733"/>
    <cellStyle name="20% - Accent4 14 2 2 2" xfId="2824"/>
    <cellStyle name="20% - Accent4 14 2 2 2 2" xfId="4880"/>
    <cellStyle name="20% - Accent4 14 2 2 3" xfId="3852"/>
    <cellStyle name="20% - Accent4 14 2 3" xfId="2600"/>
    <cellStyle name="20% - Accent4 14 2 3 2" xfId="4656"/>
    <cellStyle name="20% - Accent4 14 2 4" xfId="3628"/>
    <cellStyle name="20% - Accent4 14 3" xfId="1732"/>
    <cellStyle name="20% - Accent4 14 3 2" xfId="2823"/>
    <cellStyle name="20% - Accent4 14 3 2 2" xfId="4879"/>
    <cellStyle name="20% - Accent4 14 3 3" xfId="3851"/>
    <cellStyle name="20% - Accent4 14 4" xfId="2378"/>
    <cellStyle name="20% - Accent4 14 4 2" xfId="4434"/>
    <cellStyle name="20% - Accent4 14 5" xfId="3406"/>
    <cellStyle name="20% - Accent4 15" xfId="1222"/>
    <cellStyle name="20% - Accent4 15 2" xfId="1492"/>
    <cellStyle name="20% - Accent4 15 2 2" xfId="1735"/>
    <cellStyle name="20% - Accent4 15 2 2 2" xfId="2826"/>
    <cellStyle name="20% - Accent4 15 2 2 2 2" xfId="4882"/>
    <cellStyle name="20% - Accent4 15 2 2 3" xfId="3854"/>
    <cellStyle name="20% - Accent4 15 2 3" xfId="2620"/>
    <cellStyle name="20% - Accent4 15 2 3 2" xfId="4676"/>
    <cellStyle name="20% - Accent4 15 2 4" xfId="3648"/>
    <cellStyle name="20% - Accent4 15 3" xfId="1734"/>
    <cellStyle name="20% - Accent4 15 3 2" xfId="2825"/>
    <cellStyle name="20% - Accent4 15 3 2 2" xfId="4881"/>
    <cellStyle name="20% - Accent4 15 3 3" xfId="3853"/>
    <cellStyle name="20% - Accent4 15 4" xfId="2398"/>
    <cellStyle name="20% - Accent4 15 4 2" xfId="4454"/>
    <cellStyle name="20% - Accent4 15 5" xfId="3426"/>
    <cellStyle name="20% - Accent4 16" xfId="1251"/>
    <cellStyle name="20% - Accent4 16 2" xfId="1736"/>
    <cellStyle name="20% - Accent4 16 2 2" xfId="2827"/>
    <cellStyle name="20% - Accent4 16 2 2 2" xfId="4883"/>
    <cellStyle name="20% - Accent4 16 2 3" xfId="3855"/>
    <cellStyle name="20% - Accent4 16 3" xfId="2423"/>
    <cellStyle name="20% - Accent4 16 3 2" xfId="4479"/>
    <cellStyle name="20% - Accent4 16 4" xfId="3451"/>
    <cellStyle name="20% - Accent4 17" xfId="1264"/>
    <cellStyle name="20% - Accent4 18" xfId="1524"/>
    <cellStyle name="20% - Accent4 18 2" xfId="1737"/>
    <cellStyle name="20% - Accent4 18 2 2" xfId="2828"/>
    <cellStyle name="20% - Accent4 18 2 2 2" xfId="4884"/>
    <cellStyle name="20% - Accent4 18 2 3" xfId="3856"/>
    <cellStyle name="20% - Accent4 18 3" xfId="2651"/>
    <cellStyle name="20% - Accent4 18 3 2" xfId="4707"/>
    <cellStyle name="20% - Accent4 18 4" xfId="3679"/>
    <cellStyle name="20% - Accent4 19" xfId="1553"/>
    <cellStyle name="20% - Accent4 19 2" xfId="1738"/>
    <cellStyle name="20% - Accent4 19 2 2" xfId="2829"/>
    <cellStyle name="20% - Accent4 19 2 2 2" xfId="4885"/>
    <cellStyle name="20% - Accent4 19 2 3" xfId="3857"/>
    <cellStyle name="20% - Accent4 19 3" xfId="2671"/>
    <cellStyle name="20% - Accent4 19 3 2" xfId="4727"/>
    <cellStyle name="20% - Accent4 19 4" xfId="3699"/>
    <cellStyle name="20% - Accent4 2" xfId="50"/>
    <cellStyle name="20% - Accent4 2 2" xfId="51"/>
    <cellStyle name="20% - Accent4 2 2 2" xfId="52"/>
    <cellStyle name="20% - Accent4 2 2_JanSFR Table 19" xfId="53"/>
    <cellStyle name="20% - Accent4 2 3" xfId="54"/>
    <cellStyle name="20% - Accent4 2 3 2" xfId="55"/>
    <cellStyle name="20% - Accent4 2 3_JanSFR Table 19" xfId="56"/>
    <cellStyle name="20% - Accent4 2 4" xfId="57"/>
    <cellStyle name="20% - Accent4 2_All_SFR_Tables" xfId="58"/>
    <cellStyle name="20% - Accent4 20" xfId="1598"/>
    <cellStyle name="20% - Accent4 20 2" xfId="1739"/>
    <cellStyle name="20% - Accent4 20 2 2" xfId="2830"/>
    <cellStyle name="20% - Accent4 20 2 2 2" xfId="4886"/>
    <cellStyle name="20% - Accent4 20 2 3" xfId="3858"/>
    <cellStyle name="20% - Accent4 20 3" xfId="2692"/>
    <cellStyle name="20% - Accent4 20 3 2" xfId="4748"/>
    <cellStyle name="20% - Accent4 20 4" xfId="3720"/>
    <cellStyle name="20% - Accent4 21" xfId="1610"/>
    <cellStyle name="20% - Accent4 21 2" xfId="1740"/>
    <cellStyle name="20% - Accent4 21 2 2" xfId="2831"/>
    <cellStyle name="20% - Accent4 21 2 2 2" xfId="4887"/>
    <cellStyle name="20% - Accent4 21 2 3" xfId="3859"/>
    <cellStyle name="20% - Accent4 21 3" xfId="2704"/>
    <cellStyle name="20% - Accent4 21 3 2" xfId="4760"/>
    <cellStyle name="20% - Accent4 21 4" xfId="3732"/>
    <cellStyle name="20% - Accent4 22" xfId="1625"/>
    <cellStyle name="20% - Accent4 22 2" xfId="1741"/>
    <cellStyle name="20% - Accent4 22 2 2" xfId="2832"/>
    <cellStyle name="20% - Accent4 22 2 2 2" xfId="4888"/>
    <cellStyle name="20% - Accent4 22 2 3" xfId="3860"/>
    <cellStyle name="20% - Accent4 22 3" xfId="2719"/>
    <cellStyle name="20% - Accent4 22 3 2" xfId="4775"/>
    <cellStyle name="20% - Accent4 22 4" xfId="3747"/>
    <cellStyle name="20% - Accent4 23" xfId="1742"/>
    <cellStyle name="20% - Accent4 24" xfId="5325"/>
    <cellStyle name="20% - Accent4 25" xfId="5336"/>
    <cellStyle name="20% - Accent4 26" xfId="5348"/>
    <cellStyle name="20% - Accent4 27" xfId="5360"/>
    <cellStyle name="20% - Accent4 28" xfId="5357"/>
    <cellStyle name="20% - Accent4 29" xfId="5373"/>
    <cellStyle name="20% - Accent4 3" xfId="59"/>
    <cellStyle name="20% - Accent4 3 2" xfId="60"/>
    <cellStyle name="20% - Accent4 3_JanSFR Table 19" xfId="61"/>
    <cellStyle name="20% - Accent4 30" xfId="5602"/>
    <cellStyle name="20% - Accent4 31" xfId="5587"/>
    <cellStyle name="20% - Accent4 32" xfId="5575"/>
    <cellStyle name="20% - Accent4 33" xfId="5561"/>
    <cellStyle name="20% - Accent4 34" xfId="5547"/>
    <cellStyle name="20% - Accent4 35" xfId="5534"/>
    <cellStyle name="20% - Accent4 36" xfId="5523"/>
    <cellStyle name="20% - Accent4 37" xfId="5511"/>
    <cellStyle name="20% - Accent4 38" xfId="5498"/>
    <cellStyle name="20% - Accent4 39" xfId="5479"/>
    <cellStyle name="20% - Accent4 4" xfId="62"/>
    <cellStyle name="20% - Accent4 40" xfId="5466"/>
    <cellStyle name="20% - Accent4 41" xfId="5453"/>
    <cellStyle name="20% - Accent4 42" xfId="5441"/>
    <cellStyle name="20% - Accent4 43" xfId="5431"/>
    <cellStyle name="20% - Accent4 44" xfId="5421"/>
    <cellStyle name="20% - Accent4 45" xfId="5412"/>
    <cellStyle name="20% - Accent4 46" xfId="5398"/>
    <cellStyle name="20% - Accent4 47" xfId="5384"/>
    <cellStyle name="20% - Accent4 5" xfId="63"/>
    <cellStyle name="20% - Accent4 6" xfId="64"/>
    <cellStyle name="20% - Accent4 7" xfId="929"/>
    <cellStyle name="20% - Accent4 7 2" xfId="1117"/>
    <cellStyle name="20% - Accent4 7 2 2" xfId="1391"/>
    <cellStyle name="20% - Accent4 7 2 2 2" xfId="1746"/>
    <cellStyle name="20% - Accent4 7 2 2 2 2" xfId="2836"/>
    <cellStyle name="20% - Accent4 7 2 2 2 2 2" xfId="4892"/>
    <cellStyle name="20% - Accent4 7 2 2 2 3" xfId="3864"/>
    <cellStyle name="20% - Accent4 7 2 2 3" xfId="2519"/>
    <cellStyle name="20% - Accent4 7 2 2 3 2" xfId="4575"/>
    <cellStyle name="20% - Accent4 7 2 2 4" xfId="3547"/>
    <cellStyle name="20% - Accent4 7 2 3" xfId="1745"/>
    <cellStyle name="20% - Accent4 7 2 3 2" xfId="2835"/>
    <cellStyle name="20% - Accent4 7 2 3 2 2" xfId="4891"/>
    <cellStyle name="20% - Accent4 7 2 3 3" xfId="3863"/>
    <cellStyle name="20% - Accent4 7 2 4" xfId="2297"/>
    <cellStyle name="20% - Accent4 7 2 4 2" xfId="4353"/>
    <cellStyle name="20% - Accent4 7 2 5" xfId="3325"/>
    <cellStyle name="20% - Accent4 7 3" xfId="1313"/>
    <cellStyle name="20% - Accent4 7 3 2" xfId="1747"/>
    <cellStyle name="20% - Accent4 7 3 2 2" xfId="2837"/>
    <cellStyle name="20% - Accent4 7 3 2 2 2" xfId="4893"/>
    <cellStyle name="20% - Accent4 7 3 2 3" xfId="3865"/>
    <cellStyle name="20% - Accent4 7 3 3" xfId="2441"/>
    <cellStyle name="20% - Accent4 7 3 3 2" xfId="4497"/>
    <cellStyle name="20% - Accent4 7 3 4" xfId="3469"/>
    <cellStyle name="20% - Accent4 7 4" xfId="1744"/>
    <cellStyle name="20% - Accent4 7 4 2" xfId="2834"/>
    <cellStyle name="20% - Accent4 7 4 2 2" xfId="4890"/>
    <cellStyle name="20% - Accent4 7 4 3" xfId="3862"/>
    <cellStyle name="20% - Accent4 7 5" xfId="2221"/>
    <cellStyle name="20% - Accent4 7 5 2" xfId="4277"/>
    <cellStyle name="20% - Accent4 7 6" xfId="3249"/>
    <cellStyle name="20% - Accent4 8" xfId="957"/>
    <cellStyle name="20% - Accent4 8 2" xfId="1131"/>
    <cellStyle name="20% - Accent4 8 2 2" xfId="1405"/>
    <cellStyle name="20% - Accent4 8 2 2 2" xfId="1750"/>
    <cellStyle name="20% - Accent4 8 2 2 2 2" xfId="2840"/>
    <cellStyle name="20% - Accent4 8 2 2 2 2 2" xfId="4896"/>
    <cellStyle name="20% - Accent4 8 2 2 2 3" xfId="3868"/>
    <cellStyle name="20% - Accent4 8 2 2 3" xfId="2533"/>
    <cellStyle name="20% - Accent4 8 2 2 3 2" xfId="4589"/>
    <cellStyle name="20% - Accent4 8 2 2 4" xfId="3561"/>
    <cellStyle name="20% - Accent4 8 2 3" xfId="1749"/>
    <cellStyle name="20% - Accent4 8 2 3 2" xfId="2839"/>
    <cellStyle name="20% - Accent4 8 2 3 2 2" xfId="4895"/>
    <cellStyle name="20% - Accent4 8 2 3 3" xfId="3867"/>
    <cellStyle name="20% - Accent4 8 2 4" xfId="2311"/>
    <cellStyle name="20% - Accent4 8 2 4 2" xfId="4367"/>
    <cellStyle name="20% - Accent4 8 2 5" xfId="3339"/>
    <cellStyle name="20% - Accent4 8 3" xfId="1328"/>
    <cellStyle name="20% - Accent4 8 3 2" xfId="1751"/>
    <cellStyle name="20% - Accent4 8 3 2 2" xfId="2841"/>
    <cellStyle name="20% - Accent4 8 3 2 2 2" xfId="4897"/>
    <cellStyle name="20% - Accent4 8 3 2 3" xfId="3869"/>
    <cellStyle name="20% - Accent4 8 3 3" xfId="2456"/>
    <cellStyle name="20% - Accent4 8 3 3 2" xfId="4512"/>
    <cellStyle name="20% - Accent4 8 3 4" xfId="3484"/>
    <cellStyle name="20% - Accent4 8 4" xfId="1748"/>
    <cellStyle name="20% - Accent4 8 4 2" xfId="2838"/>
    <cellStyle name="20% - Accent4 8 4 2 2" xfId="4894"/>
    <cellStyle name="20% - Accent4 8 4 3" xfId="3866"/>
    <cellStyle name="20% - Accent4 8 5" xfId="2235"/>
    <cellStyle name="20% - Accent4 8 5 2" xfId="4291"/>
    <cellStyle name="20% - Accent4 8 6" xfId="3263"/>
    <cellStyle name="20% - Accent4 9" xfId="993"/>
    <cellStyle name="20% - Accent4 9 2" xfId="1146"/>
    <cellStyle name="20% - Accent4 9 2 2" xfId="1420"/>
    <cellStyle name="20% - Accent4 9 2 2 2" xfId="1754"/>
    <cellStyle name="20% - Accent4 9 2 2 2 2" xfId="2844"/>
    <cellStyle name="20% - Accent4 9 2 2 2 2 2" xfId="4900"/>
    <cellStyle name="20% - Accent4 9 2 2 2 3" xfId="3872"/>
    <cellStyle name="20% - Accent4 9 2 2 3" xfId="2548"/>
    <cellStyle name="20% - Accent4 9 2 2 3 2" xfId="4604"/>
    <cellStyle name="20% - Accent4 9 2 2 4" xfId="3576"/>
    <cellStyle name="20% - Accent4 9 2 3" xfId="1753"/>
    <cellStyle name="20% - Accent4 9 2 3 2" xfId="2843"/>
    <cellStyle name="20% - Accent4 9 2 3 2 2" xfId="4899"/>
    <cellStyle name="20% - Accent4 9 2 3 3" xfId="3871"/>
    <cellStyle name="20% - Accent4 9 2 4" xfId="2326"/>
    <cellStyle name="20% - Accent4 9 2 4 2" xfId="4382"/>
    <cellStyle name="20% - Accent4 9 2 5" xfId="3354"/>
    <cellStyle name="20% - Accent4 9 3" xfId="1343"/>
    <cellStyle name="20% - Accent4 9 3 2" xfId="1755"/>
    <cellStyle name="20% - Accent4 9 3 2 2" xfId="2845"/>
    <cellStyle name="20% - Accent4 9 3 2 2 2" xfId="4901"/>
    <cellStyle name="20% - Accent4 9 3 2 3" xfId="3873"/>
    <cellStyle name="20% - Accent4 9 3 3" xfId="2471"/>
    <cellStyle name="20% - Accent4 9 3 3 2" xfId="4527"/>
    <cellStyle name="20% - Accent4 9 3 4" xfId="3499"/>
    <cellStyle name="20% - Accent4 9 4" xfId="1752"/>
    <cellStyle name="20% - Accent4 9 4 2" xfId="2842"/>
    <cellStyle name="20% - Accent4 9 4 2 2" xfId="4898"/>
    <cellStyle name="20% - Accent4 9 4 3" xfId="3870"/>
    <cellStyle name="20% - Accent4 9 5" xfId="2250"/>
    <cellStyle name="20% - Accent4 9 5 2" xfId="4306"/>
    <cellStyle name="20% - Accent4 9 6" xfId="3278"/>
    <cellStyle name="20% - Accent5" xfId="65" builtinId="46" customBuiltin="1"/>
    <cellStyle name="20% - Accent5 10" xfId="1019"/>
    <cellStyle name="20% - Accent5 10 2" xfId="1163"/>
    <cellStyle name="20% - Accent5 10 2 2" xfId="1437"/>
    <cellStyle name="20% - Accent5 10 2 2 2" xfId="1758"/>
    <cellStyle name="20% - Accent5 10 2 2 2 2" xfId="2848"/>
    <cellStyle name="20% - Accent5 10 2 2 2 2 2" xfId="4904"/>
    <cellStyle name="20% - Accent5 10 2 2 2 3" xfId="3876"/>
    <cellStyle name="20% - Accent5 10 2 2 3" xfId="2565"/>
    <cellStyle name="20% - Accent5 10 2 2 3 2" xfId="4621"/>
    <cellStyle name="20% - Accent5 10 2 2 4" xfId="3593"/>
    <cellStyle name="20% - Accent5 10 2 3" xfId="1757"/>
    <cellStyle name="20% - Accent5 10 2 3 2" xfId="2847"/>
    <cellStyle name="20% - Accent5 10 2 3 2 2" xfId="4903"/>
    <cellStyle name="20% - Accent5 10 2 3 3" xfId="3875"/>
    <cellStyle name="20% - Accent5 10 2 4" xfId="2343"/>
    <cellStyle name="20% - Accent5 10 2 4 2" xfId="4399"/>
    <cellStyle name="20% - Accent5 10 2 5" xfId="3371"/>
    <cellStyle name="20% - Accent5 10 3" xfId="1360"/>
    <cellStyle name="20% - Accent5 10 3 2" xfId="1759"/>
    <cellStyle name="20% - Accent5 10 3 2 2" xfId="2849"/>
    <cellStyle name="20% - Accent5 10 3 2 2 2" xfId="4905"/>
    <cellStyle name="20% - Accent5 10 3 2 3" xfId="3877"/>
    <cellStyle name="20% - Accent5 10 3 3" xfId="2488"/>
    <cellStyle name="20% - Accent5 10 3 3 2" xfId="4544"/>
    <cellStyle name="20% - Accent5 10 3 4" xfId="3516"/>
    <cellStyle name="20% - Accent5 10 4" xfId="1756"/>
    <cellStyle name="20% - Accent5 10 4 2" xfId="2846"/>
    <cellStyle name="20% - Accent5 10 4 2 2" xfId="4902"/>
    <cellStyle name="20% - Accent5 10 4 3" xfId="3874"/>
    <cellStyle name="20% - Accent5 10 5" xfId="2267"/>
    <cellStyle name="20% - Accent5 10 5 2" xfId="4323"/>
    <cellStyle name="20% - Accent5 10 6" xfId="3295"/>
    <cellStyle name="20% - Accent5 11" xfId="1042"/>
    <cellStyle name="20% - Accent5 11 2" xfId="1377"/>
    <cellStyle name="20% - Accent5 11 2 2" xfId="1761"/>
    <cellStyle name="20% - Accent5 11 2 2 2" xfId="2851"/>
    <cellStyle name="20% - Accent5 11 2 2 2 2" xfId="4907"/>
    <cellStyle name="20% - Accent5 11 2 2 3" xfId="3879"/>
    <cellStyle name="20% - Accent5 11 2 3" xfId="2505"/>
    <cellStyle name="20% - Accent5 11 2 3 2" xfId="4561"/>
    <cellStyle name="20% - Accent5 11 2 4" xfId="3533"/>
    <cellStyle name="20% - Accent5 11 3" xfId="1760"/>
    <cellStyle name="20% - Accent5 11 3 2" xfId="2850"/>
    <cellStyle name="20% - Accent5 11 3 2 2" xfId="4906"/>
    <cellStyle name="20% - Accent5 11 3 3" xfId="3878"/>
    <cellStyle name="20% - Accent5 11 4" xfId="2284"/>
    <cellStyle name="20% - Accent5 11 4 2" xfId="4340"/>
    <cellStyle name="20% - Accent5 11 5" xfId="3312"/>
    <cellStyle name="20% - Accent5 12" xfId="1052"/>
    <cellStyle name="20% - Accent5 13" xfId="1182"/>
    <cellStyle name="20% - Accent5 13 2" xfId="1454"/>
    <cellStyle name="20% - Accent5 13 2 2" xfId="1763"/>
    <cellStyle name="20% - Accent5 13 2 2 2" xfId="2853"/>
    <cellStyle name="20% - Accent5 13 2 2 2 2" xfId="4909"/>
    <cellStyle name="20% - Accent5 13 2 2 3" xfId="3881"/>
    <cellStyle name="20% - Accent5 13 2 3" xfId="2582"/>
    <cellStyle name="20% - Accent5 13 2 3 2" xfId="4638"/>
    <cellStyle name="20% - Accent5 13 2 4" xfId="3610"/>
    <cellStyle name="20% - Accent5 13 3" xfId="1762"/>
    <cellStyle name="20% - Accent5 13 3 2" xfId="2852"/>
    <cellStyle name="20% - Accent5 13 3 2 2" xfId="4908"/>
    <cellStyle name="20% - Accent5 13 3 3" xfId="3880"/>
    <cellStyle name="20% - Accent5 13 4" xfId="2360"/>
    <cellStyle name="20% - Accent5 13 4 2" xfId="4416"/>
    <cellStyle name="20% - Accent5 13 5" xfId="3388"/>
    <cellStyle name="20% - Accent5 14" xfId="1203"/>
    <cellStyle name="20% - Accent5 14 2" xfId="1474"/>
    <cellStyle name="20% - Accent5 14 2 2" xfId="1765"/>
    <cellStyle name="20% - Accent5 14 2 2 2" xfId="2855"/>
    <cellStyle name="20% - Accent5 14 2 2 2 2" xfId="4911"/>
    <cellStyle name="20% - Accent5 14 2 2 3" xfId="3883"/>
    <cellStyle name="20% - Accent5 14 2 3" xfId="2602"/>
    <cellStyle name="20% - Accent5 14 2 3 2" xfId="4658"/>
    <cellStyle name="20% - Accent5 14 2 4" xfId="3630"/>
    <cellStyle name="20% - Accent5 14 3" xfId="1764"/>
    <cellStyle name="20% - Accent5 14 3 2" xfId="2854"/>
    <cellStyle name="20% - Accent5 14 3 2 2" xfId="4910"/>
    <cellStyle name="20% - Accent5 14 3 3" xfId="3882"/>
    <cellStyle name="20% - Accent5 14 4" xfId="2380"/>
    <cellStyle name="20% - Accent5 14 4 2" xfId="4436"/>
    <cellStyle name="20% - Accent5 14 5" xfId="3408"/>
    <cellStyle name="20% - Accent5 15" xfId="1224"/>
    <cellStyle name="20% - Accent5 15 2" xfId="1494"/>
    <cellStyle name="20% - Accent5 15 2 2" xfId="1767"/>
    <cellStyle name="20% - Accent5 15 2 2 2" xfId="2857"/>
    <cellStyle name="20% - Accent5 15 2 2 2 2" xfId="4913"/>
    <cellStyle name="20% - Accent5 15 2 2 3" xfId="3885"/>
    <cellStyle name="20% - Accent5 15 2 3" xfId="2622"/>
    <cellStyle name="20% - Accent5 15 2 3 2" xfId="4678"/>
    <cellStyle name="20% - Accent5 15 2 4" xfId="3650"/>
    <cellStyle name="20% - Accent5 15 3" xfId="1766"/>
    <cellStyle name="20% - Accent5 15 3 2" xfId="2856"/>
    <cellStyle name="20% - Accent5 15 3 2 2" xfId="4912"/>
    <cellStyle name="20% - Accent5 15 3 3" xfId="3884"/>
    <cellStyle name="20% - Accent5 15 4" xfId="2400"/>
    <cellStyle name="20% - Accent5 15 4 2" xfId="4456"/>
    <cellStyle name="20% - Accent5 15 5" xfId="3428"/>
    <cellStyle name="20% - Accent5 16" xfId="1253"/>
    <cellStyle name="20% - Accent5 16 2" xfId="1768"/>
    <cellStyle name="20% - Accent5 16 2 2" xfId="2858"/>
    <cellStyle name="20% - Accent5 16 2 2 2" xfId="4914"/>
    <cellStyle name="20% - Accent5 16 2 3" xfId="3886"/>
    <cellStyle name="20% - Accent5 16 3" xfId="2425"/>
    <cellStyle name="20% - Accent5 16 3 2" xfId="4481"/>
    <cellStyle name="20% - Accent5 16 4" xfId="3453"/>
    <cellStyle name="20% - Accent5 17" xfId="1266"/>
    <cellStyle name="20% - Accent5 18" xfId="1526"/>
    <cellStyle name="20% - Accent5 18 2" xfId="1769"/>
    <cellStyle name="20% - Accent5 18 2 2" xfId="2859"/>
    <cellStyle name="20% - Accent5 18 2 2 2" xfId="4915"/>
    <cellStyle name="20% - Accent5 18 2 3" xfId="3887"/>
    <cellStyle name="20% - Accent5 18 3" xfId="2653"/>
    <cellStyle name="20% - Accent5 18 3 2" xfId="4709"/>
    <cellStyle name="20% - Accent5 18 4" xfId="3681"/>
    <cellStyle name="20% - Accent5 19" xfId="1555"/>
    <cellStyle name="20% - Accent5 19 2" xfId="1770"/>
    <cellStyle name="20% - Accent5 19 2 2" xfId="2860"/>
    <cellStyle name="20% - Accent5 19 2 2 2" xfId="4916"/>
    <cellStyle name="20% - Accent5 19 2 3" xfId="3888"/>
    <cellStyle name="20% - Accent5 19 3" xfId="2673"/>
    <cellStyle name="20% - Accent5 19 3 2" xfId="4729"/>
    <cellStyle name="20% - Accent5 19 4" xfId="3701"/>
    <cellStyle name="20% - Accent5 2" xfId="66"/>
    <cellStyle name="20% - Accent5 2 2" xfId="67"/>
    <cellStyle name="20% - Accent5 2 2 2" xfId="68"/>
    <cellStyle name="20% - Accent5 2 2_JanSFR Table 19" xfId="69"/>
    <cellStyle name="20% - Accent5 2 3" xfId="70"/>
    <cellStyle name="20% - Accent5 2 3 2" xfId="71"/>
    <cellStyle name="20% - Accent5 2 3_JanSFR Table 19" xfId="72"/>
    <cellStyle name="20% - Accent5 2 4" xfId="73"/>
    <cellStyle name="20% - Accent5 2_All_SFR_Tables" xfId="74"/>
    <cellStyle name="20% - Accent5 20" xfId="1600"/>
    <cellStyle name="20% - Accent5 20 2" xfId="1771"/>
    <cellStyle name="20% - Accent5 20 2 2" xfId="2861"/>
    <cellStyle name="20% - Accent5 20 2 2 2" xfId="4917"/>
    <cellStyle name="20% - Accent5 20 2 3" xfId="3889"/>
    <cellStyle name="20% - Accent5 20 3" xfId="2694"/>
    <cellStyle name="20% - Accent5 20 3 2" xfId="4750"/>
    <cellStyle name="20% - Accent5 20 4" xfId="3722"/>
    <cellStyle name="20% - Accent5 21" xfId="1612"/>
    <cellStyle name="20% - Accent5 21 2" xfId="1772"/>
    <cellStyle name="20% - Accent5 21 2 2" xfId="2862"/>
    <cellStyle name="20% - Accent5 21 2 2 2" xfId="4918"/>
    <cellStyle name="20% - Accent5 21 2 3" xfId="3890"/>
    <cellStyle name="20% - Accent5 21 3" xfId="2706"/>
    <cellStyle name="20% - Accent5 21 3 2" xfId="4762"/>
    <cellStyle name="20% - Accent5 21 4" xfId="3734"/>
    <cellStyle name="20% - Accent5 22" xfId="1627"/>
    <cellStyle name="20% - Accent5 22 2" xfId="1773"/>
    <cellStyle name="20% - Accent5 22 2 2" xfId="2863"/>
    <cellStyle name="20% - Accent5 22 2 2 2" xfId="4919"/>
    <cellStyle name="20% - Accent5 22 2 3" xfId="3891"/>
    <cellStyle name="20% - Accent5 22 3" xfId="2721"/>
    <cellStyle name="20% - Accent5 22 3 2" xfId="4777"/>
    <cellStyle name="20% - Accent5 22 4" xfId="3749"/>
    <cellStyle name="20% - Accent5 23" xfId="1774"/>
    <cellStyle name="20% - Accent5 24" xfId="5329"/>
    <cellStyle name="20% - Accent5 25" xfId="5339"/>
    <cellStyle name="20% - Accent5 26" xfId="5351"/>
    <cellStyle name="20% - Accent5 27" xfId="5364"/>
    <cellStyle name="20% - Accent5 28" xfId="5362"/>
    <cellStyle name="20% - Accent5 29" xfId="5375"/>
    <cellStyle name="20% - Accent5 3" xfId="75"/>
    <cellStyle name="20% - Accent5 3 2" xfId="76"/>
    <cellStyle name="20% - Accent5 3_JanSFR Table 19" xfId="77"/>
    <cellStyle name="20% - Accent5 30" xfId="5599"/>
    <cellStyle name="20% - Accent5 31" xfId="5583"/>
    <cellStyle name="20% - Accent5 32" xfId="5571"/>
    <cellStyle name="20% - Accent5 33" xfId="5557"/>
    <cellStyle name="20% - Accent5 34" xfId="5544"/>
    <cellStyle name="20% - Accent5 35" xfId="5531"/>
    <cellStyle name="20% - Accent5 36" xfId="5520"/>
    <cellStyle name="20% - Accent5 37" xfId="5508"/>
    <cellStyle name="20% - Accent5 38" xfId="5494"/>
    <cellStyle name="20% - Accent5 39" xfId="5476"/>
    <cellStyle name="20% - Accent5 4" xfId="78"/>
    <cellStyle name="20% - Accent5 40" xfId="5463"/>
    <cellStyle name="20% - Accent5 41" xfId="5450"/>
    <cellStyle name="20% - Accent5 42" xfId="5438"/>
    <cellStyle name="20% - Accent5 43" xfId="5428"/>
    <cellStyle name="20% - Accent5 44" xfId="5418"/>
    <cellStyle name="20% - Accent5 45" xfId="5410"/>
    <cellStyle name="20% - Accent5 46" xfId="5396"/>
    <cellStyle name="20% - Accent5 47" xfId="5382"/>
    <cellStyle name="20% - Accent5 5" xfId="79"/>
    <cellStyle name="20% - Accent5 6" xfId="80"/>
    <cellStyle name="20% - Accent5 7" xfId="933"/>
    <cellStyle name="20% - Accent5 7 2" xfId="1119"/>
    <cellStyle name="20% - Accent5 7 2 2" xfId="1393"/>
    <cellStyle name="20% - Accent5 7 2 2 2" xfId="1777"/>
    <cellStyle name="20% - Accent5 7 2 2 2 2" xfId="2866"/>
    <cellStyle name="20% - Accent5 7 2 2 2 2 2" xfId="4922"/>
    <cellStyle name="20% - Accent5 7 2 2 2 3" xfId="3894"/>
    <cellStyle name="20% - Accent5 7 2 2 3" xfId="2521"/>
    <cellStyle name="20% - Accent5 7 2 2 3 2" xfId="4577"/>
    <cellStyle name="20% - Accent5 7 2 2 4" xfId="3549"/>
    <cellStyle name="20% - Accent5 7 2 3" xfId="1776"/>
    <cellStyle name="20% - Accent5 7 2 3 2" xfId="2865"/>
    <cellStyle name="20% - Accent5 7 2 3 2 2" xfId="4921"/>
    <cellStyle name="20% - Accent5 7 2 3 3" xfId="3893"/>
    <cellStyle name="20% - Accent5 7 2 4" xfId="2299"/>
    <cellStyle name="20% - Accent5 7 2 4 2" xfId="4355"/>
    <cellStyle name="20% - Accent5 7 2 5" xfId="3327"/>
    <cellStyle name="20% - Accent5 7 3" xfId="1316"/>
    <cellStyle name="20% - Accent5 7 3 2" xfId="1778"/>
    <cellStyle name="20% - Accent5 7 3 2 2" xfId="2867"/>
    <cellStyle name="20% - Accent5 7 3 2 2 2" xfId="4923"/>
    <cellStyle name="20% - Accent5 7 3 2 3" xfId="3895"/>
    <cellStyle name="20% - Accent5 7 3 3" xfId="2444"/>
    <cellStyle name="20% - Accent5 7 3 3 2" xfId="4500"/>
    <cellStyle name="20% - Accent5 7 3 4" xfId="3472"/>
    <cellStyle name="20% - Accent5 7 4" xfId="1775"/>
    <cellStyle name="20% - Accent5 7 4 2" xfId="2864"/>
    <cellStyle name="20% - Accent5 7 4 2 2" xfId="4920"/>
    <cellStyle name="20% - Accent5 7 4 3" xfId="3892"/>
    <cellStyle name="20% - Accent5 7 5" xfId="2223"/>
    <cellStyle name="20% - Accent5 7 5 2" xfId="4279"/>
    <cellStyle name="20% - Accent5 7 6" xfId="3251"/>
    <cellStyle name="20% - Accent5 8" xfId="959"/>
    <cellStyle name="20% - Accent5 8 2" xfId="1133"/>
    <cellStyle name="20% - Accent5 8 2 2" xfId="1407"/>
    <cellStyle name="20% - Accent5 8 2 2 2" xfId="1781"/>
    <cellStyle name="20% - Accent5 8 2 2 2 2" xfId="2870"/>
    <cellStyle name="20% - Accent5 8 2 2 2 2 2" xfId="4926"/>
    <cellStyle name="20% - Accent5 8 2 2 2 3" xfId="3898"/>
    <cellStyle name="20% - Accent5 8 2 2 3" xfId="2535"/>
    <cellStyle name="20% - Accent5 8 2 2 3 2" xfId="4591"/>
    <cellStyle name="20% - Accent5 8 2 2 4" xfId="3563"/>
    <cellStyle name="20% - Accent5 8 2 3" xfId="1780"/>
    <cellStyle name="20% - Accent5 8 2 3 2" xfId="2869"/>
    <cellStyle name="20% - Accent5 8 2 3 2 2" xfId="4925"/>
    <cellStyle name="20% - Accent5 8 2 3 3" xfId="3897"/>
    <cellStyle name="20% - Accent5 8 2 4" xfId="2313"/>
    <cellStyle name="20% - Accent5 8 2 4 2" xfId="4369"/>
    <cellStyle name="20% - Accent5 8 2 5" xfId="3341"/>
    <cellStyle name="20% - Accent5 8 3" xfId="1330"/>
    <cellStyle name="20% - Accent5 8 3 2" xfId="1782"/>
    <cellStyle name="20% - Accent5 8 3 2 2" xfId="2871"/>
    <cellStyle name="20% - Accent5 8 3 2 2 2" xfId="4927"/>
    <cellStyle name="20% - Accent5 8 3 2 3" xfId="3899"/>
    <cellStyle name="20% - Accent5 8 3 3" xfId="2458"/>
    <cellStyle name="20% - Accent5 8 3 3 2" xfId="4514"/>
    <cellStyle name="20% - Accent5 8 3 4" xfId="3486"/>
    <cellStyle name="20% - Accent5 8 4" xfId="1779"/>
    <cellStyle name="20% - Accent5 8 4 2" xfId="2868"/>
    <cellStyle name="20% - Accent5 8 4 2 2" xfId="4924"/>
    <cellStyle name="20% - Accent5 8 4 3" xfId="3896"/>
    <cellStyle name="20% - Accent5 8 5" xfId="2237"/>
    <cellStyle name="20% - Accent5 8 5 2" xfId="4293"/>
    <cellStyle name="20% - Accent5 8 6" xfId="3265"/>
    <cellStyle name="20% - Accent5 9" xfId="997"/>
    <cellStyle name="20% - Accent5 9 2" xfId="1149"/>
    <cellStyle name="20% - Accent5 9 2 2" xfId="1423"/>
    <cellStyle name="20% - Accent5 9 2 2 2" xfId="1785"/>
    <cellStyle name="20% - Accent5 9 2 2 2 2" xfId="2874"/>
    <cellStyle name="20% - Accent5 9 2 2 2 2 2" xfId="4930"/>
    <cellStyle name="20% - Accent5 9 2 2 2 3" xfId="3902"/>
    <cellStyle name="20% - Accent5 9 2 2 3" xfId="2551"/>
    <cellStyle name="20% - Accent5 9 2 2 3 2" xfId="4607"/>
    <cellStyle name="20% - Accent5 9 2 2 4" xfId="3579"/>
    <cellStyle name="20% - Accent5 9 2 3" xfId="1784"/>
    <cellStyle name="20% - Accent5 9 2 3 2" xfId="2873"/>
    <cellStyle name="20% - Accent5 9 2 3 2 2" xfId="4929"/>
    <cellStyle name="20% - Accent5 9 2 3 3" xfId="3901"/>
    <cellStyle name="20% - Accent5 9 2 4" xfId="2329"/>
    <cellStyle name="20% - Accent5 9 2 4 2" xfId="4385"/>
    <cellStyle name="20% - Accent5 9 2 5" xfId="3357"/>
    <cellStyle name="20% - Accent5 9 3" xfId="1346"/>
    <cellStyle name="20% - Accent5 9 3 2" xfId="1786"/>
    <cellStyle name="20% - Accent5 9 3 2 2" xfId="2875"/>
    <cellStyle name="20% - Accent5 9 3 2 2 2" xfId="4931"/>
    <cellStyle name="20% - Accent5 9 3 2 3" xfId="3903"/>
    <cellStyle name="20% - Accent5 9 3 3" xfId="2474"/>
    <cellStyle name="20% - Accent5 9 3 3 2" xfId="4530"/>
    <cellStyle name="20% - Accent5 9 3 4" xfId="3502"/>
    <cellStyle name="20% - Accent5 9 4" xfId="1783"/>
    <cellStyle name="20% - Accent5 9 4 2" xfId="2872"/>
    <cellStyle name="20% - Accent5 9 4 2 2" xfId="4928"/>
    <cellStyle name="20% - Accent5 9 4 3" xfId="3900"/>
    <cellStyle name="20% - Accent5 9 5" xfId="2253"/>
    <cellStyle name="20% - Accent5 9 5 2" xfId="4309"/>
    <cellStyle name="20% - Accent5 9 6" xfId="3281"/>
    <cellStyle name="20% - Accent6" xfId="81" builtinId="50" customBuiltin="1"/>
    <cellStyle name="20% - Accent6 10" xfId="1022"/>
    <cellStyle name="20% - Accent6 10 2" xfId="1166"/>
    <cellStyle name="20% - Accent6 10 2 2" xfId="1440"/>
    <cellStyle name="20% - Accent6 10 2 2 2" xfId="1789"/>
    <cellStyle name="20% - Accent6 10 2 2 2 2" xfId="2878"/>
    <cellStyle name="20% - Accent6 10 2 2 2 2 2" xfId="4934"/>
    <cellStyle name="20% - Accent6 10 2 2 2 3" xfId="3906"/>
    <cellStyle name="20% - Accent6 10 2 2 3" xfId="2568"/>
    <cellStyle name="20% - Accent6 10 2 2 3 2" xfId="4624"/>
    <cellStyle name="20% - Accent6 10 2 2 4" xfId="3596"/>
    <cellStyle name="20% - Accent6 10 2 3" xfId="1788"/>
    <cellStyle name="20% - Accent6 10 2 3 2" xfId="2877"/>
    <cellStyle name="20% - Accent6 10 2 3 2 2" xfId="4933"/>
    <cellStyle name="20% - Accent6 10 2 3 3" xfId="3905"/>
    <cellStyle name="20% - Accent6 10 2 4" xfId="2346"/>
    <cellStyle name="20% - Accent6 10 2 4 2" xfId="4402"/>
    <cellStyle name="20% - Accent6 10 2 5" xfId="3374"/>
    <cellStyle name="20% - Accent6 10 3" xfId="1363"/>
    <cellStyle name="20% - Accent6 10 3 2" xfId="1790"/>
    <cellStyle name="20% - Accent6 10 3 2 2" xfId="2879"/>
    <cellStyle name="20% - Accent6 10 3 2 2 2" xfId="4935"/>
    <cellStyle name="20% - Accent6 10 3 2 3" xfId="3907"/>
    <cellStyle name="20% - Accent6 10 3 3" xfId="2491"/>
    <cellStyle name="20% - Accent6 10 3 3 2" xfId="4547"/>
    <cellStyle name="20% - Accent6 10 3 4" xfId="3519"/>
    <cellStyle name="20% - Accent6 10 4" xfId="1787"/>
    <cellStyle name="20% - Accent6 10 4 2" xfId="2876"/>
    <cellStyle name="20% - Accent6 10 4 2 2" xfId="4932"/>
    <cellStyle name="20% - Accent6 10 4 3" xfId="3904"/>
    <cellStyle name="20% - Accent6 10 5" xfId="2270"/>
    <cellStyle name="20% - Accent6 10 5 2" xfId="4326"/>
    <cellStyle name="20% - Accent6 10 6" xfId="3298"/>
    <cellStyle name="20% - Accent6 11" xfId="1044"/>
    <cellStyle name="20% - Accent6 11 2" xfId="1379"/>
    <cellStyle name="20% - Accent6 11 2 2" xfId="1792"/>
    <cellStyle name="20% - Accent6 11 2 2 2" xfId="2881"/>
    <cellStyle name="20% - Accent6 11 2 2 2 2" xfId="4937"/>
    <cellStyle name="20% - Accent6 11 2 2 3" xfId="3909"/>
    <cellStyle name="20% - Accent6 11 2 3" xfId="2507"/>
    <cellStyle name="20% - Accent6 11 2 3 2" xfId="4563"/>
    <cellStyle name="20% - Accent6 11 2 4" xfId="3535"/>
    <cellStyle name="20% - Accent6 11 3" xfId="1791"/>
    <cellStyle name="20% - Accent6 11 3 2" xfId="2880"/>
    <cellStyle name="20% - Accent6 11 3 2 2" xfId="4936"/>
    <cellStyle name="20% - Accent6 11 3 3" xfId="3908"/>
    <cellStyle name="20% - Accent6 11 4" xfId="2286"/>
    <cellStyle name="20% - Accent6 11 4 2" xfId="4342"/>
    <cellStyle name="20% - Accent6 11 5" xfId="3314"/>
    <cellStyle name="20% - Accent6 12" xfId="1053"/>
    <cellStyle name="20% - Accent6 13" xfId="1184"/>
    <cellStyle name="20% - Accent6 13 2" xfId="1456"/>
    <cellStyle name="20% - Accent6 13 2 2" xfId="1794"/>
    <cellStyle name="20% - Accent6 13 2 2 2" xfId="2883"/>
    <cellStyle name="20% - Accent6 13 2 2 2 2" xfId="4939"/>
    <cellStyle name="20% - Accent6 13 2 2 3" xfId="3911"/>
    <cellStyle name="20% - Accent6 13 2 3" xfId="2584"/>
    <cellStyle name="20% - Accent6 13 2 3 2" xfId="4640"/>
    <cellStyle name="20% - Accent6 13 2 4" xfId="3612"/>
    <cellStyle name="20% - Accent6 13 3" xfId="1793"/>
    <cellStyle name="20% - Accent6 13 3 2" xfId="2882"/>
    <cellStyle name="20% - Accent6 13 3 2 2" xfId="4938"/>
    <cellStyle name="20% - Accent6 13 3 3" xfId="3910"/>
    <cellStyle name="20% - Accent6 13 4" xfId="2362"/>
    <cellStyle name="20% - Accent6 13 4 2" xfId="4418"/>
    <cellStyle name="20% - Accent6 13 5" xfId="3390"/>
    <cellStyle name="20% - Accent6 14" xfId="1205"/>
    <cellStyle name="20% - Accent6 14 2" xfId="1476"/>
    <cellStyle name="20% - Accent6 14 2 2" xfId="1796"/>
    <cellStyle name="20% - Accent6 14 2 2 2" xfId="2885"/>
    <cellStyle name="20% - Accent6 14 2 2 2 2" xfId="4941"/>
    <cellStyle name="20% - Accent6 14 2 2 3" xfId="3913"/>
    <cellStyle name="20% - Accent6 14 2 3" xfId="2604"/>
    <cellStyle name="20% - Accent6 14 2 3 2" xfId="4660"/>
    <cellStyle name="20% - Accent6 14 2 4" xfId="3632"/>
    <cellStyle name="20% - Accent6 14 3" xfId="1795"/>
    <cellStyle name="20% - Accent6 14 3 2" xfId="2884"/>
    <cellStyle name="20% - Accent6 14 3 2 2" xfId="4940"/>
    <cellStyle name="20% - Accent6 14 3 3" xfId="3912"/>
    <cellStyle name="20% - Accent6 14 4" xfId="2382"/>
    <cellStyle name="20% - Accent6 14 4 2" xfId="4438"/>
    <cellStyle name="20% - Accent6 14 5" xfId="3410"/>
    <cellStyle name="20% - Accent6 15" xfId="1227"/>
    <cellStyle name="20% - Accent6 15 2" xfId="1497"/>
    <cellStyle name="20% - Accent6 15 2 2" xfId="1798"/>
    <cellStyle name="20% - Accent6 15 2 2 2" xfId="2887"/>
    <cellStyle name="20% - Accent6 15 2 2 2 2" xfId="4943"/>
    <cellStyle name="20% - Accent6 15 2 2 3" xfId="3915"/>
    <cellStyle name="20% - Accent6 15 2 3" xfId="2625"/>
    <cellStyle name="20% - Accent6 15 2 3 2" xfId="4681"/>
    <cellStyle name="20% - Accent6 15 2 4" xfId="3653"/>
    <cellStyle name="20% - Accent6 15 3" xfId="1797"/>
    <cellStyle name="20% - Accent6 15 3 2" xfId="2886"/>
    <cellStyle name="20% - Accent6 15 3 2 2" xfId="4942"/>
    <cellStyle name="20% - Accent6 15 3 3" xfId="3914"/>
    <cellStyle name="20% - Accent6 15 4" xfId="2403"/>
    <cellStyle name="20% - Accent6 15 4 2" xfId="4459"/>
    <cellStyle name="20% - Accent6 15 5" xfId="3431"/>
    <cellStyle name="20% - Accent6 16" xfId="1255"/>
    <cellStyle name="20% - Accent6 16 2" xfId="1799"/>
    <cellStyle name="20% - Accent6 16 2 2" xfId="2888"/>
    <cellStyle name="20% - Accent6 16 2 2 2" xfId="4944"/>
    <cellStyle name="20% - Accent6 16 2 3" xfId="3916"/>
    <cellStyle name="20% - Accent6 16 3" xfId="2427"/>
    <cellStyle name="20% - Accent6 16 3 2" xfId="4483"/>
    <cellStyle name="20% - Accent6 16 4" xfId="3455"/>
    <cellStyle name="20% - Accent6 17" xfId="1267"/>
    <cellStyle name="20% - Accent6 18" xfId="1528"/>
    <cellStyle name="20% - Accent6 18 2" xfId="1800"/>
    <cellStyle name="20% - Accent6 18 2 2" xfId="2889"/>
    <cellStyle name="20% - Accent6 18 2 2 2" xfId="4945"/>
    <cellStyle name="20% - Accent6 18 2 3" xfId="3917"/>
    <cellStyle name="20% - Accent6 18 3" xfId="2655"/>
    <cellStyle name="20% - Accent6 18 3 2" xfId="4711"/>
    <cellStyle name="20% - Accent6 18 4" xfId="3683"/>
    <cellStyle name="20% - Accent6 19" xfId="1558"/>
    <cellStyle name="20% - Accent6 19 2" xfId="1801"/>
    <cellStyle name="20% - Accent6 19 2 2" xfId="2890"/>
    <cellStyle name="20% - Accent6 19 2 2 2" xfId="4946"/>
    <cellStyle name="20% - Accent6 19 2 3" xfId="3918"/>
    <cellStyle name="20% - Accent6 19 3" xfId="2676"/>
    <cellStyle name="20% - Accent6 19 3 2" xfId="4732"/>
    <cellStyle name="20% - Accent6 19 4" xfId="3704"/>
    <cellStyle name="20% - Accent6 2" xfId="82"/>
    <cellStyle name="20% - Accent6 2 2" xfId="83"/>
    <cellStyle name="20% - Accent6 2 2 2" xfId="84"/>
    <cellStyle name="20% - Accent6 2 2_JanSFR Table 19" xfId="85"/>
    <cellStyle name="20% - Accent6 2 3" xfId="86"/>
    <cellStyle name="20% - Accent6 2 3 2" xfId="87"/>
    <cellStyle name="20% - Accent6 2 3_JanSFR Table 19" xfId="88"/>
    <cellStyle name="20% - Accent6 2 4" xfId="89"/>
    <cellStyle name="20% - Accent6 2_All_SFR_Tables" xfId="90"/>
    <cellStyle name="20% - Accent6 20" xfId="1603"/>
    <cellStyle name="20% - Accent6 20 2" xfId="1802"/>
    <cellStyle name="20% - Accent6 20 2 2" xfId="2891"/>
    <cellStyle name="20% - Accent6 20 2 2 2" xfId="4947"/>
    <cellStyle name="20% - Accent6 20 2 3" xfId="3919"/>
    <cellStyle name="20% - Accent6 20 3" xfId="2697"/>
    <cellStyle name="20% - Accent6 20 3 2" xfId="4753"/>
    <cellStyle name="20% - Accent6 20 4" xfId="3725"/>
    <cellStyle name="20% - Accent6 21" xfId="1614"/>
    <cellStyle name="20% - Accent6 21 2" xfId="1803"/>
    <cellStyle name="20% - Accent6 21 2 2" xfId="2892"/>
    <cellStyle name="20% - Accent6 21 2 2 2" xfId="4948"/>
    <cellStyle name="20% - Accent6 21 2 3" xfId="3920"/>
    <cellStyle name="20% - Accent6 21 3" xfId="2708"/>
    <cellStyle name="20% - Accent6 21 3 2" xfId="4764"/>
    <cellStyle name="20% - Accent6 21 4" xfId="3736"/>
    <cellStyle name="20% - Accent6 22" xfId="1629"/>
    <cellStyle name="20% - Accent6 22 2" xfId="1804"/>
    <cellStyle name="20% - Accent6 22 2 2" xfId="2893"/>
    <cellStyle name="20% - Accent6 22 2 2 2" xfId="4949"/>
    <cellStyle name="20% - Accent6 22 2 3" xfId="3921"/>
    <cellStyle name="20% - Accent6 22 3" xfId="2723"/>
    <cellStyle name="20% - Accent6 22 3 2" xfId="4779"/>
    <cellStyle name="20% - Accent6 22 4" xfId="3751"/>
    <cellStyle name="20% - Accent6 23" xfId="1805"/>
    <cellStyle name="20% - Accent6 24" xfId="5332"/>
    <cellStyle name="20% - Accent6 25" xfId="5342"/>
    <cellStyle name="20% - Accent6 26" xfId="5355"/>
    <cellStyle name="20% - Accent6 27" xfId="5367"/>
    <cellStyle name="20% - Accent6 28" xfId="5370"/>
    <cellStyle name="20% - Accent6 29" xfId="5377"/>
    <cellStyle name="20% - Accent6 3" xfId="91"/>
    <cellStyle name="20% - Accent6 3 2" xfId="92"/>
    <cellStyle name="20% - Accent6 3_JanSFR Table 19" xfId="93"/>
    <cellStyle name="20% - Accent6 30" xfId="5595"/>
    <cellStyle name="20% - Accent6 31" xfId="5631"/>
    <cellStyle name="20% - Accent6 32" xfId="5567"/>
    <cellStyle name="20% - Accent6 33" xfId="5553"/>
    <cellStyle name="20% - Accent6 34" xfId="5540"/>
    <cellStyle name="20% - Accent6 35" xfId="5528"/>
    <cellStyle name="20% - Accent6 36" xfId="5517"/>
    <cellStyle name="20% - Accent6 37" xfId="5504"/>
    <cellStyle name="20% - Accent6 38" xfId="5491"/>
    <cellStyle name="20% - Accent6 39" xfId="5472"/>
    <cellStyle name="20% - Accent6 4" xfId="94"/>
    <cellStyle name="20% - Accent6 40" xfId="5459"/>
    <cellStyle name="20% - Accent6 41" xfId="5447"/>
    <cellStyle name="20% - Accent6 42" xfId="5435"/>
    <cellStyle name="20% - Accent6 43" xfId="5425"/>
    <cellStyle name="20% - Accent6 44" xfId="5415"/>
    <cellStyle name="20% - Accent6 45" xfId="5408"/>
    <cellStyle name="20% - Accent6 46" xfId="5394"/>
    <cellStyle name="20% - Accent6 47" xfId="5380"/>
    <cellStyle name="20% - Accent6 5" xfId="95"/>
    <cellStyle name="20% - Accent6 6" xfId="96"/>
    <cellStyle name="20% - Accent6 7" xfId="937"/>
    <cellStyle name="20% - Accent6 7 2" xfId="1121"/>
    <cellStyle name="20% - Accent6 7 2 2" xfId="1395"/>
    <cellStyle name="20% - Accent6 7 2 2 2" xfId="1808"/>
    <cellStyle name="20% - Accent6 7 2 2 2 2" xfId="2896"/>
    <cellStyle name="20% - Accent6 7 2 2 2 2 2" xfId="4952"/>
    <cellStyle name="20% - Accent6 7 2 2 2 3" xfId="3924"/>
    <cellStyle name="20% - Accent6 7 2 2 3" xfId="2523"/>
    <cellStyle name="20% - Accent6 7 2 2 3 2" xfId="4579"/>
    <cellStyle name="20% - Accent6 7 2 2 4" xfId="3551"/>
    <cellStyle name="20% - Accent6 7 2 3" xfId="1807"/>
    <cellStyle name="20% - Accent6 7 2 3 2" xfId="2895"/>
    <cellStyle name="20% - Accent6 7 2 3 2 2" xfId="4951"/>
    <cellStyle name="20% - Accent6 7 2 3 3" xfId="3923"/>
    <cellStyle name="20% - Accent6 7 2 4" xfId="2301"/>
    <cellStyle name="20% - Accent6 7 2 4 2" xfId="4357"/>
    <cellStyle name="20% - Accent6 7 2 5" xfId="3329"/>
    <cellStyle name="20% - Accent6 7 3" xfId="1318"/>
    <cellStyle name="20% - Accent6 7 3 2" xfId="1809"/>
    <cellStyle name="20% - Accent6 7 3 2 2" xfId="2897"/>
    <cellStyle name="20% - Accent6 7 3 2 2 2" xfId="4953"/>
    <cellStyle name="20% - Accent6 7 3 2 3" xfId="3925"/>
    <cellStyle name="20% - Accent6 7 3 3" xfId="2446"/>
    <cellStyle name="20% - Accent6 7 3 3 2" xfId="4502"/>
    <cellStyle name="20% - Accent6 7 3 4" xfId="3474"/>
    <cellStyle name="20% - Accent6 7 4" xfId="1806"/>
    <cellStyle name="20% - Accent6 7 4 2" xfId="2894"/>
    <cellStyle name="20% - Accent6 7 4 2 2" xfId="4950"/>
    <cellStyle name="20% - Accent6 7 4 3" xfId="3922"/>
    <cellStyle name="20% - Accent6 7 5" xfId="2225"/>
    <cellStyle name="20% - Accent6 7 5 2" xfId="4281"/>
    <cellStyle name="20% - Accent6 7 6" xfId="3253"/>
    <cellStyle name="20% - Accent6 8" xfId="961"/>
    <cellStyle name="20% - Accent6 8 2" xfId="1135"/>
    <cellStyle name="20% - Accent6 8 2 2" xfId="1409"/>
    <cellStyle name="20% - Accent6 8 2 2 2" xfId="1812"/>
    <cellStyle name="20% - Accent6 8 2 2 2 2" xfId="2900"/>
    <cellStyle name="20% - Accent6 8 2 2 2 2 2" xfId="4956"/>
    <cellStyle name="20% - Accent6 8 2 2 2 3" xfId="3928"/>
    <cellStyle name="20% - Accent6 8 2 2 3" xfId="2537"/>
    <cellStyle name="20% - Accent6 8 2 2 3 2" xfId="4593"/>
    <cellStyle name="20% - Accent6 8 2 2 4" xfId="3565"/>
    <cellStyle name="20% - Accent6 8 2 3" xfId="1811"/>
    <cellStyle name="20% - Accent6 8 2 3 2" xfId="2899"/>
    <cellStyle name="20% - Accent6 8 2 3 2 2" xfId="4955"/>
    <cellStyle name="20% - Accent6 8 2 3 3" xfId="3927"/>
    <cellStyle name="20% - Accent6 8 2 4" xfId="2315"/>
    <cellStyle name="20% - Accent6 8 2 4 2" xfId="4371"/>
    <cellStyle name="20% - Accent6 8 2 5" xfId="3343"/>
    <cellStyle name="20% - Accent6 8 3" xfId="1332"/>
    <cellStyle name="20% - Accent6 8 3 2" xfId="1813"/>
    <cellStyle name="20% - Accent6 8 3 2 2" xfId="2901"/>
    <cellStyle name="20% - Accent6 8 3 2 2 2" xfId="4957"/>
    <cellStyle name="20% - Accent6 8 3 2 3" xfId="3929"/>
    <cellStyle name="20% - Accent6 8 3 3" xfId="2460"/>
    <cellStyle name="20% - Accent6 8 3 3 2" xfId="4516"/>
    <cellStyle name="20% - Accent6 8 3 4" xfId="3488"/>
    <cellStyle name="20% - Accent6 8 4" xfId="1810"/>
    <cellStyle name="20% - Accent6 8 4 2" xfId="2898"/>
    <cellStyle name="20% - Accent6 8 4 2 2" xfId="4954"/>
    <cellStyle name="20% - Accent6 8 4 3" xfId="3926"/>
    <cellStyle name="20% - Accent6 8 5" xfId="2239"/>
    <cellStyle name="20% - Accent6 8 5 2" xfId="4295"/>
    <cellStyle name="20% - Accent6 8 6" xfId="3267"/>
    <cellStyle name="20% - Accent6 9" xfId="1001"/>
    <cellStyle name="20% - Accent6 9 2" xfId="1152"/>
    <cellStyle name="20% - Accent6 9 2 2" xfId="1426"/>
    <cellStyle name="20% - Accent6 9 2 2 2" xfId="1816"/>
    <cellStyle name="20% - Accent6 9 2 2 2 2" xfId="2904"/>
    <cellStyle name="20% - Accent6 9 2 2 2 2 2" xfId="4960"/>
    <cellStyle name="20% - Accent6 9 2 2 2 3" xfId="3932"/>
    <cellStyle name="20% - Accent6 9 2 2 3" xfId="2554"/>
    <cellStyle name="20% - Accent6 9 2 2 3 2" xfId="4610"/>
    <cellStyle name="20% - Accent6 9 2 2 4" xfId="3582"/>
    <cellStyle name="20% - Accent6 9 2 3" xfId="1815"/>
    <cellStyle name="20% - Accent6 9 2 3 2" xfId="2903"/>
    <cellStyle name="20% - Accent6 9 2 3 2 2" xfId="4959"/>
    <cellStyle name="20% - Accent6 9 2 3 3" xfId="3931"/>
    <cellStyle name="20% - Accent6 9 2 4" xfId="2332"/>
    <cellStyle name="20% - Accent6 9 2 4 2" xfId="4388"/>
    <cellStyle name="20% - Accent6 9 2 5" xfId="3360"/>
    <cellStyle name="20% - Accent6 9 3" xfId="1349"/>
    <cellStyle name="20% - Accent6 9 3 2" xfId="1817"/>
    <cellStyle name="20% - Accent6 9 3 2 2" xfId="2905"/>
    <cellStyle name="20% - Accent6 9 3 2 2 2" xfId="4961"/>
    <cellStyle name="20% - Accent6 9 3 2 3" xfId="3933"/>
    <cellStyle name="20% - Accent6 9 3 3" xfId="2477"/>
    <cellStyle name="20% - Accent6 9 3 3 2" xfId="4533"/>
    <cellStyle name="20% - Accent6 9 3 4" xfId="3505"/>
    <cellStyle name="20% - Accent6 9 4" xfId="1814"/>
    <cellStyle name="20% - Accent6 9 4 2" xfId="2902"/>
    <cellStyle name="20% - Accent6 9 4 2 2" xfId="4958"/>
    <cellStyle name="20% - Accent6 9 4 3" xfId="3930"/>
    <cellStyle name="20% - Accent6 9 5" xfId="2256"/>
    <cellStyle name="20% - Accent6 9 5 2" xfId="4312"/>
    <cellStyle name="20% - Accent6 9 6" xfId="3284"/>
    <cellStyle name="40% - Accent1" xfId="97" builtinId="31" customBuiltin="1"/>
    <cellStyle name="40% - Accent1 10" xfId="1005"/>
    <cellStyle name="40% - Accent1 10 2" xfId="1155"/>
    <cellStyle name="40% - Accent1 10 2 2" xfId="1429"/>
    <cellStyle name="40% - Accent1 10 2 2 2" xfId="1820"/>
    <cellStyle name="40% - Accent1 10 2 2 2 2" xfId="2908"/>
    <cellStyle name="40% - Accent1 10 2 2 2 2 2" xfId="4964"/>
    <cellStyle name="40% - Accent1 10 2 2 2 3" xfId="3936"/>
    <cellStyle name="40% - Accent1 10 2 2 3" xfId="2557"/>
    <cellStyle name="40% - Accent1 10 2 2 3 2" xfId="4613"/>
    <cellStyle name="40% - Accent1 10 2 2 4" xfId="3585"/>
    <cellStyle name="40% - Accent1 10 2 3" xfId="1819"/>
    <cellStyle name="40% - Accent1 10 2 3 2" xfId="2907"/>
    <cellStyle name="40% - Accent1 10 2 3 2 2" xfId="4963"/>
    <cellStyle name="40% - Accent1 10 2 3 3" xfId="3935"/>
    <cellStyle name="40% - Accent1 10 2 4" xfId="2335"/>
    <cellStyle name="40% - Accent1 10 2 4 2" xfId="4391"/>
    <cellStyle name="40% - Accent1 10 2 5" xfId="3363"/>
    <cellStyle name="40% - Accent1 10 3" xfId="1352"/>
    <cellStyle name="40% - Accent1 10 3 2" xfId="1821"/>
    <cellStyle name="40% - Accent1 10 3 2 2" xfId="2909"/>
    <cellStyle name="40% - Accent1 10 3 2 2 2" xfId="4965"/>
    <cellStyle name="40% - Accent1 10 3 2 3" xfId="3937"/>
    <cellStyle name="40% - Accent1 10 3 3" xfId="2480"/>
    <cellStyle name="40% - Accent1 10 3 3 2" xfId="4536"/>
    <cellStyle name="40% - Accent1 10 3 4" xfId="3508"/>
    <cellStyle name="40% - Accent1 10 4" xfId="1818"/>
    <cellStyle name="40% - Accent1 10 4 2" xfId="2906"/>
    <cellStyle name="40% - Accent1 10 4 2 2" xfId="4962"/>
    <cellStyle name="40% - Accent1 10 4 3" xfId="3934"/>
    <cellStyle name="40% - Accent1 10 5" xfId="2259"/>
    <cellStyle name="40% - Accent1 10 5 2" xfId="4315"/>
    <cellStyle name="40% - Accent1 10 6" xfId="3287"/>
    <cellStyle name="40% - Accent1 11" xfId="1035"/>
    <cellStyle name="40% - Accent1 11 2" xfId="1370"/>
    <cellStyle name="40% - Accent1 11 2 2" xfId="1823"/>
    <cellStyle name="40% - Accent1 11 2 2 2" xfId="2911"/>
    <cellStyle name="40% - Accent1 11 2 2 2 2" xfId="4967"/>
    <cellStyle name="40% - Accent1 11 2 2 3" xfId="3939"/>
    <cellStyle name="40% - Accent1 11 2 3" xfId="2498"/>
    <cellStyle name="40% - Accent1 11 2 3 2" xfId="4554"/>
    <cellStyle name="40% - Accent1 11 2 4" xfId="3526"/>
    <cellStyle name="40% - Accent1 11 3" xfId="1822"/>
    <cellStyle name="40% - Accent1 11 3 2" xfId="2910"/>
    <cellStyle name="40% - Accent1 11 3 2 2" xfId="4966"/>
    <cellStyle name="40% - Accent1 11 3 3" xfId="3938"/>
    <cellStyle name="40% - Accent1 11 4" xfId="2277"/>
    <cellStyle name="40% - Accent1 11 4 2" xfId="4333"/>
    <cellStyle name="40% - Accent1 11 5" xfId="3305"/>
    <cellStyle name="40% - Accent1 12" xfId="1054"/>
    <cellStyle name="40% - Accent1 13" xfId="1175"/>
    <cellStyle name="40% - Accent1 13 2" xfId="1447"/>
    <cellStyle name="40% - Accent1 13 2 2" xfId="1825"/>
    <cellStyle name="40% - Accent1 13 2 2 2" xfId="2913"/>
    <cellStyle name="40% - Accent1 13 2 2 2 2" xfId="4969"/>
    <cellStyle name="40% - Accent1 13 2 2 3" xfId="3941"/>
    <cellStyle name="40% - Accent1 13 2 3" xfId="2575"/>
    <cellStyle name="40% - Accent1 13 2 3 2" xfId="4631"/>
    <cellStyle name="40% - Accent1 13 2 4" xfId="3603"/>
    <cellStyle name="40% - Accent1 13 3" xfId="1824"/>
    <cellStyle name="40% - Accent1 13 3 2" xfId="2912"/>
    <cellStyle name="40% - Accent1 13 3 2 2" xfId="4968"/>
    <cellStyle name="40% - Accent1 13 3 3" xfId="3940"/>
    <cellStyle name="40% - Accent1 13 4" xfId="2353"/>
    <cellStyle name="40% - Accent1 13 4 2" xfId="4409"/>
    <cellStyle name="40% - Accent1 13 5" xfId="3381"/>
    <cellStyle name="40% - Accent1 14" xfId="1196"/>
    <cellStyle name="40% - Accent1 14 2" xfId="1467"/>
    <cellStyle name="40% - Accent1 14 2 2" xfId="1827"/>
    <cellStyle name="40% - Accent1 14 2 2 2" xfId="2915"/>
    <cellStyle name="40% - Accent1 14 2 2 2 2" xfId="4971"/>
    <cellStyle name="40% - Accent1 14 2 2 3" xfId="3943"/>
    <cellStyle name="40% - Accent1 14 2 3" xfId="2595"/>
    <cellStyle name="40% - Accent1 14 2 3 2" xfId="4651"/>
    <cellStyle name="40% - Accent1 14 2 4" xfId="3623"/>
    <cellStyle name="40% - Accent1 14 3" xfId="1826"/>
    <cellStyle name="40% - Accent1 14 3 2" xfId="2914"/>
    <cellStyle name="40% - Accent1 14 3 2 2" xfId="4970"/>
    <cellStyle name="40% - Accent1 14 3 3" xfId="3942"/>
    <cellStyle name="40% - Accent1 14 4" xfId="2373"/>
    <cellStyle name="40% - Accent1 14 4 2" xfId="4429"/>
    <cellStyle name="40% - Accent1 14 5" xfId="3401"/>
    <cellStyle name="40% - Accent1 15" xfId="1215"/>
    <cellStyle name="40% - Accent1 15 2" xfId="1485"/>
    <cellStyle name="40% - Accent1 15 2 2" xfId="1829"/>
    <cellStyle name="40% - Accent1 15 2 2 2" xfId="2917"/>
    <cellStyle name="40% - Accent1 15 2 2 2 2" xfId="4973"/>
    <cellStyle name="40% - Accent1 15 2 2 3" xfId="3945"/>
    <cellStyle name="40% - Accent1 15 2 3" xfId="2613"/>
    <cellStyle name="40% - Accent1 15 2 3 2" xfId="4669"/>
    <cellStyle name="40% - Accent1 15 2 4" xfId="3641"/>
    <cellStyle name="40% - Accent1 15 3" xfId="1828"/>
    <cellStyle name="40% - Accent1 15 3 2" xfId="2916"/>
    <cellStyle name="40% - Accent1 15 3 2 2" xfId="4972"/>
    <cellStyle name="40% - Accent1 15 3 3" xfId="3944"/>
    <cellStyle name="40% - Accent1 15 4" xfId="2391"/>
    <cellStyle name="40% - Accent1 15 4 2" xfId="4447"/>
    <cellStyle name="40% - Accent1 15 5" xfId="3419"/>
    <cellStyle name="40% - Accent1 16" xfId="1246"/>
    <cellStyle name="40% - Accent1 16 2" xfId="1830"/>
    <cellStyle name="40% - Accent1 16 2 2" xfId="2918"/>
    <cellStyle name="40% - Accent1 16 2 2 2" xfId="4974"/>
    <cellStyle name="40% - Accent1 16 2 3" xfId="3946"/>
    <cellStyle name="40% - Accent1 16 3" xfId="2418"/>
    <cellStyle name="40% - Accent1 16 3 2" xfId="4474"/>
    <cellStyle name="40% - Accent1 16 4" xfId="3446"/>
    <cellStyle name="40% - Accent1 17" xfId="1268"/>
    <cellStyle name="40% - Accent1 18" xfId="1519"/>
    <cellStyle name="40% - Accent1 18 2" xfId="1831"/>
    <cellStyle name="40% - Accent1 18 2 2" xfId="2919"/>
    <cellStyle name="40% - Accent1 18 2 2 2" xfId="4975"/>
    <cellStyle name="40% - Accent1 18 2 3" xfId="3947"/>
    <cellStyle name="40% - Accent1 18 3" xfId="2646"/>
    <cellStyle name="40% - Accent1 18 3 2" xfId="4702"/>
    <cellStyle name="40% - Accent1 18 4" xfId="3674"/>
    <cellStyle name="40% - Accent1 19" xfId="1543"/>
    <cellStyle name="40% - Accent1 19 2" xfId="1832"/>
    <cellStyle name="40% - Accent1 19 2 2" xfId="2920"/>
    <cellStyle name="40% - Accent1 19 2 2 2" xfId="4976"/>
    <cellStyle name="40% - Accent1 19 2 3" xfId="3948"/>
    <cellStyle name="40% - Accent1 19 3" xfId="2666"/>
    <cellStyle name="40% - Accent1 19 3 2" xfId="4722"/>
    <cellStyle name="40% - Accent1 19 4" xfId="3694"/>
    <cellStyle name="40% - Accent1 2" xfId="98"/>
    <cellStyle name="40% - Accent1 2 2" xfId="99"/>
    <cellStyle name="40% - Accent1 2 2 2" xfId="100"/>
    <cellStyle name="40% - Accent1 2 2_JanSFR Table 19" xfId="101"/>
    <cellStyle name="40% - Accent1 2 3" xfId="102"/>
    <cellStyle name="40% - Accent1 2 3 2" xfId="103"/>
    <cellStyle name="40% - Accent1 2 3_JanSFR Table 19" xfId="104"/>
    <cellStyle name="40% - Accent1 2 4" xfId="105"/>
    <cellStyle name="40% - Accent1 2_All_SFR_Tables" xfId="106"/>
    <cellStyle name="40% - Accent1 20" xfId="1592"/>
    <cellStyle name="40% - Accent1 20 2" xfId="1833"/>
    <cellStyle name="40% - Accent1 20 2 2" xfId="2921"/>
    <cellStyle name="40% - Accent1 20 2 2 2" xfId="4977"/>
    <cellStyle name="40% - Accent1 20 2 3" xfId="3949"/>
    <cellStyle name="40% - Accent1 20 3" xfId="2686"/>
    <cellStyle name="40% - Accent1 20 3 2" xfId="4742"/>
    <cellStyle name="40% - Accent1 20 4" xfId="3714"/>
    <cellStyle name="40% - Accent1 21" xfId="1605"/>
    <cellStyle name="40% - Accent1 21 2" xfId="1834"/>
    <cellStyle name="40% - Accent1 21 2 2" xfId="2922"/>
    <cellStyle name="40% - Accent1 21 2 2 2" xfId="4978"/>
    <cellStyle name="40% - Accent1 21 2 3" xfId="3950"/>
    <cellStyle name="40% - Accent1 21 3" xfId="2699"/>
    <cellStyle name="40% - Accent1 21 3 2" xfId="4755"/>
    <cellStyle name="40% - Accent1 21 4" xfId="3727"/>
    <cellStyle name="40% - Accent1 22" xfId="1620"/>
    <cellStyle name="40% - Accent1 22 2" xfId="1835"/>
    <cellStyle name="40% - Accent1 22 2 2" xfId="2923"/>
    <cellStyle name="40% - Accent1 22 2 2 2" xfId="4979"/>
    <cellStyle name="40% - Accent1 22 2 3" xfId="3951"/>
    <cellStyle name="40% - Accent1 22 3" xfId="2714"/>
    <cellStyle name="40% - Accent1 22 3 2" xfId="4770"/>
    <cellStyle name="40% - Accent1 22 4" xfId="3742"/>
    <cellStyle name="40% - Accent1 23" xfId="1836"/>
    <cellStyle name="40% - Accent1 24" xfId="5314"/>
    <cellStyle name="40% - Accent1 25" xfId="5316"/>
    <cellStyle name="40% - Accent1 26" xfId="5334"/>
    <cellStyle name="40% - Accent1 27" xfId="5344"/>
    <cellStyle name="40% - Accent1 28" xfId="5298"/>
    <cellStyle name="40% - Accent1 29" xfId="5304"/>
    <cellStyle name="40% - Accent1 3" xfId="107"/>
    <cellStyle name="40% - Accent1 3 2" xfId="108"/>
    <cellStyle name="40% - Accent1 3_JanSFR Table 19" xfId="109"/>
    <cellStyle name="40% - Accent1 30" xfId="5613"/>
    <cellStyle name="40% - Accent1 31" xfId="5611"/>
    <cellStyle name="40% - Accent1 32" xfId="5593"/>
    <cellStyle name="40% - Accent1 33" xfId="5579"/>
    <cellStyle name="40% - Accent1 34" xfId="5565"/>
    <cellStyle name="40% - Accent1 35" xfId="5551"/>
    <cellStyle name="40% - Accent1 36" xfId="5538"/>
    <cellStyle name="40% - Accent1 37" xfId="5526"/>
    <cellStyle name="40% - Accent1 38" xfId="5515"/>
    <cellStyle name="40% - Accent1 39" xfId="5513"/>
    <cellStyle name="40% - Accent1 4" xfId="110"/>
    <cellStyle name="40% - Accent1 40" xfId="5488"/>
    <cellStyle name="40% - Accent1 41" xfId="5470"/>
    <cellStyle name="40% - Accent1 42" xfId="5457"/>
    <cellStyle name="40% - Accent1 43" xfId="5445"/>
    <cellStyle name="40% - Accent1 44" xfId="5433"/>
    <cellStyle name="40% - Accent1 45" xfId="5423"/>
    <cellStyle name="40% - Accent1 46" xfId="5403"/>
    <cellStyle name="40% - Accent1 47" xfId="5389"/>
    <cellStyle name="40% - Accent1 5" xfId="111"/>
    <cellStyle name="40% - Accent1 6" xfId="112"/>
    <cellStyle name="40% - Accent1 7" xfId="918"/>
    <cellStyle name="40% - Accent1 7 2" xfId="1112"/>
    <cellStyle name="40% - Accent1 7 2 2" xfId="1386"/>
    <cellStyle name="40% - Accent1 7 2 2 2" xfId="1839"/>
    <cellStyle name="40% - Accent1 7 2 2 2 2" xfId="2926"/>
    <cellStyle name="40% - Accent1 7 2 2 2 2 2" xfId="4982"/>
    <cellStyle name="40% - Accent1 7 2 2 2 3" xfId="3954"/>
    <cellStyle name="40% - Accent1 7 2 2 3" xfId="2514"/>
    <cellStyle name="40% - Accent1 7 2 2 3 2" xfId="4570"/>
    <cellStyle name="40% - Accent1 7 2 2 4" xfId="3542"/>
    <cellStyle name="40% - Accent1 7 2 3" xfId="1838"/>
    <cellStyle name="40% - Accent1 7 2 3 2" xfId="2925"/>
    <cellStyle name="40% - Accent1 7 2 3 2 2" xfId="4981"/>
    <cellStyle name="40% - Accent1 7 2 3 3" xfId="3953"/>
    <cellStyle name="40% - Accent1 7 2 4" xfId="2292"/>
    <cellStyle name="40% - Accent1 7 2 4 2" xfId="4348"/>
    <cellStyle name="40% - Accent1 7 2 5" xfId="3320"/>
    <cellStyle name="40% - Accent1 7 3" xfId="1308"/>
    <cellStyle name="40% - Accent1 7 3 2" xfId="1840"/>
    <cellStyle name="40% - Accent1 7 3 2 2" xfId="2927"/>
    <cellStyle name="40% - Accent1 7 3 2 2 2" xfId="4983"/>
    <cellStyle name="40% - Accent1 7 3 2 3" xfId="3955"/>
    <cellStyle name="40% - Accent1 7 3 3" xfId="2436"/>
    <cellStyle name="40% - Accent1 7 3 3 2" xfId="4492"/>
    <cellStyle name="40% - Accent1 7 3 4" xfId="3464"/>
    <cellStyle name="40% - Accent1 7 4" xfId="1837"/>
    <cellStyle name="40% - Accent1 7 4 2" xfId="2924"/>
    <cellStyle name="40% - Accent1 7 4 2 2" xfId="4980"/>
    <cellStyle name="40% - Accent1 7 4 3" xfId="3952"/>
    <cellStyle name="40% - Accent1 7 5" xfId="2216"/>
    <cellStyle name="40% - Accent1 7 5 2" xfId="4272"/>
    <cellStyle name="40% - Accent1 7 6" xfId="3244"/>
    <cellStyle name="40% - Accent1 8" xfId="952"/>
    <cellStyle name="40% - Accent1 8 2" xfId="1126"/>
    <cellStyle name="40% - Accent1 8 2 2" xfId="1400"/>
    <cellStyle name="40% - Accent1 8 2 2 2" xfId="1843"/>
    <cellStyle name="40% - Accent1 8 2 2 2 2" xfId="2930"/>
    <cellStyle name="40% - Accent1 8 2 2 2 2 2" xfId="4986"/>
    <cellStyle name="40% - Accent1 8 2 2 2 3" xfId="3958"/>
    <cellStyle name="40% - Accent1 8 2 2 3" xfId="2528"/>
    <cellStyle name="40% - Accent1 8 2 2 3 2" xfId="4584"/>
    <cellStyle name="40% - Accent1 8 2 2 4" xfId="3556"/>
    <cellStyle name="40% - Accent1 8 2 3" xfId="1842"/>
    <cellStyle name="40% - Accent1 8 2 3 2" xfId="2929"/>
    <cellStyle name="40% - Accent1 8 2 3 2 2" xfId="4985"/>
    <cellStyle name="40% - Accent1 8 2 3 3" xfId="3957"/>
    <cellStyle name="40% - Accent1 8 2 4" xfId="2306"/>
    <cellStyle name="40% - Accent1 8 2 4 2" xfId="4362"/>
    <cellStyle name="40% - Accent1 8 2 5" xfId="3334"/>
    <cellStyle name="40% - Accent1 8 3" xfId="1323"/>
    <cellStyle name="40% - Accent1 8 3 2" xfId="1844"/>
    <cellStyle name="40% - Accent1 8 3 2 2" xfId="2931"/>
    <cellStyle name="40% - Accent1 8 3 2 2 2" xfId="4987"/>
    <cellStyle name="40% - Accent1 8 3 2 3" xfId="3959"/>
    <cellStyle name="40% - Accent1 8 3 3" xfId="2451"/>
    <cellStyle name="40% - Accent1 8 3 3 2" xfId="4507"/>
    <cellStyle name="40% - Accent1 8 3 4" xfId="3479"/>
    <cellStyle name="40% - Accent1 8 4" xfId="1841"/>
    <cellStyle name="40% - Accent1 8 4 2" xfId="2928"/>
    <cellStyle name="40% - Accent1 8 4 2 2" xfId="4984"/>
    <cellStyle name="40% - Accent1 8 4 3" xfId="3956"/>
    <cellStyle name="40% - Accent1 8 5" xfId="2230"/>
    <cellStyle name="40% - Accent1 8 5 2" xfId="4286"/>
    <cellStyle name="40% - Accent1 8 6" xfId="3258"/>
    <cellStyle name="40% - Accent1 9" xfId="982"/>
    <cellStyle name="40% - Accent1 9 2" xfId="1141"/>
    <cellStyle name="40% - Accent1 9 2 2" xfId="1415"/>
    <cellStyle name="40% - Accent1 9 2 2 2" xfId="1847"/>
    <cellStyle name="40% - Accent1 9 2 2 2 2" xfId="2934"/>
    <cellStyle name="40% - Accent1 9 2 2 2 2 2" xfId="4990"/>
    <cellStyle name="40% - Accent1 9 2 2 2 3" xfId="3962"/>
    <cellStyle name="40% - Accent1 9 2 2 3" xfId="2543"/>
    <cellStyle name="40% - Accent1 9 2 2 3 2" xfId="4599"/>
    <cellStyle name="40% - Accent1 9 2 2 4" xfId="3571"/>
    <cellStyle name="40% - Accent1 9 2 3" xfId="1846"/>
    <cellStyle name="40% - Accent1 9 2 3 2" xfId="2933"/>
    <cellStyle name="40% - Accent1 9 2 3 2 2" xfId="4989"/>
    <cellStyle name="40% - Accent1 9 2 3 3" xfId="3961"/>
    <cellStyle name="40% - Accent1 9 2 4" xfId="2321"/>
    <cellStyle name="40% - Accent1 9 2 4 2" xfId="4377"/>
    <cellStyle name="40% - Accent1 9 2 5" xfId="3349"/>
    <cellStyle name="40% - Accent1 9 3" xfId="1338"/>
    <cellStyle name="40% - Accent1 9 3 2" xfId="1848"/>
    <cellStyle name="40% - Accent1 9 3 2 2" xfId="2935"/>
    <cellStyle name="40% - Accent1 9 3 2 2 2" xfId="4991"/>
    <cellStyle name="40% - Accent1 9 3 2 3" xfId="3963"/>
    <cellStyle name="40% - Accent1 9 3 3" xfId="2466"/>
    <cellStyle name="40% - Accent1 9 3 3 2" xfId="4522"/>
    <cellStyle name="40% - Accent1 9 3 4" xfId="3494"/>
    <cellStyle name="40% - Accent1 9 4" xfId="1845"/>
    <cellStyle name="40% - Accent1 9 4 2" xfId="2932"/>
    <cellStyle name="40% - Accent1 9 4 2 2" xfId="4988"/>
    <cellStyle name="40% - Accent1 9 4 3" xfId="3960"/>
    <cellStyle name="40% - Accent1 9 5" xfId="2245"/>
    <cellStyle name="40% - Accent1 9 5 2" xfId="4301"/>
    <cellStyle name="40% - Accent1 9 6" xfId="3273"/>
    <cellStyle name="40% - Accent2" xfId="113" builtinId="35" customBuiltin="1"/>
    <cellStyle name="40% - Accent2 10" xfId="1009"/>
    <cellStyle name="40% - Accent2 10 2" xfId="1157"/>
    <cellStyle name="40% - Accent2 10 2 2" xfId="1431"/>
    <cellStyle name="40% - Accent2 10 2 2 2" xfId="1851"/>
    <cellStyle name="40% - Accent2 10 2 2 2 2" xfId="2938"/>
    <cellStyle name="40% - Accent2 10 2 2 2 2 2" xfId="4994"/>
    <cellStyle name="40% - Accent2 10 2 2 2 3" xfId="3966"/>
    <cellStyle name="40% - Accent2 10 2 2 3" xfId="2559"/>
    <cellStyle name="40% - Accent2 10 2 2 3 2" xfId="4615"/>
    <cellStyle name="40% - Accent2 10 2 2 4" xfId="3587"/>
    <cellStyle name="40% - Accent2 10 2 3" xfId="1850"/>
    <cellStyle name="40% - Accent2 10 2 3 2" xfId="2937"/>
    <cellStyle name="40% - Accent2 10 2 3 2 2" xfId="4993"/>
    <cellStyle name="40% - Accent2 10 2 3 3" xfId="3965"/>
    <cellStyle name="40% - Accent2 10 2 4" xfId="2337"/>
    <cellStyle name="40% - Accent2 10 2 4 2" xfId="4393"/>
    <cellStyle name="40% - Accent2 10 2 5" xfId="3365"/>
    <cellStyle name="40% - Accent2 10 3" xfId="1354"/>
    <cellStyle name="40% - Accent2 10 3 2" xfId="1852"/>
    <cellStyle name="40% - Accent2 10 3 2 2" xfId="2939"/>
    <cellStyle name="40% - Accent2 10 3 2 2 2" xfId="4995"/>
    <cellStyle name="40% - Accent2 10 3 2 3" xfId="3967"/>
    <cellStyle name="40% - Accent2 10 3 3" xfId="2482"/>
    <cellStyle name="40% - Accent2 10 3 3 2" xfId="4538"/>
    <cellStyle name="40% - Accent2 10 3 4" xfId="3510"/>
    <cellStyle name="40% - Accent2 10 4" xfId="1849"/>
    <cellStyle name="40% - Accent2 10 4 2" xfId="2936"/>
    <cellStyle name="40% - Accent2 10 4 2 2" xfId="4992"/>
    <cellStyle name="40% - Accent2 10 4 3" xfId="3964"/>
    <cellStyle name="40% - Accent2 10 5" xfId="2261"/>
    <cellStyle name="40% - Accent2 10 5 2" xfId="4317"/>
    <cellStyle name="40% - Accent2 10 6" xfId="3289"/>
    <cellStyle name="40% - Accent2 11" xfId="1037"/>
    <cellStyle name="40% - Accent2 11 2" xfId="1372"/>
    <cellStyle name="40% - Accent2 11 2 2" xfId="1854"/>
    <cellStyle name="40% - Accent2 11 2 2 2" xfId="2941"/>
    <cellStyle name="40% - Accent2 11 2 2 2 2" xfId="4997"/>
    <cellStyle name="40% - Accent2 11 2 2 3" xfId="3969"/>
    <cellStyle name="40% - Accent2 11 2 3" xfId="2500"/>
    <cellStyle name="40% - Accent2 11 2 3 2" xfId="4556"/>
    <cellStyle name="40% - Accent2 11 2 4" xfId="3528"/>
    <cellStyle name="40% - Accent2 11 3" xfId="1853"/>
    <cellStyle name="40% - Accent2 11 3 2" xfId="2940"/>
    <cellStyle name="40% - Accent2 11 3 2 2" xfId="4996"/>
    <cellStyle name="40% - Accent2 11 3 3" xfId="3968"/>
    <cellStyle name="40% - Accent2 11 4" xfId="2279"/>
    <cellStyle name="40% - Accent2 11 4 2" xfId="4335"/>
    <cellStyle name="40% - Accent2 11 5" xfId="3307"/>
    <cellStyle name="40% - Accent2 12" xfId="1055"/>
    <cellStyle name="40% - Accent2 13" xfId="1177"/>
    <cellStyle name="40% - Accent2 13 2" xfId="1449"/>
    <cellStyle name="40% - Accent2 13 2 2" xfId="1856"/>
    <cellStyle name="40% - Accent2 13 2 2 2" xfId="2943"/>
    <cellStyle name="40% - Accent2 13 2 2 2 2" xfId="4999"/>
    <cellStyle name="40% - Accent2 13 2 2 3" xfId="3971"/>
    <cellStyle name="40% - Accent2 13 2 3" xfId="2577"/>
    <cellStyle name="40% - Accent2 13 2 3 2" xfId="4633"/>
    <cellStyle name="40% - Accent2 13 2 4" xfId="3605"/>
    <cellStyle name="40% - Accent2 13 3" xfId="1855"/>
    <cellStyle name="40% - Accent2 13 3 2" xfId="2942"/>
    <cellStyle name="40% - Accent2 13 3 2 2" xfId="4998"/>
    <cellStyle name="40% - Accent2 13 3 3" xfId="3970"/>
    <cellStyle name="40% - Accent2 13 4" xfId="2355"/>
    <cellStyle name="40% - Accent2 13 4 2" xfId="4411"/>
    <cellStyle name="40% - Accent2 13 5" xfId="3383"/>
    <cellStyle name="40% - Accent2 14" xfId="1198"/>
    <cellStyle name="40% - Accent2 14 2" xfId="1469"/>
    <cellStyle name="40% - Accent2 14 2 2" xfId="1858"/>
    <cellStyle name="40% - Accent2 14 2 2 2" xfId="2945"/>
    <cellStyle name="40% - Accent2 14 2 2 2 2" xfId="5001"/>
    <cellStyle name="40% - Accent2 14 2 2 3" xfId="3973"/>
    <cellStyle name="40% - Accent2 14 2 3" xfId="2597"/>
    <cellStyle name="40% - Accent2 14 2 3 2" xfId="4653"/>
    <cellStyle name="40% - Accent2 14 2 4" xfId="3625"/>
    <cellStyle name="40% - Accent2 14 3" xfId="1857"/>
    <cellStyle name="40% - Accent2 14 3 2" xfId="2944"/>
    <cellStyle name="40% - Accent2 14 3 2 2" xfId="5000"/>
    <cellStyle name="40% - Accent2 14 3 3" xfId="3972"/>
    <cellStyle name="40% - Accent2 14 4" xfId="2375"/>
    <cellStyle name="40% - Accent2 14 4 2" xfId="4431"/>
    <cellStyle name="40% - Accent2 14 5" xfId="3403"/>
    <cellStyle name="40% - Accent2 15" xfId="1217"/>
    <cellStyle name="40% - Accent2 15 2" xfId="1487"/>
    <cellStyle name="40% - Accent2 15 2 2" xfId="1860"/>
    <cellStyle name="40% - Accent2 15 2 2 2" xfId="2947"/>
    <cellStyle name="40% - Accent2 15 2 2 2 2" xfId="5003"/>
    <cellStyle name="40% - Accent2 15 2 2 3" xfId="3975"/>
    <cellStyle name="40% - Accent2 15 2 3" xfId="2615"/>
    <cellStyle name="40% - Accent2 15 2 3 2" xfId="4671"/>
    <cellStyle name="40% - Accent2 15 2 4" xfId="3643"/>
    <cellStyle name="40% - Accent2 15 3" xfId="1859"/>
    <cellStyle name="40% - Accent2 15 3 2" xfId="2946"/>
    <cellStyle name="40% - Accent2 15 3 2 2" xfId="5002"/>
    <cellStyle name="40% - Accent2 15 3 3" xfId="3974"/>
    <cellStyle name="40% - Accent2 15 4" xfId="2393"/>
    <cellStyle name="40% - Accent2 15 4 2" xfId="4449"/>
    <cellStyle name="40% - Accent2 15 5" xfId="3421"/>
    <cellStyle name="40% - Accent2 16" xfId="1248"/>
    <cellStyle name="40% - Accent2 16 2" xfId="1861"/>
    <cellStyle name="40% - Accent2 16 2 2" xfId="2948"/>
    <cellStyle name="40% - Accent2 16 2 2 2" xfId="5004"/>
    <cellStyle name="40% - Accent2 16 2 3" xfId="3976"/>
    <cellStyle name="40% - Accent2 16 3" xfId="2420"/>
    <cellStyle name="40% - Accent2 16 3 2" xfId="4476"/>
    <cellStyle name="40% - Accent2 16 4" xfId="3448"/>
    <cellStyle name="40% - Accent2 17" xfId="1269"/>
    <cellStyle name="40% - Accent2 18" xfId="1521"/>
    <cellStyle name="40% - Accent2 18 2" xfId="1862"/>
    <cellStyle name="40% - Accent2 18 2 2" xfId="2949"/>
    <cellStyle name="40% - Accent2 18 2 2 2" xfId="5005"/>
    <cellStyle name="40% - Accent2 18 2 3" xfId="3977"/>
    <cellStyle name="40% - Accent2 18 3" xfId="2648"/>
    <cellStyle name="40% - Accent2 18 3 2" xfId="4704"/>
    <cellStyle name="40% - Accent2 18 4" xfId="3676"/>
    <cellStyle name="40% - Accent2 19" xfId="1546"/>
    <cellStyle name="40% - Accent2 19 2" xfId="1863"/>
    <cellStyle name="40% - Accent2 19 2 2" xfId="2950"/>
    <cellStyle name="40% - Accent2 19 2 2 2" xfId="5006"/>
    <cellStyle name="40% - Accent2 19 2 3" xfId="3978"/>
    <cellStyle name="40% - Accent2 19 3" xfId="2668"/>
    <cellStyle name="40% - Accent2 19 3 2" xfId="4724"/>
    <cellStyle name="40% - Accent2 19 4" xfId="3696"/>
    <cellStyle name="40% - Accent2 2" xfId="114"/>
    <cellStyle name="40% - Accent2 2 2" xfId="115"/>
    <cellStyle name="40% - Accent2 2 2 2" xfId="116"/>
    <cellStyle name="40% - Accent2 2 2_JanSFR Table 19" xfId="117"/>
    <cellStyle name="40% - Accent2 2 3" xfId="118"/>
    <cellStyle name="40% - Accent2 2 3 2" xfId="119"/>
    <cellStyle name="40% - Accent2 2 3_JanSFR Table 19" xfId="120"/>
    <cellStyle name="40% - Accent2 2 4" xfId="121"/>
    <cellStyle name="40% - Accent2 2_All_SFR_Tables" xfId="122"/>
    <cellStyle name="40% - Accent2 20" xfId="1595"/>
    <cellStyle name="40% - Accent2 20 2" xfId="1864"/>
    <cellStyle name="40% - Accent2 20 2 2" xfId="2951"/>
    <cellStyle name="40% - Accent2 20 2 2 2" xfId="5007"/>
    <cellStyle name="40% - Accent2 20 2 3" xfId="3979"/>
    <cellStyle name="40% - Accent2 20 3" xfId="2689"/>
    <cellStyle name="40% - Accent2 20 3 2" xfId="4745"/>
    <cellStyle name="40% - Accent2 20 4" xfId="3717"/>
    <cellStyle name="40% - Accent2 21" xfId="1607"/>
    <cellStyle name="40% - Accent2 21 2" xfId="1865"/>
    <cellStyle name="40% - Accent2 21 2 2" xfId="2952"/>
    <cellStyle name="40% - Accent2 21 2 2 2" xfId="5008"/>
    <cellStyle name="40% - Accent2 21 2 3" xfId="3980"/>
    <cellStyle name="40% - Accent2 21 3" xfId="2701"/>
    <cellStyle name="40% - Accent2 21 3 2" xfId="4757"/>
    <cellStyle name="40% - Accent2 21 4" xfId="3729"/>
    <cellStyle name="40% - Accent2 22" xfId="1622"/>
    <cellStyle name="40% - Accent2 22 2" xfId="1866"/>
    <cellStyle name="40% - Accent2 22 2 2" xfId="2953"/>
    <cellStyle name="40% - Accent2 22 2 2 2" xfId="5009"/>
    <cellStyle name="40% - Accent2 22 2 3" xfId="3981"/>
    <cellStyle name="40% - Accent2 22 3" xfId="2716"/>
    <cellStyle name="40% - Accent2 22 3 2" xfId="4772"/>
    <cellStyle name="40% - Accent2 22 4" xfId="3744"/>
    <cellStyle name="40% - Accent2 23" xfId="1867"/>
    <cellStyle name="40% - Accent2 24" xfId="5318"/>
    <cellStyle name="40% - Accent2 25" xfId="5327"/>
    <cellStyle name="40% - Accent2 26" xfId="5338"/>
    <cellStyle name="40% - Accent2 27" xfId="5350"/>
    <cellStyle name="40% - Accent2 28" xfId="5307"/>
    <cellStyle name="40% - Accent2 29" xfId="5369"/>
    <cellStyle name="40% - Accent2 3" xfId="123"/>
    <cellStyle name="40% - Accent2 3 2" xfId="124"/>
    <cellStyle name="40% - Accent2 3_JanSFR Table 19" xfId="125"/>
    <cellStyle name="40% - Accent2 30" xfId="5609"/>
    <cellStyle name="40% - Accent2 31" xfId="5600"/>
    <cellStyle name="40% - Accent2 32" xfId="5585"/>
    <cellStyle name="40% - Accent2 33" xfId="5573"/>
    <cellStyle name="40% - Accent2 34" xfId="5559"/>
    <cellStyle name="40% - Accent2 35" xfId="5545"/>
    <cellStyle name="40% - Accent2 36" xfId="5532"/>
    <cellStyle name="40% - Accent2 37" xfId="5521"/>
    <cellStyle name="40% - Accent2 38" xfId="5509"/>
    <cellStyle name="40% - Accent2 39" xfId="5486"/>
    <cellStyle name="40% - Accent2 4" xfId="126"/>
    <cellStyle name="40% - Accent2 40" xfId="5477"/>
    <cellStyle name="40% - Accent2 41" xfId="5464"/>
    <cellStyle name="40% - Accent2 42" xfId="5451"/>
    <cellStyle name="40% - Accent2 43" xfId="5439"/>
    <cellStyle name="40% - Accent2 44" xfId="5429"/>
    <cellStyle name="40% - Accent2 45" xfId="5419"/>
    <cellStyle name="40% - Accent2 46" xfId="5401"/>
    <cellStyle name="40% - Accent2 47" xfId="5387"/>
    <cellStyle name="40% - Accent2 5" xfId="127"/>
    <cellStyle name="40% - Accent2 6" xfId="128"/>
    <cellStyle name="40% - Accent2 7" xfId="922"/>
    <cellStyle name="40% - Accent2 7 2" xfId="1114"/>
    <cellStyle name="40% - Accent2 7 2 2" xfId="1388"/>
    <cellStyle name="40% - Accent2 7 2 2 2" xfId="1870"/>
    <cellStyle name="40% - Accent2 7 2 2 2 2" xfId="2956"/>
    <cellStyle name="40% - Accent2 7 2 2 2 2 2" xfId="5012"/>
    <cellStyle name="40% - Accent2 7 2 2 2 3" xfId="3984"/>
    <cellStyle name="40% - Accent2 7 2 2 3" xfId="2516"/>
    <cellStyle name="40% - Accent2 7 2 2 3 2" xfId="4572"/>
    <cellStyle name="40% - Accent2 7 2 2 4" xfId="3544"/>
    <cellStyle name="40% - Accent2 7 2 3" xfId="1869"/>
    <cellStyle name="40% - Accent2 7 2 3 2" xfId="2955"/>
    <cellStyle name="40% - Accent2 7 2 3 2 2" xfId="5011"/>
    <cellStyle name="40% - Accent2 7 2 3 3" xfId="3983"/>
    <cellStyle name="40% - Accent2 7 2 4" xfId="2294"/>
    <cellStyle name="40% - Accent2 7 2 4 2" xfId="4350"/>
    <cellStyle name="40% - Accent2 7 2 5" xfId="3322"/>
    <cellStyle name="40% - Accent2 7 3" xfId="1310"/>
    <cellStyle name="40% - Accent2 7 3 2" xfId="1871"/>
    <cellStyle name="40% - Accent2 7 3 2 2" xfId="2957"/>
    <cellStyle name="40% - Accent2 7 3 2 2 2" xfId="5013"/>
    <cellStyle name="40% - Accent2 7 3 2 3" xfId="3985"/>
    <cellStyle name="40% - Accent2 7 3 3" xfId="2438"/>
    <cellStyle name="40% - Accent2 7 3 3 2" xfId="4494"/>
    <cellStyle name="40% - Accent2 7 3 4" xfId="3466"/>
    <cellStyle name="40% - Accent2 7 4" xfId="1868"/>
    <cellStyle name="40% - Accent2 7 4 2" xfId="2954"/>
    <cellStyle name="40% - Accent2 7 4 2 2" xfId="5010"/>
    <cellStyle name="40% - Accent2 7 4 3" xfId="3982"/>
    <cellStyle name="40% - Accent2 7 5" xfId="2218"/>
    <cellStyle name="40% - Accent2 7 5 2" xfId="4274"/>
    <cellStyle name="40% - Accent2 7 6" xfId="3246"/>
    <cellStyle name="40% - Accent2 8" xfId="954"/>
    <cellStyle name="40% - Accent2 8 2" xfId="1128"/>
    <cellStyle name="40% - Accent2 8 2 2" xfId="1402"/>
    <cellStyle name="40% - Accent2 8 2 2 2" xfId="1874"/>
    <cellStyle name="40% - Accent2 8 2 2 2 2" xfId="2960"/>
    <cellStyle name="40% - Accent2 8 2 2 2 2 2" xfId="5016"/>
    <cellStyle name="40% - Accent2 8 2 2 2 3" xfId="3988"/>
    <cellStyle name="40% - Accent2 8 2 2 3" xfId="2530"/>
    <cellStyle name="40% - Accent2 8 2 2 3 2" xfId="4586"/>
    <cellStyle name="40% - Accent2 8 2 2 4" xfId="3558"/>
    <cellStyle name="40% - Accent2 8 2 3" xfId="1873"/>
    <cellStyle name="40% - Accent2 8 2 3 2" xfId="2959"/>
    <cellStyle name="40% - Accent2 8 2 3 2 2" xfId="5015"/>
    <cellStyle name="40% - Accent2 8 2 3 3" xfId="3987"/>
    <cellStyle name="40% - Accent2 8 2 4" xfId="2308"/>
    <cellStyle name="40% - Accent2 8 2 4 2" xfId="4364"/>
    <cellStyle name="40% - Accent2 8 2 5" xfId="3336"/>
    <cellStyle name="40% - Accent2 8 3" xfId="1325"/>
    <cellStyle name="40% - Accent2 8 3 2" xfId="1875"/>
    <cellStyle name="40% - Accent2 8 3 2 2" xfId="2961"/>
    <cellStyle name="40% - Accent2 8 3 2 2 2" xfId="5017"/>
    <cellStyle name="40% - Accent2 8 3 2 3" xfId="3989"/>
    <cellStyle name="40% - Accent2 8 3 3" xfId="2453"/>
    <cellStyle name="40% - Accent2 8 3 3 2" xfId="4509"/>
    <cellStyle name="40% - Accent2 8 3 4" xfId="3481"/>
    <cellStyle name="40% - Accent2 8 4" xfId="1872"/>
    <cellStyle name="40% - Accent2 8 4 2" xfId="2958"/>
    <cellStyle name="40% - Accent2 8 4 2 2" xfId="5014"/>
    <cellStyle name="40% - Accent2 8 4 3" xfId="3986"/>
    <cellStyle name="40% - Accent2 8 5" xfId="2232"/>
    <cellStyle name="40% - Accent2 8 5 2" xfId="4288"/>
    <cellStyle name="40% - Accent2 8 6" xfId="3260"/>
    <cellStyle name="40% - Accent2 9" xfId="986"/>
    <cellStyle name="40% - Accent2 9 2" xfId="1143"/>
    <cellStyle name="40% - Accent2 9 2 2" xfId="1417"/>
    <cellStyle name="40% - Accent2 9 2 2 2" xfId="1878"/>
    <cellStyle name="40% - Accent2 9 2 2 2 2" xfId="2964"/>
    <cellStyle name="40% - Accent2 9 2 2 2 2 2" xfId="5020"/>
    <cellStyle name="40% - Accent2 9 2 2 2 3" xfId="3992"/>
    <cellStyle name="40% - Accent2 9 2 2 3" xfId="2545"/>
    <cellStyle name="40% - Accent2 9 2 2 3 2" xfId="4601"/>
    <cellStyle name="40% - Accent2 9 2 2 4" xfId="3573"/>
    <cellStyle name="40% - Accent2 9 2 3" xfId="1877"/>
    <cellStyle name="40% - Accent2 9 2 3 2" xfId="2963"/>
    <cellStyle name="40% - Accent2 9 2 3 2 2" xfId="5019"/>
    <cellStyle name="40% - Accent2 9 2 3 3" xfId="3991"/>
    <cellStyle name="40% - Accent2 9 2 4" xfId="2323"/>
    <cellStyle name="40% - Accent2 9 2 4 2" xfId="4379"/>
    <cellStyle name="40% - Accent2 9 2 5" xfId="3351"/>
    <cellStyle name="40% - Accent2 9 3" xfId="1340"/>
    <cellStyle name="40% - Accent2 9 3 2" xfId="1879"/>
    <cellStyle name="40% - Accent2 9 3 2 2" xfId="2965"/>
    <cellStyle name="40% - Accent2 9 3 2 2 2" xfId="5021"/>
    <cellStyle name="40% - Accent2 9 3 2 3" xfId="3993"/>
    <cellStyle name="40% - Accent2 9 3 3" xfId="2468"/>
    <cellStyle name="40% - Accent2 9 3 3 2" xfId="4524"/>
    <cellStyle name="40% - Accent2 9 3 4" xfId="3496"/>
    <cellStyle name="40% - Accent2 9 4" xfId="1876"/>
    <cellStyle name="40% - Accent2 9 4 2" xfId="2962"/>
    <cellStyle name="40% - Accent2 9 4 2 2" xfId="5018"/>
    <cellStyle name="40% - Accent2 9 4 3" xfId="3990"/>
    <cellStyle name="40% - Accent2 9 5" xfId="2247"/>
    <cellStyle name="40% - Accent2 9 5 2" xfId="4303"/>
    <cellStyle name="40% - Accent2 9 6" xfId="3275"/>
    <cellStyle name="40% - Accent3" xfId="129" builtinId="39" customBuiltin="1"/>
    <cellStyle name="40% - Accent3 10" xfId="1013"/>
    <cellStyle name="40% - Accent3 10 2" xfId="1159"/>
    <cellStyle name="40% - Accent3 10 2 2" xfId="1433"/>
    <cellStyle name="40% - Accent3 10 2 2 2" xfId="1882"/>
    <cellStyle name="40% - Accent3 10 2 2 2 2" xfId="2968"/>
    <cellStyle name="40% - Accent3 10 2 2 2 2 2" xfId="5024"/>
    <cellStyle name="40% - Accent3 10 2 2 2 3" xfId="3996"/>
    <cellStyle name="40% - Accent3 10 2 2 3" xfId="2561"/>
    <cellStyle name="40% - Accent3 10 2 2 3 2" xfId="4617"/>
    <cellStyle name="40% - Accent3 10 2 2 4" xfId="3589"/>
    <cellStyle name="40% - Accent3 10 2 3" xfId="1881"/>
    <cellStyle name="40% - Accent3 10 2 3 2" xfId="2967"/>
    <cellStyle name="40% - Accent3 10 2 3 2 2" xfId="5023"/>
    <cellStyle name="40% - Accent3 10 2 3 3" xfId="3995"/>
    <cellStyle name="40% - Accent3 10 2 4" xfId="2339"/>
    <cellStyle name="40% - Accent3 10 2 4 2" xfId="4395"/>
    <cellStyle name="40% - Accent3 10 2 5" xfId="3367"/>
    <cellStyle name="40% - Accent3 10 3" xfId="1356"/>
    <cellStyle name="40% - Accent3 10 3 2" xfId="1883"/>
    <cellStyle name="40% - Accent3 10 3 2 2" xfId="2969"/>
    <cellStyle name="40% - Accent3 10 3 2 2 2" xfId="5025"/>
    <cellStyle name="40% - Accent3 10 3 2 3" xfId="3997"/>
    <cellStyle name="40% - Accent3 10 3 3" xfId="2484"/>
    <cellStyle name="40% - Accent3 10 3 3 2" xfId="4540"/>
    <cellStyle name="40% - Accent3 10 3 4" xfId="3512"/>
    <cellStyle name="40% - Accent3 10 4" xfId="1880"/>
    <cellStyle name="40% - Accent3 10 4 2" xfId="2966"/>
    <cellStyle name="40% - Accent3 10 4 2 2" xfId="5022"/>
    <cellStyle name="40% - Accent3 10 4 3" xfId="3994"/>
    <cellStyle name="40% - Accent3 10 5" xfId="2263"/>
    <cellStyle name="40% - Accent3 10 5 2" xfId="4319"/>
    <cellStyle name="40% - Accent3 10 6" xfId="3291"/>
    <cellStyle name="40% - Accent3 11" xfId="1039"/>
    <cellStyle name="40% - Accent3 11 2" xfId="1374"/>
    <cellStyle name="40% - Accent3 11 2 2" xfId="1885"/>
    <cellStyle name="40% - Accent3 11 2 2 2" xfId="2971"/>
    <cellStyle name="40% - Accent3 11 2 2 2 2" xfId="5027"/>
    <cellStyle name="40% - Accent3 11 2 2 3" xfId="3999"/>
    <cellStyle name="40% - Accent3 11 2 3" xfId="2502"/>
    <cellStyle name="40% - Accent3 11 2 3 2" xfId="4558"/>
    <cellStyle name="40% - Accent3 11 2 4" xfId="3530"/>
    <cellStyle name="40% - Accent3 11 3" xfId="1884"/>
    <cellStyle name="40% - Accent3 11 3 2" xfId="2970"/>
    <cellStyle name="40% - Accent3 11 3 2 2" xfId="5026"/>
    <cellStyle name="40% - Accent3 11 3 3" xfId="3998"/>
    <cellStyle name="40% - Accent3 11 4" xfId="2281"/>
    <cellStyle name="40% - Accent3 11 4 2" xfId="4337"/>
    <cellStyle name="40% - Accent3 11 5" xfId="3309"/>
    <cellStyle name="40% - Accent3 12" xfId="1056"/>
    <cellStyle name="40% - Accent3 13" xfId="1179"/>
    <cellStyle name="40% - Accent3 13 2" xfId="1451"/>
    <cellStyle name="40% - Accent3 13 2 2" xfId="1887"/>
    <cellStyle name="40% - Accent3 13 2 2 2" xfId="2973"/>
    <cellStyle name="40% - Accent3 13 2 2 2 2" xfId="5029"/>
    <cellStyle name="40% - Accent3 13 2 2 3" xfId="4001"/>
    <cellStyle name="40% - Accent3 13 2 3" xfId="2579"/>
    <cellStyle name="40% - Accent3 13 2 3 2" xfId="4635"/>
    <cellStyle name="40% - Accent3 13 2 4" xfId="3607"/>
    <cellStyle name="40% - Accent3 13 3" xfId="1886"/>
    <cellStyle name="40% - Accent3 13 3 2" xfId="2972"/>
    <cellStyle name="40% - Accent3 13 3 2 2" xfId="5028"/>
    <cellStyle name="40% - Accent3 13 3 3" xfId="4000"/>
    <cellStyle name="40% - Accent3 13 4" xfId="2357"/>
    <cellStyle name="40% - Accent3 13 4 2" xfId="4413"/>
    <cellStyle name="40% - Accent3 13 5" xfId="3385"/>
    <cellStyle name="40% - Accent3 14" xfId="1200"/>
    <cellStyle name="40% - Accent3 14 2" xfId="1471"/>
    <cellStyle name="40% - Accent3 14 2 2" xfId="1889"/>
    <cellStyle name="40% - Accent3 14 2 2 2" xfId="2975"/>
    <cellStyle name="40% - Accent3 14 2 2 2 2" xfId="5031"/>
    <cellStyle name="40% - Accent3 14 2 2 3" xfId="4003"/>
    <cellStyle name="40% - Accent3 14 2 3" xfId="2599"/>
    <cellStyle name="40% - Accent3 14 2 3 2" xfId="4655"/>
    <cellStyle name="40% - Accent3 14 2 4" xfId="3627"/>
    <cellStyle name="40% - Accent3 14 3" xfId="1888"/>
    <cellStyle name="40% - Accent3 14 3 2" xfId="2974"/>
    <cellStyle name="40% - Accent3 14 3 2 2" xfId="5030"/>
    <cellStyle name="40% - Accent3 14 3 3" xfId="4002"/>
    <cellStyle name="40% - Accent3 14 4" xfId="2377"/>
    <cellStyle name="40% - Accent3 14 4 2" xfId="4433"/>
    <cellStyle name="40% - Accent3 14 5" xfId="3405"/>
    <cellStyle name="40% - Accent3 15" xfId="1220"/>
    <cellStyle name="40% - Accent3 15 2" xfId="1490"/>
    <cellStyle name="40% - Accent3 15 2 2" xfId="1891"/>
    <cellStyle name="40% - Accent3 15 2 2 2" xfId="2977"/>
    <cellStyle name="40% - Accent3 15 2 2 2 2" xfId="5033"/>
    <cellStyle name="40% - Accent3 15 2 2 3" xfId="4005"/>
    <cellStyle name="40% - Accent3 15 2 3" xfId="2618"/>
    <cellStyle name="40% - Accent3 15 2 3 2" xfId="4674"/>
    <cellStyle name="40% - Accent3 15 2 4" xfId="3646"/>
    <cellStyle name="40% - Accent3 15 3" xfId="1890"/>
    <cellStyle name="40% - Accent3 15 3 2" xfId="2976"/>
    <cellStyle name="40% - Accent3 15 3 2 2" xfId="5032"/>
    <cellStyle name="40% - Accent3 15 3 3" xfId="4004"/>
    <cellStyle name="40% - Accent3 15 4" xfId="2396"/>
    <cellStyle name="40% - Accent3 15 4 2" xfId="4452"/>
    <cellStyle name="40% - Accent3 15 5" xfId="3424"/>
    <cellStyle name="40% - Accent3 16" xfId="1250"/>
    <cellStyle name="40% - Accent3 16 2" xfId="1892"/>
    <cellStyle name="40% - Accent3 16 2 2" xfId="2978"/>
    <cellStyle name="40% - Accent3 16 2 2 2" xfId="5034"/>
    <cellStyle name="40% - Accent3 16 2 3" xfId="4006"/>
    <cellStyle name="40% - Accent3 16 3" xfId="2422"/>
    <cellStyle name="40% - Accent3 16 3 2" xfId="4478"/>
    <cellStyle name="40% - Accent3 16 4" xfId="3450"/>
    <cellStyle name="40% - Accent3 17" xfId="1270"/>
    <cellStyle name="40% - Accent3 18" xfId="1523"/>
    <cellStyle name="40% - Accent3 18 2" xfId="1893"/>
    <cellStyle name="40% - Accent3 18 2 2" xfId="2979"/>
    <cellStyle name="40% - Accent3 18 2 2 2" xfId="5035"/>
    <cellStyle name="40% - Accent3 18 2 3" xfId="4007"/>
    <cellStyle name="40% - Accent3 18 3" xfId="2650"/>
    <cellStyle name="40% - Accent3 18 3 2" xfId="4706"/>
    <cellStyle name="40% - Accent3 18 4" xfId="3678"/>
    <cellStyle name="40% - Accent3 19" xfId="1550"/>
    <cellStyle name="40% - Accent3 19 2" xfId="1894"/>
    <cellStyle name="40% - Accent3 19 2 2" xfId="2980"/>
    <cellStyle name="40% - Accent3 19 2 2 2" xfId="5036"/>
    <cellStyle name="40% - Accent3 19 2 3" xfId="4008"/>
    <cellStyle name="40% - Accent3 19 3" xfId="2670"/>
    <cellStyle name="40% - Accent3 19 3 2" xfId="4726"/>
    <cellStyle name="40% - Accent3 19 4" xfId="3698"/>
    <cellStyle name="40% - Accent3 2" xfId="130"/>
    <cellStyle name="40% - Accent3 2 2" xfId="131"/>
    <cellStyle name="40% - Accent3 2 2 2" xfId="132"/>
    <cellStyle name="40% - Accent3 2 2_JanSFR Table 19" xfId="133"/>
    <cellStyle name="40% - Accent3 2 3" xfId="134"/>
    <cellStyle name="40% - Accent3 2 3 2" xfId="135"/>
    <cellStyle name="40% - Accent3 2 3_JanSFR Table 19" xfId="136"/>
    <cellStyle name="40% - Accent3 2 4" xfId="137"/>
    <cellStyle name="40% - Accent3 2_All_SFR_Tables" xfId="138"/>
    <cellStyle name="40% - Accent3 20" xfId="1597"/>
    <cellStyle name="40% - Accent3 20 2" xfId="1895"/>
    <cellStyle name="40% - Accent3 20 2 2" xfId="2981"/>
    <cellStyle name="40% - Accent3 20 2 2 2" xfId="5037"/>
    <cellStyle name="40% - Accent3 20 2 3" xfId="4009"/>
    <cellStyle name="40% - Accent3 20 3" xfId="2691"/>
    <cellStyle name="40% - Accent3 20 3 2" xfId="4747"/>
    <cellStyle name="40% - Accent3 20 4" xfId="3719"/>
    <cellStyle name="40% - Accent3 21" xfId="1609"/>
    <cellStyle name="40% - Accent3 21 2" xfId="1896"/>
    <cellStyle name="40% - Accent3 21 2 2" xfId="2982"/>
    <cellStyle name="40% - Accent3 21 2 2 2" xfId="5038"/>
    <cellStyle name="40% - Accent3 21 2 3" xfId="4010"/>
    <cellStyle name="40% - Accent3 21 3" xfId="2703"/>
    <cellStyle name="40% - Accent3 21 3 2" xfId="4759"/>
    <cellStyle name="40% - Accent3 21 4" xfId="3731"/>
    <cellStyle name="40% - Accent3 22" xfId="1624"/>
    <cellStyle name="40% - Accent3 22 2" xfId="1897"/>
    <cellStyle name="40% - Accent3 22 2 2" xfId="2983"/>
    <cellStyle name="40% - Accent3 22 2 2 2" xfId="5039"/>
    <cellStyle name="40% - Accent3 22 2 3" xfId="4011"/>
    <cellStyle name="40% - Accent3 22 3" xfId="2718"/>
    <cellStyle name="40% - Accent3 22 3 2" xfId="4774"/>
    <cellStyle name="40% - Accent3 22 4" xfId="3746"/>
    <cellStyle name="40% - Accent3 23" xfId="1898"/>
    <cellStyle name="40% - Accent3 24" xfId="5322"/>
    <cellStyle name="40% - Accent3 25" xfId="5335"/>
    <cellStyle name="40% - Accent3 26" xfId="5345"/>
    <cellStyle name="40% - Accent3 27" xfId="5358"/>
    <cellStyle name="40% - Accent3 28" xfId="5363"/>
    <cellStyle name="40% - Accent3 29" xfId="5372"/>
    <cellStyle name="40% - Accent3 3" xfId="139"/>
    <cellStyle name="40% - Accent3 3 2" xfId="140"/>
    <cellStyle name="40% - Accent3 3_JanSFR Table 19" xfId="141"/>
    <cellStyle name="40% - Accent3 30" xfId="5605"/>
    <cellStyle name="40% - Accent3 31" xfId="5590"/>
    <cellStyle name="40% - Accent3 32" xfId="5578"/>
    <cellStyle name="40% - Accent3 33" xfId="5564"/>
    <cellStyle name="40% - Accent3 34" xfId="5550"/>
    <cellStyle name="40% - Accent3 35" xfId="5537"/>
    <cellStyle name="40% - Accent3 36" xfId="5525"/>
    <cellStyle name="40% - Accent3 37" xfId="5514"/>
    <cellStyle name="40% - Accent3 38" xfId="5501"/>
    <cellStyle name="40% - Accent3 39" xfId="5482"/>
    <cellStyle name="40% - Accent3 4" xfId="142"/>
    <cellStyle name="40% - Accent3 40" xfId="5469"/>
    <cellStyle name="40% - Accent3 41" xfId="5456"/>
    <cellStyle name="40% - Accent3 42" xfId="5444"/>
    <cellStyle name="40% - Accent3 43" xfId="5432"/>
    <cellStyle name="40% - Accent3 44" xfId="5422"/>
    <cellStyle name="40% - Accent3 45" xfId="5413"/>
    <cellStyle name="40% - Accent3 46" xfId="5399"/>
    <cellStyle name="40% - Accent3 47" xfId="5385"/>
    <cellStyle name="40% - Accent3 5" xfId="143"/>
    <cellStyle name="40% - Accent3 6" xfId="144"/>
    <cellStyle name="40% - Accent3 7" xfId="926"/>
    <cellStyle name="40% - Accent3 7 2" xfId="1116"/>
    <cellStyle name="40% - Accent3 7 2 2" xfId="1390"/>
    <cellStyle name="40% - Accent3 7 2 2 2" xfId="1901"/>
    <cellStyle name="40% - Accent3 7 2 2 2 2" xfId="2986"/>
    <cellStyle name="40% - Accent3 7 2 2 2 2 2" xfId="5042"/>
    <cellStyle name="40% - Accent3 7 2 2 2 3" xfId="4014"/>
    <cellStyle name="40% - Accent3 7 2 2 3" xfId="2518"/>
    <cellStyle name="40% - Accent3 7 2 2 3 2" xfId="4574"/>
    <cellStyle name="40% - Accent3 7 2 2 4" xfId="3546"/>
    <cellStyle name="40% - Accent3 7 2 3" xfId="1900"/>
    <cellStyle name="40% - Accent3 7 2 3 2" xfId="2985"/>
    <cellStyle name="40% - Accent3 7 2 3 2 2" xfId="5041"/>
    <cellStyle name="40% - Accent3 7 2 3 3" xfId="4013"/>
    <cellStyle name="40% - Accent3 7 2 4" xfId="2296"/>
    <cellStyle name="40% - Accent3 7 2 4 2" xfId="4352"/>
    <cellStyle name="40% - Accent3 7 2 5" xfId="3324"/>
    <cellStyle name="40% - Accent3 7 3" xfId="1312"/>
    <cellStyle name="40% - Accent3 7 3 2" xfId="1902"/>
    <cellStyle name="40% - Accent3 7 3 2 2" xfId="2987"/>
    <cellStyle name="40% - Accent3 7 3 2 2 2" xfId="5043"/>
    <cellStyle name="40% - Accent3 7 3 2 3" xfId="4015"/>
    <cellStyle name="40% - Accent3 7 3 3" xfId="2440"/>
    <cellStyle name="40% - Accent3 7 3 3 2" xfId="4496"/>
    <cellStyle name="40% - Accent3 7 3 4" xfId="3468"/>
    <cellStyle name="40% - Accent3 7 4" xfId="1899"/>
    <cellStyle name="40% - Accent3 7 4 2" xfId="2984"/>
    <cellStyle name="40% - Accent3 7 4 2 2" xfId="5040"/>
    <cellStyle name="40% - Accent3 7 4 3" xfId="4012"/>
    <cellStyle name="40% - Accent3 7 5" xfId="2220"/>
    <cellStyle name="40% - Accent3 7 5 2" xfId="4276"/>
    <cellStyle name="40% - Accent3 7 6" xfId="3248"/>
    <cellStyle name="40% - Accent3 8" xfId="956"/>
    <cellStyle name="40% - Accent3 8 2" xfId="1130"/>
    <cellStyle name="40% - Accent3 8 2 2" xfId="1404"/>
    <cellStyle name="40% - Accent3 8 2 2 2" xfId="1905"/>
    <cellStyle name="40% - Accent3 8 2 2 2 2" xfId="2990"/>
    <cellStyle name="40% - Accent3 8 2 2 2 2 2" xfId="5046"/>
    <cellStyle name="40% - Accent3 8 2 2 2 3" xfId="4018"/>
    <cellStyle name="40% - Accent3 8 2 2 3" xfId="2532"/>
    <cellStyle name="40% - Accent3 8 2 2 3 2" xfId="4588"/>
    <cellStyle name="40% - Accent3 8 2 2 4" xfId="3560"/>
    <cellStyle name="40% - Accent3 8 2 3" xfId="1904"/>
    <cellStyle name="40% - Accent3 8 2 3 2" xfId="2989"/>
    <cellStyle name="40% - Accent3 8 2 3 2 2" xfId="5045"/>
    <cellStyle name="40% - Accent3 8 2 3 3" xfId="4017"/>
    <cellStyle name="40% - Accent3 8 2 4" xfId="2310"/>
    <cellStyle name="40% - Accent3 8 2 4 2" xfId="4366"/>
    <cellStyle name="40% - Accent3 8 2 5" xfId="3338"/>
    <cellStyle name="40% - Accent3 8 3" xfId="1327"/>
    <cellStyle name="40% - Accent3 8 3 2" xfId="1906"/>
    <cellStyle name="40% - Accent3 8 3 2 2" xfId="2991"/>
    <cellStyle name="40% - Accent3 8 3 2 2 2" xfId="5047"/>
    <cellStyle name="40% - Accent3 8 3 2 3" xfId="4019"/>
    <cellStyle name="40% - Accent3 8 3 3" xfId="2455"/>
    <cellStyle name="40% - Accent3 8 3 3 2" xfId="4511"/>
    <cellStyle name="40% - Accent3 8 3 4" xfId="3483"/>
    <cellStyle name="40% - Accent3 8 4" xfId="1903"/>
    <cellStyle name="40% - Accent3 8 4 2" xfId="2988"/>
    <cellStyle name="40% - Accent3 8 4 2 2" xfId="5044"/>
    <cellStyle name="40% - Accent3 8 4 3" xfId="4016"/>
    <cellStyle name="40% - Accent3 8 5" xfId="2234"/>
    <cellStyle name="40% - Accent3 8 5 2" xfId="4290"/>
    <cellStyle name="40% - Accent3 8 6" xfId="3262"/>
    <cellStyle name="40% - Accent3 9" xfId="990"/>
    <cellStyle name="40% - Accent3 9 2" xfId="1145"/>
    <cellStyle name="40% - Accent3 9 2 2" xfId="1419"/>
    <cellStyle name="40% - Accent3 9 2 2 2" xfId="1909"/>
    <cellStyle name="40% - Accent3 9 2 2 2 2" xfId="2994"/>
    <cellStyle name="40% - Accent3 9 2 2 2 2 2" xfId="5050"/>
    <cellStyle name="40% - Accent3 9 2 2 2 3" xfId="4022"/>
    <cellStyle name="40% - Accent3 9 2 2 3" xfId="2547"/>
    <cellStyle name="40% - Accent3 9 2 2 3 2" xfId="4603"/>
    <cellStyle name="40% - Accent3 9 2 2 4" xfId="3575"/>
    <cellStyle name="40% - Accent3 9 2 3" xfId="1908"/>
    <cellStyle name="40% - Accent3 9 2 3 2" xfId="2993"/>
    <cellStyle name="40% - Accent3 9 2 3 2 2" xfId="5049"/>
    <cellStyle name="40% - Accent3 9 2 3 3" xfId="4021"/>
    <cellStyle name="40% - Accent3 9 2 4" xfId="2325"/>
    <cellStyle name="40% - Accent3 9 2 4 2" xfId="4381"/>
    <cellStyle name="40% - Accent3 9 2 5" xfId="3353"/>
    <cellStyle name="40% - Accent3 9 3" xfId="1342"/>
    <cellStyle name="40% - Accent3 9 3 2" xfId="1910"/>
    <cellStyle name="40% - Accent3 9 3 2 2" xfId="2995"/>
    <cellStyle name="40% - Accent3 9 3 2 2 2" xfId="5051"/>
    <cellStyle name="40% - Accent3 9 3 2 3" xfId="4023"/>
    <cellStyle name="40% - Accent3 9 3 3" xfId="2470"/>
    <cellStyle name="40% - Accent3 9 3 3 2" xfId="4526"/>
    <cellStyle name="40% - Accent3 9 3 4" xfId="3498"/>
    <cellStyle name="40% - Accent3 9 4" xfId="1907"/>
    <cellStyle name="40% - Accent3 9 4 2" xfId="2992"/>
    <cellStyle name="40% - Accent3 9 4 2 2" xfId="5048"/>
    <cellStyle name="40% - Accent3 9 4 3" xfId="4020"/>
    <cellStyle name="40% - Accent3 9 5" xfId="2249"/>
    <cellStyle name="40% - Accent3 9 5 2" xfId="4305"/>
    <cellStyle name="40% - Accent3 9 6" xfId="3277"/>
    <cellStyle name="40% - Accent4" xfId="145" builtinId="43" customBuiltin="1"/>
    <cellStyle name="40% - Accent4 10" xfId="1016"/>
    <cellStyle name="40% - Accent4 10 2" xfId="1161"/>
    <cellStyle name="40% - Accent4 10 2 2" xfId="1435"/>
    <cellStyle name="40% - Accent4 10 2 2 2" xfId="1913"/>
    <cellStyle name="40% - Accent4 10 2 2 2 2" xfId="2998"/>
    <cellStyle name="40% - Accent4 10 2 2 2 2 2" xfId="5054"/>
    <cellStyle name="40% - Accent4 10 2 2 2 3" xfId="4026"/>
    <cellStyle name="40% - Accent4 10 2 2 3" xfId="2563"/>
    <cellStyle name="40% - Accent4 10 2 2 3 2" xfId="4619"/>
    <cellStyle name="40% - Accent4 10 2 2 4" xfId="3591"/>
    <cellStyle name="40% - Accent4 10 2 3" xfId="1912"/>
    <cellStyle name="40% - Accent4 10 2 3 2" xfId="2997"/>
    <cellStyle name="40% - Accent4 10 2 3 2 2" xfId="5053"/>
    <cellStyle name="40% - Accent4 10 2 3 3" xfId="4025"/>
    <cellStyle name="40% - Accent4 10 2 4" xfId="2341"/>
    <cellStyle name="40% - Accent4 10 2 4 2" xfId="4397"/>
    <cellStyle name="40% - Accent4 10 2 5" xfId="3369"/>
    <cellStyle name="40% - Accent4 10 3" xfId="1358"/>
    <cellStyle name="40% - Accent4 10 3 2" xfId="1914"/>
    <cellStyle name="40% - Accent4 10 3 2 2" xfId="2999"/>
    <cellStyle name="40% - Accent4 10 3 2 2 2" xfId="5055"/>
    <cellStyle name="40% - Accent4 10 3 2 3" xfId="4027"/>
    <cellStyle name="40% - Accent4 10 3 3" xfId="2486"/>
    <cellStyle name="40% - Accent4 10 3 3 2" xfId="4542"/>
    <cellStyle name="40% - Accent4 10 3 4" xfId="3514"/>
    <cellStyle name="40% - Accent4 10 4" xfId="1911"/>
    <cellStyle name="40% - Accent4 10 4 2" xfId="2996"/>
    <cellStyle name="40% - Accent4 10 4 2 2" xfId="5052"/>
    <cellStyle name="40% - Accent4 10 4 3" xfId="4024"/>
    <cellStyle name="40% - Accent4 10 5" xfId="2265"/>
    <cellStyle name="40% - Accent4 10 5 2" xfId="4321"/>
    <cellStyle name="40% - Accent4 10 6" xfId="3293"/>
    <cellStyle name="40% - Accent4 11" xfId="1041"/>
    <cellStyle name="40% - Accent4 11 2" xfId="1376"/>
    <cellStyle name="40% - Accent4 11 2 2" xfId="1916"/>
    <cellStyle name="40% - Accent4 11 2 2 2" xfId="3001"/>
    <cellStyle name="40% - Accent4 11 2 2 2 2" xfId="5057"/>
    <cellStyle name="40% - Accent4 11 2 2 3" xfId="4029"/>
    <cellStyle name="40% - Accent4 11 2 3" xfId="2504"/>
    <cellStyle name="40% - Accent4 11 2 3 2" xfId="4560"/>
    <cellStyle name="40% - Accent4 11 2 4" xfId="3532"/>
    <cellStyle name="40% - Accent4 11 3" xfId="1915"/>
    <cellStyle name="40% - Accent4 11 3 2" xfId="3000"/>
    <cellStyle name="40% - Accent4 11 3 2 2" xfId="5056"/>
    <cellStyle name="40% - Accent4 11 3 3" xfId="4028"/>
    <cellStyle name="40% - Accent4 11 4" xfId="2283"/>
    <cellStyle name="40% - Accent4 11 4 2" xfId="4339"/>
    <cellStyle name="40% - Accent4 11 5" xfId="3311"/>
    <cellStyle name="40% - Accent4 12" xfId="1057"/>
    <cellStyle name="40% - Accent4 13" xfId="1181"/>
    <cellStyle name="40% - Accent4 13 2" xfId="1453"/>
    <cellStyle name="40% - Accent4 13 2 2" xfId="1918"/>
    <cellStyle name="40% - Accent4 13 2 2 2" xfId="3003"/>
    <cellStyle name="40% - Accent4 13 2 2 2 2" xfId="5059"/>
    <cellStyle name="40% - Accent4 13 2 2 3" xfId="4031"/>
    <cellStyle name="40% - Accent4 13 2 3" xfId="2581"/>
    <cellStyle name="40% - Accent4 13 2 3 2" xfId="4637"/>
    <cellStyle name="40% - Accent4 13 2 4" xfId="3609"/>
    <cellStyle name="40% - Accent4 13 3" xfId="1917"/>
    <cellStyle name="40% - Accent4 13 3 2" xfId="3002"/>
    <cellStyle name="40% - Accent4 13 3 2 2" xfId="5058"/>
    <cellStyle name="40% - Accent4 13 3 3" xfId="4030"/>
    <cellStyle name="40% - Accent4 13 4" xfId="2359"/>
    <cellStyle name="40% - Accent4 13 4 2" xfId="4415"/>
    <cellStyle name="40% - Accent4 13 5" xfId="3387"/>
    <cellStyle name="40% - Accent4 14" xfId="1202"/>
    <cellStyle name="40% - Accent4 14 2" xfId="1473"/>
    <cellStyle name="40% - Accent4 14 2 2" xfId="1920"/>
    <cellStyle name="40% - Accent4 14 2 2 2" xfId="3005"/>
    <cellStyle name="40% - Accent4 14 2 2 2 2" xfId="5061"/>
    <cellStyle name="40% - Accent4 14 2 2 3" xfId="4033"/>
    <cellStyle name="40% - Accent4 14 2 3" xfId="2601"/>
    <cellStyle name="40% - Accent4 14 2 3 2" xfId="4657"/>
    <cellStyle name="40% - Accent4 14 2 4" xfId="3629"/>
    <cellStyle name="40% - Accent4 14 3" xfId="1919"/>
    <cellStyle name="40% - Accent4 14 3 2" xfId="3004"/>
    <cellStyle name="40% - Accent4 14 3 2 2" xfId="5060"/>
    <cellStyle name="40% - Accent4 14 3 3" xfId="4032"/>
    <cellStyle name="40% - Accent4 14 4" xfId="2379"/>
    <cellStyle name="40% - Accent4 14 4 2" xfId="4435"/>
    <cellStyle name="40% - Accent4 14 5" xfId="3407"/>
    <cellStyle name="40% - Accent4 15" xfId="1223"/>
    <cellStyle name="40% - Accent4 15 2" xfId="1493"/>
    <cellStyle name="40% - Accent4 15 2 2" xfId="1922"/>
    <cellStyle name="40% - Accent4 15 2 2 2" xfId="3007"/>
    <cellStyle name="40% - Accent4 15 2 2 2 2" xfId="5063"/>
    <cellStyle name="40% - Accent4 15 2 2 3" xfId="4035"/>
    <cellStyle name="40% - Accent4 15 2 3" xfId="2621"/>
    <cellStyle name="40% - Accent4 15 2 3 2" xfId="4677"/>
    <cellStyle name="40% - Accent4 15 2 4" xfId="3649"/>
    <cellStyle name="40% - Accent4 15 3" xfId="1921"/>
    <cellStyle name="40% - Accent4 15 3 2" xfId="3006"/>
    <cellStyle name="40% - Accent4 15 3 2 2" xfId="5062"/>
    <cellStyle name="40% - Accent4 15 3 3" xfId="4034"/>
    <cellStyle name="40% - Accent4 15 4" xfId="2399"/>
    <cellStyle name="40% - Accent4 15 4 2" xfId="4455"/>
    <cellStyle name="40% - Accent4 15 5" xfId="3427"/>
    <cellStyle name="40% - Accent4 16" xfId="1252"/>
    <cellStyle name="40% - Accent4 16 2" xfId="1923"/>
    <cellStyle name="40% - Accent4 16 2 2" xfId="3008"/>
    <cellStyle name="40% - Accent4 16 2 2 2" xfId="5064"/>
    <cellStyle name="40% - Accent4 16 2 3" xfId="4036"/>
    <cellStyle name="40% - Accent4 16 3" xfId="2424"/>
    <cellStyle name="40% - Accent4 16 3 2" xfId="4480"/>
    <cellStyle name="40% - Accent4 16 4" xfId="3452"/>
    <cellStyle name="40% - Accent4 17" xfId="1271"/>
    <cellStyle name="40% - Accent4 18" xfId="1525"/>
    <cellStyle name="40% - Accent4 18 2" xfId="1924"/>
    <cellStyle name="40% - Accent4 18 2 2" xfId="3009"/>
    <cellStyle name="40% - Accent4 18 2 2 2" xfId="5065"/>
    <cellStyle name="40% - Accent4 18 2 3" xfId="4037"/>
    <cellStyle name="40% - Accent4 18 3" xfId="2652"/>
    <cellStyle name="40% - Accent4 18 3 2" xfId="4708"/>
    <cellStyle name="40% - Accent4 18 4" xfId="3680"/>
    <cellStyle name="40% - Accent4 19" xfId="1554"/>
    <cellStyle name="40% - Accent4 19 2" xfId="1925"/>
    <cellStyle name="40% - Accent4 19 2 2" xfId="3010"/>
    <cellStyle name="40% - Accent4 19 2 2 2" xfId="5066"/>
    <cellStyle name="40% - Accent4 19 2 3" xfId="4038"/>
    <cellStyle name="40% - Accent4 19 3" xfId="2672"/>
    <cellStyle name="40% - Accent4 19 3 2" xfId="4728"/>
    <cellStyle name="40% - Accent4 19 4" xfId="3700"/>
    <cellStyle name="40% - Accent4 2" xfId="146"/>
    <cellStyle name="40% - Accent4 2 2" xfId="147"/>
    <cellStyle name="40% - Accent4 2 2 2" xfId="148"/>
    <cellStyle name="40% - Accent4 2 2_JanSFR Table 19" xfId="149"/>
    <cellStyle name="40% - Accent4 2 3" xfId="150"/>
    <cellStyle name="40% - Accent4 2 3 2" xfId="151"/>
    <cellStyle name="40% - Accent4 2 3_JanSFR Table 19" xfId="152"/>
    <cellStyle name="40% - Accent4 2 4" xfId="153"/>
    <cellStyle name="40% - Accent4 2_All_SFR_Tables" xfId="154"/>
    <cellStyle name="40% - Accent4 20" xfId="1599"/>
    <cellStyle name="40% - Accent4 20 2" xfId="1926"/>
    <cellStyle name="40% - Accent4 20 2 2" xfId="3011"/>
    <cellStyle name="40% - Accent4 20 2 2 2" xfId="5067"/>
    <cellStyle name="40% - Accent4 20 2 3" xfId="4039"/>
    <cellStyle name="40% - Accent4 20 3" xfId="2693"/>
    <cellStyle name="40% - Accent4 20 3 2" xfId="4749"/>
    <cellStyle name="40% - Accent4 20 4" xfId="3721"/>
    <cellStyle name="40% - Accent4 21" xfId="1611"/>
    <cellStyle name="40% - Accent4 21 2" xfId="1927"/>
    <cellStyle name="40% - Accent4 21 2 2" xfId="3012"/>
    <cellStyle name="40% - Accent4 21 2 2 2" xfId="5068"/>
    <cellStyle name="40% - Accent4 21 2 3" xfId="4040"/>
    <cellStyle name="40% - Accent4 21 3" xfId="2705"/>
    <cellStyle name="40% - Accent4 21 3 2" xfId="4761"/>
    <cellStyle name="40% - Accent4 21 4" xfId="3733"/>
    <cellStyle name="40% - Accent4 22" xfId="1626"/>
    <cellStyle name="40% - Accent4 22 2" xfId="1928"/>
    <cellStyle name="40% - Accent4 22 2 2" xfId="3013"/>
    <cellStyle name="40% - Accent4 22 2 2 2" xfId="5069"/>
    <cellStyle name="40% - Accent4 22 2 3" xfId="4041"/>
    <cellStyle name="40% - Accent4 22 3" xfId="2720"/>
    <cellStyle name="40% - Accent4 22 3 2" xfId="4776"/>
    <cellStyle name="40% - Accent4 22 4" xfId="3748"/>
    <cellStyle name="40% - Accent4 23" xfId="1929"/>
    <cellStyle name="40% - Accent4 24" xfId="5326"/>
    <cellStyle name="40% - Accent4 25" xfId="5337"/>
    <cellStyle name="40% - Accent4 26" xfId="5349"/>
    <cellStyle name="40% - Accent4 27" xfId="5361"/>
    <cellStyle name="40% - Accent4 28" xfId="5347"/>
    <cellStyle name="40% - Accent4 29" xfId="5374"/>
    <cellStyle name="40% - Accent4 3" xfId="155"/>
    <cellStyle name="40% - Accent4 3 2" xfId="156"/>
    <cellStyle name="40% - Accent4 3_JanSFR Table 19" xfId="157"/>
    <cellStyle name="40% - Accent4 30" xfId="5601"/>
    <cellStyle name="40% - Accent4 31" xfId="5586"/>
    <cellStyle name="40% - Accent4 32" xfId="5574"/>
    <cellStyle name="40% - Accent4 33" xfId="5560"/>
    <cellStyle name="40% - Accent4 34" xfId="5546"/>
    <cellStyle name="40% - Accent4 35" xfId="5533"/>
    <cellStyle name="40% - Accent4 36" xfId="5522"/>
    <cellStyle name="40% - Accent4 37" xfId="5510"/>
    <cellStyle name="40% - Accent4 38" xfId="5497"/>
    <cellStyle name="40% - Accent4 39" xfId="5478"/>
    <cellStyle name="40% - Accent4 4" xfId="158"/>
    <cellStyle name="40% - Accent4 40" xfId="5465"/>
    <cellStyle name="40% - Accent4 41" xfId="5452"/>
    <cellStyle name="40% - Accent4 42" xfId="5440"/>
    <cellStyle name="40% - Accent4 43" xfId="5430"/>
    <cellStyle name="40% - Accent4 44" xfId="5420"/>
    <cellStyle name="40% - Accent4 45" xfId="5411"/>
    <cellStyle name="40% - Accent4 46" xfId="5397"/>
    <cellStyle name="40% - Accent4 47" xfId="5383"/>
    <cellStyle name="40% - Accent4 5" xfId="159"/>
    <cellStyle name="40% - Accent4 6" xfId="160"/>
    <cellStyle name="40% - Accent4 7" xfId="930"/>
    <cellStyle name="40% - Accent4 7 2" xfId="1118"/>
    <cellStyle name="40% - Accent4 7 2 2" xfId="1392"/>
    <cellStyle name="40% - Accent4 7 2 2 2" xfId="1932"/>
    <cellStyle name="40% - Accent4 7 2 2 2 2" xfId="3016"/>
    <cellStyle name="40% - Accent4 7 2 2 2 2 2" xfId="5072"/>
    <cellStyle name="40% - Accent4 7 2 2 2 3" xfId="4044"/>
    <cellStyle name="40% - Accent4 7 2 2 3" xfId="2520"/>
    <cellStyle name="40% - Accent4 7 2 2 3 2" xfId="4576"/>
    <cellStyle name="40% - Accent4 7 2 2 4" xfId="3548"/>
    <cellStyle name="40% - Accent4 7 2 3" xfId="1931"/>
    <cellStyle name="40% - Accent4 7 2 3 2" xfId="3015"/>
    <cellStyle name="40% - Accent4 7 2 3 2 2" xfId="5071"/>
    <cellStyle name="40% - Accent4 7 2 3 3" xfId="4043"/>
    <cellStyle name="40% - Accent4 7 2 4" xfId="2298"/>
    <cellStyle name="40% - Accent4 7 2 4 2" xfId="4354"/>
    <cellStyle name="40% - Accent4 7 2 5" xfId="3326"/>
    <cellStyle name="40% - Accent4 7 3" xfId="1314"/>
    <cellStyle name="40% - Accent4 7 3 2" xfId="1933"/>
    <cellStyle name="40% - Accent4 7 3 2 2" xfId="3017"/>
    <cellStyle name="40% - Accent4 7 3 2 2 2" xfId="5073"/>
    <cellStyle name="40% - Accent4 7 3 2 3" xfId="4045"/>
    <cellStyle name="40% - Accent4 7 3 3" xfId="2442"/>
    <cellStyle name="40% - Accent4 7 3 3 2" xfId="4498"/>
    <cellStyle name="40% - Accent4 7 3 4" xfId="3470"/>
    <cellStyle name="40% - Accent4 7 4" xfId="1930"/>
    <cellStyle name="40% - Accent4 7 4 2" xfId="3014"/>
    <cellStyle name="40% - Accent4 7 4 2 2" xfId="5070"/>
    <cellStyle name="40% - Accent4 7 4 3" xfId="4042"/>
    <cellStyle name="40% - Accent4 7 5" xfId="2222"/>
    <cellStyle name="40% - Accent4 7 5 2" xfId="4278"/>
    <cellStyle name="40% - Accent4 7 6" xfId="3250"/>
    <cellStyle name="40% - Accent4 8" xfId="958"/>
    <cellStyle name="40% - Accent4 8 2" xfId="1132"/>
    <cellStyle name="40% - Accent4 8 2 2" xfId="1406"/>
    <cellStyle name="40% - Accent4 8 2 2 2" xfId="1936"/>
    <cellStyle name="40% - Accent4 8 2 2 2 2" xfId="3020"/>
    <cellStyle name="40% - Accent4 8 2 2 2 2 2" xfId="5076"/>
    <cellStyle name="40% - Accent4 8 2 2 2 3" xfId="4048"/>
    <cellStyle name="40% - Accent4 8 2 2 3" xfId="2534"/>
    <cellStyle name="40% - Accent4 8 2 2 3 2" xfId="4590"/>
    <cellStyle name="40% - Accent4 8 2 2 4" xfId="3562"/>
    <cellStyle name="40% - Accent4 8 2 3" xfId="1935"/>
    <cellStyle name="40% - Accent4 8 2 3 2" xfId="3019"/>
    <cellStyle name="40% - Accent4 8 2 3 2 2" xfId="5075"/>
    <cellStyle name="40% - Accent4 8 2 3 3" xfId="4047"/>
    <cellStyle name="40% - Accent4 8 2 4" xfId="2312"/>
    <cellStyle name="40% - Accent4 8 2 4 2" xfId="4368"/>
    <cellStyle name="40% - Accent4 8 2 5" xfId="3340"/>
    <cellStyle name="40% - Accent4 8 3" xfId="1329"/>
    <cellStyle name="40% - Accent4 8 3 2" xfId="1937"/>
    <cellStyle name="40% - Accent4 8 3 2 2" xfId="3021"/>
    <cellStyle name="40% - Accent4 8 3 2 2 2" xfId="5077"/>
    <cellStyle name="40% - Accent4 8 3 2 3" xfId="4049"/>
    <cellStyle name="40% - Accent4 8 3 3" xfId="2457"/>
    <cellStyle name="40% - Accent4 8 3 3 2" xfId="4513"/>
    <cellStyle name="40% - Accent4 8 3 4" xfId="3485"/>
    <cellStyle name="40% - Accent4 8 4" xfId="1934"/>
    <cellStyle name="40% - Accent4 8 4 2" xfId="3018"/>
    <cellStyle name="40% - Accent4 8 4 2 2" xfId="5074"/>
    <cellStyle name="40% - Accent4 8 4 3" xfId="4046"/>
    <cellStyle name="40% - Accent4 8 5" xfId="2236"/>
    <cellStyle name="40% - Accent4 8 5 2" xfId="4292"/>
    <cellStyle name="40% - Accent4 8 6" xfId="3264"/>
    <cellStyle name="40% - Accent4 9" xfId="994"/>
    <cellStyle name="40% - Accent4 9 2" xfId="1147"/>
    <cellStyle name="40% - Accent4 9 2 2" xfId="1421"/>
    <cellStyle name="40% - Accent4 9 2 2 2" xfId="1940"/>
    <cellStyle name="40% - Accent4 9 2 2 2 2" xfId="3024"/>
    <cellStyle name="40% - Accent4 9 2 2 2 2 2" xfId="5080"/>
    <cellStyle name="40% - Accent4 9 2 2 2 3" xfId="4052"/>
    <cellStyle name="40% - Accent4 9 2 2 3" xfId="2549"/>
    <cellStyle name="40% - Accent4 9 2 2 3 2" xfId="4605"/>
    <cellStyle name="40% - Accent4 9 2 2 4" xfId="3577"/>
    <cellStyle name="40% - Accent4 9 2 3" xfId="1939"/>
    <cellStyle name="40% - Accent4 9 2 3 2" xfId="3023"/>
    <cellStyle name="40% - Accent4 9 2 3 2 2" xfId="5079"/>
    <cellStyle name="40% - Accent4 9 2 3 3" xfId="4051"/>
    <cellStyle name="40% - Accent4 9 2 4" xfId="2327"/>
    <cellStyle name="40% - Accent4 9 2 4 2" xfId="4383"/>
    <cellStyle name="40% - Accent4 9 2 5" xfId="3355"/>
    <cellStyle name="40% - Accent4 9 3" xfId="1344"/>
    <cellStyle name="40% - Accent4 9 3 2" xfId="1941"/>
    <cellStyle name="40% - Accent4 9 3 2 2" xfId="3025"/>
    <cellStyle name="40% - Accent4 9 3 2 2 2" xfId="5081"/>
    <cellStyle name="40% - Accent4 9 3 2 3" xfId="4053"/>
    <cellStyle name="40% - Accent4 9 3 3" xfId="2472"/>
    <cellStyle name="40% - Accent4 9 3 3 2" xfId="4528"/>
    <cellStyle name="40% - Accent4 9 3 4" xfId="3500"/>
    <cellStyle name="40% - Accent4 9 4" xfId="1938"/>
    <cellStyle name="40% - Accent4 9 4 2" xfId="3022"/>
    <cellStyle name="40% - Accent4 9 4 2 2" xfId="5078"/>
    <cellStyle name="40% - Accent4 9 4 3" xfId="4050"/>
    <cellStyle name="40% - Accent4 9 5" xfId="2251"/>
    <cellStyle name="40% - Accent4 9 5 2" xfId="4307"/>
    <cellStyle name="40% - Accent4 9 6" xfId="3279"/>
    <cellStyle name="40% - Accent5" xfId="161" builtinId="47" customBuiltin="1"/>
    <cellStyle name="40% - Accent5 10" xfId="1020"/>
    <cellStyle name="40% - Accent5 10 2" xfId="1164"/>
    <cellStyle name="40% - Accent5 10 2 2" xfId="1438"/>
    <cellStyle name="40% - Accent5 10 2 2 2" xfId="1944"/>
    <cellStyle name="40% - Accent5 10 2 2 2 2" xfId="3028"/>
    <cellStyle name="40% - Accent5 10 2 2 2 2 2" xfId="5084"/>
    <cellStyle name="40% - Accent5 10 2 2 2 3" xfId="4056"/>
    <cellStyle name="40% - Accent5 10 2 2 3" xfId="2566"/>
    <cellStyle name="40% - Accent5 10 2 2 3 2" xfId="4622"/>
    <cellStyle name="40% - Accent5 10 2 2 4" xfId="3594"/>
    <cellStyle name="40% - Accent5 10 2 3" xfId="1943"/>
    <cellStyle name="40% - Accent5 10 2 3 2" xfId="3027"/>
    <cellStyle name="40% - Accent5 10 2 3 2 2" xfId="5083"/>
    <cellStyle name="40% - Accent5 10 2 3 3" xfId="4055"/>
    <cellStyle name="40% - Accent5 10 2 4" xfId="2344"/>
    <cellStyle name="40% - Accent5 10 2 4 2" xfId="4400"/>
    <cellStyle name="40% - Accent5 10 2 5" xfId="3372"/>
    <cellStyle name="40% - Accent5 10 3" xfId="1361"/>
    <cellStyle name="40% - Accent5 10 3 2" xfId="1945"/>
    <cellStyle name="40% - Accent5 10 3 2 2" xfId="3029"/>
    <cellStyle name="40% - Accent5 10 3 2 2 2" xfId="5085"/>
    <cellStyle name="40% - Accent5 10 3 2 3" xfId="4057"/>
    <cellStyle name="40% - Accent5 10 3 3" xfId="2489"/>
    <cellStyle name="40% - Accent5 10 3 3 2" xfId="4545"/>
    <cellStyle name="40% - Accent5 10 3 4" xfId="3517"/>
    <cellStyle name="40% - Accent5 10 4" xfId="1942"/>
    <cellStyle name="40% - Accent5 10 4 2" xfId="3026"/>
    <cellStyle name="40% - Accent5 10 4 2 2" xfId="5082"/>
    <cellStyle name="40% - Accent5 10 4 3" xfId="4054"/>
    <cellStyle name="40% - Accent5 10 5" xfId="2268"/>
    <cellStyle name="40% - Accent5 10 5 2" xfId="4324"/>
    <cellStyle name="40% - Accent5 10 6" xfId="3296"/>
    <cellStyle name="40% - Accent5 11" xfId="1043"/>
    <cellStyle name="40% - Accent5 11 2" xfId="1378"/>
    <cellStyle name="40% - Accent5 11 2 2" xfId="1947"/>
    <cellStyle name="40% - Accent5 11 2 2 2" xfId="3031"/>
    <cellStyle name="40% - Accent5 11 2 2 2 2" xfId="5087"/>
    <cellStyle name="40% - Accent5 11 2 2 3" xfId="4059"/>
    <cellStyle name="40% - Accent5 11 2 3" xfId="2506"/>
    <cellStyle name="40% - Accent5 11 2 3 2" xfId="4562"/>
    <cellStyle name="40% - Accent5 11 2 4" xfId="3534"/>
    <cellStyle name="40% - Accent5 11 3" xfId="1946"/>
    <cellStyle name="40% - Accent5 11 3 2" xfId="3030"/>
    <cellStyle name="40% - Accent5 11 3 2 2" xfId="5086"/>
    <cellStyle name="40% - Accent5 11 3 3" xfId="4058"/>
    <cellStyle name="40% - Accent5 11 4" xfId="2285"/>
    <cellStyle name="40% - Accent5 11 4 2" xfId="4341"/>
    <cellStyle name="40% - Accent5 11 5" xfId="3313"/>
    <cellStyle name="40% - Accent5 12" xfId="1058"/>
    <cellStyle name="40% - Accent5 13" xfId="1183"/>
    <cellStyle name="40% - Accent5 13 2" xfId="1455"/>
    <cellStyle name="40% - Accent5 13 2 2" xfId="1949"/>
    <cellStyle name="40% - Accent5 13 2 2 2" xfId="3033"/>
    <cellStyle name="40% - Accent5 13 2 2 2 2" xfId="5089"/>
    <cellStyle name="40% - Accent5 13 2 2 3" xfId="4061"/>
    <cellStyle name="40% - Accent5 13 2 3" xfId="2583"/>
    <cellStyle name="40% - Accent5 13 2 3 2" xfId="4639"/>
    <cellStyle name="40% - Accent5 13 2 4" xfId="3611"/>
    <cellStyle name="40% - Accent5 13 3" xfId="1948"/>
    <cellStyle name="40% - Accent5 13 3 2" xfId="3032"/>
    <cellStyle name="40% - Accent5 13 3 2 2" xfId="5088"/>
    <cellStyle name="40% - Accent5 13 3 3" xfId="4060"/>
    <cellStyle name="40% - Accent5 13 4" xfId="2361"/>
    <cellStyle name="40% - Accent5 13 4 2" xfId="4417"/>
    <cellStyle name="40% - Accent5 13 5" xfId="3389"/>
    <cellStyle name="40% - Accent5 14" xfId="1204"/>
    <cellStyle name="40% - Accent5 14 2" xfId="1475"/>
    <cellStyle name="40% - Accent5 14 2 2" xfId="1951"/>
    <cellStyle name="40% - Accent5 14 2 2 2" xfId="3035"/>
    <cellStyle name="40% - Accent5 14 2 2 2 2" xfId="5091"/>
    <cellStyle name="40% - Accent5 14 2 2 3" xfId="4063"/>
    <cellStyle name="40% - Accent5 14 2 3" xfId="2603"/>
    <cellStyle name="40% - Accent5 14 2 3 2" xfId="4659"/>
    <cellStyle name="40% - Accent5 14 2 4" xfId="3631"/>
    <cellStyle name="40% - Accent5 14 3" xfId="1950"/>
    <cellStyle name="40% - Accent5 14 3 2" xfId="3034"/>
    <cellStyle name="40% - Accent5 14 3 2 2" xfId="5090"/>
    <cellStyle name="40% - Accent5 14 3 3" xfId="4062"/>
    <cellStyle name="40% - Accent5 14 4" xfId="2381"/>
    <cellStyle name="40% - Accent5 14 4 2" xfId="4437"/>
    <cellStyle name="40% - Accent5 14 5" xfId="3409"/>
    <cellStyle name="40% - Accent5 15" xfId="1225"/>
    <cellStyle name="40% - Accent5 15 2" xfId="1495"/>
    <cellStyle name="40% - Accent5 15 2 2" xfId="1953"/>
    <cellStyle name="40% - Accent5 15 2 2 2" xfId="3037"/>
    <cellStyle name="40% - Accent5 15 2 2 2 2" xfId="5093"/>
    <cellStyle name="40% - Accent5 15 2 2 3" xfId="4065"/>
    <cellStyle name="40% - Accent5 15 2 3" xfId="2623"/>
    <cellStyle name="40% - Accent5 15 2 3 2" xfId="4679"/>
    <cellStyle name="40% - Accent5 15 2 4" xfId="3651"/>
    <cellStyle name="40% - Accent5 15 3" xfId="1952"/>
    <cellStyle name="40% - Accent5 15 3 2" xfId="3036"/>
    <cellStyle name="40% - Accent5 15 3 2 2" xfId="5092"/>
    <cellStyle name="40% - Accent5 15 3 3" xfId="4064"/>
    <cellStyle name="40% - Accent5 15 4" xfId="2401"/>
    <cellStyle name="40% - Accent5 15 4 2" xfId="4457"/>
    <cellStyle name="40% - Accent5 15 5" xfId="3429"/>
    <cellStyle name="40% - Accent5 16" xfId="1254"/>
    <cellStyle name="40% - Accent5 16 2" xfId="1954"/>
    <cellStyle name="40% - Accent5 16 2 2" xfId="3038"/>
    <cellStyle name="40% - Accent5 16 2 2 2" xfId="5094"/>
    <cellStyle name="40% - Accent5 16 2 3" xfId="4066"/>
    <cellStyle name="40% - Accent5 16 3" xfId="2426"/>
    <cellStyle name="40% - Accent5 16 3 2" xfId="4482"/>
    <cellStyle name="40% - Accent5 16 4" xfId="3454"/>
    <cellStyle name="40% - Accent5 17" xfId="1272"/>
    <cellStyle name="40% - Accent5 18" xfId="1527"/>
    <cellStyle name="40% - Accent5 18 2" xfId="1955"/>
    <cellStyle name="40% - Accent5 18 2 2" xfId="3039"/>
    <cellStyle name="40% - Accent5 18 2 2 2" xfId="5095"/>
    <cellStyle name="40% - Accent5 18 2 3" xfId="4067"/>
    <cellStyle name="40% - Accent5 18 3" xfId="2654"/>
    <cellStyle name="40% - Accent5 18 3 2" xfId="4710"/>
    <cellStyle name="40% - Accent5 18 4" xfId="3682"/>
    <cellStyle name="40% - Accent5 19" xfId="1556"/>
    <cellStyle name="40% - Accent5 19 2" xfId="1956"/>
    <cellStyle name="40% - Accent5 19 2 2" xfId="3040"/>
    <cellStyle name="40% - Accent5 19 2 2 2" xfId="5096"/>
    <cellStyle name="40% - Accent5 19 2 3" xfId="4068"/>
    <cellStyle name="40% - Accent5 19 3" xfId="2674"/>
    <cellStyle name="40% - Accent5 19 3 2" xfId="4730"/>
    <cellStyle name="40% - Accent5 19 4" xfId="3702"/>
    <cellStyle name="40% - Accent5 2" xfId="162"/>
    <cellStyle name="40% - Accent5 2 2" xfId="163"/>
    <cellStyle name="40% - Accent5 2 2 2" xfId="164"/>
    <cellStyle name="40% - Accent5 2 2_JanSFR Table 19" xfId="165"/>
    <cellStyle name="40% - Accent5 2 3" xfId="166"/>
    <cellStyle name="40% - Accent5 2 3 2" xfId="167"/>
    <cellStyle name="40% - Accent5 2 3_JanSFR Table 19" xfId="168"/>
    <cellStyle name="40% - Accent5 2 4" xfId="169"/>
    <cellStyle name="40% - Accent5 2_All_SFR_Tables" xfId="170"/>
    <cellStyle name="40% - Accent5 20" xfId="1601"/>
    <cellStyle name="40% - Accent5 20 2" xfId="1957"/>
    <cellStyle name="40% - Accent5 20 2 2" xfId="3041"/>
    <cellStyle name="40% - Accent5 20 2 2 2" xfId="5097"/>
    <cellStyle name="40% - Accent5 20 2 3" xfId="4069"/>
    <cellStyle name="40% - Accent5 20 3" xfId="2695"/>
    <cellStyle name="40% - Accent5 20 3 2" xfId="4751"/>
    <cellStyle name="40% - Accent5 20 4" xfId="3723"/>
    <cellStyle name="40% - Accent5 21" xfId="1613"/>
    <cellStyle name="40% - Accent5 21 2" xfId="1958"/>
    <cellStyle name="40% - Accent5 21 2 2" xfId="3042"/>
    <cellStyle name="40% - Accent5 21 2 2 2" xfId="5098"/>
    <cellStyle name="40% - Accent5 21 2 3" xfId="4070"/>
    <cellStyle name="40% - Accent5 21 3" xfId="2707"/>
    <cellStyle name="40% - Accent5 21 3 2" xfId="4763"/>
    <cellStyle name="40% - Accent5 21 4" xfId="3735"/>
    <cellStyle name="40% - Accent5 22" xfId="1628"/>
    <cellStyle name="40% - Accent5 22 2" xfId="1959"/>
    <cellStyle name="40% - Accent5 22 2 2" xfId="3043"/>
    <cellStyle name="40% - Accent5 22 2 2 2" xfId="5099"/>
    <cellStyle name="40% - Accent5 22 2 3" xfId="4071"/>
    <cellStyle name="40% - Accent5 22 3" xfId="2722"/>
    <cellStyle name="40% - Accent5 22 3 2" xfId="4778"/>
    <cellStyle name="40% - Accent5 22 4" xfId="3750"/>
    <cellStyle name="40% - Accent5 23" xfId="1960"/>
    <cellStyle name="40% - Accent5 24" xfId="5330"/>
    <cellStyle name="40% - Accent5 25" xfId="5340"/>
    <cellStyle name="40% - Accent5 26" xfId="5352"/>
    <cellStyle name="40% - Accent5 27" xfId="5365"/>
    <cellStyle name="40% - Accent5 28" xfId="5359"/>
    <cellStyle name="40% - Accent5 29" xfId="5376"/>
    <cellStyle name="40% - Accent5 3" xfId="171"/>
    <cellStyle name="40% - Accent5 3 2" xfId="172"/>
    <cellStyle name="40% - Accent5 3_JanSFR Table 19" xfId="173"/>
    <cellStyle name="40% - Accent5 30" xfId="5598"/>
    <cellStyle name="40% - Accent5 31" xfId="5582"/>
    <cellStyle name="40% - Accent5 32" xfId="5570"/>
    <cellStyle name="40% - Accent5 33" xfId="5556"/>
    <cellStyle name="40% - Accent5 34" xfId="5543"/>
    <cellStyle name="40% - Accent5 35" xfId="5530"/>
    <cellStyle name="40% - Accent5 36" xfId="5519"/>
    <cellStyle name="40% - Accent5 37" xfId="5507"/>
    <cellStyle name="40% - Accent5 38" xfId="5493"/>
    <cellStyle name="40% - Accent5 39" xfId="5475"/>
    <cellStyle name="40% - Accent5 4" xfId="174"/>
    <cellStyle name="40% - Accent5 40" xfId="5462"/>
    <cellStyle name="40% - Accent5 41" xfId="5449"/>
    <cellStyle name="40% - Accent5 42" xfId="5437"/>
    <cellStyle name="40% - Accent5 43" xfId="5427"/>
    <cellStyle name="40% - Accent5 44" xfId="5417"/>
    <cellStyle name="40% - Accent5 45" xfId="5409"/>
    <cellStyle name="40% - Accent5 46" xfId="5395"/>
    <cellStyle name="40% - Accent5 47" xfId="5381"/>
    <cellStyle name="40% - Accent5 5" xfId="175"/>
    <cellStyle name="40% - Accent5 6" xfId="176"/>
    <cellStyle name="40% - Accent5 7" xfId="934"/>
    <cellStyle name="40% - Accent5 7 2" xfId="1120"/>
    <cellStyle name="40% - Accent5 7 2 2" xfId="1394"/>
    <cellStyle name="40% - Accent5 7 2 2 2" xfId="1963"/>
    <cellStyle name="40% - Accent5 7 2 2 2 2" xfId="3046"/>
    <cellStyle name="40% - Accent5 7 2 2 2 2 2" xfId="5102"/>
    <cellStyle name="40% - Accent5 7 2 2 2 3" xfId="4074"/>
    <cellStyle name="40% - Accent5 7 2 2 3" xfId="2522"/>
    <cellStyle name="40% - Accent5 7 2 2 3 2" xfId="4578"/>
    <cellStyle name="40% - Accent5 7 2 2 4" xfId="3550"/>
    <cellStyle name="40% - Accent5 7 2 3" xfId="1962"/>
    <cellStyle name="40% - Accent5 7 2 3 2" xfId="3045"/>
    <cellStyle name="40% - Accent5 7 2 3 2 2" xfId="5101"/>
    <cellStyle name="40% - Accent5 7 2 3 3" xfId="4073"/>
    <cellStyle name="40% - Accent5 7 2 4" xfId="2300"/>
    <cellStyle name="40% - Accent5 7 2 4 2" xfId="4356"/>
    <cellStyle name="40% - Accent5 7 2 5" xfId="3328"/>
    <cellStyle name="40% - Accent5 7 3" xfId="1317"/>
    <cellStyle name="40% - Accent5 7 3 2" xfId="1964"/>
    <cellStyle name="40% - Accent5 7 3 2 2" xfId="3047"/>
    <cellStyle name="40% - Accent5 7 3 2 2 2" xfId="5103"/>
    <cellStyle name="40% - Accent5 7 3 2 3" xfId="4075"/>
    <cellStyle name="40% - Accent5 7 3 3" xfId="2445"/>
    <cellStyle name="40% - Accent5 7 3 3 2" xfId="4501"/>
    <cellStyle name="40% - Accent5 7 3 4" xfId="3473"/>
    <cellStyle name="40% - Accent5 7 4" xfId="1961"/>
    <cellStyle name="40% - Accent5 7 4 2" xfId="3044"/>
    <cellStyle name="40% - Accent5 7 4 2 2" xfId="5100"/>
    <cellStyle name="40% - Accent5 7 4 3" xfId="4072"/>
    <cellStyle name="40% - Accent5 7 5" xfId="2224"/>
    <cellStyle name="40% - Accent5 7 5 2" xfId="4280"/>
    <cellStyle name="40% - Accent5 7 6" xfId="3252"/>
    <cellStyle name="40% - Accent5 8" xfId="960"/>
    <cellStyle name="40% - Accent5 8 2" xfId="1134"/>
    <cellStyle name="40% - Accent5 8 2 2" xfId="1408"/>
    <cellStyle name="40% - Accent5 8 2 2 2" xfId="1967"/>
    <cellStyle name="40% - Accent5 8 2 2 2 2" xfId="3050"/>
    <cellStyle name="40% - Accent5 8 2 2 2 2 2" xfId="5106"/>
    <cellStyle name="40% - Accent5 8 2 2 2 3" xfId="4078"/>
    <cellStyle name="40% - Accent5 8 2 2 3" xfId="2536"/>
    <cellStyle name="40% - Accent5 8 2 2 3 2" xfId="4592"/>
    <cellStyle name="40% - Accent5 8 2 2 4" xfId="3564"/>
    <cellStyle name="40% - Accent5 8 2 3" xfId="1966"/>
    <cellStyle name="40% - Accent5 8 2 3 2" xfId="3049"/>
    <cellStyle name="40% - Accent5 8 2 3 2 2" xfId="5105"/>
    <cellStyle name="40% - Accent5 8 2 3 3" xfId="4077"/>
    <cellStyle name="40% - Accent5 8 2 4" xfId="2314"/>
    <cellStyle name="40% - Accent5 8 2 4 2" xfId="4370"/>
    <cellStyle name="40% - Accent5 8 2 5" xfId="3342"/>
    <cellStyle name="40% - Accent5 8 3" xfId="1331"/>
    <cellStyle name="40% - Accent5 8 3 2" xfId="1968"/>
    <cellStyle name="40% - Accent5 8 3 2 2" xfId="3051"/>
    <cellStyle name="40% - Accent5 8 3 2 2 2" xfId="5107"/>
    <cellStyle name="40% - Accent5 8 3 2 3" xfId="4079"/>
    <cellStyle name="40% - Accent5 8 3 3" xfId="2459"/>
    <cellStyle name="40% - Accent5 8 3 3 2" xfId="4515"/>
    <cellStyle name="40% - Accent5 8 3 4" xfId="3487"/>
    <cellStyle name="40% - Accent5 8 4" xfId="1965"/>
    <cellStyle name="40% - Accent5 8 4 2" xfId="3048"/>
    <cellStyle name="40% - Accent5 8 4 2 2" xfId="5104"/>
    <cellStyle name="40% - Accent5 8 4 3" xfId="4076"/>
    <cellStyle name="40% - Accent5 8 5" xfId="2238"/>
    <cellStyle name="40% - Accent5 8 5 2" xfId="4294"/>
    <cellStyle name="40% - Accent5 8 6" xfId="3266"/>
    <cellStyle name="40% - Accent5 9" xfId="998"/>
    <cellStyle name="40% - Accent5 9 2" xfId="1150"/>
    <cellStyle name="40% - Accent5 9 2 2" xfId="1424"/>
    <cellStyle name="40% - Accent5 9 2 2 2" xfId="1971"/>
    <cellStyle name="40% - Accent5 9 2 2 2 2" xfId="3054"/>
    <cellStyle name="40% - Accent5 9 2 2 2 2 2" xfId="5110"/>
    <cellStyle name="40% - Accent5 9 2 2 2 3" xfId="4082"/>
    <cellStyle name="40% - Accent5 9 2 2 3" xfId="2552"/>
    <cellStyle name="40% - Accent5 9 2 2 3 2" xfId="4608"/>
    <cellStyle name="40% - Accent5 9 2 2 4" xfId="3580"/>
    <cellStyle name="40% - Accent5 9 2 3" xfId="1970"/>
    <cellStyle name="40% - Accent5 9 2 3 2" xfId="3053"/>
    <cellStyle name="40% - Accent5 9 2 3 2 2" xfId="5109"/>
    <cellStyle name="40% - Accent5 9 2 3 3" xfId="4081"/>
    <cellStyle name="40% - Accent5 9 2 4" xfId="2330"/>
    <cellStyle name="40% - Accent5 9 2 4 2" xfId="4386"/>
    <cellStyle name="40% - Accent5 9 2 5" xfId="3358"/>
    <cellStyle name="40% - Accent5 9 3" xfId="1347"/>
    <cellStyle name="40% - Accent5 9 3 2" xfId="1972"/>
    <cellStyle name="40% - Accent5 9 3 2 2" xfId="3055"/>
    <cellStyle name="40% - Accent5 9 3 2 2 2" xfId="5111"/>
    <cellStyle name="40% - Accent5 9 3 2 3" xfId="4083"/>
    <cellStyle name="40% - Accent5 9 3 3" xfId="2475"/>
    <cellStyle name="40% - Accent5 9 3 3 2" xfId="4531"/>
    <cellStyle name="40% - Accent5 9 3 4" xfId="3503"/>
    <cellStyle name="40% - Accent5 9 4" xfId="1969"/>
    <cellStyle name="40% - Accent5 9 4 2" xfId="3052"/>
    <cellStyle name="40% - Accent5 9 4 2 2" xfId="5108"/>
    <cellStyle name="40% - Accent5 9 4 3" xfId="4080"/>
    <cellStyle name="40% - Accent5 9 5" xfId="2254"/>
    <cellStyle name="40% - Accent5 9 5 2" xfId="4310"/>
    <cellStyle name="40% - Accent5 9 6" xfId="3282"/>
    <cellStyle name="40% - Accent6" xfId="177" builtinId="51" customBuiltin="1"/>
    <cellStyle name="40% - Accent6 10" xfId="1023"/>
    <cellStyle name="40% - Accent6 10 2" xfId="1167"/>
    <cellStyle name="40% - Accent6 10 2 2" xfId="1441"/>
    <cellStyle name="40% - Accent6 10 2 2 2" xfId="1975"/>
    <cellStyle name="40% - Accent6 10 2 2 2 2" xfId="3058"/>
    <cellStyle name="40% - Accent6 10 2 2 2 2 2" xfId="5114"/>
    <cellStyle name="40% - Accent6 10 2 2 2 3" xfId="4086"/>
    <cellStyle name="40% - Accent6 10 2 2 3" xfId="2569"/>
    <cellStyle name="40% - Accent6 10 2 2 3 2" xfId="4625"/>
    <cellStyle name="40% - Accent6 10 2 2 4" xfId="3597"/>
    <cellStyle name="40% - Accent6 10 2 3" xfId="1974"/>
    <cellStyle name="40% - Accent6 10 2 3 2" xfId="3057"/>
    <cellStyle name="40% - Accent6 10 2 3 2 2" xfId="5113"/>
    <cellStyle name="40% - Accent6 10 2 3 3" xfId="4085"/>
    <cellStyle name="40% - Accent6 10 2 4" xfId="2347"/>
    <cellStyle name="40% - Accent6 10 2 4 2" xfId="4403"/>
    <cellStyle name="40% - Accent6 10 2 5" xfId="3375"/>
    <cellStyle name="40% - Accent6 10 3" xfId="1364"/>
    <cellStyle name="40% - Accent6 10 3 2" xfId="1976"/>
    <cellStyle name="40% - Accent6 10 3 2 2" xfId="3059"/>
    <cellStyle name="40% - Accent6 10 3 2 2 2" xfId="5115"/>
    <cellStyle name="40% - Accent6 10 3 2 3" xfId="4087"/>
    <cellStyle name="40% - Accent6 10 3 3" xfId="2492"/>
    <cellStyle name="40% - Accent6 10 3 3 2" xfId="4548"/>
    <cellStyle name="40% - Accent6 10 3 4" xfId="3520"/>
    <cellStyle name="40% - Accent6 10 4" xfId="1973"/>
    <cellStyle name="40% - Accent6 10 4 2" xfId="3056"/>
    <cellStyle name="40% - Accent6 10 4 2 2" xfId="5112"/>
    <cellStyle name="40% - Accent6 10 4 3" xfId="4084"/>
    <cellStyle name="40% - Accent6 10 5" xfId="2271"/>
    <cellStyle name="40% - Accent6 10 5 2" xfId="4327"/>
    <cellStyle name="40% - Accent6 10 6" xfId="3299"/>
    <cellStyle name="40% - Accent6 11" xfId="1045"/>
    <cellStyle name="40% - Accent6 11 2" xfId="1380"/>
    <cellStyle name="40% - Accent6 11 2 2" xfId="1978"/>
    <cellStyle name="40% - Accent6 11 2 2 2" xfId="3061"/>
    <cellStyle name="40% - Accent6 11 2 2 2 2" xfId="5117"/>
    <cellStyle name="40% - Accent6 11 2 2 3" xfId="4089"/>
    <cellStyle name="40% - Accent6 11 2 3" xfId="2508"/>
    <cellStyle name="40% - Accent6 11 2 3 2" xfId="4564"/>
    <cellStyle name="40% - Accent6 11 2 4" xfId="3536"/>
    <cellStyle name="40% - Accent6 11 3" xfId="1977"/>
    <cellStyle name="40% - Accent6 11 3 2" xfId="3060"/>
    <cellStyle name="40% - Accent6 11 3 2 2" xfId="5116"/>
    <cellStyle name="40% - Accent6 11 3 3" xfId="4088"/>
    <cellStyle name="40% - Accent6 11 4" xfId="2287"/>
    <cellStyle name="40% - Accent6 11 4 2" xfId="4343"/>
    <cellStyle name="40% - Accent6 11 5" xfId="3315"/>
    <cellStyle name="40% - Accent6 12" xfId="1059"/>
    <cellStyle name="40% - Accent6 13" xfId="1185"/>
    <cellStyle name="40% - Accent6 13 2" xfId="1457"/>
    <cellStyle name="40% - Accent6 13 2 2" xfId="1980"/>
    <cellStyle name="40% - Accent6 13 2 2 2" xfId="3063"/>
    <cellStyle name="40% - Accent6 13 2 2 2 2" xfId="5119"/>
    <cellStyle name="40% - Accent6 13 2 2 3" xfId="4091"/>
    <cellStyle name="40% - Accent6 13 2 3" xfId="2585"/>
    <cellStyle name="40% - Accent6 13 2 3 2" xfId="4641"/>
    <cellStyle name="40% - Accent6 13 2 4" xfId="3613"/>
    <cellStyle name="40% - Accent6 13 3" xfId="1979"/>
    <cellStyle name="40% - Accent6 13 3 2" xfId="3062"/>
    <cellStyle name="40% - Accent6 13 3 2 2" xfId="5118"/>
    <cellStyle name="40% - Accent6 13 3 3" xfId="4090"/>
    <cellStyle name="40% - Accent6 13 4" xfId="2363"/>
    <cellStyle name="40% - Accent6 13 4 2" xfId="4419"/>
    <cellStyle name="40% - Accent6 13 5" xfId="3391"/>
    <cellStyle name="40% - Accent6 14" xfId="1206"/>
    <cellStyle name="40% - Accent6 14 2" xfId="1477"/>
    <cellStyle name="40% - Accent6 14 2 2" xfId="1982"/>
    <cellStyle name="40% - Accent6 14 2 2 2" xfId="3065"/>
    <cellStyle name="40% - Accent6 14 2 2 2 2" xfId="5121"/>
    <cellStyle name="40% - Accent6 14 2 2 3" xfId="4093"/>
    <cellStyle name="40% - Accent6 14 2 3" xfId="2605"/>
    <cellStyle name="40% - Accent6 14 2 3 2" xfId="4661"/>
    <cellStyle name="40% - Accent6 14 2 4" xfId="3633"/>
    <cellStyle name="40% - Accent6 14 3" xfId="1981"/>
    <cellStyle name="40% - Accent6 14 3 2" xfId="3064"/>
    <cellStyle name="40% - Accent6 14 3 2 2" xfId="5120"/>
    <cellStyle name="40% - Accent6 14 3 3" xfId="4092"/>
    <cellStyle name="40% - Accent6 14 4" xfId="2383"/>
    <cellStyle name="40% - Accent6 14 4 2" xfId="4439"/>
    <cellStyle name="40% - Accent6 14 5" xfId="3411"/>
    <cellStyle name="40% - Accent6 15" xfId="1228"/>
    <cellStyle name="40% - Accent6 15 2" xfId="1498"/>
    <cellStyle name="40% - Accent6 15 2 2" xfId="1984"/>
    <cellStyle name="40% - Accent6 15 2 2 2" xfId="3067"/>
    <cellStyle name="40% - Accent6 15 2 2 2 2" xfId="5123"/>
    <cellStyle name="40% - Accent6 15 2 2 3" xfId="4095"/>
    <cellStyle name="40% - Accent6 15 2 3" xfId="2626"/>
    <cellStyle name="40% - Accent6 15 2 3 2" xfId="4682"/>
    <cellStyle name="40% - Accent6 15 2 4" xfId="3654"/>
    <cellStyle name="40% - Accent6 15 3" xfId="1983"/>
    <cellStyle name="40% - Accent6 15 3 2" xfId="3066"/>
    <cellStyle name="40% - Accent6 15 3 2 2" xfId="5122"/>
    <cellStyle name="40% - Accent6 15 3 3" xfId="4094"/>
    <cellStyle name="40% - Accent6 15 4" xfId="2404"/>
    <cellStyle name="40% - Accent6 15 4 2" xfId="4460"/>
    <cellStyle name="40% - Accent6 15 5" xfId="3432"/>
    <cellStyle name="40% - Accent6 16" xfId="1256"/>
    <cellStyle name="40% - Accent6 16 2" xfId="1985"/>
    <cellStyle name="40% - Accent6 16 2 2" xfId="3068"/>
    <cellStyle name="40% - Accent6 16 2 2 2" xfId="5124"/>
    <cellStyle name="40% - Accent6 16 2 3" xfId="4096"/>
    <cellStyle name="40% - Accent6 16 3" xfId="2428"/>
    <cellStyle name="40% - Accent6 16 3 2" xfId="4484"/>
    <cellStyle name="40% - Accent6 16 4" xfId="3456"/>
    <cellStyle name="40% - Accent6 17" xfId="1273"/>
    <cellStyle name="40% - Accent6 18" xfId="1529"/>
    <cellStyle name="40% - Accent6 18 2" xfId="1986"/>
    <cellStyle name="40% - Accent6 18 2 2" xfId="3069"/>
    <cellStyle name="40% - Accent6 18 2 2 2" xfId="5125"/>
    <cellStyle name="40% - Accent6 18 2 3" xfId="4097"/>
    <cellStyle name="40% - Accent6 18 3" xfId="2656"/>
    <cellStyle name="40% - Accent6 18 3 2" xfId="4712"/>
    <cellStyle name="40% - Accent6 18 4" xfId="3684"/>
    <cellStyle name="40% - Accent6 19" xfId="1559"/>
    <cellStyle name="40% - Accent6 19 2" xfId="1987"/>
    <cellStyle name="40% - Accent6 19 2 2" xfId="3070"/>
    <cellStyle name="40% - Accent6 19 2 2 2" xfId="5126"/>
    <cellStyle name="40% - Accent6 19 2 3" xfId="4098"/>
    <cellStyle name="40% - Accent6 19 3" xfId="2677"/>
    <cellStyle name="40% - Accent6 19 3 2" xfId="4733"/>
    <cellStyle name="40% - Accent6 19 4" xfId="3705"/>
    <cellStyle name="40% - Accent6 2" xfId="178"/>
    <cellStyle name="40% - Accent6 2 2" xfId="179"/>
    <cellStyle name="40% - Accent6 2 2 2" xfId="180"/>
    <cellStyle name="40% - Accent6 2 2_JanSFR Table 19" xfId="181"/>
    <cellStyle name="40% - Accent6 2 3" xfId="182"/>
    <cellStyle name="40% - Accent6 2 3 2" xfId="183"/>
    <cellStyle name="40% - Accent6 2 3_JanSFR Table 19" xfId="184"/>
    <cellStyle name="40% - Accent6 2 4" xfId="185"/>
    <cellStyle name="40% - Accent6 2_All_SFR_Tables" xfId="186"/>
    <cellStyle name="40% - Accent6 20" xfId="1604"/>
    <cellStyle name="40% - Accent6 20 2" xfId="1988"/>
    <cellStyle name="40% - Accent6 20 2 2" xfId="3071"/>
    <cellStyle name="40% - Accent6 20 2 2 2" xfId="5127"/>
    <cellStyle name="40% - Accent6 20 2 3" xfId="4099"/>
    <cellStyle name="40% - Accent6 20 3" xfId="2698"/>
    <cellStyle name="40% - Accent6 20 3 2" xfId="4754"/>
    <cellStyle name="40% - Accent6 20 4" xfId="3726"/>
    <cellStyle name="40% - Accent6 21" xfId="1615"/>
    <cellStyle name="40% - Accent6 21 2" xfId="1989"/>
    <cellStyle name="40% - Accent6 21 2 2" xfId="3072"/>
    <cellStyle name="40% - Accent6 21 2 2 2" xfId="5128"/>
    <cellStyle name="40% - Accent6 21 2 3" xfId="4100"/>
    <cellStyle name="40% - Accent6 21 3" xfId="2709"/>
    <cellStyle name="40% - Accent6 21 3 2" xfId="4765"/>
    <cellStyle name="40% - Accent6 21 4" xfId="3737"/>
    <cellStyle name="40% - Accent6 22" xfId="1630"/>
    <cellStyle name="40% - Accent6 22 2" xfId="1990"/>
    <cellStyle name="40% - Accent6 22 2 2" xfId="3073"/>
    <cellStyle name="40% - Accent6 22 2 2 2" xfId="5129"/>
    <cellStyle name="40% - Accent6 22 2 3" xfId="4101"/>
    <cellStyle name="40% - Accent6 22 3" xfId="2724"/>
    <cellStyle name="40% - Accent6 22 3 2" xfId="4780"/>
    <cellStyle name="40% - Accent6 22 4" xfId="3752"/>
    <cellStyle name="40% - Accent6 23" xfId="1991"/>
    <cellStyle name="40% - Accent6 24" xfId="5333"/>
    <cellStyle name="40% - Accent6 25" xfId="5343"/>
    <cellStyle name="40% - Accent6 26" xfId="5356"/>
    <cellStyle name="40% - Accent6 27" xfId="5368"/>
    <cellStyle name="40% - Accent6 28" xfId="5371"/>
    <cellStyle name="40% - Accent6 29" xfId="5378"/>
    <cellStyle name="40% - Accent6 3" xfId="187"/>
    <cellStyle name="40% - Accent6 3 2" xfId="188"/>
    <cellStyle name="40% - Accent6 3_JanSFR Table 19" xfId="189"/>
    <cellStyle name="40% - Accent6 30" xfId="5594"/>
    <cellStyle name="40% - Accent6 31" xfId="5580"/>
    <cellStyle name="40% - Accent6 32" xfId="5566"/>
    <cellStyle name="40% - Accent6 33" xfId="5552"/>
    <cellStyle name="40% - Accent6 34" xfId="5539"/>
    <cellStyle name="40% - Accent6 35" xfId="5527"/>
    <cellStyle name="40% - Accent6 36" xfId="5516"/>
    <cellStyle name="40% - Accent6 37" xfId="5503"/>
    <cellStyle name="40% - Accent6 38" xfId="5490"/>
    <cellStyle name="40% - Accent6 39" xfId="5471"/>
    <cellStyle name="40% - Accent6 4" xfId="190"/>
    <cellStyle name="40% - Accent6 40" xfId="5458"/>
    <cellStyle name="40% - Accent6 41" xfId="5446"/>
    <cellStyle name="40% - Accent6 42" xfId="5434"/>
    <cellStyle name="40% - Accent6 43" xfId="5424"/>
    <cellStyle name="40% - Accent6 44" xfId="5414"/>
    <cellStyle name="40% - Accent6 45" xfId="5407"/>
    <cellStyle name="40% - Accent6 46" xfId="5393"/>
    <cellStyle name="40% - Accent6 47" xfId="5379"/>
    <cellStyle name="40% - Accent6 5" xfId="191"/>
    <cellStyle name="40% - Accent6 6" xfId="192"/>
    <cellStyle name="40% - Accent6 7" xfId="938"/>
    <cellStyle name="40% - Accent6 7 2" xfId="1122"/>
    <cellStyle name="40% - Accent6 7 2 2" xfId="1396"/>
    <cellStyle name="40% - Accent6 7 2 2 2" xfId="1994"/>
    <cellStyle name="40% - Accent6 7 2 2 2 2" xfId="3076"/>
    <cellStyle name="40% - Accent6 7 2 2 2 2 2" xfId="5132"/>
    <cellStyle name="40% - Accent6 7 2 2 2 3" xfId="4104"/>
    <cellStyle name="40% - Accent6 7 2 2 3" xfId="2524"/>
    <cellStyle name="40% - Accent6 7 2 2 3 2" xfId="4580"/>
    <cellStyle name="40% - Accent6 7 2 2 4" xfId="3552"/>
    <cellStyle name="40% - Accent6 7 2 3" xfId="1993"/>
    <cellStyle name="40% - Accent6 7 2 3 2" xfId="3075"/>
    <cellStyle name="40% - Accent6 7 2 3 2 2" xfId="5131"/>
    <cellStyle name="40% - Accent6 7 2 3 3" xfId="4103"/>
    <cellStyle name="40% - Accent6 7 2 4" xfId="2302"/>
    <cellStyle name="40% - Accent6 7 2 4 2" xfId="4358"/>
    <cellStyle name="40% - Accent6 7 2 5" xfId="3330"/>
    <cellStyle name="40% - Accent6 7 3" xfId="1319"/>
    <cellStyle name="40% - Accent6 7 3 2" xfId="1995"/>
    <cellStyle name="40% - Accent6 7 3 2 2" xfId="3077"/>
    <cellStyle name="40% - Accent6 7 3 2 2 2" xfId="5133"/>
    <cellStyle name="40% - Accent6 7 3 2 3" xfId="4105"/>
    <cellStyle name="40% - Accent6 7 3 3" xfId="2447"/>
    <cellStyle name="40% - Accent6 7 3 3 2" xfId="4503"/>
    <cellStyle name="40% - Accent6 7 3 4" xfId="3475"/>
    <cellStyle name="40% - Accent6 7 4" xfId="1992"/>
    <cellStyle name="40% - Accent6 7 4 2" xfId="3074"/>
    <cellStyle name="40% - Accent6 7 4 2 2" xfId="5130"/>
    <cellStyle name="40% - Accent6 7 4 3" xfId="4102"/>
    <cellStyle name="40% - Accent6 7 5" xfId="2226"/>
    <cellStyle name="40% - Accent6 7 5 2" xfId="4282"/>
    <cellStyle name="40% - Accent6 7 6" xfId="3254"/>
    <cellStyle name="40% - Accent6 8" xfId="962"/>
    <cellStyle name="40% - Accent6 8 2" xfId="1136"/>
    <cellStyle name="40% - Accent6 8 2 2" xfId="1410"/>
    <cellStyle name="40% - Accent6 8 2 2 2" xfId="1998"/>
    <cellStyle name="40% - Accent6 8 2 2 2 2" xfId="3080"/>
    <cellStyle name="40% - Accent6 8 2 2 2 2 2" xfId="5136"/>
    <cellStyle name="40% - Accent6 8 2 2 2 3" xfId="4108"/>
    <cellStyle name="40% - Accent6 8 2 2 3" xfId="2538"/>
    <cellStyle name="40% - Accent6 8 2 2 3 2" xfId="4594"/>
    <cellStyle name="40% - Accent6 8 2 2 4" xfId="3566"/>
    <cellStyle name="40% - Accent6 8 2 3" xfId="1997"/>
    <cellStyle name="40% - Accent6 8 2 3 2" xfId="3079"/>
    <cellStyle name="40% - Accent6 8 2 3 2 2" xfId="5135"/>
    <cellStyle name="40% - Accent6 8 2 3 3" xfId="4107"/>
    <cellStyle name="40% - Accent6 8 2 4" xfId="2316"/>
    <cellStyle name="40% - Accent6 8 2 4 2" xfId="4372"/>
    <cellStyle name="40% - Accent6 8 2 5" xfId="3344"/>
    <cellStyle name="40% - Accent6 8 3" xfId="1333"/>
    <cellStyle name="40% - Accent6 8 3 2" xfId="1999"/>
    <cellStyle name="40% - Accent6 8 3 2 2" xfId="3081"/>
    <cellStyle name="40% - Accent6 8 3 2 2 2" xfId="5137"/>
    <cellStyle name="40% - Accent6 8 3 2 3" xfId="4109"/>
    <cellStyle name="40% - Accent6 8 3 3" xfId="2461"/>
    <cellStyle name="40% - Accent6 8 3 3 2" xfId="4517"/>
    <cellStyle name="40% - Accent6 8 3 4" xfId="3489"/>
    <cellStyle name="40% - Accent6 8 4" xfId="1996"/>
    <cellStyle name="40% - Accent6 8 4 2" xfId="3078"/>
    <cellStyle name="40% - Accent6 8 4 2 2" xfId="5134"/>
    <cellStyle name="40% - Accent6 8 4 3" xfId="4106"/>
    <cellStyle name="40% - Accent6 8 5" xfId="2240"/>
    <cellStyle name="40% - Accent6 8 5 2" xfId="4296"/>
    <cellStyle name="40% - Accent6 8 6" xfId="3268"/>
    <cellStyle name="40% - Accent6 9" xfId="1002"/>
    <cellStyle name="40% - Accent6 9 2" xfId="1153"/>
    <cellStyle name="40% - Accent6 9 2 2" xfId="1427"/>
    <cellStyle name="40% - Accent6 9 2 2 2" xfId="2002"/>
    <cellStyle name="40% - Accent6 9 2 2 2 2" xfId="3084"/>
    <cellStyle name="40% - Accent6 9 2 2 2 2 2" xfId="5140"/>
    <cellStyle name="40% - Accent6 9 2 2 2 3" xfId="4112"/>
    <cellStyle name="40% - Accent6 9 2 2 3" xfId="2555"/>
    <cellStyle name="40% - Accent6 9 2 2 3 2" xfId="4611"/>
    <cellStyle name="40% - Accent6 9 2 2 4" xfId="3583"/>
    <cellStyle name="40% - Accent6 9 2 3" xfId="2001"/>
    <cellStyle name="40% - Accent6 9 2 3 2" xfId="3083"/>
    <cellStyle name="40% - Accent6 9 2 3 2 2" xfId="5139"/>
    <cellStyle name="40% - Accent6 9 2 3 3" xfId="4111"/>
    <cellStyle name="40% - Accent6 9 2 4" xfId="2333"/>
    <cellStyle name="40% - Accent6 9 2 4 2" xfId="4389"/>
    <cellStyle name="40% - Accent6 9 2 5" xfId="3361"/>
    <cellStyle name="40% - Accent6 9 3" xfId="1350"/>
    <cellStyle name="40% - Accent6 9 3 2" xfId="2003"/>
    <cellStyle name="40% - Accent6 9 3 2 2" xfId="3085"/>
    <cellStyle name="40% - Accent6 9 3 2 2 2" xfId="5141"/>
    <cellStyle name="40% - Accent6 9 3 2 3" xfId="4113"/>
    <cellStyle name="40% - Accent6 9 3 3" xfId="2478"/>
    <cellStyle name="40% - Accent6 9 3 3 2" xfId="4534"/>
    <cellStyle name="40% - Accent6 9 3 4" xfId="3506"/>
    <cellStyle name="40% - Accent6 9 4" xfId="2000"/>
    <cellStyle name="40% - Accent6 9 4 2" xfId="3082"/>
    <cellStyle name="40% - Accent6 9 4 2 2" xfId="5138"/>
    <cellStyle name="40% - Accent6 9 4 3" xfId="4110"/>
    <cellStyle name="40% - Accent6 9 5" xfId="2257"/>
    <cellStyle name="40% - Accent6 9 5 2" xfId="4313"/>
    <cellStyle name="40% - Accent6 9 6" xfId="3285"/>
    <cellStyle name="60% - Accent1" xfId="193" builtinId="32" customBuiltin="1"/>
    <cellStyle name="60% - Accent1 2" xfId="194"/>
    <cellStyle name="60% - Accent1 2 2" xfId="195"/>
    <cellStyle name="60% - Accent1 2 3" xfId="196"/>
    <cellStyle name="60% - Accent1 3" xfId="197"/>
    <cellStyle name="60% - Accent1 4" xfId="198"/>
    <cellStyle name="60% - Accent1 5" xfId="919"/>
    <cellStyle name="60% - Accent1 6" xfId="1060"/>
    <cellStyle name="60% - Accent1 7" xfId="1274"/>
    <cellStyle name="60% - Accent1 8" xfId="2004"/>
    <cellStyle name="60% - Accent2" xfId="199" builtinId="36" customBuiltin="1"/>
    <cellStyle name="60% - Accent2 2" xfId="200"/>
    <cellStyle name="60% - Accent2 2 2" xfId="201"/>
    <cellStyle name="60% - Accent2 2 3" xfId="202"/>
    <cellStyle name="60% - Accent2 3" xfId="203"/>
    <cellStyle name="60% - Accent2 4" xfId="204"/>
    <cellStyle name="60% - Accent2 5" xfId="923"/>
    <cellStyle name="60% - Accent2 6" xfId="1061"/>
    <cellStyle name="60% - Accent2 7" xfId="1275"/>
    <cellStyle name="60% - Accent2 8" xfId="2005"/>
    <cellStyle name="60% - Accent3" xfId="205" builtinId="40" customBuiltin="1"/>
    <cellStyle name="60% - Accent3 2" xfId="206"/>
    <cellStyle name="60% - Accent3 2 2" xfId="207"/>
    <cellStyle name="60% - Accent3 2 3" xfId="208"/>
    <cellStyle name="60% - Accent3 3" xfId="209"/>
    <cellStyle name="60% - Accent3 4" xfId="210"/>
    <cellStyle name="60% - Accent3 5" xfId="927"/>
    <cellStyle name="60% - Accent3 6" xfId="1062"/>
    <cellStyle name="60% - Accent3 7" xfId="1276"/>
    <cellStyle name="60% - Accent3 8" xfId="2006"/>
    <cellStyle name="60% - Accent4" xfId="211" builtinId="44" customBuiltin="1"/>
    <cellStyle name="60% - Accent4 2" xfId="212"/>
    <cellStyle name="60% - Accent4 2 2" xfId="213"/>
    <cellStyle name="60% - Accent4 2 3" xfId="214"/>
    <cellStyle name="60% - Accent4 3" xfId="215"/>
    <cellStyle name="60% - Accent4 4" xfId="216"/>
    <cellStyle name="60% - Accent4 5" xfId="931"/>
    <cellStyle name="60% - Accent4 6" xfId="1063"/>
    <cellStyle name="60% - Accent4 7" xfId="1277"/>
    <cellStyle name="60% - Accent4 8" xfId="2007"/>
    <cellStyle name="60% - Accent5" xfId="217" builtinId="48" customBuiltin="1"/>
    <cellStyle name="60% - Accent5 2" xfId="218"/>
    <cellStyle name="60% - Accent5 2 2" xfId="219"/>
    <cellStyle name="60% - Accent5 2 3" xfId="220"/>
    <cellStyle name="60% - Accent5 3" xfId="221"/>
    <cellStyle name="60% - Accent5 4" xfId="222"/>
    <cellStyle name="60% - Accent5 5" xfId="935"/>
    <cellStyle name="60% - Accent5 6" xfId="1064"/>
    <cellStyle name="60% - Accent5 7" xfId="1278"/>
    <cellStyle name="60% - Accent5 8" xfId="2008"/>
    <cellStyle name="60% - Accent6" xfId="223" builtinId="52" customBuiltin="1"/>
    <cellStyle name="60% - Accent6 2" xfId="224"/>
    <cellStyle name="60% - Accent6 2 2" xfId="225"/>
    <cellStyle name="60% - Accent6 2 3" xfId="226"/>
    <cellStyle name="60% - Accent6 3" xfId="227"/>
    <cellStyle name="60% - Accent6 4" xfId="228"/>
    <cellStyle name="60% - Accent6 5" xfId="939"/>
    <cellStyle name="60% - Accent6 6" xfId="1065"/>
    <cellStyle name="60% - Accent6 7" xfId="1279"/>
    <cellStyle name="60% - Accent6 8" xfId="2009"/>
    <cellStyle name="Accent1" xfId="229" builtinId="29" customBuiltin="1"/>
    <cellStyle name="Accent1 2" xfId="230"/>
    <cellStyle name="Accent1 2 2" xfId="231"/>
    <cellStyle name="Accent1 2 3" xfId="232"/>
    <cellStyle name="Accent1 3" xfId="233"/>
    <cellStyle name="Accent1 4" xfId="234"/>
    <cellStyle name="Accent1 5" xfId="916"/>
    <cellStyle name="Accent1 6" xfId="1066"/>
    <cellStyle name="Accent1 7" xfId="1280"/>
    <cellStyle name="Accent1 8" xfId="2010"/>
    <cellStyle name="Accent2" xfId="235" builtinId="33" customBuiltin="1"/>
    <cellStyle name="Accent2 2" xfId="236"/>
    <cellStyle name="Accent2 2 2" xfId="237"/>
    <cellStyle name="Accent2 2 3" xfId="238"/>
    <cellStyle name="Accent2 3" xfId="239"/>
    <cellStyle name="Accent2 4" xfId="240"/>
    <cellStyle name="Accent2 5" xfId="920"/>
    <cellStyle name="Accent2 6" xfId="1067"/>
    <cellStyle name="Accent2 7" xfId="1281"/>
    <cellStyle name="Accent2 8" xfId="2011"/>
    <cellStyle name="Accent3" xfId="241" builtinId="37" customBuiltin="1"/>
    <cellStyle name="Accent3 2" xfId="242"/>
    <cellStyle name="Accent3 2 2" xfId="243"/>
    <cellStyle name="Accent3 2 3" xfId="244"/>
    <cellStyle name="Accent3 3" xfId="245"/>
    <cellStyle name="Accent3 4" xfId="246"/>
    <cellStyle name="Accent3 5" xfId="924"/>
    <cellStyle name="Accent3 6" xfId="1068"/>
    <cellStyle name="Accent3 7" xfId="1282"/>
    <cellStyle name="Accent3 8" xfId="2012"/>
    <cellStyle name="Accent4" xfId="247" builtinId="41" customBuiltin="1"/>
    <cellStyle name="Accent4 2" xfId="248"/>
    <cellStyle name="Accent4 2 2" xfId="249"/>
    <cellStyle name="Accent4 2 3" xfId="250"/>
    <cellStyle name="Accent4 3" xfId="251"/>
    <cellStyle name="Accent4 4" xfId="252"/>
    <cellStyle name="Accent4 5" xfId="928"/>
    <cellStyle name="Accent4 6" xfId="1069"/>
    <cellStyle name="Accent4 7" xfId="1283"/>
    <cellStyle name="Accent4 8" xfId="2013"/>
    <cellStyle name="Accent5" xfId="253" builtinId="45" customBuiltin="1"/>
    <cellStyle name="Accent5 2" xfId="254"/>
    <cellStyle name="Accent5 2 2" xfId="255"/>
    <cellStyle name="Accent5 2 3" xfId="256"/>
    <cellStyle name="Accent5 3" xfId="257"/>
    <cellStyle name="Accent5 4" xfId="258"/>
    <cellStyle name="Accent5 5" xfId="932"/>
    <cellStyle name="Accent5 6" xfId="1070"/>
    <cellStyle name="Accent5 7" xfId="1284"/>
    <cellStyle name="Accent5 8" xfId="2014"/>
    <cellStyle name="Accent6" xfId="259" builtinId="49" customBuiltin="1"/>
    <cellStyle name="Accent6 2" xfId="260"/>
    <cellStyle name="Accent6 2 2" xfId="261"/>
    <cellStyle name="Accent6 2 3" xfId="262"/>
    <cellStyle name="Accent6 3" xfId="263"/>
    <cellStyle name="Accent6 4" xfId="264"/>
    <cellStyle name="Accent6 5" xfId="936"/>
    <cellStyle name="Accent6 6" xfId="1071"/>
    <cellStyle name="Accent6 7" xfId="1285"/>
    <cellStyle name="Accent6 8" xfId="2015"/>
    <cellStyle name="Bad" xfId="265" builtinId="27" customBuiltin="1"/>
    <cellStyle name="Bad 2" xfId="266"/>
    <cellStyle name="Bad 2 2" xfId="267"/>
    <cellStyle name="Bad 2 3" xfId="268"/>
    <cellStyle name="Bad 3" xfId="269"/>
    <cellStyle name="Bad 4" xfId="270"/>
    <cellStyle name="Bad 5" xfId="905"/>
    <cellStyle name="Bad 6" xfId="1072"/>
    <cellStyle name="Bad 7" xfId="1286"/>
    <cellStyle name="Bad 8" xfId="2016"/>
    <cellStyle name="Calculation" xfId="271" builtinId="22" customBuiltin="1"/>
    <cellStyle name="Calculation 10" xfId="1025"/>
    <cellStyle name="Calculation 11" xfId="1073"/>
    <cellStyle name="Calculation 12" xfId="1287"/>
    <cellStyle name="Calculation 13" xfId="2017"/>
    <cellStyle name="Calculation 2" xfId="272"/>
    <cellStyle name="Calculation 2 2" xfId="273"/>
    <cellStyle name="Calculation 2 3" xfId="274"/>
    <cellStyle name="Calculation 2_MarSFR Table 6 v2 Final" xfId="275"/>
    <cellStyle name="Calculation 3" xfId="276"/>
    <cellStyle name="Calculation 4" xfId="277"/>
    <cellStyle name="Calculation 5" xfId="909"/>
    <cellStyle name="Calculation 6" xfId="946"/>
    <cellStyle name="Calculation 7" xfId="973"/>
    <cellStyle name="Calculation 8" xfId="984"/>
    <cellStyle name="Calculation 9" xfId="1007"/>
    <cellStyle name="Check Cell" xfId="278" builtinId="23" customBuiltin="1"/>
    <cellStyle name="Check Cell 10" xfId="1030"/>
    <cellStyle name="Check Cell 11" xfId="1074"/>
    <cellStyle name="Check Cell 12" xfId="1288"/>
    <cellStyle name="Check Cell 13" xfId="2018"/>
    <cellStyle name="Check Cell 2" xfId="279"/>
    <cellStyle name="Check Cell 2 2" xfId="280"/>
    <cellStyle name="Check Cell 2 3" xfId="281"/>
    <cellStyle name="Check Cell 2_MarSFR Table 6 v2 Final" xfId="282"/>
    <cellStyle name="Check Cell 3" xfId="283"/>
    <cellStyle name="Check Cell 4" xfId="284"/>
    <cellStyle name="Check Cell 5" xfId="911"/>
    <cellStyle name="Check Cell 6" xfId="948"/>
    <cellStyle name="Check Cell 7" xfId="975"/>
    <cellStyle name="Check Cell 8" xfId="1003"/>
    <cellStyle name="Check Cell 9" xfId="1024"/>
    <cellStyle name="Comma" xfId="285" builtinId="3"/>
    <cellStyle name="Comma 2" xfId="286"/>
    <cellStyle name="Comma 2 10" xfId="287"/>
    <cellStyle name="Comma 2 11" xfId="288"/>
    <cellStyle name="Comma 2 12" xfId="289"/>
    <cellStyle name="Comma 2 13" xfId="290"/>
    <cellStyle name="Comma 2 14" xfId="1535"/>
    <cellStyle name="Comma 2 2" xfId="291"/>
    <cellStyle name="Comma 2 2 2" xfId="1531"/>
    <cellStyle name="Comma 2 2 3" xfId="2019"/>
    <cellStyle name="Comma 2 3" xfId="292"/>
    <cellStyle name="Comma 2 4" xfId="293"/>
    <cellStyle name="Comma 2 5" xfId="294"/>
    <cellStyle name="Comma 2 6" xfId="295"/>
    <cellStyle name="Comma 2 7" xfId="296"/>
    <cellStyle name="Comma 2 8" xfId="297"/>
    <cellStyle name="Comma 2 9" xfId="298"/>
    <cellStyle name="Comma 3" xfId="299"/>
    <cellStyle name="Comma 3 2" xfId="300"/>
    <cellStyle name="Comma 3 3" xfId="1551"/>
    <cellStyle name="Comma 3 4" xfId="2020"/>
    <cellStyle name="Comma 4" xfId="301"/>
    <cellStyle name="Comma 4 2" xfId="1540"/>
    <cellStyle name="Comma 4 2 2" xfId="1563"/>
    <cellStyle name="Comma 4 3" xfId="1562"/>
    <cellStyle name="Comma 5" xfId="1075"/>
    <cellStyle name="Comma 5 2" xfId="1570"/>
    <cellStyle name="Comma 6" xfId="1289"/>
    <cellStyle name="Comma 6 2" xfId="1567"/>
    <cellStyle name="Comma 6 2 2" xfId="2022"/>
    <cellStyle name="Comma 6 2 2 2" xfId="3087"/>
    <cellStyle name="Comma 6 2 2 2 2" xfId="5143"/>
    <cellStyle name="Comma 6 2 2 3" xfId="4115"/>
    <cellStyle name="Comma 6 2 3" xfId="2678"/>
    <cellStyle name="Comma 6 2 3 2" xfId="4734"/>
    <cellStyle name="Comma 6 2 4" xfId="3706"/>
    <cellStyle name="Comma 6 3" xfId="2023"/>
    <cellStyle name="Comma 6 4" xfId="2021"/>
    <cellStyle name="Comma 6 4 2" xfId="3086"/>
    <cellStyle name="Comma 6 4 2 2" xfId="5142"/>
    <cellStyle name="Comma 6 4 3" xfId="4114"/>
    <cellStyle name="Comma 7" xfId="2024"/>
    <cellStyle name="Currency" xfId="1242" builtinId="4"/>
    <cellStyle name="Currency 2" xfId="1509"/>
    <cellStyle name="Currency 3" xfId="2025"/>
    <cellStyle name="Dave1" xfId="302"/>
    <cellStyle name="Euro" xfId="303"/>
    <cellStyle name="Euro 10" xfId="304"/>
    <cellStyle name="Euro 11" xfId="305"/>
    <cellStyle name="Euro 12" xfId="306"/>
    <cellStyle name="Euro 13" xfId="307"/>
    <cellStyle name="Euro 14" xfId="308"/>
    <cellStyle name="Euro 2" xfId="309"/>
    <cellStyle name="Euro 2 10" xfId="310"/>
    <cellStyle name="Euro 2 11" xfId="311"/>
    <cellStyle name="Euro 2 12" xfId="312"/>
    <cellStyle name="Euro 2 13" xfId="313"/>
    <cellStyle name="Euro 2 2" xfId="314"/>
    <cellStyle name="Euro 2 3" xfId="315"/>
    <cellStyle name="Euro 2 4" xfId="316"/>
    <cellStyle name="Euro 2 5" xfId="317"/>
    <cellStyle name="Euro 2 6" xfId="318"/>
    <cellStyle name="Euro 2 7" xfId="319"/>
    <cellStyle name="Euro 2 8" xfId="320"/>
    <cellStyle name="Euro 2 9" xfId="321"/>
    <cellStyle name="Euro 3" xfId="322"/>
    <cellStyle name="Euro 4" xfId="323"/>
    <cellStyle name="Euro 5" xfId="324"/>
    <cellStyle name="Euro 6" xfId="325"/>
    <cellStyle name="Euro 7" xfId="326"/>
    <cellStyle name="Euro 8" xfId="327"/>
    <cellStyle name="Euro 9" xfId="328"/>
    <cellStyle name="Explanatory Text" xfId="329" builtinId="53" customBuiltin="1"/>
    <cellStyle name="Explanatory Text 2" xfId="330"/>
    <cellStyle name="Explanatory Text 2 2" xfId="331"/>
    <cellStyle name="Explanatory Text 2 3" xfId="332"/>
    <cellStyle name="Explanatory Text 3" xfId="333"/>
    <cellStyle name="Explanatory Text 4" xfId="334"/>
    <cellStyle name="Explanatory Text 5" xfId="914"/>
    <cellStyle name="Explanatory Text 6" xfId="1076"/>
    <cellStyle name="Explanatory Text 7" xfId="1290"/>
    <cellStyle name="Explanatory Text 8" xfId="2026"/>
    <cellStyle name="Good" xfId="335" builtinId="26" customBuiltin="1"/>
    <cellStyle name="Good 2" xfId="336"/>
    <cellStyle name="Good 2 2" xfId="337"/>
    <cellStyle name="Good 2 3" xfId="338"/>
    <cellStyle name="Good 3" xfId="339"/>
    <cellStyle name="Good 4" xfId="340"/>
    <cellStyle name="Good 5" xfId="904"/>
    <cellStyle name="Good 6" xfId="1077"/>
    <cellStyle name="Good 7" xfId="1291"/>
    <cellStyle name="Good 8" xfId="2027"/>
    <cellStyle name="Heading 1" xfId="341" builtinId="16" customBuiltin="1"/>
    <cellStyle name="Heading 1 10" xfId="1018"/>
    <cellStyle name="Heading 1 11" xfId="1078"/>
    <cellStyle name="Heading 1 12" xfId="1292"/>
    <cellStyle name="Heading 1 13" xfId="2028"/>
    <cellStyle name="Heading 1 2" xfId="342"/>
    <cellStyle name="Heading 1 2 2" xfId="343"/>
    <cellStyle name="Heading 1 2 3" xfId="344"/>
    <cellStyle name="Heading 1 2_MarSFR Table 6 v2 Final" xfId="345"/>
    <cellStyle name="Heading 1 3" xfId="346"/>
    <cellStyle name="Heading 1 4" xfId="347"/>
    <cellStyle name="Heading 1 5" xfId="900"/>
    <cellStyle name="Heading 1 6" xfId="941"/>
    <cellStyle name="Heading 1 7" xfId="964"/>
    <cellStyle name="Heading 1 8" xfId="970"/>
    <cellStyle name="Heading 1 9" xfId="996"/>
    <cellStyle name="Heading 2" xfId="348" builtinId="17" customBuiltin="1"/>
    <cellStyle name="Heading 2 10" xfId="991"/>
    <cellStyle name="Heading 2 11" xfId="1079"/>
    <cellStyle name="Heading 2 12" xfId="1293"/>
    <cellStyle name="Heading 2 13" xfId="2029"/>
    <cellStyle name="Heading 2 2" xfId="349"/>
    <cellStyle name="Heading 2 2 2" xfId="350"/>
    <cellStyle name="Heading 2 2 3" xfId="351"/>
    <cellStyle name="Heading 2 2_MarSFR Table 6 v2 Final" xfId="352"/>
    <cellStyle name="Heading 2 3" xfId="353"/>
    <cellStyle name="Heading 2 4" xfId="354"/>
    <cellStyle name="Heading 2 5" xfId="901"/>
    <cellStyle name="Heading 2 6" xfId="942"/>
    <cellStyle name="Heading 2 7" xfId="965"/>
    <cellStyle name="Heading 2 8" xfId="967"/>
    <cellStyle name="Heading 2 9" xfId="978"/>
    <cellStyle name="Heading 3" xfId="355" builtinId="18" customBuiltin="1"/>
    <cellStyle name="Heading 3 10" xfId="1000"/>
    <cellStyle name="Heading 3 11" xfId="1080"/>
    <cellStyle name="Heading 3 12" xfId="1294"/>
    <cellStyle name="Heading 3 13" xfId="2030"/>
    <cellStyle name="Heading 3 2" xfId="356"/>
    <cellStyle name="Heading 3 2 2" xfId="357"/>
    <cellStyle name="Heading 3 2 3" xfId="358"/>
    <cellStyle name="Heading 3 2_MarSFR Table 6 v2 Final" xfId="359"/>
    <cellStyle name="Heading 3 3" xfId="360"/>
    <cellStyle name="Heading 3 4" xfId="361"/>
    <cellStyle name="Heading 3 5" xfId="902"/>
    <cellStyle name="Heading 3 6" xfId="943"/>
    <cellStyle name="Heading 3 7" xfId="966"/>
    <cellStyle name="Heading 3 8" xfId="968"/>
    <cellStyle name="Heading 3 9" xfId="969"/>
    <cellStyle name="Heading 4" xfId="362" builtinId="19" customBuiltin="1"/>
    <cellStyle name="Heading 4 2" xfId="363"/>
    <cellStyle name="Heading 4 2 2" xfId="364"/>
    <cellStyle name="Heading 4 2 3" xfId="365"/>
    <cellStyle name="Heading 4 3" xfId="366"/>
    <cellStyle name="Heading 4 4" xfId="367"/>
    <cellStyle name="Heading 4 5" xfId="903"/>
    <cellStyle name="Heading 4 6" xfId="1081"/>
    <cellStyle name="Heading 4 7" xfId="1295"/>
    <cellStyle name="Heading 4 8" xfId="2031"/>
    <cellStyle name="Hyperlink" xfId="368" builtinId="8"/>
    <cellStyle name="Hyperlink 2" xfId="369"/>
    <cellStyle name="Hyperlink 3" xfId="1552"/>
    <cellStyle name="Hyperlink 4" xfId="1541"/>
    <cellStyle name="Hyperlink 4 2" xfId="1569"/>
    <cellStyle name="Hyperlink 4 2 2" xfId="1560"/>
    <cellStyle name="Hyperlink 5" xfId="1561"/>
    <cellStyle name="Hyperlink 6" xfId="1548"/>
    <cellStyle name="Hyperlink 6 2" xfId="2033"/>
    <cellStyle name="Hyperlink 6 3" xfId="2032"/>
    <cellStyle name="Hyperlink 7" xfId="2034"/>
    <cellStyle name="Hyperlink 8" xfId="2035"/>
    <cellStyle name="Input" xfId="370" builtinId="20" customBuiltin="1"/>
    <cellStyle name="Input 10" xfId="1028"/>
    <cellStyle name="Input 11" xfId="1082"/>
    <cellStyle name="Input 12" xfId="1296"/>
    <cellStyle name="Input 13" xfId="2036"/>
    <cellStyle name="Input 2" xfId="371"/>
    <cellStyle name="Input 2 2" xfId="372"/>
    <cellStyle name="Input 2 3" xfId="373"/>
    <cellStyle name="Input 2_MarSFR Table 6 v2 Final" xfId="374"/>
    <cellStyle name="Input 3" xfId="375"/>
    <cellStyle name="Input 4" xfId="376"/>
    <cellStyle name="Input 5" xfId="907"/>
    <cellStyle name="Input 6" xfId="944"/>
    <cellStyle name="Input 7" xfId="971"/>
    <cellStyle name="Input 8" xfId="992"/>
    <cellStyle name="Input 9" xfId="1014"/>
    <cellStyle name="Linked Cell" xfId="377" builtinId="24" customBuiltin="1"/>
    <cellStyle name="Linked Cell 10" xfId="1006"/>
    <cellStyle name="Linked Cell 11" xfId="1083"/>
    <cellStyle name="Linked Cell 12" xfId="1297"/>
    <cellStyle name="Linked Cell 13" xfId="2037"/>
    <cellStyle name="Linked Cell 2" xfId="378"/>
    <cellStyle name="Linked Cell 2 2" xfId="379"/>
    <cellStyle name="Linked Cell 2 3" xfId="380"/>
    <cellStyle name="Linked Cell 2_MarSFR Table 6 v2 Final" xfId="381"/>
    <cellStyle name="Linked Cell 3" xfId="382"/>
    <cellStyle name="Linked Cell 4" xfId="383"/>
    <cellStyle name="Linked Cell 5" xfId="910"/>
    <cellStyle name="Linked Cell 6" xfId="947"/>
    <cellStyle name="Linked Cell 7" xfId="974"/>
    <cellStyle name="Linked Cell 8" xfId="980"/>
    <cellStyle name="Linked Cell 9" xfId="983"/>
    <cellStyle name="Neutral" xfId="384" builtinId="28" customBuiltin="1"/>
    <cellStyle name="Neutral 2" xfId="385"/>
    <cellStyle name="Neutral 2 2" xfId="386"/>
    <cellStyle name="Neutral 2 3" xfId="387"/>
    <cellStyle name="Neutral 3" xfId="388"/>
    <cellStyle name="Neutral 4" xfId="389"/>
    <cellStyle name="Neutral 5" xfId="906"/>
    <cellStyle name="Neutral 6" xfId="1084"/>
    <cellStyle name="Neutral 7" xfId="1298"/>
    <cellStyle name="Neutral 8" xfId="2038"/>
    <cellStyle name="Normal" xfId="0" builtinId="0"/>
    <cellStyle name="Normal 10" xfId="390"/>
    <cellStyle name="Normal 10 10" xfId="391"/>
    <cellStyle name="Normal 10 11" xfId="392"/>
    <cellStyle name="Normal 10 12" xfId="393"/>
    <cellStyle name="Normal 10 13" xfId="394"/>
    <cellStyle name="Normal 10 14" xfId="1571"/>
    <cellStyle name="Normal 10 15" xfId="2039"/>
    <cellStyle name="Normal 10 2" xfId="395"/>
    <cellStyle name="Normal 10 3" xfId="396"/>
    <cellStyle name="Normal 10 3 2" xfId="1544"/>
    <cellStyle name="Normal 10 3 3" xfId="2040"/>
    <cellStyle name="Normal 10 3 5" xfId="1547"/>
    <cellStyle name="Normal 10 4" xfId="397"/>
    <cellStyle name="Normal 10 5" xfId="398"/>
    <cellStyle name="Normal 10 6" xfId="399"/>
    <cellStyle name="Normal 10 7" xfId="400"/>
    <cellStyle name="Normal 10 8" xfId="401"/>
    <cellStyle name="Normal 10 9" xfId="402"/>
    <cellStyle name="Normal 10_1011_Del Final v1.2" xfId="403"/>
    <cellStyle name="Normal 100" xfId="1534"/>
    <cellStyle name="Normal 100 2" xfId="2041"/>
    <cellStyle name="Normal 100 2 2" xfId="3088"/>
    <cellStyle name="Normal 100 2 2 2" xfId="5144"/>
    <cellStyle name="Normal 100 2 3" xfId="4116"/>
    <cellStyle name="Normal 100 3" xfId="2660"/>
    <cellStyle name="Normal 100 3 2" xfId="4716"/>
    <cellStyle name="Normal 100 4" xfId="3688"/>
    <cellStyle name="Normal 101" xfId="1565"/>
    <cellStyle name="Normal 102" xfId="1588"/>
    <cellStyle name="Normal 102 2" xfId="2042"/>
    <cellStyle name="Normal 102 2 2" xfId="3089"/>
    <cellStyle name="Normal 102 2 2 2" xfId="5145"/>
    <cellStyle name="Normal 102 2 3" xfId="4117"/>
    <cellStyle name="Normal 102 3" xfId="2682"/>
    <cellStyle name="Normal 102 3 2" xfId="4738"/>
    <cellStyle name="Normal 102 4" xfId="3710"/>
    <cellStyle name="Normal 103" xfId="1589"/>
    <cellStyle name="Normal 103 2" xfId="2043"/>
    <cellStyle name="Normal 103 2 2" xfId="3090"/>
    <cellStyle name="Normal 103 2 2 2" xfId="5146"/>
    <cellStyle name="Normal 103 2 3" xfId="4118"/>
    <cellStyle name="Normal 103 3" xfId="2683"/>
    <cellStyle name="Normal 103 3 2" xfId="4739"/>
    <cellStyle name="Normal 103 4" xfId="3711"/>
    <cellStyle name="Normal 104" xfId="1616"/>
    <cellStyle name="Normal 104 2" xfId="2044"/>
    <cellStyle name="Normal 104 2 2" xfId="3091"/>
    <cellStyle name="Normal 104 2 2 2" xfId="5147"/>
    <cellStyle name="Normal 104 2 3" xfId="4119"/>
    <cellStyle name="Normal 104 3" xfId="2710"/>
    <cellStyle name="Normal 104 3 2" xfId="4766"/>
    <cellStyle name="Normal 104 4" xfId="3738"/>
    <cellStyle name="Normal 105" xfId="2045"/>
    <cellStyle name="Normal 106" xfId="5297"/>
    <cellStyle name="Normal 107" xfId="5308"/>
    <cellStyle name="Normal 108" xfId="5305"/>
    <cellStyle name="Normal 109" xfId="5301"/>
    <cellStyle name="Normal 11" xfId="404"/>
    <cellStyle name="Normal 11 10" xfId="405"/>
    <cellStyle name="Normal 11 11" xfId="406"/>
    <cellStyle name="Normal 11 12" xfId="407"/>
    <cellStyle name="Normal 11 13" xfId="408"/>
    <cellStyle name="Normal 11 14" xfId="1085"/>
    <cellStyle name="Normal 11 2" xfId="409"/>
    <cellStyle name="Normal 11 3" xfId="410"/>
    <cellStyle name="Normal 11 4" xfId="411"/>
    <cellStyle name="Normal 11 5" xfId="412"/>
    <cellStyle name="Normal 11 6" xfId="413"/>
    <cellStyle name="Normal 11 7" xfId="414"/>
    <cellStyle name="Normal 11 8" xfId="415"/>
    <cellStyle name="Normal 11 9" xfId="416"/>
    <cellStyle name="Normal 11_1011_Del Final v1.2" xfId="417"/>
    <cellStyle name="Normal 110" xfId="5592"/>
    <cellStyle name="Normal 111" xfId="5311"/>
    <cellStyle name="Normal 112" xfId="5630"/>
    <cellStyle name="Normal 113" xfId="5618"/>
    <cellStyle name="Normal 114" xfId="5621"/>
    <cellStyle name="Normal 115" xfId="5625"/>
    <cellStyle name="Normal 116" xfId="5623"/>
    <cellStyle name="Normal 117" xfId="5627"/>
    <cellStyle name="Normal 118" xfId="5622"/>
    <cellStyle name="Normal 119" xfId="5628"/>
    <cellStyle name="Normal 12" xfId="418"/>
    <cellStyle name="Normal 12 10" xfId="419"/>
    <cellStyle name="Normal 12 11" xfId="420"/>
    <cellStyle name="Normal 12 12" xfId="421"/>
    <cellStyle name="Normal 12 13" xfId="422"/>
    <cellStyle name="Normal 12 2" xfId="423"/>
    <cellStyle name="Normal 12 3" xfId="424"/>
    <cellStyle name="Normal 12 4" xfId="425"/>
    <cellStyle name="Normal 12 5" xfId="426"/>
    <cellStyle name="Normal 12 6" xfId="427"/>
    <cellStyle name="Normal 12 7" xfId="428"/>
    <cellStyle name="Normal 12 8" xfId="429"/>
    <cellStyle name="Normal 12 9" xfId="430"/>
    <cellStyle name="Normal 12_Pan_Tue_Test (Fri)" xfId="431"/>
    <cellStyle name="Normal 120" xfId="5629"/>
    <cellStyle name="Normal 121" xfId="5572"/>
    <cellStyle name="Normal 122" xfId="5502"/>
    <cellStyle name="Normal 123" xfId="5495"/>
    <cellStyle name="Normal 124" xfId="5505"/>
    <cellStyle name="Normal 125" xfId="5541"/>
    <cellStyle name="Normal 126" xfId="5558"/>
    <cellStyle name="Normal 127" xfId="5492"/>
    <cellStyle name="Normal 128" xfId="5406"/>
    <cellStyle name="Normal 129" xfId="5392"/>
    <cellStyle name="Normal 13" xfId="432"/>
    <cellStyle name="Normal 14" xfId="433"/>
    <cellStyle name="Normal 14 2" xfId="1568"/>
    <cellStyle name="Normal 14 3" xfId="2046"/>
    <cellStyle name="Normal 15" xfId="434"/>
    <cellStyle name="Normal 15 10" xfId="435"/>
    <cellStyle name="Normal 15 11" xfId="436"/>
    <cellStyle name="Normal 15 12" xfId="437"/>
    <cellStyle name="Normal 15 13" xfId="438"/>
    <cellStyle name="Normal 15 2" xfId="439"/>
    <cellStyle name="Normal 15 2 2" xfId="1573"/>
    <cellStyle name="Normal 15 2 2 2" xfId="2048"/>
    <cellStyle name="Normal 15 2 2 2 2" xfId="3093"/>
    <cellStyle name="Normal 15 2 2 2 2 2" xfId="5149"/>
    <cellStyle name="Normal 15 2 2 2 3" xfId="4121"/>
    <cellStyle name="Normal 15 2 2 3" xfId="2680"/>
    <cellStyle name="Normal 15 2 2 3 2" xfId="4736"/>
    <cellStyle name="Normal 15 2 2 4" xfId="3708"/>
    <cellStyle name="Normal 15 2 3" xfId="2049"/>
    <cellStyle name="Normal 15 2 4" xfId="2047"/>
    <cellStyle name="Normal 15 2 4 2" xfId="3092"/>
    <cellStyle name="Normal 15 2 4 2 2" xfId="5148"/>
    <cellStyle name="Normal 15 2 4 3" xfId="4120"/>
    <cellStyle name="Normal 15 3" xfId="440"/>
    <cellStyle name="Normal 15 4" xfId="441"/>
    <cellStyle name="Normal 15 5" xfId="442"/>
    <cellStyle name="Normal 15 6" xfId="443"/>
    <cellStyle name="Normal 15 7" xfId="444"/>
    <cellStyle name="Normal 15 8" xfId="445"/>
    <cellStyle name="Normal 15 9" xfId="446"/>
    <cellStyle name="Normal 15_0809_Del" xfId="447"/>
    <cellStyle name="Normal 16" xfId="448"/>
    <cellStyle name="Normal 17" xfId="449"/>
    <cellStyle name="Normal 18" xfId="450"/>
    <cellStyle name="Normal 18 10" xfId="451"/>
    <cellStyle name="Normal 18 11" xfId="452"/>
    <cellStyle name="Normal 18 12" xfId="453"/>
    <cellStyle name="Normal 18 13" xfId="454"/>
    <cellStyle name="Normal 18 2" xfId="455"/>
    <cellStyle name="Normal 18 3" xfId="456"/>
    <cellStyle name="Normal 18 4" xfId="457"/>
    <cellStyle name="Normal 18 5" xfId="458"/>
    <cellStyle name="Normal 18 6" xfId="459"/>
    <cellStyle name="Normal 18 7" xfId="460"/>
    <cellStyle name="Normal 18 8" xfId="461"/>
    <cellStyle name="Normal 18 9" xfId="462"/>
    <cellStyle name="Normal 18_0809_Del" xfId="463"/>
    <cellStyle name="Normal 19" xfId="464"/>
    <cellStyle name="Normal 2" xfId="465"/>
    <cellStyle name="Normal 2 10" xfId="466"/>
    <cellStyle name="Normal 2 10 2" xfId="1086"/>
    <cellStyle name="Normal 2 11" xfId="467"/>
    <cellStyle name="Normal 2 11 2" xfId="1087"/>
    <cellStyle name="Normal 2 11 3" xfId="1566"/>
    <cellStyle name="Normal 2 11 4" xfId="2051"/>
    <cellStyle name="Normal 2 12" xfId="468"/>
    <cellStyle name="Normal 2 12 10" xfId="469"/>
    <cellStyle name="Normal 2 12 11" xfId="470"/>
    <cellStyle name="Normal 2 12 12" xfId="471"/>
    <cellStyle name="Normal 2 12 13" xfId="472"/>
    <cellStyle name="Normal 2 12 2" xfId="473"/>
    <cellStyle name="Normal 2 12 3" xfId="474"/>
    <cellStyle name="Normal 2 12 4" xfId="475"/>
    <cellStyle name="Normal 2 12 5" xfId="476"/>
    <cellStyle name="Normal 2 12 6" xfId="477"/>
    <cellStyle name="Normal 2 12 7" xfId="478"/>
    <cellStyle name="Normal 2 12 8" xfId="479"/>
    <cellStyle name="Normal 2 12 9" xfId="480"/>
    <cellStyle name="Normal 2 12_Pan_Tue_Test (Fri)" xfId="481"/>
    <cellStyle name="Normal 2 13" xfId="482"/>
    <cellStyle name="Normal 2 13 10" xfId="483"/>
    <cellStyle name="Normal 2 13 11" xfId="484"/>
    <cellStyle name="Normal 2 13 12" xfId="485"/>
    <cellStyle name="Normal 2 13 13" xfId="486"/>
    <cellStyle name="Normal 2 13 2" xfId="487"/>
    <cellStyle name="Normal 2 13 3" xfId="488"/>
    <cellStyle name="Normal 2 13 4" xfId="489"/>
    <cellStyle name="Normal 2 13 5" xfId="490"/>
    <cellStyle name="Normal 2 13 6" xfId="491"/>
    <cellStyle name="Normal 2 13 7" xfId="492"/>
    <cellStyle name="Normal 2 13 8" xfId="493"/>
    <cellStyle name="Normal 2 13 9" xfId="494"/>
    <cellStyle name="Normal 2 13_Pan_Tue_Test (Fri)" xfId="495"/>
    <cellStyle name="Normal 2 14" xfId="496"/>
    <cellStyle name="Normal 2 14 10" xfId="497"/>
    <cellStyle name="Normal 2 14 11" xfId="498"/>
    <cellStyle name="Normal 2 14 12" xfId="499"/>
    <cellStyle name="Normal 2 14 13" xfId="500"/>
    <cellStyle name="Normal 2 14 2" xfId="501"/>
    <cellStyle name="Normal 2 14 3" xfId="502"/>
    <cellStyle name="Normal 2 14 4" xfId="503"/>
    <cellStyle name="Normal 2 14 5" xfId="504"/>
    <cellStyle name="Normal 2 14 6" xfId="505"/>
    <cellStyle name="Normal 2 14 7" xfId="506"/>
    <cellStyle name="Normal 2 14 8" xfId="507"/>
    <cellStyle name="Normal 2 14 9" xfId="508"/>
    <cellStyle name="Normal 2 14_Pan_Tue_Test (Fri)" xfId="509"/>
    <cellStyle name="Normal 2 15" xfId="510"/>
    <cellStyle name="Normal 2 15 10" xfId="511"/>
    <cellStyle name="Normal 2 15 11" xfId="512"/>
    <cellStyle name="Normal 2 15 12" xfId="513"/>
    <cellStyle name="Normal 2 15 13" xfId="514"/>
    <cellStyle name="Normal 2 15 2" xfId="515"/>
    <cellStyle name="Normal 2 15 3" xfId="516"/>
    <cellStyle name="Normal 2 15 4" xfId="517"/>
    <cellStyle name="Normal 2 15 5" xfId="518"/>
    <cellStyle name="Normal 2 15 6" xfId="519"/>
    <cellStyle name="Normal 2 15 7" xfId="520"/>
    <cellStyle name="Normal 2 15 8" xfId="521"/>
    <cellStyle name="Normal 2 15 9" xfId="522"/>
    <cellStyle name="Normal 2 15_Pan_Tue_Test (Fri)" xfId="523"/>
    <cellStyle name="Normal 2 16" xfId="1572"/>
    <cellStyle name="Normal 2 16 2" xfId="2052"/>
    <cellStyle name="Normal 2 16 2 2" xfId="3095"/>
    <cellStyle name="Normal 2 16 2 2 2" xfId="5151"/>
    <cellStyle name="Normal 2 16 2 3" xfId="4123"/>
    <cellStyle name="Normal 2 16 3" xfId="2679"/>
    <cellStyle name="Normal 2 16 3 2" xfId="4735"/>
    <cellStyle name="Normal 2 16 4" xfId="3707"/>
    <cellStyle name="Normal 2 17" xfId="1587"/>
    <cellStyle name="Normal 2 17 2" xfId="2053"/>
    <cellStyle name="Normal 2 17 2 2" xfId="3096"/>
    <cellStyle name="Normal 2 17 2 2 2" xfId="5152"/>
    <cellStyle name="Normal 2 17 2 3" xfId="4124"/>
    <cellStyle name="Normal 2 17 3" xfId="2681"/>
    <cellStyle name="Normal 2 17 3 2" xfId="4737"/>
    <cellStyle name="Normal 2 17 4" xfId="3709"/>
    <cellStyle name="Normal 2 18" xfId="2054"/>
    <cellStyle name="Normal 2 19" xfId="2050"/>
    <cellStyle name="Normal 2 19 2" xfId="3094"/>
    <cellStyle name="Normal 2 19 2 2" xfId="5150"/>
    <cellStyle name="Normal 2 19 3" xfId="4122"/>
    <cellStyle name="Normal 2 2" xfId="524"/>
    <cellStyle name="Normal 2 2 10" xfId="525"/>
    <cellStyle name="Normal 2 2 11" xfId="526"/>
    <cellStyle name="Normal 2 2 12" xfId="527"/>
    <cellStyle name="Normal 2 2 13" xfId="528"/>
    <cellStyle name="Normal 2 2 14" xfId="529"/>
    <cellStyle name="Normal 2 2 15" xfId="530"/>
    <cellStyle name="Normal 2 2 16" xfId="531"/>
    <cellStyle name="Normal 2 2 17" xfId="532"/>
    <cellStyle name="Normal 2 2 18" xfId="533"/>
    <cellStyle name="Normal 2 2 19" xfId="534"/>
    <cellStyle name="Normal 2 2 2" xfId="535"/>
    <cellStyle name="Normal 2 2 2 2" xfId="536"/>
    <cellStyle name="Normal 2 2 2 2 2" xfId="537"/>
    <cellStyle name="Normal 2 2 2 2_1011_Del Final v1.2" xfId="538"/>
    <cellStyle name="Normal 2 2 2 3" xfId="539"/>
    <cellStyle name="Normal 2 2 2 3 2" xfId="540"/>
    <cellStyle name="Normal 2 2 2 3_SFR_MAIN015" xfId="541"/>
    <cellStyle name="Normal 2 2 2 4" xfId="542"/>
    <cellStyle name="Normal 2 2 2 4 2" xfId="543"/>
    <cellStyle name="Normal 2 2 2 4_SFR_MAIN015" xfId="544"/>
    <cellStyle name="Normal 2 2 2_1011_Del Final v1.2" xfId="545"/>
    <cellStyle name="Normal 2 2 20" xfId="546"/>
    <cellStyle name="Normal 2 2 3" xfId="547"/>
    <cellStyle name="Normal 2 2 4" xfId="548"/>
    <cellStyle name="Normal 2 2 5" xfId="549"/>
    <cellStyle name="Normal 2 2 6" xfId="550"/>
    <cellStyle name="Normal 2 2 6 2" xfId="1088"/>
    <cellStyle name="Normal 2 2 6 2 2" xfId="1564"/>
    <cellStyle name="Normal 2 2 6 2 3" xfId="2055"/>
    <cellStyle name="Normal 2 2 7" xfId="551"/>
    <cellStyle name="Normal 2 2 7 2" xfId="1089"/>
    <cellStyle name="Normal 2 2 8" xfId="552"/>
    <cellStyle name="Normal 2 2 8 2" xfId="1090"/>
    <cellStyle name="Normal 2 2 9" xfId="553"/>
    <cellStyle name="Normal 2 2_1011_Del Final v1.2" xfId="554"/>
    <cellStyle name="Normal 2 20" xfId="1743"/>
    <cellStyle name="Normal 2 20 2" xfId="2833"/>
    <cellStyle name="Normal 2 20 2 2" xfId="4889"/>
    <cellStyle name="Normal 2 20 3" xfId="3861"/>
    <cellStyle name="Normal 2 3" xfId="555"/>
    <cellStyle name="Normal 2 3 2" xfId="556"/>
    <cellStyle name="Normal 2 3 2 10" xfId="557"/>
    <cellStyle name="Normal 2 3 2 11" xfId="558"/>
    <cellStyle name="Normal 2 3 2 12" xfId="559"/>
    <cellStyle name="Normal 2 3 2 13" xfId="560"/>
    <cellStyle name="Normal 2 3 2 2" xfId="561"/>
    <cellStyle name="Normal 2 3 2 3" xfId="1091"/>
    <cellStyle name="Normal 2 3 2 6" xfId="562"/>
    <cellStyle name="Normal 2 3 2 7" xfId="563"/>
    <cellStyle name="Normal 2 3 2 8" xfId="564"/>
    <cellStyle name="Normal 2 3 2 9" xfId="565"/>
    <cellStyle name="Normal 2 3 2_1011_Del Final v1.2" xfId="566"/>
    <cellStyle name="Normal 2 3 3" xfId="567"/>
    <cellStyle name="Normal 2 3 3 10" xfId="568"/>
    <cellStyle name="Normal 2 3 3 11" xfId="569"/>
    <cellStyle name="Normal 2 3 3 12" xfId="570"/>
    <cellStyle name="Normal 2 3 3 13" xfId="571"/>
    <cellStyle name="Normal 2 3 3 2" xfId="572"/>
    <cellStyle name="Normal 2 3 3 3" xfId="573"/>
    <cellStyle name="Normal 2 3 3 4" xfId="574"/>
    <cellStyle name="Normal 2 3 3 5" xfId="575"/>
    <cellStyle name="Normal 2 3 3 6" xfId="576"/>
    <cellStyle name="Normal 2 3 3 7" xfId="577"/>
    <cellStyle name="Normal 2 3 3 8" xfId="578"/>
    <cellStyle name="Normal 2 3 3 9" xfId="579"/>
    <cellStyle name="Normal 2 3 3_1011_Del Final v1.2" xfId="580"/>
    <cellStyle name="Normal 2 3 4" xfId="581"/>
    <cellStyle name="Normal 2 3 4 10" xfId="582"/>
    <cellStyle name="Normal 2 3 4 11" xfId="583"/>
    <cellStyle name="Normal 2 3 4 12" xfId="584"/>
    <cellStyle name="Normal 2 3 4 13" xfId="585"/>
    <cellStyle name="Normal 2 3 4 2" xfId="586"/>
    <cellStyle name="Normal 2 3 4 2 2" xfId="1574"/>
    <cellStyle name="Normal 2 3 4 3" xfId="587"/>
    <cellStyle name="Normal 2 3 4 4" xfId="588"/>
    <cellStyle name="Normal 2 3 4 5" xfId="589"/>
    <cellStyle name="Normal 2 3 4 6" xfId="590"/>
    <cellStyle name="Normal 2 3 4 7" xfId="591"/>
    <cellStyle name="Normal 2 3 4 8" xfId="592"/>
    <cellStyle name="Normal 2 3 4 9" xfId="593"/>
    <cellStyle name="Normal 2 3 4_Pan_Tue_Test (Fri)" xfId="594"/>
    <cellStyle name="Normal 2 3 5" xfId="595"/>
    <cellStyle name="Normal 2 3 5 10" xfId="596"/>
    <cellStyle name="Normal 2 3 5 11" xfId="597"/>
    <cellStyle name="Normal 2 3 5 12" xfId="598"/>
    <cellStyle name="Normal 2 3 5 13" xfId="599"/>
    <cellStyle name="Normal 2 3 5 2" xfId="600"/>
    <cellStyle name="Normal 2 3 5 3" xfId="601"/>
    <cellStyle name="Normal 2 3 5 4" xfId="602"/>
    <cellStyle name="Normal 2 3 5 5" xfId="603"/>
    <cellStyle name="Normal 2 3 5 6" xfId="604"/>
    <cellStyle name="Normal 2 3 5 7" xfId="605"/>
    <cellStyle name="Normal 2 3 5 8" xfId="606"/>
    <cellStyle name="Normal 2 3 5 9" xfId="607"/>
    <cellStyle name="Normal 2 3 5_Pan_Tue_Test (Fri)" xfId="608"/>
    <cellStyle name="Normal 2 3 6" xfId="609"/>
    <cellStyle name="Normal 2 3 6 10" xfId="610"/>
    <cellStyle name="Normal 2 3 6 11" xfId="611"/>
    <cellStyle name="Normal 2 3 6 12" xfId="612"/>
    <cellStyle name="Normal 2 3 6 13" xfId="613"/>
    <cellStyle name="Normal 2 3 6 14" xfId="1575"/>
    <cellStyle name="Normal 2 3 6 15" xfId="2056"/>
    <cellStyle name="Normal 2 3 6 2" xfId="614"/>
    <cellStyle name="Normal 2 3 6 3" xfId="615"/>
    <cellStyle name="Normal 2 3 6 4" xfId="616"/>
    <cellStyle name="Normal 2 3 6 5" xfId="617"/>
    <cellStyle name="Normal 2 3 6 6" xfId="618"/>
    <cellStyle name="Normal 2 3 6 7" xfId="619"/>
    <cellStyle name="Normal 2 3 6 8" xfId="620"/>
    <cellStyle name="Normal 2 3 6 9" xfId="621"/>
    <cellStyle name="Normal 2 3 6_Pan_Tue_Test (Fri)" xfId="622"/>
    <cellStyle name="Normal 2 3 7" xfId="623"/>
    <cellStyle name="Normal 2 3 7 10" xfId="624"/>
    <cellStyle name="Normal 2 3 7 11" xfId="625"/>
    <cellStyle name="Normal 2 3 7 12" xfId="626"/>
    <cellStyle name="Normal 2 3 7 13" xfId="627"/>
    <cellStyle name="Normal 2 3 7 2" xfId="628"/>
    <cellStyle name="Normal 2 3 7 3" xfId="629"/>
    <cellStyle name="Normal 2 3 7 4" xfId="630"/>
    <cellStyle name="Normal 2 3 7 5" xfId="631"/>
    <cellStyle name="Normal 2 3 7 6" xfId="632"/>
    <cellStyle name="Normal 2 3 7 7" xfId="633"/>
    <cellStyle name="Normal 2 3 7 8" xfId="634"/>
    <cellStyle name="Normal 2 3 7 9" xfId="635"/>
    <cellStyle name="Normal 2 3 7_Pan_Tue_Test (Fri)" xfId="636"/>
    <cellStyle name="Normal 2 3 8" xfId="637"/>
    <cellStyle name="Normal 2 3 8 10" xfId="638"/>
    <cellStyle name="Normal 2 3 8 11" xfId="639"/>
    <cellStyle name="Normal 2 3 8 12" xfId="640"/>
    <cellStyle name="Normal 2 3 8 13" xfId="641"/>
    <cellStyle name="Normal 2 3 8 2" xfId="642"/>
    <cellStyle name="Normal 2 3 8 3" xfId="643"/>
    <cellStyle name="Normal 2 3 8 4" xfId="644"/>
    <cellStyle name="Normal 2 3 8 5" xfId="645"/>
    <cellStyle name="Normal 2 3 8 6" xfId="646"/>
    <cellStyle name="Normal 2 3 8 7" xfId="647"/>
    <cellStyle name="Normal 2 3 8 8" xfId="648"/>
    <cellStyle name="Normal 2 3 8 9" xfId="649"/>
    <cellStyle name="Normal 2 3 8_Pan_Tue_Test (Fri)" xfId="650"/>
    <cellStyle name="Normal 2 3_1011_Del Final v1.2" xfId="651"/>
    <cellStyle name="Normal 2 4" xfId="652"/>
    <cellStyle name="Normal 2 4 10" xfId="653"/>
    <cellStyle name="Normal 2 4 11" xfId="654"/>
    <cellStyle name="Normal 2 4 12" xfId="655"/>
    <cellStyle name="Normal 2 4 13" xfId="656"/>
    <cellStyle name="Normal 2 4 2" xfId="657"/>
    <cellStyle name="Normal 2 4 3" xfId="658"/>
    <cellStyle name="Normal 2 4 4" xfId="659"/>
    <cellStyle name="Normal 2 4 5" xfId="660"/>
    <cellStyle name="Normal 2 4 6" xfId="661"/>
    <cellStyle name="Normal 2 4 7" xfId="662"/>
    <cellStyle name="Normal 2 4 8" xfId="663"/>
    <cellStyle name="Normal 2 4 9" xfId="664"/>
    <cellStyle name="Normal 2 4_1011_Del Final v1.2" xfId="665"/>
    <cellStyle name="Normal 2 5" xfId="666"/>
    <cellStyle name="Normal 2 5 2" xfId="667"/>
    <cellStyle name="Normal 2 5_1011_Del Final v1.2" xfId="668"/>
    <cellStyle name="Normal 2 6" xfId="669"/>
    <cellStyle name="Normal 2 6 10" xfId="670"/>
    <cellStyle name="Normal 2 6 11" xfId="671"/>
    <cellStyle name="Normal 2 6 12" xfId="672"/>
    <cellStyle name="Normal 2 6 13" xfId="673"/>
    <cellStyle name="Normal 2 6 2" xfId="674"/>
    <cellStyle name="Normal 2 6 3" xfId="675"/>
    <cellStyle name="Normal 2 6 4" xfId="676"/>
    <cellStyle name="Normal 2 6 5" xfId="677"/>
    <cellStyle name="Normal 2 6 6" xfId="678"/>
    <cellStyle name="Normal 2 6 7" xfId="679"/>
    <cellStyle name="Normal 2 6 8" xfId="680"/>
    <cellStyle name="Normal 2 6 9" xfId="681"/>
    <cellStyle name="Normal 2 6_1011_Del Final v1.2" xfId="682"/>
    <cellStyle name="Normal 2 7" xfId="683"/>
    <cellStyle name="Normal 2 7 10" xfId="684"/>
    <cellStyle name="Normal 2 7 11" xfId="685"/>
    <cellStyle name="Normal 2 7 12" xfId="686"/>
    <cellStyle name="Normal 2 7 13" xfId="687"/>
    <cellStyle name="Normal 2 7 2" xfId="688"/>
    <cellStyle name="Normal 2 7 3" xfId="689"/>
    <cellStyle name="Normal 2 7 4" xfId="690"/>
    <cellStyle name="Normal 2 7 5" xfId="691"/>
    <cellStyle name="Normal 2 7 6" xfId="692"/>
    <cellStyle name="Normal 2 7 7" xfId="693"/>
    <cellStyle name="Normal 2 7 8" xfId="694"/>
    <cellStyle name="Normal 2 7 9" xfId="695"/>
    <cellStyle name="Normal 2 7_1011_Del Final v1.2" xfId="696"/>
    <cellStyle name="Normal 2 8" xfId="697"/>
    <cellStyle name="Normal 2 9" xfId="698"/>
    <cellStyle name="Normal 2_1011_Del Final v1.2" xfId="699"/>
    <cellStyle name="Normal 20" xfId="898"/>
    <cellStyle name="Normal 20 2" xfId="1109"/>
    <cellStyle name="Normal 20 2 2" xfId="1383"/>
    <cellStyle name="Normal 20 2 2 2" xfId="2059"/>
    <cellStyle name="Normal 20 2 2 2 2" xfId="3099"/>
    <cellStyle name="Normal 20 2 2 2 2 2" xfId="5155"/>
    <cellStyle name="Normal 20 2 2 2 3" xfId="4127"/>
    <cellStyle name="Normal 20 2 2 3" xfId="2511"/>
    <cellStyle name="Normal 20 2 2 3 2" xfId="4567"/>
    <cellStyle name="Normal 20 2 2 4" xfId="3539"/>
    <cellStyle name="Normal 20 2 3" xfId="2058"/>
    <cellStyle name="Normal 20 2 3 2" xfId="3098"/>
    <cellStyle name="Normal 20 2 3 2 2" xfId="5154"/>
    <cellStyle name="Normal 20 2 3 3" xfId="4126"/>
    <cellStyle name="Normal 20 2 4" xfId="2289"/>
    <cellStyle name="Normal 20 2 4 2" xfId="4345"/>
    <cellStyle name="Normal 20 2 5" xfId="3317"/>
    <cellStyle name="Normal 20 3" xfId="1305"/>
    <cellStyle name="Normal 20 3 2" xfId="2060"/>
    <cellStyle name="Normal 20 3 2 2" xfId="3100"/>
    <cellStyle name="Normal 20 3 2 2 2" xfId="5156"/>
    <cellStyle name="Normal 20 3 2 3" xfId="4128"/>
    <cellStyle name="Normal 20 3 3" xfId="2433"/>
    <cellStyle name="Normal 20 3 3 2" xfId="4489"/>
    <cellStyle name="Normal 20 3 4" xfId="3461"/>
    <cellStyle name="Normal 20 4" xfId="2057"/>
    <cellStyle name="Normal 20 4 2" xfId="3097"/>
    <cellStyle name="Normal 20 4 2 2" xfId="5153"/>
    <cellStyle name="Normal 20 4 3" xfId="4125"/>
    <cellStyle name="Normal 20 5" xfId="2213"/>
    <cellStyle name="Normal 20 5 2" xfId="4269"/>
    <cellStyle name="Normal 20 6" xfId="3241"/>
    <cellStyle name="Normal 21" xfId="700"/>
    <cellStyle name="Normal 21 2" xfId="1576"/>
    <cellStyle name="Normal 210" xfId="2061"/>
    <cellStyle name="Normal 22" xfId="701"/>
    <cellStyle name="Normal 23" xfId="702"/>
    <cellStyle name="Normal 23 2" xfId="1577"/>
    <cellStyle name="Normal 23 3" xfId="2062"/>
    <cellStyle name="Normal 24" xfId="703"/>
    <cellStyle name="Normal 25" xfId="704"/>
    <cellStyle name="Normal 26" xfId="705"/>
    <cellStyle name="Normal 27" xfId="706"/>
    <cellStyle name="Normal 28" xfId="707"/>
    <cellStyle name="Normal 29" xfId="708"/>
    <cellStyle name="Normal 3" xfId="709"/>
    <cellStyle name="Normal 3 10" xfId="710"/>
    <cellStyle name="Normal 3 11" xfId="711"/>
    <cellStyle name="Normal 3 12" xfId="712"/>
    <cellStyle name="Normal 3 13" xfId="713"/>
    <cellStyle name="Normal 3 14" xfId="714"/>
    <cellStyle name="Normal 3 15" xfId="715"/>
    <cellStyle name="Normal 3 16" xfId="716"/>
    <cellStyle name="Normal 3 17" xfId="717"/>
    <cellStyle name="Normal 3 18" xfId="718"/>
    <cellStyle name="Normal 3 19" xfId="719"/>
    <cellStyle name="Normal 3 2" xfId="720"/>
    <cellStyle name="Normal 3 2 2" xfId="721"/>
    <cellStyle name="Normal 3 2 3" xfId="1579"/>
    <cellStyle name="Normal 3 2 4" xfId="2063"/>
    <cellStyle name="Normal 3 2_1011_Del Final v1.2" xfId="722"/>
    <cellStyle name="Normal 3 20" xfId="723"/>
    <cellStyle name="Normal 3 21" xfId="1578"/>
    <cellStyle name="Normal 3 22" xfId="2064"/>
    <cellStyle name="Normal 3 3" xfId="724"/>
    <cellStyle name="Normal 3 3 2" xfId="725"/>
    <cellStyle name="Normal 3 3_1011_Del Final v1.2" xfId="726"/>
    <cellStyle name="Normal 3 4" xfId="727"/>
    <cellStyle name="Normal 3 4 2" xfId="728"/>
    <cellStyle name="Normal 3 4_1011_Del Final v1.2" xfId="729"/>
    <cellStyle name="Normal 3 5" xfId="730"/>
    <cellStyle name="Normal 3 6" xfId="731"/>
    <cellStyle name="Normal 3 6 2" xfId="1092"/>
    <cellStyle name="Normal 3 7" xfId="732"/>
    <cellStyle name="Normal 3 7 2" xfId="1093"/>
    <cellStyle name="Normal 3 8" xfId="733"/>
    <cellStyle name="Normal 3 8 2" xfId="1094"/>
    <cellStyle name="Normal 3 9" xfId="734"/>
    <cellStyle name="Normal 3_1011_Del Final v1.2" xfId="735"/>
    <cellStyle name="Normal 30" xfId="736"/>
    <cellStyle name="Normal 31" xfId="737"/>
    <cellStyle name="Normal 32" xfId="940"/>
    <cellStyle name="Normal 32 2" xfId="1123"/>
    <cellStyle name="Normal 32 2 2" xfId="1397"/>
    <cellStyle name="Normal 32 2 2 2" xfId="2067"/>
    <cellStyle name="Normal 32 2 2 2 2" xfId="3103"/>
    <cellStyle name="Normal 32 2 2 2 2 2" xfId="5159"/>
    <cellStyle name="Normal 32 2 2 2 3" xfId="4131"/>
    <cellStyle name="Normal 32 2 2 3" xfId="2525"/>
    <cellStyle name="Normal 32 2 2 3 2" xfId="4581"/>
    <cellStyle name="Normal 32 2 2 4" xfId="3553"/>
    <cellStyle name="Normal 32 2 3" xfId="2066"/>
    <cellStyle name="Normal 32 2 3 2" xfId="3102"/>
    <cellStyle name="Normal 32 2 3 2 2" xfId="5158"/>
    <cellStyle name="Normal 32 2 3 3" xfId="4130"/>
    <cellStyle name="Normal 32 2 4" xfId="2303"/>
    <cellStyle name="Normal 32 2 4 2" xfId="4359"/>
    <cellStyle name="Normal 32 2 5" xfId="3331"/>
    <cellStyle name="Normal 32 3" xfId="1320"/>
    <cellStyle name="Normal 32 3 2" xfId="2068"/>
    <cellStyle name="Normal 32 3 2 2" xfId="3104"/>
    <cellStyle name="Normal 32 3 2 2 2" xfId="5160"/>
    <cellStyle name="Normal 32 3 2 3" xfId="4132"/>
    <cellStyle name="Normal 32 3 3" xfId="2448"/>
    <cellStyle name="Normal 32 3 3 2" xfId="4504"/>
    <cellStyle name="Normal 32 3 4" xfId="3476"/>
    <cellStyle name="Normal 32 4" xfId="2065"/>
    <cellStyle name="Normal 32 4 2" xfId="3101"/>
    <cellStyle name="Normal 32 4 2 2" xfId="5157"/>
    <cellStyle name="Normal 32 4 3" xfId="4129"/>
    <cellStyle name="Normal 32 5" xfId="2227"/>
    <cellStyle name="Normal 32 5 2" xfId="4283"/>
    <cellStyle name="Normal 32 6" xfId="3255"/>
    <cellStyle name="Normal 33" xfId="738"/>
    <cellStyle name="Normal 34" xfId="739"/>
    <cellStyle name="Normal 35" xfId="740"/>
    <cellStyle name="Normal 36" xfId="963"/>
    <cellStyle name="Normal 36 2" xfId="1137"/>
    <cellStyle name="Normal 36 2 2" xfId="1411"/>
    <cellStyle name="Normal 36 2 2 2" xfId="2071"/>
    <cellStyle name="Normal 36 2 2 2 2" xfId="3107"/>
    <cellStyle name="Normal 36 2 2 2 2 2" xfId="5163"/>
    <cellStyle name="Normal 36 2 2 2 3" xfId="4135"/>
    <cellStyle name="Normal 36 2 2 3" xfId="2539"/>
    <cellStyle name="Normal 36 2 2 3 2" xfId="4595"/>
    <cellStyle name="Normal 36 2 2 4" xfId="3567"/>
    <cellStyle name="Normal 36 2 3" xfId="2070"/>
    <cellStyle name="Normal 36 2 3 2" xfId="3106"/>
    <cellStyle name="Normal 36 2 3 2 2" xfId="5162"/>
    <cellStyle name="Normal 36 2 3 3" xfId="4134"/>
    <cellStyle name="Normal 36 2 4" xfId="2317"/>
    <cellStyle name="Normal 36 2 4 2" xfId="4373"/>
    <cellStyle name="Normal 36 2 5" xfId="3345"/>
    <cellStyle name="Normal 36 3" xfId="1334"/>
    <cellStyle name="Normal 36 3 2" xfId="2072"/>
    <cellStyle name="Normal 36 3 2 2" xfId="3108"/>
    <cellStyle name="Normal 36 3 2 2 2" xfId="5164"/>
    <cellStyle name="Normal 36 3 2 3" xfId="4136"/>
    <cellStyle name="Normal 36 3 3" xfId="2462"/>
    <cellStyle name="Normal 36 3 3 2" xfId="4518"/>
    <cellStyle name="Normal 36 3 4" xfId="3490"/>
    <cellStyle name="Normal 36 4" xfId="2069"/>
    <cellStyle name="Normal 36 4 2" xfId="3105"/>
    <cellStyle name="Normal 36 4 2 2" xfId="5161"/>
    <cellStyle name="Normal 36 4 3" xfId="4133"/>
    <cellStyle name="Normal 36 5" xfId="2241"/>
    <cellStyle name="Normal 36 5 2" xfId="4297"/>
    <cellStyle name="Normal 36 6" xfId="3269"/>
    <cellStyle name="Normal 37" xfId="976"/>
    <cellStyle name="Normal 37 2" xfId="1138"/>
    <cellStyle name="Normal 37 2 2" xfId="1412"/>
    <cellStyle name="Normal 37 2 2 2" xfId="2075"/>
    <cellStyle name="Normal 37 2 2 2 2" xfId="3111"/>
    <cellStyle name="Normal 37 2 2 2 2 2" xfId="5167"/>
    <cellStyle name="Normal 37 2 2 2 3" xfId="4139"/>
    <cellStyle name="Normal 37 2 2 3" xfId="2540"/>
    <cellStyle name="Normal 37 2 2 3 2" xfId="4596"/>
    <cellStyle name="Normal 37 2 2 4" xfId="3568"/>
    <cellStyle name="Normal 37 2 3" xfId="2074"/>
    <cellStyle name="Normal 37 2 3 2" xfId="3110"/>
    <cellStyle name="Normal 37 2 3 2 2" xfId="5166"/>
    <cellStyle name="Normal 37 2 3 3" xfId="4138"/>
    <cellStyle name="Normal 37 2 4" xfId="2318"/>
    <cellStyle name="Normal 37 2 4 2" xfId="4374"/>
    <cellStyle name="Normal 37 2 5" xfId="3346"/>
    <cellStyle name="Normal 37 3" xfId="1335"/>
    <cellStyle name="Normal 37 3 2" xfId="2076"/>
    <cellStyle name="Normal 37 3 2 2" xfId="3112"/>
    <cellStyle name="Normal 37 3 2 2 2" xfId="5168"/>
    <cellStyle name="Normal 37 3 2 3" xfId="4140"/>
    <cellStyle name="Normal 37 3 3" xfId="2463"/>
    <cellStyle name="Normal 37 3 3 2" xfId="4519"/>
    <cellStyle name="Normal 37 3 4" xfId="3491"/>
    <cellStyle name="Normal 37 4" xfId="2073"/>
    <cellStyle name="Normal 37 4 2" xfId="3109"/>
    <cellStyle name="Normal 37 4 2 2" xfId="5165"/>
    <cellStyle name="Normal 37 4 3" xfId="4137"/>
    <cellStyle name="Normal 37 5" xfId="2242"/>
    <cellStyle name="Normal 37 5 2" xfId="4298"/>
    <cellStyle name="Normal 37 6" xfId="3270"/>
    <cellStyle name="Normal 38" xfId="999"/>
    <cellStyle name="Normal 38 2" xfId="1151"/>
    <cellStyle name="Normal 38 2 2" xfId="1425"/>
    <cellStyle name="Normal 38 2 2 2" xfId="2079"/>
    <cellStyle name="Normal 38 2 2 2 2" xfId="3115"/>
    <cellStyle name="Normal 38 2 2 2 2 2" xfId="5171"/>
    <cellStyle name="Normal 38 2 2 2 3" xfId="4143"/>
    <cellStyle name="Normal 38 2 2 3" xfId="2553"/>
    <cellStyle name="Normal 38 2 2 3 2" xfId="4609"/>
    <cellStyle name="Normal 38 2 2 4" xfId="3581"/>
    <cellStyle name="Normal 38 2 3" xfId="2078"/>
    <cellStyle name="Normal 38 2 3 2" xfId="3114"/>
    <cellStyle name="Normal 38 2 3 2 2" xfId="5170"/>
    <cellStyle name="Normal 38 2 3 3" xfId="4142"/>
    <cellStyle name="Normal 38 2 4" xfId="2331"/>
    <cellStyle name="Normal 38 2 4 2" xfId="4387"/>
    <cellStyle name="Normal 38 2 5" xfId="3359"/>
    <cellStyle name="Normal 38 3" xfId="1348"/>
    <cellStyle name="Normal 38 3 2" xfId="2080"/>
    <cellStyle name="Normal 38 3 2 2" xfId="3116"/>
    <cellStyle name="Normal 38 3 2 2 2" xfId="5172"/>
    <cellStyle name="Normal 38 3 2 3" xfId="4144"/>
    <cellStyle name="Normal 38 3 3" xfId="2476"/>
    <cellStyle name="Normal 38 3 3 2" xfId="4532"/>
    <cellStyle name="Normal 38 3 4" xfId="3504"/>
    <cellStyle name="Normal 38 4" xfId="2077"/>
    <cellStyle name="Normal 38 4 2" xfId="3113"/>
    <cellStyle name="Normal 38 4 2 2" xfId="5169"/>
    <cellStyle name="Normal 38 4 3" xfId="4141"/>
    <cellStyle name="Normal 38 5" xfId="2255"/>
    <cellStyle name="Normal 38 5 2" xfId="4311"/>
    <cellStyle name="Normal 38 6" xfId="3283"/>
    <cellStyle name="Normal 39" xfId="1021"/>
    <cellStyle name="Normal 39 2" xfId="1165"/>
    <cellStyle name="Normal 39 2 2" xfId="1439"/>
    <cellStyle name="Normal 39 2 2 2" xfId="2083"/>
    <cellStyle name="Normal 39 2 2 2 2" xfId="3119"/>
    <cellStyle name="Normal 39 2 2 2 2 2" xfId="5175"/>
    <cellStyle name="Normal 39 2 2 2 3" xfId="4147"/>
    <cellStyle name="Normal 39 2 2 3" xfId="2567"/>
    <cellStyle name="Normal 39 2 2 3 2" xfId="4623"/>
    <cellStyle name="Normal 39 2 2 4" xfId="3595"/>
    <cellStyle name="Normal 39 2 3" xfId="2082"/>
    <cellStyle name="Normal 39 2 3 2" xfId="3118"/>
    <cellStyle name="Normal 39 2 3 2 2" xfId="5174"/>
    <cellStyle name="Normal 39 2 3 3" xfId="4146"/>
    <cellStyle name="Normal 39 2 4" xfId="2345"/>
    <cellStyle name="Normal 39 2 4 2" xfId="4401"/>
    <cellStyle name="Normal 39 2 5" xfId="3373"/>
    <cellStyle name="Normal 39 3" xfId="1362"/>
    <cellStyle name="Normal 39 3 2" xfId="2084"/>
    <cellStyle name="Normal 39 3 2 2" xfId="3120"/>
    <cellStyle name="Normal 39 3 2 2 2" xfId="5176"/>
    <cellStyle name="Normal 39 3 2 3" xfId="4148"/>
    <cellStyle name="Normal 39 3 3" xfId="2490"/>
    <cellStyle name="Normal 39 3 3 2" xfId="4546"/>
    <cellStyle name="Normal 39 3 4" xfId="3518"/>
    <cellStyle name="Normal 39 4" xfId="2081"/>
    <cellStyle name="Normal 39 4 2" xfId="3117"/>
    <cellStyle name="Normal 39 4 2 2" xfId="5173"/>
    <cellStyle name="Normal 39 4 3" xfId="4145"/>
    <cellStyle name="Normal 39 5" xfId="2269"/>
    <cellStyle name="Normal 39 5 2" xfId="4325"/>
    <cellStyle name="Normal 39 6" xfId="3297"/>
    <cellStyle name="Normal 4" xfId="741"/>
    <cellStyle name="Normal 4 10" xfId="742"/>
    <cellStyle name="Normal 4 11" xfId="743"/>
    <cellStyle name="Normal 4 12" xfId="744"/>
    <cellStyle name="Normal 4 13" xfId="745"/>
    <cellStyle name="Normal 4 14" xfId="746"/>
    <cellStyle name="Normal 4 15" xfId="747"/>
    <cellStyle name="Normal 4 16" xfId="748"/>
    <cellStyle name="Normal 4 17" xfId="749"/>
    <cellStyle name="Normal 4 18" xfId="750"/>
    <cellStyle name="Normal 4 19" xfId="751"/>
    <cellStyle name="Normal 4 2" xfId="752"/>
    <cellStyle name="Normal 4 20" xfId="753"/>
    <cellStyle name="Normal 4 3" xfId="754"/>
    <cellStyle name="Normal 4 3 2" xfId="1095"/>
    <cellStyle name="Normal 4 4" xfId="755"/>
    <cellStyle name="Normal 4 4 2" xfId="1096"/>
    <cellStyle name="Normal 4 5" xfId="756"/>
    <cellStyle name="Normal 4 5 2" xfId="1097"/>
    <cellStyle name="Normal 4 6" xfId="757"/>
    <cellStyle name="Normal 4 6 2" xfId="1098"/>
    <cellStyle name="Normal 4 7" xfId="758"/>
    <cellStyle name="Normal 4 7 2" xfId="1099"/>
    <cellStyle name="Normal 4 8" xfId="759"/>
    <cellStyle name="Normal 4 8 2" xfId="1100"/>
    <cellStyle name="Normal 4 9" xfId="760"/>
    <cellStyle name="Normal 4_1011_Del Final v1.2" xfId="761"/>
    <cellStyle name="Normal 40" xfId="1029"/>
    <cellStyle name="Normal 40 2" xfId="1168"/>
    <cellStyle name="Normal 40 2 2" xfId="1442"/>
    <cellStyle name="Normal 40 2 2 2" xfId="2087"/>
    <cellStyle name="Normal 40 2 2 2 2" xfId="3123"/>
    <cellStyle name="Normal 40 2 2 2 2 2" xfId="5179"/>
    <cellStyle name="Normal 40 2 2 2 3" xfId="4151"/>
    <cellStyle name="Normal 40 2 2 3" xfId="2570"/>
    <cellStyle name="Normal 40 2 2 3 2" xfId="4626"/>
    <cellStyle name="Normal 40 2 2 4" xfId="3598"/>
    <cellStyle name="Normal 40 2 3" xfId="2086"/>
    <cellStyle name="Normal 40 2 3 2" xfId="3122"/>
    <cellStyle name="Normal 40 2 3 2 2" xfId="5178"/>
    <cellStyle name="Normal 40 2 3 3" xfId="4150"/>
    <cellStyle name="Normal 40 2 4" xfId="2348"/>
    <cellStyle name="Normal 40 2 4 2" xfId="4404"/>
    <cellStyle name="Normal 40 2 5" xfId="3376"/>
    <cellStyle name="Normal 40 3" xfId="1365"/>
    <cellStyle name="Normal 40 3 2" xfId="2088"/>
    <cellStyle name="Normal 40 3 2 2" xfId="3124"/>
    <cellStyle name="Normal 40 3 2 2 2" xfId="5180"/>
    <cellStyle name="Normal 40 3 2 3" xfId="4152"/>
    <cellStyle name="Normal 40 3 3" xfId="2493"/>
    <cellStyle name="Normal 40 3 3 2" xfId="4549"/>
    <cellStyle name="Normal 40 3 4" xfId="3521"/>
    <cellStyle name="Normal 40 4" xfId="2085"/>
    <cellStyle name="Normal 40 4 2" xfId="3121"/>
    <cellStyle name="Normal 40 4 2 2" xfId="5177"/>
    <cellStyle name="Normal 40 4 3" xfId="4149"/>
    <cellStyle name="Normal 40 5" xfId="2272"/>
    <cellStyle name="Normal 40 5 2" xfId="4328"/>
    <cellStyle name="Normal 40 6" xfId="3300"/>
    <cellStyle name="Normal 41" xfId="1031"/>
    <cellStyle name="Normal 41 2" xfId="1169"/>
    <cellStyle name="Normal 41 2 2" xfId="1443"/>
    <cellStyle name="Normal 41 2 2 2" xfId="2091"/>
    <cellStyle name="Normal 41 2 2 2 2" xfId="3127"/>
    <cellStyle name="Normal 41 2 2 2 2 2" xfId="5183"/>
    <cellStyle name="Normal 41 2 2 2 3" xfId="4155"/>
    <cellStyle name="Normal 41 2 2 3" xfId="2571"/>
    <cellStyle name="Normal 41 2 2 3 2" xfId="4627"/>
    <cellStyle name="Normal 41 2 2 4" xfId="3599"/>
    <cellStyle name="Normal 41 2 3" xfId="2090"/>
    <cellStyle name="Normal 41 2 3 2" xfId="3126"/>
    <cellStyle name="Normal 41 2 3 2 2" xfId="5182"/>
    <cellStyle name="Normal 41 2 3 3" xfId="4154"/>
    <cellStyle name="Normal 41 2 4" xfId="2349"/>
    <cellStyle name="Normal 41 2 4 2" xfId="4405"/>
    <cellStyle name="Normal 41 2 5" xfId="3377"/>
    <cellStyle name="Normal 41 3" xfId="1366"/>
    <cellStyle name="Normal 41 3 2" xfId="2092"/>
    <cellStyle name="Normal 41 3 2 2" xfId="3128"/>
    <cellStyle name="Normal 41 3 2 2 2" xfId="5184"/>
    <cellStyle name="Normal 41 3 2 3" xfId="4156"/>
    <cellStyle name="Normal 41 3 3" xfId="2494"/>
    <cellStyle name="Normal 41 3 3 2" xfId="4550"/>
    <cellStyle name="Normal 41 3 4" xfId="3522"/>
    <cellStyle name="Normal 41 4" xfId="2089"/>
    <cellStyle name="Normal 41 4 2" xfId="3125"/>
    <cellStyle name="Normal 41 4 2 2" xfId="5181"/>
    <cellStyle name="Normal 41 4 3" xfId="4153"/>
    <cellStyle name="Normal 41 5" xfId="2273"/>
    <cellStyle name="Normal 41 5 2" xfId="4329"/>
    <cellStyle name="Normal 41 6" xfId="3301"/>
    <cellStyle name="Normal 42" xfId="1032"/>
    <cellStyle name="Normal 42 2" xfId="1367"/>
    <cellStyle name="Normal 42 2 2" xfId="2094"/>
    <cellStyle name="Normal 42 2 2 2" xfId="3130"/>
    <cellStyle name="Normal 42 2 2 2 2" xfId="5186"/>
    <cellStyle name="Normal 42 2 2 3" xfId="4158"/>
    <cellStyle name="Normal 42 2 3" xfId="2495"/>
    <cellStyle name="Normal 42 2 3 2" xfId="4551"/>
    <cellStyle name="Normal 42 2 4" xfId="3523"/>
    <cellStyle name="Normal 42 3" xfId="2093"/>
    <cellStyle name="Normal 42 3 2" xfId="3129"/>
    <cellStyle name="Normal 42 3 2 2" xfId="5185"/>
    <cellStyle name="Normal 42 3 3" xfId="4157"/>
    <cellStyle name="Normal 42 4" xfId="2274"/>
    <cellStyle name="Normal 42 4 2" xfId="4330"/>
    <cellStyle name="Normal 42 5" xfId="3302"/>
    <cellStyle name="Normal 43" xfId="1047"/>
    <cellStyle name="Normal 44" xfId="1170"/>
    <cellStyle name="Normal 45" xfId="1171"/>
    <cellStyle name="Normal 46" xfId="1046"/>
    <cellStyle name="Normal 46 2" xfId="1381"/>
    <cellStyle name="Normal 46 2 2" xfId="2096"/>
    <cellStyle name="Normal 46 2 2 2" xfId="3132"/>
    <cellStyle name="Normal 46 2 2 2 2" xfId="5188"/>
    <cellStyle name="Normal 46 2 2 3" xfId="4160"/>
    <cellStyle name="Normal 46 2 3" xfId="2509"/>
    <cellStyle name="Normal 46 2 3 2" xfId="4565"/>
    <cellStyle name="Normal 46 2 4" xfId="3537"/>
    <cellStyle name="Normal 46 3" xfId="2095"/>
    <cellStyle name="Normal 46 3 2" xfId="3131"/>
    <cellStyle name="Normal 46 3 2 2" xfId="5187"/>
    <cellStyle name="Normal 46 3 3" xfId="4159"/>
    <cellStyle name="Normal 46 4" xfId="2288"/>
    <cellStyle name="Normal 46 4 2" xfId="4344"/>
    <cellStyle name="Normal 46 5" xfId="3316"/>
    <cellStyle name="Normal 47" xfId="1172"/>
    <cellStyle name="Normal 47 2" xfId="1444"/>
    <cellStyle name="Normal 47 2 2" xfId="2098"/>
    <cellStyle name="Normal 47 2 2 2" xfId="3134"/>
    <cellStyle name="Normal 47 2 2 2 2" xfId="5190"/>
    <cellStyle name="Normal 47 2 2 3" xfId="4162"/>
    <cellStyle name="Normal 47 2 3" xfId="2572"/>
    <cellStyle name="Normal 47 2 3 2" xfId="4628"/>
    <cellStyle name="Normal 47 2 4" xfId="3600"/>
    <cellStyle name="Normal 47 3" xfId="2097"/>
    <cellStyle name="Normal 47 3 2" xfId="3133"/>
    <cellStyle name="Normal 47 3 2 2" xfId="5189"/>
    <cellStyle name="Normal 47 3 3" xfId="4161"/>
    <cellStyle name="Normal 47 4" xfId="2350"/>
    <cellStyle name="Normal 47 4 2" xfId="4406"/>
    <cellStyle name="Normal 47 5" xfId="3378"/>
    <cellStyle name="Normal 48" xfId="1186"/>
    <cellStyle name="Normal 48 2" xfId="1458"/>
    <cellStyle name="Normal 48 2 2" xfId="2100"/>
    <cellStyle name="Normal 48 2 2 2" xfId="3136"/>
    <cellStyle name="Normal 48 2 2 2 2" xfId="5192"/>
    <cellStyle name="Normal 48 2 2 3" xfId="4164"/>
    <cellStyle name="Normal 48 2 3" xfId="2586"/>
    <cellStyle name="Normal 48 2 3 2" xfId="4642"/>
    <cellStyle name="Normal 48 2 4" xfId="3614"/>
    <cellStyle name="Normal 48 3" xfId="2099"/>
    <cellStyle name="Normal 48 3 2" xfId="3135"/>
    <cellStyle name="Normal 48 3 2 2" xfId="5191"/>
    <cellStyle name="Normal 48 3 3" xfId="4163"/>
    <cellStyle name="Normal 48 4" xfId="2364"/>
    <cellStyle name="Normal 48 4 2" xfId="4420"/>
    <cellStyle name="Normal 48 5" xfId="3392"/>
    <cellStyle name="Normal 49" xfId="1192"/>
    <cellStyle name="Normal 49 2" xfId="1464"/>
    <cellStyle name="Normal 49 2 2" xfId="2102"/>
    <cellStyle name="Normal 49 2 2 2" xfId="3138"/>
    <cellStyle name="Normal 49 2 2 2 2" xfId="5194"/>
    <cellStyle name="Normal 49 2 2 3" xfId="4166"/>
    <cellStyle name="Normal 49 2 3" xfId="2592"/>
    <cellStyle name="Normal 49 2 3 2" xfId="4648"/>
    <cellStyle name="Normal 49 2 4" xfId="3620"/>
    <cellStyle name="Normal 49 3" xfId="2101"/>
    <cellStyle name="Normal 49 3 2" xfId="3137"/>
    <cellStyle name="Normal 49 3 2 2" xfId="5193"/>
    <cellStyle name="Normal 49 3 3" xfId="4165"/>
    <cellStyle name="Normal 49 4" xfId="2370"/>
    <cellStyle name="Normal 49 4 2" xfId="4426"/>
    <cellStyle name="Normal 49 5" xfId="3398"/>
    <cellStyle name="Normal 5" xfId="762"/>
    <cellStyle name="Normal 5 10" xfId="763"/>
    <cellStyle name="Normal 5 11" xfId="764"/>
    <cellStyle name="Normal 5 12" xfId="765"/>
    <cellStyle name="Normal 5 13" xfId="766"/>
    <cellStyle name="Normal 5 2" xfId="767"/>
    <cellStyle name="Normal 5 3" xfId="768"/>
    <cellStyle name="Normal 5 4" xfId="769"/>
    <cellStyle name="Normal 5 5" xfId="770"/>
    <cellStyle name="Normal 5 6" xfId="771"/>
    <cellStyle name="Normal 5 7" xfId="772"/>
    <cellStyle name="Normal 5 8" xfId="773"/>
    <cellStyle name="Normal 5 9" xfId="774"/>
    <cellStyle name="Normal 5_1011_Del Final v1.2" xfId="775"/>
    <cellStyle name="Normal 50" xfId="1190"/>
    <cellStyle name="Normal 50 2" xfId="1462"/>
    <cellStyle name="Normal 50 2 2" xfId="2104"/>
    <cellStyle name="Normal 50 2 2 2" xfId="3140"/>
    <cellStyle name="Normal 50 2 2 2 2" xfId="5196"/>
    <cellStyle name="Normal 50 2 2 3" xfId="4168"/>
    <cellStyle name="Normal 50 2 3" xfId="2590"/>
    <cellStyle name="Normal 50 2 3 2" xfId="4646"/>
    <cellStyle name="Normal 50 2 4" xfId="3618"/>
    <cellStyle name="Normal 50 3" xfId="2103"/>
    <cellStyle name="Normal 50 3 2" xfId="3139"/>
    <cellStyle name="Normal 50 3 2 2" xfId="5195"/>
    <cellStyle name="Normal 50 3 3" xfId="4167"/>
    <cellStyle name="Normal 50 4" xfId="2368"/>
    <cellStyle name="Normal 50 4 2" xfId="4424"/>
    <cellStyle name="Normal 50 5" xfId="3396"/>
    <cellStyle name="Normal 51" xfId="1191"/>
    <cellStyle name="Normal 51 2" xfId="1463"/>
    <cellStyle name="Normal 51 2 2" xfId="2106"/>
    <cellStyle name="Normal 51 2 2 2" xfId="3142"/>
    <cellStyle name="Normal 51 2 2 2 2" xfId="5198"/>
    <cellStyle name="Normal 51 2 2 3" xfId="4170"/>
    <cellStyle name="Normal 51 2 3" xfId="2591"/>
    <cellStyle name="Normal 51 2 3 2" xfId="4647"/>
    <cellStyle name="Normal 51 2 4" xfId="3619"/>
    <cellStyle name="Normal 51 3" xfId="2105"/>
    <cellStyle name="Normal 51 3 2" xfId="3141"/>
    <cellStyle name="Normal 51 3 2 2" xfId="5197"/>
    <cellStyle name="Normal 51 3 3" xfId="4169"/>
    <cellStyle name="Normal 51 4" xfId="2369"/>
    <cellStyle name="Normal 51 4 2" xfId="4425"/>
    <cellStyle name="Normal 51 5" xfId="3397"/>
    <cellStyle name="Normal 52" xfId="1187"/>
    <cellStyle name="Normal 52 2" xfId="1459"/>
    <cellStyle name="Normal 52 2 2" xfId="2108"/>
    <cellStyle name="Normal 52 2 2 2" xfId="3144"/>
    <cellStyle name="Normal 52 2 2 2 2" xfId="5200"/>
    <cellStyle name="Normal 52 2 2 3" xfId="4172"/>
    <cellStyle name="Normal 52 2 3" xfId="2587"/>
    <cellStyle name="Normal 52 2 3 2" xfId="4643"/>
    <cellStyle name="Normal 52 2 4" xfId="3615"/>
    <cellStyle name="Normal 52 3" xfId="2107"/>
    <cellStyle name="Normal 52 3 2" xfId="3143"/>
    <cellStyle name="Normal 52 3 2 2" xfId="5199"/>
    <cellStyle name="Normal 52 3 3" xfId="4171"/>
    <cellStyle name="Normal 52 4" xfId="2365"/>
    <cellStyle name="Normal 52 4 2" xfId="4421"/>
    <cellStyle name="Normal 52 5" xfId="3393"/>
    <cellStyle name="Normal 53" xfId="1189"/>
    <cellStyle name="Normal 53 2" xfId="1461"/>
    <cellStyle name="Normal 53 2 2" xfId="2110"/>
    <cellStyle name="Normal 53 2 2 2" xfId="3146"/>
    <cellStyle name="Normal 53 2 2 2 2" xfId="5202"/>
    <cellStyle name="Normal 53 2 2 3" xfId="4174"/>
    <cellStyle name="Normal 53 2 3" xfId="2589"/>
    <cellStyle name="Normal 53 2 3 2" xfId="4645"/>
    <cellStyle name="Normal 53 2 4" xfId="3617"/>
    <cellStyle name="Normal 53 3" xfId="2109"/>
    <cellStyle name="Normal 53 3 2" xfId="3145"/>
    <cellStyle name="Normal 53 3 2 2" xfId="5201"/>
    <cellStyle name="Normal 53 3 3" xfId="4173"/>
    <cellStyle name="Normal 53 4" xfId="2367"/>
    <cellStyle name="Normal 53 4 2" xfId="4423"/>
    <cellStyle name="Normal 53 5" xfId="3395"/>
    <cellStyle name="Normal 54" xfId="1208"/>
    <cellStyle name="Normal 54 2" xfId="1478"/>
    <cellStyle name="Normal 54 2 2" xfId="2112"/>
    <cellStyle name="Normal 54 2 2 2" xfId="3148"/>
    <cellStyle name="Normal 54 2 2 2 2" xfId="5204"/>
    <cellStyle name="Normal 54 2 2 3" xfId="4176"/>
    <cellStyle name="Normal 54 2 3" xfId="2606"/>
    <cellStyle name="Normal 54 2 3 2" xfId="4662"/>
    <cellStyle name="Normal 54 2 4" xfId="3634"/>
    <cellStyle name="Normal 54 3" xfId="2111"/>
    <cellStyle name="Normal 54 3 2" xfId="3147"/>
    <cellStyle name="Normal 54 3 2 2" xfId="5203"/>
    <cellStyle name="Normal 54 3 3" xfId="4175"/>
    <cellStyle name="Normal 54 4" xfId="2384"/>
    <cellStyle name="Normal 54 4 2" xfId="4440"/>
    <cellStyle name="Normal 54 5" xfId="3412"/>
    <cellStyle name="Normal 55" xfId="1209"/>
    <cellStyle name="Normal 55 2" xfId="1479"/>
    <cellStyle name="Normal 55 2 2" xfId="2114"/>
    <cellStyle name="Normal 55 2 2 2" xfId="3150"/>
    <cellStyle name="Normal 55 2 2 2 2" xfId="5206"/>
    <cellStyle name="Normal 55 2 2 3" xfId="4178"/>
    <cellStyle name="Normal 55 2 3" xfId="2607"/>
    <cellStyle name="Normal 55 2 3 2" xfId="4663"/>
    <cellStyle name="Normal 55 2 4" xfId="3635"/>
    <cellStyle name="Normal 55 3" xfId="2113"/>
    <cellStyle name="Normal 55 3 2" xfId="3149"/>
    <cellStyle name="Normal 55 3 2 2" xfId="5205"/>
    <cellStyle name="Normal 55 3 3" xfId="4177"/>
    <cellStyle name="Normal 55 4" xfId="2385"/>
    <cellStyle name="Normal 55 4 2" xfId="4441"/>
    <cellStyle name="Normal 55 5" xfId="3413"/>
    <cellStyle name="Normal 56" xfId="1188"/>
    <cellStyle name="Normal 56 2" xfId="1460"/>
    <cellStyle name="Normal 56 2 2" xfId="2116"/>
    <cellStyle name="Normal 56 2 2 2" xfId="3152"/>
    <cellStyle name="Normal 56 2 2 2 2" xfId="5208"/>
    <cellStyle name="Normal 56 2 2 3" xfId="4180"/>
    <cellStyle name="Normal 56 2 3" xfId="2588"/>
    <cellStyle name="Normal 56 2 3 2" xfId="4644"/>
    <cellStyle name="Normal 56 2 4" xfId="3616"/>
    <cellStyle name="Normal 56 3" xfId="2115"/>
    <cellStyle name="Normal 56 3 2" xfId="3151"/>
    <cellStyle name="Normal 56 3 2 2" xfId="5207"/>
    <cellStyle name="Normal 56 3 3" xfId="4179"/>
    <cellStyle name="Normal 56 4" xfId="2366"/>
    <cellStyle name="Normal 56 4 2" xfId="4422"/>
    <cellStyle name="Normal 56 5" xfId="3394"/>
    <cellStyle name="Normal 57" xfId="1194"/>
    <cellStyle name="Normal 58" xfId="1207"/>
    <cellStyle name="Normal 59" xfId="1210"/>
    <cellStyle name="Normal 59 2" xfId="1480"/>
    <cellStyle name="Normal 59 2 2" xfId="2118"/>
    <cellStyle name="Normal 59 2 2 2" xfId="3154"/>
    <cellStyle name="Normal 59 2 2 2 2" xfId="5210"/>
    <cellStyle name="Normal 59 2 2 3" xfId="4182"/>
    <cellStyle name="Normal 59 2 3" xfId="2608"/>
    <cellStyle name="Normal 59 2 3 2" xfId="4664"/>
    <cellStyle name="Normal 59 2 4" xfId="3636"/>
    <cellStyle name="Normal 59 3" xfId="2117"/>
    <cellStyle name="Normal 59 3 2" xfId="3153"/>
    <cellStyle name="Normal 59 3 2 2" xfId="5209"/>
    <cellStyle name="Normal 59 3 3" xfId="4181"/>
    <cellStyle name="Normal 59 4" xfId="2386"/>
    <cellStyle name="Normal 59 4 2" xfId="4442"/>
    <cellStyle name="Normal 59 5" xfId="3414"/>
    <cellStyle name="Normal 6" xfId="776"/>
    <cellStyle name="Normal 60" xfId="1211"/>
    <cellStyle name="Normal 60 2" xfId="1481"/>
    <cellStyle name="Normal 60 2 2" xfId="2120"/>
    <cellStyle name="Normal 60 2 2 2" xfId="3156"/>
    <cellStyle name="Normal 60 2 2 2 2" xfId="5212"/>
    <cellStyle name="Normal 60 2 2 3" xfId="4184"/>
    <cellStyle name="Normal 60 2 3" xfId="2609"/>
    <cellStyle name="Normal 60 2 3 2" xfId="4665"/>
    <cellStyle name="Normal 60 2 4" xfId="3637"/>
    <cellStyle name="Normal 60 3" xfId="2119"/>
    <cellStyle name="Normal 60 3 2" xfId="3155"/>
    <cellStyle name="Normal 60 3 2 2" xfId="5211"/>
    <cellStyle name="Normal 60 3 3" xfId="4183"/>
    <cellStyle name="Normal 60 4" xfId="2387"/>
    <cellStyle name="Normal 60 4 2" xfId="4443"/>
    <cellStyle name="Normal 60 5" xfId="3415"/>
    <cellStyle name="Normal 61" xfId="1213"/>
    <cellStyle name="Normal 61 2" xfId="1483"/>
    <cellStyle name="Normal 61 2 2" xfId="2122"/>
    <cellStyle name="Normal 61 2 2 2" xfId="3158"/>
    <cellStyle name="Normal 61 2 2 2 2" xfId="5214"/>
    <cellStyle name="Normal 61 2 2 3" xfId="4186"/>
    <cellStyle name="Normal 61 2 3" xfId="2611"/>
    <cellStyle name="Normal 61 2 3 2" xfId="4667"/>
    <cellStyle name="Normal 61 2 4" xfId="3639"/>
    <cellStyle name="Normal 61 3" xfId="2121"/>
    <cellStyle name="Normal 61 3 2" xfId="3157"/>
    <cellStyle name="Normal 61 3 2 2" xfId="5213"/>
    <cellStyle name="Normal 61 3 3" xfId="4185"/>
    <cellStyle name="Normal 61 4" xfId="2389"/>
    <cellStyle name="Normal 61 4 2" xfId="4445"/>
    <cellStyle name="Normal 61 5" xfId="3417"/>
    <cellStyle name="Normal 62" xfId="1218"/>
    <cellStyle name="Normal 62 2" xfId="1488"/>
    <cellStyle name="Normal 62 2 2" xfId="2124"/>
    <cellStyle name="Normal 62 2 2 2" xfId="3160"/>
    <cellStyle name="Normal 62 2 2 2 2" xfId="5216"/>
    <cellStyle name="Normal 62 2 2 3" xfId="4188"/>
    <cellStyle name="Normal 62 2 3" xfId="2616"/>
    <cellStyle name="Normal 62 2 3 2" xfId="4672"/>
    <cellStyle name="Normal 62 2 4" xfId="3644"/>
    <cellStyle name="Normal 62 3" xfId="2123"/>
    <cellStyle name="Normal 62 3 2" xfId="3159"/>
    <cellStyle name="Normal 62 3 2 2" xfId="5215"/>
    <cellStyle name="Normal 62 3 3" xfId="4187"/>
    <cellStyle name="Normal 62 4" xfId="2394"/>
    <cellStyle name="Normal 62 4 2" xfId="4450"/>
    <cellStyle name="Normal 62 5" xfId="3422"/>
    <cellStyle name="Normal 63" xfId="1229"/>
    <cellStyle name="Normal 63 2" xfId="1499"/>
    <cellStyle name="Normal 63 2 2" xfId="2126"/>
    <cellStyle name="Normal 63 2 2 2" xfId="3162"/>
    <cellStyle name="Normal 63 2 2 2 2" xfId="5218"/>
    <cellStyle name="Normal 63 2 2 3" xfId="4190"/>
    <cellStyle name="Normal 63 2 3" xfId="2627"/>
    <cellStyle name="Normal 63 2 3 2" xfId="4683"/>
    <cellStyle name="Normal 63 2 4" xfId="3655"/>
    <cellStyle name="Normal 63 3" xfId="2125"/>
    <cellStyle name="Normal 63 3 2" xfId="3161"/>
    <cellStyle name="Normal 63 3 2 2" xfId="5217"/>
    <cellStyle name="Normal 63 3 3" xfId="4189"/>
    <cellStyle name="Normal 63 4" xfId="2405"/>
    <cellStyle name="Normal 63 4 2" xfId="4461"/>
    <cellStyle name="Normal 63 5" xfId="3433"/>
    <cellStyle name="Normal 64" xfId="1221"/>
    <cellStyle name="Normal 64 2" xfId="1491"/>
    <cellStyle name="Normal 64 2 2" xfId="2128"/>
    <cellStyle name="Normal 64 2 2 2" xfId="3164"/>
    <cellStyle name="Normal 64 2 2 2 2" xfId="5220"/>
    <cellStyle name="Normal 64 2 2 3" xfId="4192"/>
    <cellStyle name="Normal 64 2 3" xfId="2619"/>
    <cellStyle name="Normal 64 2 3 2" xfId="4675"/>
    <cellStyle name="Normal 64 2 4" xfId="3647"/>
    <cellStyle name="Normal 64 3" xfId="2127"/>
    <cellStyle name="Normal 64 3 2" xfId="3163"/>
    <cellStyle name="Normal 64 3 2 2" xfId="5219"/>
    <cellStyle name="Normal 64 3 3" xfId="4191"/>
    <cellStyle name="Normal 64 4" xfId="2397"/>
    <cellStyle name="Normal 64 4 2" xfId="4453"/>
    <cellStyle name="Normal 64 5" xfId="3425"/>
    <cellStyle name="Normal 65" xfId="1226"/>
    <cellStyle name="Normal 65 2" xfId="1496"/>
    <cellStyle name="Normal 65 2 2" xfId="2130"/>
    <cellStyle name="Normal 65 2 2 2" xfId="3166"/>
    <cellStyle name="Normal 65 2 2 2 2" xfId="5222"/>
    <cellStyle name="Normal 65 2 2 3" xfId="4194"/>
    <cellStyle name="Normal 65 2 3" xfId="2624"/>
    <cellStyle name="Normal 65 2 3 2" xfId="4680"/>
    <cellStyle name="Normal 65 2 4" xfId="3652"/>
    <cellStyle name="Normal 65 3" xfId="2129"/>
    <cellStyle name="Normal 65 3 2" xfId="3165"/>
    <cellStyle name="Normal 65 3 2 2" xfId="5221"/>
    <cellStyle name="Normal 65 3 3" xfId="4193"/>
    <cellStyle name="Normal 65 4" xfId="2402"/>
    <cellStyle name="Normal 65 4 2" xfId="4458"/>
    <cellStyle name="Normal 65 5" xfId="3430"/>
    <cellStyle name="Normal 66" xfId="1233"/>
    <cellStyle name="Normal 66 2" xfId="1502"/>
    <cellStyle name="Normal 66 2 2" xfId="2132"/>
    <cellStyle name="Normal 66 2 2 2" xfId="3168"/>
    <cellStyle name="Normal 66 2 2 2 2" xfId="5224"/>
    <cellStyle name="Normal 66 2 2 3" xfId="4196"/>
    <cellStyle name="Normal 66 2 3" xfId="2630"/>
    <cellStyle name="Normal 66 2 3 2" xfId="4686"/>
    <cellStyle name="Normal 66 2 4" xfId="3658"/>
    <cellStyle name="Normal 66 3" xfId="2131"/>
    <cellStyle name="Normal 66 3 2" xfId="3167"/>
    <cellStyle name="Normal 66 3 2 2" xfId="5223"/>
    <cellStyle name="Normal 66 3 3" xfId="4195"/>
    <cellStyle name="Normal 66 4" xfId="2408"/>
    <cellStyle name="Normal 66 4 2" xfId="4464"/>
    <cellStyle name="Normal 66 5" xfId="3436"/>
    <cellStyle name="Normal 67" xfId="1230"/>
    <cellStyle name="Normal 67 2" xfId="1500"/>
    <cellStyle name="Normal 67 2 2" xfId="2134"/>
    <cellStyle name="Normal 67 2 2 2" xfId="3170"/>
    <cellStyle name="Normal 67 2 2 2 2" xfId="5226"/>
    <cellStyle name="Normal 67 2 2 3" xfId="4198"/>
    <cellStyle name="Normal 67 2 3" xfId="2628"/>
    <cellStyle name="Normal 67 2 3 2" xfId="4684"/>
    <cellStyle name="Normal 67 2 4" xfId="3656"/>
    <cellStyle name="Normal 67 3" xfId="2133"/>
    <cellStyle name="Normal 67 3 2" xfId="3169"/>
    <cellStyle name="Normal 67 3 2 2" xfId="5225"/>
    <cellStyle name="Normal 67 3 3" xfId="4197"/>
    <cellStyle name="Normal 67 4" xfId="2406"/>
    <cellStyle name="Normal 67 4 2" xfId="4462"/>
    <cellStyle name="Normal 67 5" xfId="3434"/>
    <cellStyle name="Normal 68" xfId="1231"/>
    <cellStyle name="Normal 68 2" xfId="1501"/>
    <cellStyle name="Normal 68 2 2" xfId="2136"/>
    <cellStyle name="Normal 68 2 2 2" xfId="3172"/>
    <cellStyle name="Normal 68 2 2 2 2" xfId="5228"/>
    <cellStyle name="Normal 68 2 2 3" xfId="4200"/>
    <cellStyle name="Normal 68 2 3" xfId="2629"/>
    <cellStyle name="Normal 68 2 3 2" xfId="4685"/>
    <cellStyle name="Normal 68 2 4" xfId="3657"/>
    <cellStyle name="Normal 68 3" xfId="2135"/>
    <cellStyle name="Normal 68 3 2" xfId="3171"/>
    <cellStyle name="Normal 68 3 2 2" xfId="5227"/>
    <cellStyle name="Normal 68 3 3" xfId="4199"/>
    <cellStyle name="Normal 68 4" xfId="2407"/>
    <cellStyle name="Normal 68 4 2" xfId="4463"/>
    <cellStyle name="Normal 68 5" xfId="3435"/>
    <cellStyle name="Normal 69" xfId="1234"/>
    <cellStyle name="Normal 69 2" xfId="1503"/>
    <cellStyle name="Normal 69 2 2" xfId="2138"/>
    <cellStyle name="Normal 69 2 2 2" xfId="3174"/>
    <cellStyle name="Normal 69 2 2 2 2" xfId="5230"/>
    <cellStyle name="Normal 69 2 2 3" xfId="4202"/>
    <cellStyle name="Normal 69 2 3" xfId="2631"/>
    <cellStyle name="Normal 69 2 3 2" xfId="4687"/>
    <cellStyle name="Normal 69 2 4" xfId="3659"/>
    <cellStyle name="Normal 69 3" xfId="2137"/>
    <cellStyle name="Normal 69 3 2" xfId="3173"/>
    <cellStyle name="Normal 69 3 2 2" xfId="5229"/>
    <cellStyle name="Normal 69 3 3" xfId="4201"/>
    <cellStyle name="Normal 69 4" xfId="2409"/>
    <cellStyle name="Normal 69 4 2" xfId="4465"/>
    <cellStyle name="Normal 69 5" xfId="3437"/>
    <cellStyle name="Normal 7" xfId="777"/>
    <cellStyle name="Normal 7 10" xfId="778"/>
    <cellStyle name="Normal 7 11" xfId="779"/>
    <cellStyle name="Normal 7 12" xfId="780"/>
    <cellStyle name="Normal 7 13" xfId="781"/>
    <cellStyle name="Normal 7 2" xfId="782"/>
    <cellStyle name="Normal 7 3" xfId="783"/>
    <cellStyle name="Normal 7 4" xfId="784"/>
    <cellStyle name="Normal 7 5" xfId="785"/>
    <cellStyle name="Normal 7 6" xfId="786"/>
    <cellStyle name="Normal 7 7" xfId="787"/>
    <cellStyle name="Normal 7 8" xfId="788"/>
    <cellStyle name="Normal 7 9" xfId="789"/>
    <cellStyle name="Normal 7_1011_Del Final v1.2" xfId="790"/>
    <cellStyle name="Normal 70" xfId="1232"/>
    <cellStyle name="Normal 71" xfId="1241"/>
    <cellStyle name="Normal 71 2" xfId="1508"/>
    <cellStyle name="Normal 71 2 2" xfId="2140"/>
    <cellStyle name="Normal 71 2 2 2" xfId="3176"/>
    <cellStyle name="Normal 71 2 2 2 2" xfId="5232"/>
    <cellStyle name="Normal 71 2 2 3" xfId="4204"/>
    <cellStyle name="Normal 71 2 3" xfId="2636"/>
    <cellStyle name="Normal 71 2 3 2" xfId="4692"/>
    <cellStyle name="Normal 71 2 4" xfId="3664"/>
    <cellStyle name="Normal 71 3" xfId="2139"/>
    <cellStyle name="Normal 71 3 2" xfId="3175"/>
    <cellStyle name="Normal 71 3 2 2" xfId="5231"/>
    <cellStyle name="Normal 71 3 3" xfId="4203"/>
    <cellStyle name="Normal 71 4" xfId="2414"/>
    <cellStyle name="Normal 71 4 2" xfId="4470"/>
    <cellStyle name="Normal 71 5" xfId="3442"/>
    <cellStyle name="Normal 72" xfId="1240"/>
    <cellStyle name="Normal 72 2" xfId="1507"/>
    <cellStyle name="Normal 72 2 2" xfId="2142"/>
    <cellStyle name="Normal 72 2 2 2" xfId="3178"/>
    <cellStyle name="Normal 72 2 2 2 2" xfId="5234"/>
    <cellStyle name="Normal 72 2 2 3" xfId="4206"/>
    <cellStyle name="Normal 72 2 3" xfId="2635"/>
    <cellStyle name="Normal 72 2 3 2" xfId="4691"/>
    <cellStyle name="Normal 72 2 4" xfId="3663"/>
    <cellStyle name="Normal 72 3" xfId="2141"/>
    <cellStyle name="Normal 72 3 2" xfId="3177"/>
    <cellStyle name="Normal 72 3 2 2" xfId="5233"/>
    <cellStyle name="Normal 72 3 3" xfId="4205"/>
    <cellStyle name="Normal 72 4" xfId="2413"/>
    <cellStyle name="Normal 72 4 2" xfId="4469"/>
    <cellStyle name="Normal 72 5" xfId="3441"/>
    <cellStyle name="Normal 73" xfId="1239"/>
    <cellStyle name="Normal 73 2" xfId="1506"/>
    <cellStyle name="Normal 73 2 2" xfId="2144"/>
    <cellStyle name="Normal 73 2 2 2" xfId="3180"/>
    <cellStyle name="Normal 73 2 2 2 2" xfId="5236"/>
    <cellStyle name="Normal 73 2 2 3" xfId="4208"/>
    <cellStyle name="Normal 73 2 3" xfId="2634"/>
    <cellStyle name="Normal 73 2 3 2" xfId="4690"/>
    <cellStyle name="Normal 73 2 4" xfId="3662"/>
    <cellStyle name="Normal 73 3" xfId="2143"/>
    <cellStyle name="Normal 73 3 2" xfId="3179"/>
    <cellStyle name="Normal 73 3 2 2" xfId="5235"/>
    <cellStyle name="Normal 73 3 3" xfId="4207"/>
    <cellStyle name="Normal 73 4" xfId="2412"/>
    <cellStyle name="Normal 73 4 2" xfId="4468"/>
    <cellStyle name="Normal 73 5" xfId="3440"/>
    <cellStyle name="Normal 74" xfId="1238"/>
    <cellStyle name="Normal 74 2" xfId="1505"/>
    <cellStyle name="Normal 74 2 2" xfId="2146"/>
    <cellStyle name="Normal 74 2 2 2" xfId="3182"/>
    <cellStyle name="Normal 74 2 2 2 2" xfId="5238"/>
    <cellStyle name="Normal 74 2 2 3" xfId="4210"/>
    <cellStyle name="Normal 74 2 3" xfId="2633"/>
    <cellStyle name="Normal 74 2 3 2" xfId="4689"/>
    <cellStyle name="Normal 74 2 4" xfId="3661"/>
    <cellStyle name="Normal 74 3" xfId="2145"/>
    <cellStyle name="Normal 74 3 2" xfId="3181"/>
    <cellStyle name="Normal 74 3 2 2" xfId="5237"/>
    <cellStyle name="Normal 74 3 3" xfId="4209"/>
    <cellStyle name="Normal 74 4" xfId="2411"/>
    <cellStyle name="Normal 74 4 2" xfId="4467"/>
    <cellStyle name="Normal 74 5" xfId="3439"/>
    <cellStyle name="Normal 75" xfId="1237"/>
    <cellStyle name="Normal 75 2" xfId="1504"/>
    <cellStyle name="Normal 75 2 2" xfId="2148"/>
    <cellStyle name="Normal 75 2 2 2" xfId="3184"/>
    <cellStyle name="Normal 75 2 2 2 2" xfId="5240"/>
    <cellStyle name="Normal 75 2 2 3" xfId="4212"/>
    <cellStyle name="Normal 75 2 3" xfId="2632"/>
    <cellStyle name="Normal 75 2 3 2" xfId="4688"/>
    <cellStyle name="Normal 75 2 4" xfId="3660"/>
    <cellStyle name="Normal 75 3" xfId="2147"/>
    <cellStyle name="Normal 75 3 2" xfId="3183"/>
    <cellStyle name="Normal 75 3 2 2" xfId="5239"/>
    <cellStyle name="Normal 75 3 3" xfId="4211"/>
    <cellStyle name="Normal 75 4" xfId="2410"/>
    <cellStyle name="Normal 75 4 2" xfId="4466"/>
    <cellStyle name="Normal 75 5" xfId="3438"/>
    <cellStyle name="Normal 76" xfId="1236"/>
    <cellStyle name="Normal 77" xfId="1235"/>
    <cellStyle name="Normal 78" xfId="1243"/>
    <cellStyle name="Normal 78 2" xfId="2149"/>
    <cellStyle name="Normal 78 2 2" xfId="3185"/>
    <cellStyle name="Normal 78 2 2 2" xfId="5241"/>
    <cellStyle name="Normal 78 2 3" xfId="4213"/>
    <cellStyle name="Normal 78 3" xfId="2415"/>
    <cellStyle name="Normal 78 3 2" xfId="4471"/>
    <cellStyle name="Normal 78 4" xfId="3443"/>
    <cellStyle name="Normal 79" xfId="1257"/>
    <cellStyle name="Normal 79 2" xfId="2150"/>
    <cellStyle name="Normal 79 2 2" xfId="3186"/>
    <cellStyle name="Normal 79 2 2 2" xfId="5242"/>
    <cellStyle name="Normal 79 2 3" xfId="4214"/>
    <cellStyle name="Normal 79 3" xfId="2429"/>
    <cellStyle name="Normal 79 3 2" xfId="4485"/>
    <cellStyle name="Normal 79 4" xfId="3457"/>
    <cellStyle name="Normal 8" xfId="791"/>
    <cellStyle name="Normal 8 10" xfId="792"/>
    <cellStyle name="Normal 8 11" xfId="793"/>
    <cellStyle name="Normal 8 12" xfId="794"/>
    <cellStyle name="Normal 8 13" xfId="795"/>
    <cellStyle name="Normal 8 2" xfId="796"/>
    <cellStyle name="Normal 8 3" xfId="797"/>
    <cellStyle name="Normal 8 4" xfId="798"/>
    <cellStyle name="Normal 8 5" xfId="799"/>
    <cellStyle name="Normal 8 6" xfId="800"/>
    <cellStyle name="Normal 8 7" xfId="801"/>
    <cellStyle name="Normal 8 8" xfId="802"/>
    <cellStyle name="Normal 8 9" xfId="803"/>
    <cellStyle name="Normal 8_1011_Del Final v1.2" xfId="804"/>
    <cellStyle name="Normal 80" xfId="1258"/>
    <cellStyle name="Normal 80 2" xfId="2151"/>
    <cellStyle name="Normal 80 2 2" xfId="3187"/>
    <cellStyle name="Normal 80 2 2 2" xfId="5243"/>
    <cellStyle name="Normal 80 2 3" xfId="4215"/>
    <cellStyle name="Normal 80 3" xfId="2430"/>
    <cellStyle name="Normal 80 3 2" xfId="4486"/>
    <cellStyle name="Normal 80 4" xfId="3458"/>
    <cellStyle name="Normal 81" xfId="1260"/>
    <cellStyle name="Normal 82" xfId="1259"/>
    <cellStyle name="Normal 82 2" xfId="2152"/>
    <cellStyle name="Normal 82 2 2" xfId="3188"/>
    <cellStyle name="Normal 82 2 2 2" xfId="5244"/>
    <cellStyle name="Normal 82 2 3" xfId="4216"/>
    <cellStyle name="Normal 82 3" xfId="2431"/>
    <cellStyle name="Normal 82 3 2" xfId="4487"/>
    <cellStyle name="Normal 82 4" xfId="3459"/>
    <cellStyle name="Normal 83" xfId="1382"/>
    <cellStyle name="Normal 83 2" xfId="2153"/>
    <cellStyle name="Normal 83 2 2" xfId="3189"/>
    <cellStyle name="Normal 83 2 2 2" xfId="5245"/>
    <cellStyle name="Normal 83 2 3" xfId="4217"/>
    <cellStyle name="Normal 83 3" xfId="2510"/>
    <cellStyle name="Normal 83 3 2" xfId="4566"/>
    <cellStyle name="Normal 83 4" xfId="3538"/>
    <cellStyle name="Normal 84" xfId="1510"/>
    <cellStyle name="Normal 84 2" xfId="2154"/>
    <cellStyle name="Normal 84 2 2" xfId="3190"/>
    <cellStyle name="Normal 84 2 2 2" xfId="5246"/>
    <cellStyle name="Normal 84 2 3" xfId="4218"/>
    <cellStyle name="Normal 84 3" xfId="2637"/>
    <cellStyle name="Normal 84 3 2" xfId="4693"/>
    <cellStyle name="Normal 84 4" xfId="3665"/>
    <cellStyle name="Normal 85" xfId="1265"/>
    <cellStyle name="Normal 85 2" xfId="2155"/>
    <cellStyle name="Normal 85 2 2" xfId="3191"/>
    <cellStyle name="Normal 85 2 2 2" xfId="5247"/>
    <cellStyle name="Normal 85 2 3" xfId="4219"/>
    <cellStyle name="Normal 85 3" xfId="2432"/>
    <cellStyle name="Normal 85 3 2" xfId="4488"/>
    <cellStyle name="Normal 85 4" xfId="3460"/>
    <cellStyle name="Normal 86" xfId="1315"/>
    <cellStyle name="Normal 86 2" xfId="2156"/>
    <cellStyle name="Normal 86 2 2" xfId="3192"/>
    <cellStyle name="Normal 86 2 2 2" xfId="5248"/>
    <cellStyle name="Normal 86 2 3" xfId="4220"/>
    <cellStyle name="Normal 86 3" xfId="2443"/>
    <cellStyle name="Normal 86 3 2" xfId="4499"/>
    <cellStyle name="Normal 86 4" xfId="3471"/>
    <cellStyle name="Normal 87" xfId="1511"/>
    <cellStyle name="Normal 87 2" xfId="2157"/>
    <cellStyle name="Normal 87 2 2" xfId="3193"/>
    <cellStyle name="Normal 87 2 2 2" xfId="5249"/>
    <cellStyle name="Normal 87 2 3" xfId="4221"/>
    <cellStyle name="Normal 87 3" xfId="2638"/>
    <cellStyle name="Normal 87 3 2" xfId="4694"/>
    <cellStyle name="Normal 87 4" xfId="3666"/>
    <cellStyle name="Normal 88" xfId="1512"/>
    <cellStyle name="Normal 88 2" xfId="2158"/>
    <cellStyle name="Normal 88 2 2" xfId="3194"/>
    <cellStyle name="Normal 88 2 2 2" xfId="5250"/>
    <cellStyle name="Normal 88 2 3" xfId="4222"/>
    <cellStyle name="Normal 88 3" xfId="2639"/>
    <cellStyle name="Normal 88 3 2" xfId="4695"/>
    <cellStyle name="Normal 88 4" xfId="3667"/>
    <cellStyle name="Normal 89" xfId="1513"/>
    <cellStyle name="Normal 89 2" xfId="2159"/>
    <cellStyle name="Normal 89 2 2" xfId="3195"/>
    <cellStyle name="Normal 89 2 2 2" xfId="5251"/>
    <cellStyle name="Normal 89 2 3" xfId="4223"/>
    <cellStyle name="Normal 89 3" xfId="2640"/>
    <cellStyle name="Normal 89 3 2" xfId="4696"/>
    <cellStyle name="Normal 89 4" xfId="3668"/>
    <cellStyle name="Normal 9" xfId="805"/>
    <cellStyle name="Normal 9 10" xfId="806"/>
    <cellStyle name="Normal 9 11" xfId="807"/>
    <cellStyle name="Normal 9 12" xfId="808"/>
    <cellStyle name="Normal 9 13" xfId="809"/>
    <cellStyle name="Normal 9 2" xfId="810"/>
    <cellStyle name="Normal 9 3" xfId="811"/>
    <cellStyle name="Normal 9 4" xfId="812"/>
    <cellStyle name="Normal 9 5" xfId="813"/>
    <cellStyle name="Normal 9 6" xfId="814"/>
    <cellStyle name="Normal 9 7" xfId="815"/>
    <cellStyle name="Normal 9 8" xfId="816"/>
    <cellStyle name="Normal 9 9" xfId="817"/>
    <cellStyle name="Normal 9_1011_Del Final v1.2" xfId="818"/>
    <cellStyle name="Normal 90" xfId="1516"/>
    <cellStyle name="Normal 90 2" xfId="2160"/>
    <cellStyle name="Normal 90 2 2" xfId="3196"/>
    <cellStyle name="Normal 90 2 2 2" xfId="5252"/>
    <cellStyle name="Normal 90 2 3" xfId="4224"/>
    <cellStyle name="Normal 90 3" xfId="2643"/>
    <cellStyle name="Normal 90 3 2" xfId="4699"/>
    <cellStyle name="Normal 90 4" xfId="3671"/>
    <cellStyle name="Normal 91" xfId="1514"/>
    <cellStyle name="Normal 91 2" xfId="2161"/>
    <cellStyle name="Normal 91 2 2" xfId="3197"/>
    <cellStyle name="Normal 91 2 2 2" xfId="5253"/>
    <cellStyle name="Normal 91 2 3" xfId="4225"/>
    <cellStyle name="Normal 91 3" xfId="2641"/>
    <cellStyle name="Normal 91 3 2" xfId="4697"/>
    <cellStyle name="Normal 91 4" xfId="3669"/>
    <cellStyle name="Normal 92" xfId="1515"/>
    <cellStyle name="Normal 92 2" xfId="2162"/>
    <cellStyle name="Normal 92 2 2" xfId="3198"/>
    <cellStyle name="Normal 92 2 2 2" xfId="5254"/>
    <cellStyle name="Normal 92 2 3" xfId="4226"/>
    <cellStyle name="Normal 92 3" xfId="2642"/>
    <cellStyle name="Normal 92 3 2" xfId="4698"/>
    <cellStyle name="Normal 92 4" xfId="3670"/>
    <cellStyle name="Normal 93" xfId="1530"/>
    <cellStyle name="Normal 93 2" xfId="2163"/>
    <cellStyle name="Normal 93 2 2" xfId="3199"/>
    <cellStyle name="Normal 93 2 2 2" xfId="5255"/>
    <cellStyle name="Normal 93 2 3" xfId="4227"/>
    <cellStyle name="Normal 93 3" xfId="2657"/>
    <cellStyle name="Normal 93 3 2" xfId="4713"/>
    <cellStyle name="Normal 93 4" xfId="3685"/>
    <cellStyle name="Normal 94" xfId="1538"/>
    <cellStyle name="Normal 94 2" xfId="2164"/>
    <cellStyle name="Normal 94 2 2" xfId="3200"/>
    <cellStyle name="Normal 94 2 2 2" xfId="5256"/>
    <cellStyle name="Normal 94 2 3" xfId="4228"/>
    <cellStyle name="Normal 94 3" xfId="2663"/>
    <cellStyle name="Normal 94 3 2" xfId="4719"/>
    <cellStyle name="Normal 94 4" xfId="3691"/>
    <cellStyle name="Normal 95" xfId="1536"/>
    <cellStyle name="Normal 95 2" xfId="2165"/>
    <cellStyle name="Normal 95 2 2" xfId="3201"/>
    <cellStyle name="Normal 95 2 2 2" xfId="5257"/>
    <cellStyle name="Normal 95 2 3" xfId="4229"/>
    <cellStyle name="Normal 95 3" xfId="2661"/>
    <cellStyle name="Normal 95 3 2" xfId="4717"/>
    <cellStyle name="Normal 95 4" xfId="3689"/>
    <cellStyle name="Normal 96" xfId="1537"/>
    <cellStyle name="Normal 96 2" xfId="2166"/>
    <cellStyle name="Normal 96 2 2" xfId="3202"/>
    <cellStyle name="Normal 96 2 2 2" xfId="5258"/>
    <cellStyle name="Normal 96 2 3" xfId="4230"/>
    <cellStyle name="Normal 96 3" xfId="2662"/>
    <cellStyle name="Normal 96 3 2" xfId="4718"/>
    <cellStyle name="Normal 96 4" xfId="3690"/>
    <cellStyle name="Normal 97" xfId="1557"/>
    <cellStyle name="Normal 97 2" xfId="2167"/>
    <cellStyle name="Normal 97 2 2" xfId="3203"/>
    <cellStyle name="Normal 97 2 2 2" xfId="5259"/>
    <cellStyle name="Normal 97 2 3" xfId="4231"/>
    <cellStyle name="Normal 97 3" xfId="2675"/>
    <cellStyle name="Normal 97 3 2" xfId="4731"/>
    <cellStyle name="Normal 97 4" xfId="3703"/>
    <cellStyle name="Normal 98" xfId="1533"/>
    <cellStyle name="Normal 98 2" xfId="2168"/>
    <cellStyle name="Normal 98 2 2" xfId="3204"/>
    <cellStyle name="Normal 98 2 2 2" xfId="5260"/>
    <cellStyle name="Normal 98 2 3" xfId="4232"/>
    <cellStyle name="Normal 98 3" xfId="2659"/>
    <cellStyle name="Normal 98 3 2" xfId="4715"/>
    <cellStyle name="Normal 98 4" xfId="3687"/>
    <cellStyle name="Normal 99" xfId="1532"/>
    <cellStyle name="Normal 99 2" xfId="2169"/>
    <cellStyle name="Normal 99 2 2" xfId="3205"/>
    <cellStyle name="Normal 99 2 2 2" xfId="5261"/>
    <cellStyle name="Normal 99 2 3" xfId="4233"/>
    <cellStyle name="Normal 99 3" xfId="2658"/>
    <cellStyle name="Normal 99 3 2" xfId="4714"/>
    <cellStyle name="Normal 99 4" xfId="3686"/>
    <cellStyle name="Normal_Table 11" xfId="819"/>
    <cellStyle name="Normal_Table 4 version8" xfId="820"/>
    <cellStyle name="Normal_Table 5 v4 FINAL VALUES" xfId="821"/>
    <cellStyle name="Normal_Tables 13-15 v1 Final_1 2" xfId="897"/>
    <cellStyle name="Note" xfId="822" builtinId="10" customBuiltin="1"/>
    <cellStyle name="Note 10" xfId="1017"/>
    <cellStyle name="Note 10 2" xfId="1162"/>
    <cellStyle name="Note 10 2 2" xfId="1436"/>
    <cellStyle name="Note 10 2 2 2" xfId="2172"/>
    <cellStyle name="Note 10 2 2 2 2" xfId="3208"/>
    <cellStyle name="Note 10 2 2 2 2 2" xfId="5264"/>
    <cellStyle name="Note 10 2 2 2 3" xfId="4236"/>
    <cellStyle name="Note 10 2 2 3" xfId="2564"/>
    <cellStyle name="Note 10 2 2 3 2" xfId="4620"/>
    <cellStyle name="Note 10 2 2 4" xfId="3592"/>
    <cellStyle name="Note 10 2 3" xfId="2171"/>
    <cellStyle name="Note 10 2 3 2" xfId="3207"/>
    <cellStyle name="Note 10 2 3 2 2" xfId="5263"/>
    <cellStyle name="Note 10 2 3 3" xfId="4235"/>
    <cellStyle name="Note 10 2 4" xfId="2342"/>
    <cellStyle name="Note 10 2 4 2" xfId="4398"/>
    <cellStyle name="Note 10 2 5" xfId="3370"/>
    <cellStyle name="Note 10 3" xfId="1359"/>
    <cellStyle name="Note 10 3 2" xfId="2173"/>
    <cellStyle name="Note 10 3 2 2" xfId="3209"/>
    <cellStyle name="Note 10 3 2 2 2" xfId="5265"/>
    <cellStyle name="Note 10 3 2 3" xfId="4237"/>
    <cellStyle name="Note 10 3 3" xfId="2487"/>
    <cellStyle name="Note 10 3 3 2" xfId="4543"/>
    <cellStyle name="Note 10 3 4" xfId="3515"/>
    <cellStyle name="Note 10 4" xfId="2170"/>
    <cellStyle name="Note 10 4 2" xfId="3206"/>
    <cellStyle name="Note 10 4 2 2" xfId="5262"/>
    <cellStyle name="Note 10 4 3" xfId="4234"/>
    <cellStyle name="Note 10 5" xfId="2266"/>
    <cellStyle name="Note 10 5 2" xfId="4322"/>
    <cellStyle name="Note 10 6" xfId="3294"/>
    <cellStyle name="Note 11" xfId="1033"/>
    <cellStyle name="Note 11 2" xfId="1368"/>
    <cellStyle name="Note 11 2 2" xfId="2175"/>
    <cellStyle name="Note 11 2 2 2" xfId="3211"/>
    <cellStyle name="Note 11 2 2 2 2" xfId="5267"/>
    <cellStyle name="Note 11 2 2 3" xfId="4239"/>
    <cellStyle name="Note 11 2 3" xfId="2496"/>
    <cellStyle name="Note 11 2 3 2" xfId="4552"/>
    <cellStyle name="Note 11 2 4" xfId="3524"/>
    <cellStyle name="Note 11 3" xfId="2174"/>
    <cellStyle name="Note 11 3 2" xfId="3210"/>
    <cellStyle name="Note 11 3 2 2" xfId="5266"/>
    <cellStyle name="Note 11 3 3" xfId="4238"/>
    <cellStyle name="Note 11 4" xfId="2275"/>
    <cellStyle name="Note 11 4 2" xfId="4331"/>
    <cellStyle name="Note 11 5" xfId="3303"/>
    <cellStyle name="Note 12" xfId="1101"/>
    <cellStyle name="Note 13" xfId="1173"/>
    <cellStyle name="Note 13 2" xfId="1445"/>
    <cellStyle name="Note 13 2 2" xfId="2177"/>
    <cellStyle name="Note 13 2 2 2" xfId="3213"/>
    <cellStyle name="Note 13 2 2 2 2" xfId="5269"/>
    <cellStyle name="Note 13 2 2 3" xfId="4241"/>
    <cellStyle name="Note 13 2 3" xfId="2573"/>
    <cellStyle name="Note 13 2 3 2" xfId="4629"/>
    <cellStyle name="Note 13 2 4" xfId="3601"/>
    <cellStyle name="Note 13 3" xfId="2176"/>
    <cellStyle name="Note 13 3 2" xfId="3212"/>
    <cellStyle name="Note 13 3 2 2" xfId="5268"/>
    <cellStyle name="Note 13 3 3" xfId="4240"/>
    <cellStyle name="Note 13 4" xfId="2351"/>
    <cellStyle name="Note 13 4 2" xfId="4407"/>
    <cellStyle name="Note 13 5" xfId="3379"/>
    <cellStyle name="Note 14" xfId="1193"/>
    <cellStyle name="Note 14 2" xfId="1465"/>
    <cellStyle name="Note 14 2 2" xfId="2179"/>
    <cellStyle name="Note 14 2 2 2" xfId="3215"/>
    <cellStyle name="Note 14 2 2 2 2" xfId="5271"/>
    <cellStyle name="Note 14 2 2 3" xfId="4243"/>
    <cellStyle name="Note 14 2 3" xfId="2593"/>
    <cellStyle name="Note 14 2 3 2" xfId="4649"/>
    <cellStyle name="Note 14 2 4" xfId="3621"/>
    <cellStyle name="Note 14 3" xfId="2178"/>
    <cellStyle name="Note 14 3 2" xfId="3214"/>
    <cellStyle name="Note 14 3 2 2" xfId="5270"/>
    <cellStyle name="Note 14 3 3" xfId="4242"/>
    <cellStyle name="Note 14 4" xfId="2371"/>
    <cellStyle name="Note 14 4 2" xfId="4427"/>
    <cellStyle name="Note 14 5" xfId="3399"/>
    <cellStyle name="Note 15" xfId="1212"/>
    <cellStyle name="Note 15 2" xfId="1482"/>
    <cellStyle name="Note 15 2 2" xfId="2181"/>
    <cellStyle name="Note 15 2 2 2" xfId="3217"/>
    <cellStyle name="Note 15 2 2 2 2" xfId="5273"/>
    <cellStyle name="Note 15 2 2 3" xfId="4245"/>
    <cellStyle name="Note 15 2 3" xfId="2610"/>
    <cellStyle name="Note 15 2 3 2" xfId="4666"/>
    <cellStyle name="Note 15 2 4" xfId="3638"/>
    <cellStyle name="Note 15 3" xfId="2180"/>
    <cellStyle name="Note 15 3 2" xfId="3216"/>
    <cellStyle name="Note 15 3 2 2" xfId="5272"/>
    <cellStyle name="Note 15 3 3" xfId="4244"/>
    <cellStyle name="Note 15 4" xfId="2388"/>
    <cellStyle name="Note 15 4 2" xfId="4444"/>
    <cellStyle name="Note 15 5" xfId="3416"/>
    <cellStyle name="Note 16" xfId="1244"/>
    <cellStyle name="Note 16 2" xfId="2182"/>
    <cellStyle name="Note 16 2 2" xfId="3218"/>
    <cellStyle name="Note 16 2 2 2" xfId="5274"/>
    <cellStyle name="Note 16 2 3" xfId="4246"/>
    <cellStyle name="Note 16 3" xfId="2416"/>
    <cellStyle name="Note 16 3 2" xfId="4472"/>
    <cellStyle name="Note 16 4" xfId="3444"/>
    <cellStyle name="Note 17" xfId="1299"/>
    <cellStyle name="Note 18" xfId="1517"/>
    <cellStyle name="Note 18 2" xfId="2183"/>
    <cellStyle name="Note 18 2 2" xfId="3219"/>
    <cellStyle name="Note 18 2 2 2" xfId="5275"/>
    <cellStyle name="Note 18 2 3" xfId="4247"/>
    <cellStyle name="Note 18 3" xfId="2644"/>
    <cellStyle name="Note 18 3 2" xfId="4700"/>
    <cellStyle name="Note 18 4" xfId="3672"/>
    <cellStyle name="Note 19" xfId="1539"/>
    <cellStyle name="Note 19 2" xfId="2184"/>
    <cellStyle name="Note 19 2 2" xfId="3220"/>
    <cellStyle name="Note 19 2 2 2" xfId="5276"/>
    <cellStyle name="Note 19 2 3" xfId="4248"/>
    <cellStyle name="Note 19 3" xfId="2664"/>
    <cellStyle name="Note 19 3 2" xfId="4720"/>
    <cellStyle name="Note 19 4" xfId="3692"/>
    <cellStyle name="Note 2" xfId="823"/>
    <cellStyle name="Note 2 2" xfId="824"/>
    <cellStyle name="Note 2 2 2" xfId="825"/>
    <cellStyle name="Note 2 3" xfId="826"/>
    <cellStyle name="Note 2 3 2" xfId="827"/>
    <cellStyle name="Note 2 4" xfId="828"/>
    <cellStyle name="Note 2_MarSFR Table 6 v2 Final" xfId="829"/>
    <cellStyle name="Note 20" xfId="1590"/>
    <cellStyle name="Note 20 2" xfId="2185"/>
    <cellStyle name="Note 20 2 2" xfId="3221"/>
    <cellStyle name="Note 20 2 2 2" xfId="5277"/>
    <cellStyle name="Note 20 2 3" xfId="4249"/>
    <cellStyle name="Note 20 3" xfId="2684"/>
    <cellStyle name="Note 20 3 2" xfId="4740"/>
    <cellStyle name="Note 20 4" xfId="3712"/>
    <cellStyle name="Note 21" xfId="1602"/>
    <cellStyle name="Note 21 2" xfId="2186"/>
    <cellStyle name="Note 21 2 2" xfId="3222"/>
    <cellStyle name="Note 21 2 2 2" xfId="5278"/>
    <cellStyle name="Note 21 2 3" xfId="4250"/>
    <cellStyle name="Note 21 3" xfId="2696"/>
    <cellStyle name="Note 21 3 2" xfId="4752"/>
    <cellStyle name="Note 21 4" xfId="3724"/>
    <cellStyle name="Note 22" xfId="1618"/>
    <cellStyle name="Note 22 2" xfId="2187"/>
    <cellStyle name="Note 22 2 2" xfId="3223"/>
    <cellStyle name="Note 22 2 2 2" xfId="5279"/>
    <cellStyle name="Note 22 2 3" xfId="4251"/>
    <cellStyle name="Note 22 3" xfId="2712"/>
    <cellStyle name="Note 22 3 2" xfId="4768"/>
    <cellStyle name="Note 22 4" xfId="3740"/>
    <cellStyle name="Note 23" xfId="2188"/>
    <cellStyle name="Note 24" xfId="5309"/>
    <cellStyle name="Note 25" xfId="5302"/>
    <cellStyle name="Note 26" xfId="5300"/>
    <cellStyle name="Note 27" xfId="5306"/>
    <cellStyle name="Note 28" xfId="5299"/>
    <cellStyle name="Note 29" xfId="5591"/>
    <cellStyle name="Note 3" xfId="830"/>
    <cellStyle name="Note 3 2" xfId="831"/>
    <cellStyle name="Note 30" xfId="5617"/>
    <cellStyle name="Note 31" xfId="5624"/>
    <cellStyle name="Note 32" xfId="5626"/>
    <cellStyle name="Note 33" xfId="5620"/>
    <cellStyle name="Note 34" xfId="5616"/>
    <cellStyle name="Note 35" xfId="5596"/>
    <cellStyle name="Note 36" xfId="5581"/>
    <cellStyle name="Note 37" xfId="5568"/>
    <cellStyle name="Note 38" xfId="5554"/>
    <cellStyle name="Note 39" xfId="5512"/>
    <cellStyle name="Note 4" xfId="832"/>
    <cellStyle name="Note 40" xfId="5619"/>
    <cellStyle name="Note 41" xfId="5584"/>
    <cellStyle name="Note 42" xfId="5499"/>
    <cellStyle name="Note 43" xfId="5489"/>
    <cellStyle name="Note 44" xfId="5473"/>
    <cellStyle name="Note 45" xfId="5460"/>
    <cellStyle name="Note 46" xfId="5405"/>
    <cellStyle name="Note 47" xfId="5391"/>
    <cellStyle name="Note 5" xfId="833"/>
    <cellStyle name="Note 6" xfId="913"/>
    <cellStyle name="Note 6 2" xfId="1110"/>
    <cellStyle name="Note 6 2 2" xfId="1384"/>
    <cellStyle name="Note 6 2 2 2" xfId="2191"/>
    <cellStyle name="Note 6 2 2 2 2" xfId="3226"/>
    <cellStyle name="Note 6 2 2 2 2 2" xfId="5282"/>
    <cellStyle name="Note 6 2 2 2 3" xfId="4254"/>
    <cellStyle name="Note 6 2 2 3" xfId="2512"/>
    <cellStyle name="Note 6 2 2 3 2" xfId="4568"/>
    <cellStyle name="Note 6 2 2 4" xfId="3540"/>
    <cellStyle name="Note 6 2 3" xfId="2190"/>
    <cellStyle name="Note 6 2 3 2" xfId="3225"/>
    <cellStyle name="Note 6 2 3 2 2" xfId="5281"/>
    <cellStyle name="Note 6 2 3 3" xfId="4253"/>
    <cellStyle name="Note 6 2 4" xfId="2290"/>
    <cellStyle name="Note 6 2 4 2" xfId="4346"/>
    <cellStyle name="Note 6 2 5" xfId="3318"/>
    <cellStyle name="Note 6 3" xfId="1306"/>
    <cellStyle name="Note 6 3 2" xfId="2192"/>
    <cellStyle name="Note 6 3 2 2" xfId="3227"/>
    <cellStyle name="Note 6 3 2 2 2" xfId="5283"/>
    <cellStyle name="Note 6 3 2 3" xfId="4255"/>
    <cellStyle name="Note 6 3 3" xfId="2434"/>
    <cellStyle name="Note 6 3 3 2" xfId="4490"/>
    <cellStyle name="Note 6 3 4" xfId="3462"/>
    <cellStyle name="Note 6 4" xfId="2189"/>
    <cellStyle name="Note 6 4 2" xfId="3224"/>
    <cellStyle name="Note 6 4 2 2" xfId="5280"/>
    <cellStyle name="Note 6 4 3" xfId="4252"/>
    <cellStyle name="Note 6 5" xfId="2214"/>
    <cellStyle name="Note 6 5 2" xfId="4270"/>
    <cellStyle name="Note 6 6" xfId="3242"/>
    <cellStyle name="Note 7" xfId="949"/>
    <cellStyle name="Note 7 2" xfId="1124"/>
    <cellStyle name="Note 7 2 2" xfId="1398"/>
    <cellStyle name="Note 7 2 2 2" xfId="2195"/>
    <cellStyle name="Note 7 2 2 2 2" xfId="3230"/>
    <cellStyle name="Note 7 2 2 2 2 2" xfId="5286"/>
    <cellStyle name="Note 7 2 2 2 3" xfId="4258"/>
    <cellStyle name="Note 7 2 2 3" xfId="2526"/>
    <cellStyle name="Note 7 2 2 3 2" xfId="4582"/>
    <cellStyle name="Note 7 2 2 4" xfId="3554"/>
    <cellStyle name="Note 7 2 3" xfId="2194"/>
    <cellStyle name="Note 7 2 3 2" xfId="3229"/>
    <cellStyle name="Note 7 2 3 2 2" xfId="5285"/>
    <cellStyle name="Note 7 2 3 3" xfId="4257"/>
    <cellStyle name="Note 7 2 4" xfId="2304"/>
    <cellStyle name="Note 7 2 4 2" xfId="4360"/>
    <cellStyle name="Note 7 2 5" xfId="3332"/>
    <cellStyle name="Note 7 3" xfId="1321"/>
    <cellStyle name="Note 7 3 2" xfId="2196"/>
    <cellStyle name="Note 7 3 2 2" xfId="3231"/>
    <cellStyle name="Note 7 3 2 2 2" xfId="5287"/>
    <cellStyle name="Note 7 3 2 3" xfId="4259"/>
    <cellStyle name="Note 7 3 3" xfId="2449"/>
    <cellStyle name="Note 7 3 3 2" xfId="4505"/>
    <cellStyle name="Note 7 3 4" xfId="3477"/>
    <cellStyle name="Note 7 4" xfId="2193"/>
    <cellStyle name="Note 7 4 2" xfId="3228"/>
    <cellStyle name="Note 7 4 2 2" xfId="5284"/>
    <cellStyle name="Note 7 4 3" xfId="4256"/>
    <cellStyle name="Note 7 5" xfId="2228"/>
    <cellStyle name="Note 7 5 2" xfId="4284"/>
    <cellStyle name="Note 7 6" xfId="3256"/>
    <cellStyle name="Note 8" xfId="977"/>
    <cellStyle name="Note 8 2" xfId="1139"/>
    <cellStyle name="Note 8 2 2" xfId="1413"/>
    <cellStyle name="Note 8 2 2 2" xfId="2199"/>
    <cellStyle name="Note 8 2 2 2 2" xfId="3234"/>
    <cellStyle name="Note 8 2 2 2 2 2" xfId="5290"/>
    <cellStyle name="Note 8 2 2 2 3" xfId="4262"/>
    <cellStyle name="Note 8 2 2 3" xfId="2541"/>
    <cellStyle name="Note 8 2 2 3 2" xfId="4597"/>
    <cellStyle name="Note 8 2 2 4" xfId="3569"/>
    <cellStyle name="Note 8 2 3" xfId="2198"/>
    <cellStyle name="Note 8 2 3 2" xfId="3233"/>
    <cellStyle name="Note 8 2 3 2 2" xfId="5289"/>
    <cellStyle name="Note 8 2 3 3" xfId="4261"/>
    <cellStyle name="Note 8 2 4" xfId="2319"/>
    <cellStyle name="Note 8 2 4 2" xfId="4375"/>
    <cellStyle name="Note 8 2 5" xfId="3347"/>
    <cellStyle name="Note 8 3" xfId="1336"/>
    <cellStyle name="Note 8 3 2" xfId="2200"/>
    <cellStyle name="Note 8 3 2 2" xfId="3235"/>
    <cellStyle name="Note 8 3 2 2 2" xfId="5291"/>
    <cellStyle name="Note 8 3 2 3" xfId="4263"/>
    <cellStyle name="Note 8 3 3" xfId="2464"/>
    <cellStyle name="Note 8 3 3 2" xfId="4520"/>
    <cellStyle name="Note 8 3 4" xfId="3492"/>
    <cellStyle name="Note 8 4" xfId="2197"/>
    <cellStyle name="Note 8 4 2" xfId="3232"/>
    <cellStyle name="Note 8 4 2 2" xfId="5288"/>
    <cellStyle name="Note 8 4 3" xfId="4260"/>
    <cellStyle name="Note 8 5" xfId="2243"/>
    <cellStyle name="Note 8 5 2" xfId="4299"/>
    <cellStyle name="Note 8 6" xfId="3271"/>
    <cellStyle name="Note 9" xfId="995"/>
    <cellStyle name="Note 9 2" xfId="1148"/>
    <cellStyle name="Note 9 2 2" xfId="1422"/>
    <cellStyle name="Note 9 2 2 2" xfId="2203"/>
    <cellStyle name="Note 9 2 2 2 2" xfId="3238"/>
    <cellStyle name="Note 9 2 2 2 2 2" xfId="5294"/>
    <cellStyle name="Note 9 2 2 2 3" xfId="4266"/>
    <cellStyle name="Note 9 2 2 3" xfId="2550"/>
    <cellStyle name="Note 9 2 2 3 2" xfId="4606"/>
    <cellStyle name="Note 9 2 2 4" xfId="3578"/>
    <cellStyle name="Note 9 2 3" xfId="2202"/>
    <cellStyle name="Note 9 2 3 2" xfId="3237"/>
    <cellStyle name="Note 9 2 3 2 2" xfId="5293"/>
    <cellStyle name="Note 9 2 3 3" xfId="4265"/>
    <cellStyle name="Note 9 2 4" xfId="2328"/>
    <cellStyle name="Note 9 2 4 2" xfId="4384"/>
    <cellStyle name="Note 9 2 5" xfId="3356"/>
    <cellStyle name="Note 9 3" xfId="1345"/>
    <cellStyle name="Note 9 3 2" xfId="2204"/>
    <cellStyle name="Note 9 3 2 2" xfId="3239"/>
    <cellStyle name="Note 9 3 2 2 2" xfId="5295"/>
    <cellStyle name="Note 9 3 2 3" xfId="4267"/>
    <cellStyle name="Note 9 3 3" xfId="2473"/>
    <cellStyle name="Note 9 3 3 2" xfId="4529"/>
    <cellStyle name="Note 9 3 4" xfId="3501"/>
    <cellStyle name="Note 9 4" xfId="2201"/>
    <cellStyle name="Note 9 4 2" xfId="3236"/>
    <cellStyle name="Note 9 4 2 2" xfId="5292"/>
    <cellStyle name="Note 9 4 3" xfId="4264"/>
    <cellStyle name="Note 9 5" xfId="2252"/>
    <cellStyle name="Note 9 5 2" xfId="4308"/>
    <cellStyle name="Note 9 6" xfId="3280"/>
    <cellStyle name="Output" xfId="834" builtinId="21" customBuiltin="1"/>
    <cellStyle name="Output 10" xfId="1027"/>
    <cellStyle name="Output 11" xfId="1102"/>
    <cellStyle name="Output 12" xfId="1300"/>
    <cellStyle name="Output 13" xfId="2205"/>
    <cellStyle name="Output 2" xfId="835"/>
    <cellStyle name="Output 2 2" xfId="836"/>
    <cellStyle name="Output 2 3" xfId="837"/>
    <cellStyle name="Output 2_MarSFR Table 6 v2 Final" xfId="838"/>
    <cellStyle name="Output 3" xfId="839"/>
    <cellStyle name="Output 4" xfId="840"/>
    <cellStyle name="Output 5" xfId="908"/>
    <cellStyle name="Output 6" xfId="945"/>
    <cellStyle name="Output 7" xfId="972"/>
    <cellStyle name="Output 8" xfId="988"/>
    <cellStyle name="Output 9" xfId="1011"/>
    <cellStyle name="Percent" xfId="841" builtinId="5"/>
    <cellStyle name="Percent 10" xfId="1103"/>
    <cellStyle name="Percent 11" xfId="1301"/>
    <cellStyle name="Percent 11 2" xfId="1582"/>
    <cellStyle name="Percent 11 3" xfId="1581"/>
    <cellStyle name="Percent 11 4" xfId="2206"/>
    <cellStyle name="Percent 12" xfId="1580"/>
    <cellStyle name="Percent 13" xfId="1617"/>
    <cellStyle name="Percent 13 2" xfId="2207"/>
    <cellStyle name="Percent 13 2 2" xfId="3240"/>
    <cellStyle name="Percent 13 2 2 2" xfId="5296"/>
    <cellStyle name="Percent 13 2 3" xfId="4268"/>
    <cellStyle name="Percent 13 3" xfId="2711"/>
    <cellStyle name="Percent 13 3 2" xfId="4767"/>
    <cellStyle name="Percent 13 4" xfId="3739"/>
    <cellStyle name="Percent 2" xfId="842"/>
    <cellStyle name="Percent 2 10" xfId="843"/>
    <cellStyle name="Percent 2 11" xfId="844"/>
    <cellStyle name="Percent 2 12" xfId="845"/>
    <cellStyle name="Percent 2 13" xfId="846"/>
    <cellStyle name="Percent 2 14" xfId="1583"/>
    <cellStyle name="Percent 2 2" xfId="847"/>
    <cellStyle name="Percent 2 2 2" xfId="1104"/>
    <cellStyle name="Percent 2 3" xfId="848"/>
    <cellStyle name="Percent 2 3 2 2 2" xfId="1584"/>
    <cellStyle name="Percent 2 4" xfId="849"/>
    <cellStyle name="Percent 2 4 2 2" xfId="1585"/>
    <cellStyle name="Percent 2 5" xfId="850"/>
    <cellStyle name="Percent 2 6" xfId="851"/>
    <cellStyle name="Percent 2 6 2" xfId="1586"/>
    <cellStyle name="Percent 2 6 3" xfId="2208"/>
    <cellStyle name="Percent 2 7" xfId="852"/>
    <cellStyle name="Percent 2 8" xfId="853"/>
    <cellStyle name="Percent 2 9" xfId="854"/>
    <cellStyle name="Percent 3" xfId="855"/>
    <cellStyle name="Percent 3 2" xfId="856"/>
    <cellStyle name="Percent 3 3" xfId="857"/>
    <cellStyle name="Percent 3 4" xfId="858"/>
    <cellStyle name="Percent 3 5" xfId="859"/>
    <cellStyle name="Percent 3 5 2" xfId="860"/>
    <cellStyle name="Percent 3 6" xfId="861"/>
    <cellStyle name="Percent 4" xfId="862"/>
    <cellStyle name="Percent 4 2" xfId="1105"/>
    <cellStyle name="Percent 5" xfId="863"/>
    <cellStyle name="Percent 5 2" xfId="864"/>
    <cellStyle name="Percent 6" xfId="865"/>
    <cellStyle name="Percent 7" xfId="866"/>
    <cellStyle name="Percent 8" xfId="867"/>
    <cellStyle name="Percent 9" xfId="868"/>
    <cellStyle name="Style 1" xfId="869"/>
    <cellStyle name="Title" xfId="870" builtinId="15" customBuiltin="1"/>
    <cellStyle name="Title 2" xfId="871"/>
    <cellStyle name="Title 2 2" xfId="872"/>
    <cellStyle name="Title 2 3" xfId="873"/>
    <cellStyle name="Title 3" xfId="874"/>
    <cellStyle name="Title 4" xfId="875"/>
    <cellStyle name="Title 5" xfId="899"/>
    <cellStyle name="Title 6" xfId="1106"/>
    <cellStyle name="Title 7" xfId="1302"/>
    <cellStyle name="Title 8" xfId="2209"/>
    <cellStyle name="Total" xfId="876" builtinId="25" customBuiltin="1"/>
    <cellStyle name="Total 10" xfId="1026"/>
    <cellStyle name="Total 11" xfId="1107"/>
    <cellStyle name="Total 12" xfId="1303"/>
    <cellStyle name="Total 13" xfId="2210"/>
    <cellStyle name="Total 2" xfId="877"/>
    <cellStyle name="Total 2 2" xfId="878"/>
    <cellStyle name="Total 2 3" xfId="879"/>
    <cellStyle name="Total 2_MarSFR Table 6 v2 Final" xfId="880"/>
    <cellStyle name="Total 3" xfId="881"/>
    <cellStyle name="Total 4" xfId="882"/>
    <cellStyle name="Total 5" xfId="915"/>
    <cellStyle name="Total 6" xfId="950"/>
    <cellStyle name="Total 7" xfId="979"/>
    <cellStyle name="Total 8" xfId="987"/>
    <cellStyle name="Total 9" xfId="1010"/>
    <cellStyle name="ts97" xfId="883"/>
    <cellStyle name="ts97 2" xfId="884"/>
    <cellStyle name="ts97 2 2" xfId="885"/>
    <cellStyle name="ts97 2 3" xfId="886"/>
    <cellStyle name="ts97 2 4" xfId="887"/>
    <cellStyle name="ts97 3" xfId="888"/>
    <cellStyle name="ts97 4" xfId="889"/>
    <cellStyle name="ts97 5" xfId="2211"/>
    <cellStyle name="ts97_1011_Del Final v1.2" xfId="890"/>
    <cellStyle name="Warning Text" xfId="891" builtinId="11" customBuiltin="1"/>
    <cellStyle name="Warning Text 2" xfId="892"/>
    <cellStyle name="Warning Text 2 2" xfId="893"/>
    <cellStyle name="Warning Text 2 3" xfId="894"/>
    <cellStyle name="Warning Text 3" xfId="895"/>
    <cellStyle name="Warning Text 4" xfId="896"/>
    <cellStyle name="Warning Text 5" xfId="912"/>
    <cellStyle name="Warning Text 6" xfId="1108"/>
    <cellStyle name="Warning Text 7" xfId="1304"/>
    <cellStyle name="Warning Text 8" xfId="22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ov.uk/government/organisations/department-for-business-innovation-skills/series/further-education-for-benefit-claimant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gov.uk/what-different-qualification-levels-mea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what-different-qualification-levels-mea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showGridLines="0" tabSelected="1" zoomScaleNormal="100" zoomScaleSheetLayoutView="100" workbookViewId="0">
      <selection activeCell="A13" sqref="A13"/>
    </sheetView>
  </sheetViews>
  <sheetFormatPr defaultColWidth="9.1796875" defaultRowHeight="12.5"/>
  <cols>
    <col min="1" max="1" width="9.7265625" style="9" customWidth="1"/>
    <col min="2" max="2" width="147.81640625" style="9" customWidth="1"/>
    <col min="3" max="16384" width="9.1796875" style="9"/>
  </cols>
  <sheetData>
    <row r="1" spans="1:7" s="2" customFormat="1" ht="15.5">
      <c r="A1" s="24" t="s">
        <v>225</v>
      </c>
    </row>
    <row r="2" spans="1:7" s="2" customFormat="1" ht="15.5">
      <c r="A2" s="24" t="s">
        <v>60</v>
      </c>
    </row>
    <row r="3" spans="1:7" s="2" customFormat="1" ht="15.5">
      <c r="A3" s="492" t="s">
        <v>224</v>
      </c>
    </row>
    <row r="4" spans="1:7" s="2" customFormat="1" ht="14"/>
    <row r="5" spans="1:7" s="2" customFormat="1" ht="15.5">
      <c r="A5" s="12" t="s">
        <v>61</v>
      </c>
      <c r="B5" s="21"/>
    </row>
    <row r="6" spans="1:7" s="2" customFormat="1" ht="14">
      <c r="A6" s="22"/>
      <c r="B6" s="21"/>
    </row>
    <row r="7" spans="1:7" s="13" customFormat="1">
      <c r="A7" s="23" t="s">
        <v>62</v>
      </c>
      <c r="B7" s="68" t="s">
        <v>237</v>
      </c>
      <c r="D7" s="25"/>
      <c r="G7" s="25"/>
    </row>
    <row r="8" spans="1:7" s="13" customFormat="1">
      <c r="A8" s="29" t="s">
        <v>63</v>
      </c>
      <c r="B8" s="68" t="s">
        <v>241</v>
      </c>
      <c r="D8" s="25"/>
      <c r="G8" s="25"/>
    </row>
    <row r="9" spans="1:7" s="13" customFormat="1">
      <c r="A9" s="29" t="s">
        <v>64</v>
      </c>
      <c r="B9" s="68" t="s">
        <v>238</v>
      </c>
      <c r="D9" s="25"/>
      <c r="G9" s="25"/>
    </row>
    <row r="10" spans="1:7" s="13" customFormat="1">
      <c r="A10" s="29" t="s">
        <v>0</v>
      </c>
      <c r="B10" s="68" t="s">
        <v>239</v>
      </c>
      <c r="D10" s="25"/>
      <c r="G10" s="25"/>
    </row>
    <row r="11" spans="1:7" s="13" customFormat="1">
      <c r="A11" s="29" t="s">
        <v>1</v>
      </c>
      <c r="B11" s="68" t="s">
        <v>243</v>
      </c>
      <c r="D11" s="25"/>
      <c r="G11" s="25"/>
    </row>
    <row r="12" spans="1:7" s="13" customFormat="1" ht="14.25" customHeight="1">
      <c r="A12" s="121" t="s">
        <v>92</v>
      </c>
      <c r="B12" s="122" t="s">
        <v>256</v>
      </c>
      <c r="D12" s="25"/>
      <c r="G12" s="25"/>
    </row>
    <row r="13" spans="1:7" s="13" customFormat="1" ht="12.75" customHeight="1">
      <c r="A13" s="29" t="s">
        <v>93</v>
      </c>
      <c r="B13" s="68" t="s">
        <v>257</v>
      </c>
      <c r="D13" s="25"/>
      <c r="G13" s="25"/>
    </row>
    <row r="14" spans="1:7" s="13" customFormat="1" ht="12.75" customHeight="1">
      <c r="A14" s="29" t="s">
        <v>138</v>
      </c>
      <c r="B14" s="68" t="s">
        <v>255</v>
      </c>
      <c r="D14" s="25"/>
      <c r="G14" s="25"/>
    </row>
    <row r="15" spans="1:7" s="13" customFormat="1" ht="12.75" customHeight="1">
      <c r="A15" s="29" t="s">
        <v>226</v>
      </c>
      <c r="B15" s="68" t="s">
        <v>240</v>
      </c>
      <c r="D15" s="25"/>
      <c r="G15" s="25"/>
    </row>
    <row r="16" spans="1:7" s="13" customFormat="1">
      <c r="A16" s="494" t="s">
        <v>140</v>
      </c>
      <c r="B16" s="493" t="s">
        <v>236</v>
      </c>
      <c r="C16" s="25"/>
      <c r="D16" s="25"/>
      <c r="G16" s="25"/>
    </row>
    <row r="17" spans="1:7" s="13" customFormat="1">
      <c r="A17" s="494" t="s">
        <v>227</v>
      </c>
      <c r="B17" s="493" t="s">
        <v>228</v>
      </c>
      <c r="C17" s="25"/>
      <c r="D17" s="25"/>
      <c r="G17" s="25"/>
    </row>
    <row r="18" spans="1:7" s="13" customFormat="1">
      <c r="A18" s="494" t="s">
        <v>231</v>
      </c>
      <c r="B18" s="493" t="s">
        <v>235</v>
      </c>
      <c r="C18" s="25"/>
      <c r="D18" s="25"/>
      <c r="G18" s="25"/>
    </row>
    <row r="19" spans="1:7" s="13" customFormat="1">
      <c r="A19" s="494" t="s">
        <v>233</v>
      </c>
      <c r="B19" s="493" t="s">
        <v>232</v>
      </c>
      <c r="C19" s="25"/>
      <c r="D19" s="25"/>
      <c r="G19" s="25"/>
    </row>
    <row r="20" spans="1:7" s="13" customFormat="1">
      <c r="A20" s="494" t="s">
        <v>141</v>
      </c>
      <c r="B20" s="493" t="s">
        <v>234</v>
      </c>
      <c r="C20" s="25"/>
      <c r="D20" s="25"/>
      <c r="G20" s="25"/>
    </row>
    <row r="21" spans="1:7">
      <c r="A21" s="626" t="s">
        <v>143</v>
      </c>
      <c r="B21" s="627"/>
    </row>
    <row r="22" spans="1:7">
      <c r="A22" s="628"/>
      <c r="B22" s="629"/>
    </row>
  </sheetData>
  <mergeCells count="1">
    <mergeCell ref="A21:B22"/>
  </mergeCells>
  <phoneticPr fontId="56" type="noConversion"/>
  <hyperlinks>
    <hyperlink ref="A7" location="'Table 1'!A1" display="Table 1"/>
    <hyperlink ref="A17" location="'Table 11'!A1" display="Table11"/>
    <hyperlink ref="A16" location="'Table 10'!A1" display="Table 10"/>
    <hyperlink ref="A20" location="'Table 14'!A1" display="Table 14"/>
    <hyperlink ref="A19" location="'Table 13'!A1" display="Table 13"/>
    <hyperlink ref="A10" location="'Table 4'!A1" display="Table 4"/>
    <hyperlink ref="A9" location="'Table 3'!A1" display="Table 3"/>
    <hyperlink ref="A8" location="'Table 2'!A1" display="Table 2"/>
    <hyperlink ref="A21" r:id="rId1"/>
    <hyperlink ref="A11" location="'Table 5'!A1" display="Table 5"/>
    <hyperlink ref="A12" location="'Tables 6 and 7'!A1" display="Table 6"/>
    <hyperlink ref="A13" location="'Tables 6 and 7'!A1" display="Table 7"/>
    <hyperlink ref="A14" location="'Table 8'!A1" display="Table 8"/>
    <hyperlink ref="A15" location="'Table 9'!A1" display="Table 9"/>
    <hyperlink ref="A18" location="'Tables 12'!A1" display="Table 12"/>
  </hyperlinks>
  <pageMargins left="0.78740157480314965" right="0.78740157480314965" top="0.78740157480314965" bottom="0.78740157480314965" header="0.51181102362204722" footer="0.51181102362204722"/>
  <pageSetup paperSize="9" scale="85"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29"/>
  <sheetViews>
    <sheetView workbookViewId="0">
      <selection activeCell="G34" sqref="G34"/>
    </sheetView>
  </sheetViews>
  <sheetFormatPr defaultColWidth="9.1796875" defaultRowHeight="12.5"/>
  <cols>
    <col min="1" max="2" width="9.1796875" style="145"/>
    <col min="3" max="3" width="15.26953125" style="145" customWidth="1"/>
    <col min="4" max="4" width="24.54296875" style="145" customWidth="1"/>
    <col min="5" max="5" width="12.7265625" style="145" customWidth="1"/>
    <col min="6" max="16384" width="9.1796875" style="145"/>
  </cols>
  <sheetData>
    <row r="3" spans="2:5">
      <c r="B3" s="145" t="s">
        <v>36</v>
      </c>
    </row>
    <row r="4" spans="2:5">
      <c r="B4" s="654" t="s">
        <v>23</v>
      </c>
      <c r="C4" s="654" t="s">
        <v>26</v>
      </c>
      <c r="D4" s="656" t="s">
        <v>35</v>
      </c>
      <c r="E4" s="657"/>
    </row>
    <row r="5" spans="2:5" ht="42" customHeight="1">
      <c r="B5" s="655"/>
      <c r="C5" s="655"/>
      <c r="D5" s="140" t="s">
        <v>24</v>
      </c>
      <c r="E5" s="285" t="s">
        <v>25</v>
      </c>
    </row>
    <row r="6" spans="2:5">
      <c r="B6" s="338" t="s">
        <v>99</v>
      </c>
      <c r="C6" s="339">
        <v>21100</v>
      </c>
      <c r="D6" s="339">
        <v>11500</v>
      </c>
      <c r="E6" s="339">
        <v>9500</v>
      </c>
    </row>
    <row r="7" spans="2:5">
      <c r="B7" s="340" t="s">
        <v>100</v>
      </c>
      <c r="C7" s="339">
        <v>43000</v>
      </c>
      <c r="D7" s="339">
        <v>34200</v>
      </c>
      <c r="E7" s="339">
        <v>8800</v>
      </c>
    </row>
    <row r="8" spans="2:5">
      <c r="B8" s="340" t="s">
        <v>33</v>
      </c>
      <c r="C8" s="339">
        <v>46300</v>
      </c>
      <c r="D8" s="339">
        <v>31800</v>
      </c>
      <c r="E8" s="339">
        <v>14500</v>
      </c>
    </row>
    <row r="9" spans="2:5">
      <c r="B9" s="340" t="s">
        <v>29</v>
      </c>
      <c r="C9" s="339">
        <v>11900</v>
      </c>
      <c r="D9" s="339">
        <v>4300</v>
      </c>
      <c r="E9" s="339">
        <v>7600</v>
      </c>
    </row>
    <row r="10" spans="2:5">
      <c r="B10" s="340" t="s">
        <v>116</v>
      </c>
      <c r="C10" s="339">
        <v>1500</v>
      </c>
      <c r="D10" s="339">
        <v>700</v>
      </c>
      <c r="E10" s="339">
        <v>800</v>
      </c>
    </row>
    <row r="11" spans="2:5">
      <c r="B11" s="341" t="s">
        <v>117</v>
      </c>
      <c r="C11" s="339">
        <v>7700</v>
      </c>
      <c r="D11" s="339">
        <v>6100</v>
      </c>
      <c r="E11" s="339">
        <v>1600</v>
      </c>
    </row>
    <row r="12" spans="2:5">
      <c r="B12" s="139" t="s">
        <v>32</v>
      </c>
      <c r="C12" s="99">
        <v>131500</v>
      </c>
      <c r="D12" s="99">
        <v>88600</v>
      </c>
      <c r="E12" s="99">
        <v>42900</v>
      </c>
    </row>
    <row r="20" spans="2:5">
      <c r="B20" s="145" t="s">
        <v>151</v>
      </c>
    </row>
    <row r="21" spans="2:5">
      <c r="B21" s="654" t="s">
        <v>23</v>
      </c>
      <c r="C21" s="654" t="s">
        <v>26</v>
      </c>
      <c r="D21" s="656" t="s">
        <v>35</v>
      </c>
      <c r="E21" s="657"/>
    </row>
    <row r="22" spans="2:5" ht="34.5" customHeight="1">
      <c r="B22" s="655"/>
      <c r="C22" s="655"/>
      <c r="D22" s="140" t="s">
        <v>24</v>
      </c>
      <c r="E22" s="285" t="s">
        <v>25</v>
      </c>
    </row>
    <row r="23" spans="2:5">
      <c r="B23" s="338" t="s">
        <v>99</v>
      </c>
      <c r="C23" s="339">
        <v>122600</v>
      </c>
      <c r="D23" s="339">
        <v>82400</v>
      </c>
      <c r="E23" s="339">
        <v>40200</v>
      </c>
    </row>
    <row r="24" spans="2:5">
      <c r="B24" s="340" t="s">
        <v>100</v>
      </c>
      <c r="C24" s="339">
        <v>172700</v>
      </c>
      <c r="D24" s="339">
        <v>134600</v>
      </c>
      <c r="E24" s="339">
        <v>38100</v>
      </c>
    </row>
    <row r="25" spans="2:5">
      <c r="B25" s="340" t="s">
        <v>33</v>
      </c>
      <c r="C25" s="339">
        <v>176200</v>
      </c>
      <c r="D25" s="339">
        <v>124900</v>
      </c>
      <c r="E25" s="339">
        <v>51300</v>
      </c>
    </row>
    <row r="26" spans="2:5">
      <c r="B26" s="340" t="s">
        <v>29</v>
      </c>
      <c r="C26" s="339">
        <v>30100</v>
      </c>
      <c r="D26" s="339">
        <v>11900</v>
      </c>
      <c r="E26" s="339">
        <v>18100</v>
      </c>
    </row>
    <row r="27" spans="2:5">
      <c r="B27" s="340" t="s">
        <v>116</v>
      </c>
      <c r="C27" s="339">
        <v>4700</v>
      </c>
      <c r="D27" s="339">
        <v>2000</v>
      </c>
      <c r="E27" s="339">
        <v>2700</v>
      </c>
    </row>
    <row r="28" spans="2:5">
      <c r="B28" s="341" t="s">
        <v>117</v>
      </c>
      <c r="C28" s="339">
        <v>31200</v>
      </c>
      <c r="D28" s="339">
        <v>22000</v>
      </c>
      <c r="E28" s="339">
        <v>9300</v>
      </c>
    </row>
    <row r="29" spans="2:5">
      <c r="B29" s="139" t="s">
        <v>32</v>
      </c>
      <c r="C29" s="99">
        <v>537500</v>
      </c>
      <c r="D29" s="99">
        <v>377800</v>
      </c>
      <c r="E29" s="99">
        <v>159700</v>
      </c>
    </row>
  </sheetData>
  <mergeCells count="6">
    <mergeCell ref="B4:B5"/>
    <mergeCell ref="C4:C5"/>
    <mergeCell ref="D4:E4"/>
    <mergeCell ref="B21:B22"/>
    <mergeCell ref="C21:C22"/>
    <mergeCell ref="D21:E2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9"/>
  <sheetViews>
    <sheetView showGridLines="0" zoomScaleNormal="100" zoomScaleSheetLayoutView="100" workbookViewId="0">
      <selection activeCell="C18" sqref="C18"/>
    </sheetView>
  </sheetViews>
  <sheetFormatPr defaultColWidth="9.1796875" defaultRowHeight="11.5"/>
  <cols>
    <col min="1" max="1" width="45" style="5" customWidth="1"/>
    <col min="2" max="2" width="9.81640625" style="5" customWidth="1"/>
    <col min="3" max="3" width="8.81640625" style="5" customWidth="1"/>
    <col min="4" max="4" width="13.1796875" style="5" customWidth="1"/>
    <col min="5" max="5" width="9.54296875" style="5" customWidth="1"/>
    <col min="6" max="6" width="2" style="5" customWidth="1"/>
    <col min="7" max="7" width="9.81640625" style="5" customWidth="1"/>
    <col min="8" max="8" width="7.26953125" style="5" customWidth="1"/>
    <col min="9" max="9" width="9.1796875" style="5"/>
    <col min="10" max="10" width="16" style="5" customWidth="1"/>
    <col min="11" max="11" width="9.1796875" style="5"/>
    <col min="12" max="12" width="10" style="582" bestFit="1" customWidth="1"/>
    <col min="13" max="13" width="9.1796875" style="5"/>
    <col min="14" max="14" width="9.1796875" style="582"/>
    <col min="15" max="15" width="9.1796875" style="5"/>
    <col min="16" max="16" width="9.1796875" style="582"/>
    <col min="17" max="17" width="12" style="5" bestFit="1" customWidth="1"/>
    <col min="18" max="16384" width="9.1796875" style="5"/>
  </cols>
  <sheetData>
    <row r="1" spans="1:28" s="2" customFormat="1" ht="15.75" customHeight="1">
      <c r="A1" s="1" t="s">
        <v>242</v>
      </c>
      <c r="L1" s="557"/>
      <c r="N1" s="557"/>
      <c r="P1" s="557"/>
    </row>
    <row r="2" spans="1:28" s="2" customFormat="1" ht="10.5" customHeight="1">
      <c r="A2" s="1"/>
      <c r="L2" s="557"/>
      <c r="N2" s="557"/>
      <c r="P2" s="557"/>
    </row>
    <row r="3" spans="1:28" ht="12.75" customHeight="1">
      <c r="A3" s="104"/>
      <c r="B3" s="658" t="s">
        <v>22</v>
      </c>
      <c r="C3" s="87"/>
      <c r="D3" s="660" t="s">
        <v>35</v>
      </c>
      <c r="E3" s="660"/>
      <c r="F3" s="660"/>
      <c r="G3" s="660"/>
      <c r="H3" s="660"/>
    </row>
    <row r="4" spans="1:28" ht="39.75" customHeight="1">
      <c r="A4" s="112" t="s">
        <v>37</v>
      </c>
      <c r="B4" s="659"/>
      <c r="C4" s="284" t="s">
        <v>97</v>
      </c>
      <c r="D4" s="661" t="s">
        <v>24</v>
      </c>
      <c r="E4" s="661"/>
      <c r="F4" s="89"/>
      <c r="G4" s="111" t="s">
        <v>38</v>
      </c>
      <c r="H4" s="113" t="s">
        <v>97</v>
      </c>
    </row>
    <row r="5" spans="1:28" ht="15" customHeight="1">
      <c r="A5" s="103" t="s">
        <v>39</v>
      </c>
      <c r="B5" s="230">
        <v>537500</v>
      </c>
      <c r="C5" s="528">
        <v>1</v>
      </c>
      <c r="D5" s="230">
        <v>377800</v>
      </c>
      <c r="E5" s="525">
        <v>1</v>
      </c>
      <c r="F5" s="360"/>
      <c r="G5" s="230">
        <v>159700</v>
      </c>
      <c r="H5" s="525">
        <v>1</v>
      </c>
      <c r="K5" s="615"/>
      <c r="L5" s="617"/>
      <c r="Q5" s="600"/>
      <c r="R5" s="600"/>
      <c r="S5" s="600"/>
      <c r="T5" s="600"/>
      <c r="U5" s="600"/>
      <c r="V5" s="600"/>
      <c r="W5" s="600"/>
      <c r="X5" s="600"/>
      <c r="Y5" s="600"/>
      <c r="Z5" s="600"/>
      <c r="AA5" s="600"/>
      <c r="AB5" s="600"/>
    </row>
    <row r="6" spans="1:28" ht="12.75" customHeight="1">
      <c r="A6" s="114" t="s">
        <v>205</v>
      </c>
      <c r="B6" s="231"/>
      <c r="C6" s="527"/>
      <c r="D6" s="232"/>
      <c r="E6" s="524"/>
      <c r="F6" s="231"/>
      <c r="G6" s="232"/>
      <c r="H6" s="524"/>
      <c r="L6" s="617"/>
      <c r="Q6" s="600"/>
      <c r="R6" s="600"/>
      <c r="S6" s="600"/>
      <c r="T6" s="600"/>
      <c r="U6" s="600"/>
      <c r="V6" s="600"/>
      <c r="W6" s="600"/>
      <c r="X6" s="600"/>
      <c r="Y6" s="600"/>
      <c r="Z6" s="600"/>
      <c r="AA6" s="600"/>
      <c r="AB6" s="600"/>
    </row>
    <row r="7" spans="1:28" ht="12.75" customHeight="1">
      <c r="A7" s="69" t="s">
        <v>36</v>
      </c>
      <c r="B7" s="233">
        <v>131500</v>
      </c>
      <c r="C7" s="527">
        <v>0.245</v>
      </c>
      <c r="D7" s="233">
        <v>88600</v>
      </c>
      <c r="E7" s="527">
        <v>0.23499999999999999</v>
      </c>
      <c r="F7" s="361"/>
      <c r="G7" s="233">
        <v>42900</v>
      </c>
      <c r="H7" s="527">
        <v>0.26900000000000002</v>
      </c>
      <c r="K7" s="616"/>
      <c r="L7" s="617"/>
      <c r="Q7" s="600"/>
      <c r="R7" s="600"/>
      <c r="S7" s="600"/>
      <c r="T7" s="600"/>
      <c r="U7" s="600"/>
      <c r="V7" s="600"/>
      <c r="W7" s="600"/>
      <c r="X7" s="600"/>
      <c r="Y7" s="600"/>
      <c r="Z7" s="600"/>
      <c r="AA7" s="600"/>
      <c r="AB7" s="600"/>
    </row>
    <row r="8" spans="1:28" ht="12.75" customHeight="1">
      <c r="A8" s="76" t="s">
        <v>133</v>
      </c>
      <c r="B8" s="234">
        <v>406000</v>
      </c>
      <c r="C8" s="526">
        <v>0.755</v>
      </c>
      <c r="D8" s="549">
        <v>289300</v>
      </c>
      <c r="E8" s="548">
        <v>0.76500000000000001</v>
      </c>
      <c r="F8" s="549"/>
      <c r="G8" s="549">
        <v>116700</v>
      </c>
      <c r="H8" s="526">
        <v>0.73099999999999998</v>
      </c>
      <c r="K8" s="616"/>
      <c r="L8" s="617"/>
      <c r="Q8" s="600"/>
      <c r="R8" s="600"/>
      <c r="S8" s="600"/>
      <c r="T8" s="600"/>
      <c r="U8" s="600"/>
      <c r="V8" s="600"/>
      <c r="W8" s="600"/>
      <c r="X8" s="600"/>
      <c r="Y8" s="600"/>
      <c r="Z8" s="600"/>
      <c r="AA8" s="600"/>
      <c r="AB8" s="600"/>
    </row>
    <row r="9" spans="1:28" ht="12.75" customHeight="1">
      <c r="A9" s="115" t="s">
        <v>41</v>
      </c>
      <c r="B9" s="235"/>
      <c r="C9" s="527"/>
      <c r="D9" s="232"/>
      <c r="E9" s="527"/>
      <c r="F9" s="362"/>
      <c r="G9" s="232"/>
      <c r="H9" s="527"/>
      <c r="K9" s="616"/>
      <c r="L9" s="617"/>
      <c r="Q9" s="600"/>
      <c r="R9" s="600"/>
      <c r="S9" s="600"/>
      <c r="T9" s="600"/>
      <c r="U9" s="600"/>
      <c r="V9" s="600"/>
      <c r="W9" s="600"/>
      <c r="X9" s="600"/>
      <c r="Y9" s="600"/>
      <c r="Z9" s="600"/>
      <c r="AA9" s="600"/>
      <c r="AB9" s="600"/>
    </row>
    <row r="10" spans="1:28" ht="12.75" customHeight="1">
      <c r="A10" s="91" t="s">
        <v>42</v>
      </c>
      <c r="B10" s="233">
        <v>244200</v>
      </c>
      <c r="C10" s="527">
        <v>0.45400000000000001</v>
      </c>
      <c r="D10" s="233">
        <v>142800</v>
      </c>
      <c r="E10" s="527">
        <v>0.378</v>
      </c>
      <c r="F10" s="233"/>
      <c r="G10" s="233">
        <v>101300</v>
      </c>
      <c r="H10" s="527">
        <v>0.63500000000000001</v>
      </c>
      <c r="K10" s="616"/>
      <c r="L10" s="617"/>
      <c r="Q10" s="600"/>
      <c r="R10" s="600"/>
      <c r="S10" s="600"/>
      <c r="T10" s="600"/>
      <c r="U10" s="600"/>
      <c r="V10" s="600"/>
      <c r="W10" s="600"/>
      <c r="X10" s="600"/>
      <c r="Y10" s="600"/>
      <c r="Z10" s="600"/>
      <c r="AA10" s="600"/>
      <c r="AB10" s="600"/>
    </row>
    <row r="11" spans="1:28" ht="12.75" customHeight="1">
      <c r="A11" s="53" t="s">
        <v>43</v>
      </c>
      <c r="B11" s="234">
        <v>293300</v>
      </c>
      <c r="C11" s="526">
        <v>0.54600000000000004</v>
      </c>
      <c r="D11" s="234">
        <v>235000</v>
      </c>
      <c r="E11" s="526">
        <v>0.622</v>
      </c>
      <c r="F11" s="234"/>
      <c r="G11" s="234">
        <v>58300</v>
      </c>
      <c r="H11" s="526">
        <v>0.36499999999999999</v>
      </c>
      <c r="K11" s="616"/>
      <c r="L11" s="617"/>
      <c r="Q11" s="600"/>
      <c r="R11" s="600"/>
      <c r="S11" s="600"/>
      <c r="T11" s="600"/>
      <c r="U11" s="600"/>
      <c r="V11" s="600"/>
      <c r="W11" s="600"/>
      <c r="X11" s="600"/>
      <c r="Y11" s="600"/>
      <c r="Z11" s="600"/>
      <c r="AA11" s="600"/>
      <c r="AB11" s="600"/>
    </row>
    <row r="12" spans="1:28" ht="12.75" customHeight="1">
      <c r="A12" s="115" t="s">
        <v>134</v>
      </c>
      <c r="B12" s="235"/>
      <c r="C12" s="527"/>
      <c r="D12" s="232"/>
      <c r="E12" s="527"/>
      <c r="F12" s="226"/>
      <c r="G12" s="226"/>
      <c r="H12" s="527"/>
      <c r="K12" s="616"/>
      <c r="L12" s="617"/>
      <c r="Q12" s="600"/>
      <c r="R12" s="600"/>
      <c r="S12" s="600"/>
      <c r="T12" s="600"/>
      <c r="U12" s="600"/>
      <c r="V12" s="600"/>
      <c r="W12" s="600"/>
      <c r="X12" s="600"/>
      <c r="Y12" s="600"/>
      <c r="Z12" s="600"/>
      <c r="AA12" s="600"/>
      <c r="AB12" s="600"/>
    </row>
    <row r="13" spans="1:28" ht="12.75" customHeight="1">
      <c r="A13" s="69" t="s">
        <v>135</v>
      </c>
      <c r="B13" s="233">
        <v>76300</v>
      </c>
      <c r="C13" s="527">
        <v>0.14199999999999999</v>
      </c>
      <c r="D13" s="233">
        <v>36800</v>
      </c>
      <c r="E13" s="527">
        <v>9.7000000000000003E-2</v>
      </c>
      <c r="F13" s="233"/>
      <c r="G13" s="233">
        <v>39500</v>
      </c>
      <c r="H13" s="527">
        <v>0.247</v>
      </c>
      <c r="K13" s="616"/>
      <c r="L13" s="617"/>
      <c r="Q13" s="600"/>
      <c r="R13" s="600"/>
      <c r="S13" s="600"/>
      <c r="T13" s="600"/>
      <c r="U13" s="600"/>
      <c r="V13" s="600"/>
      <c r="W13" s="600"/>
      <c r="X13" s="600"/>
      <c r="Y13" s="600"/>
      <c r="Z13" s="600"/>
      <c r="AA13" s="600"/>
      <c r="AB13" s="600"/>
    </row>
    <row r="14" spans="1:28" ht="12.75" customHeight="1">
      <c r="A14" s="69" t="s">
        <v>136</v>
      </c>
      <c r="B14" s="233">
        <v>360300</v>
      </c>
      <c r="C14" s="527">
        <v>0.67</v>
      </c>
      <c r="D14" s="233">
        <v>276200</v>
      </c>
      <c r="E14" s="527">
        <v>0.73099999999999998</v>
      </c>
      <c r="F14" s="233"/>
      <c r="G14" s="233">
        <v>84200</v>
      </c>
      <c r="H14" s="527">
        <v>0.52700000000000002</v>
      </c>
      <c r="K14" s="616"/>
      <c r="L14" s="617"/>
      <c r="Q14" s="600"/>
      <c r="R14" s="600"/>
      <c r="S14" s="600"/>
      <c r="T14" s="600"/>
      <c r="U14" s="600"/>
      <c r="V14" s="600"/>
      <c r="W14" s="600"/>
      <c r="X14" s="600"/>
      <c r="Y14" s="600"/>
      <c r="Z14" s="600"/>
      <c r="AA14" s="600"/>
      <c r="AB14" s="600"/>
    </row>
    <row r="15" spans="1:28" ht="12.75" customHeight="1">
      <c r="A15" s="76" t="s">
        <v>44</v>
      </c>
      <c r="B15" s="234">
        <v>100900</v>
      </c>
      <c r="C15" s="526">
        <v>0.188</v>
      </c>
      <c r="D15" s="234">
        <v>64800</v>
      </c>
      <c r="E15" s="526">
        <v>0.17199999999999999</v>
      </c>
      <c r="F15" s="234"/>
      <c r="G15" s="234">
        <v>36000</v>
      </c>
      <c r="H15" s="526">
        <v>0.22600000000000001</v>
      </c>
      <c r="K15" s="616"/>
      <c r="L15" s="617"/>
      <c r="Q15" s="600"/>
      <c r="R15" s="600"/>
      <c r="S15" s="600"/>
      <c r="T15" s="600"/>
      <c r="U15" s="600"/>
      <c r="V15" s="600"/>
      <c r="W15" s="600"/>
      <c r="X15" s="600"/>
      <c r="Y15" s="600"/>
      <c r="Z15" s="600"/>
      <c r="AA15" s="600"/>
      <c r="AB15" s="600"/>
    </row>
    <row r="16" spans="1:28" ht="12.75" customHeight="1">
      <c r="A16" s="115" t="s">
        <v>45</v>
      </c>
      <c r="B16" s="235"/>
      <c r="C16" s="527"/>
      <c r="D16" s="232"/>
      <c r="E16" s="527"/>
      <c r="F16" s="226"/>
      <c r="G16" s="226"/>
      <c r="H16" s="527"/>
      <c r="K16" s="616"/>
      <c r="L16" s="617"/>
      <c r="Q16" s="600"/>
      <c r="R16" s="600"/>
      <c r="S16" s="600"/>
      <c r="T16" s="600"/>
      <c r="U16" s="600"/>
      <c r="V16" s="600"/>
      <c r="W16" s="600"/>
      <c r="X16" s="600"/>
      <c r="Y16" s="600"/>
      <c r="Z16" s="600"/>
      <c r="AA16" s="600"/>
      <c r="AB16" s="600"/>
    </row>
    <row r="17" spans="1:28" ht="12.75" customHeight="1">
      <c r="A17" s="69" t="s">
        <v>84</v>
      </c>
      <c r="B17" s="233">
        <v>42500</v>
      </c>
      <c r="C17" s="527">
        <v>7.9000000000000001E-2</v>
      </c>
      <c r="D17" s="233">
        <v>30800</v>
      </c>
      <c r="E17" s="527">
        <v>8.2000000000000003E-2</v>
      </c>
      <c r="F17" s="233"/>
      <c r="G17" s="233">
        <v>11600</v>
      </c>
      <c r="H17" s="527">
        <v>7.2999999999999995E-2</v>
      </c>
      <c r="K17" s="616"/>
      <c r="L17" s="617"/>
      <c r="Q17" s="600"/>
      <c r="R17" s="600"/>
      <c r="S17" s="600"/>
      <c r="T17" s="600"/>
      <c r="U17" s="600"/>
      <c r="V17" s="600"/>
      <c r="W17" s="600"/>
      <c r="X17" s="600"/>
      <c r="Y17" s="600"/>
      <c r="Z17" s="600"/>
      <c r="AA17" s="600"/>
      <c r="AB17" s="600"/>
    </row>
    <row r="18" spans="1:28" ht="12.75" customHeight="1">
      <c r="A18" s="69" t="s">
        <v>85</v>
      </c>
      <c r="B18" s="233">
        <v>55200</v>
      </c>
      <c r="C18" s="527">
        <v>0.10299999999999999</v>
      </c>
      <c r="D18" s="233">
        <v>37800</v>
      </c>
      <c r="E18" s="527">
        <v>0.1</v>
      </c>
      <c r="F18" s="233"/>
      <c r="G18" s="233">
        <v>17400</v>
      </c>
      <c r="H18" s="527">
        <v>0.109</v>
      </c>
      <c r="K18" s="616"/>
      <c r="L18" s="617"/>
      <c r="Q18" s="600"/>
      <c r="R18" s="600"/>
      <c r="S18" s="600"/>
      <c r="T18" s="600"/>
      <c r="U18" s="600"/>
      <c r="V18" s="600"/>
      <c r="W18" s="600"/>
      <c r="X18" s="600"/>
      <c r="Y18" s="600"/>
      <c r="Z18" s="600"/>
      <c r="AA18" s="600"/>
      <c r="AB18" s="600"/>
    </row>
    <row r="19" spans="1:28" ht="12.75" customHeight="1">
      <c r="A19" s="69" t="s">
        <v>86</v>
      </c>
      <c r="B19" s="233">
        <v>19200</v>
      </c>
      <c r="C19" s="527">
        <v>3.5999999999999997E-2</v>
      </c>
      <c r="D19" s="233">
        <v>12600</v>
      </c>
      <c r="E19" s="527">
        <v>3.3000000000000002E-2</v>
      </c>
      <c r="F19" s="233"/>
      <c r="G19" s="233">
        <v>6600</v>
      </c>
      <c r="H19" s="527">
        <v>4.1000000000000002E-2</v>
      </c>
      <c r="K19" s="616"/>
      <c r="L19" s="617"/>
      <c r="Q19" s="600"/>
      <c r="R19" s="600"/>
      <c r="S19" s="600"/>
      <c r="T19" s="600"/>
      <c r="U19" s="600"/>
      <c r="V19" s="600"/>
      <c r="W19" s="600"/>
      <c r="X19" s="600"/>
      <c r="Y19" s="600"/>
      <c r="Z19" s="600"/>
      <c r="AA19" s="600"/>
      <c r="AB19" s="600"/>
    </row>
    <row r="20" spans="1:28" ht="12.75" customHeight="1">
      <c r="A20" s="69" t="s">
        <v>46</v>
      </c>
      <c r="B20" s="233">
        <v>386900</v>
      </c>
      <c r="C20" s="527">
        <v>0.72</v>
      </c>
      <c r="D20" s="233">
        <v>271100</v>
      </c>
      <c r="E20" s="527">
        <v>0.71799999999999997</v>
      </c>
      <c r="F20" s="233"/>
      <c r="G20" s="233">
        <v>115800</v>
      </c>
      <c r="H20" s="527">
        <v>0.72499999999999998</v>
      </c>
      <c r="K20" s="616"/>
      <c r="L20" s="617"/>
      <c r="Q20" s="600"/>
      <c r="R20" s="600"/>
      <c r="S20" s="600"/>
      <c r="T20" s="600"/>
      <c r="U20" s="600"/>
      <c r="V20" s="600"/>
      <c r="W20" s="600"/>
      <c r="X20" s="600"/>
      <c r="Y20" s="600"/>
      <c r="Z20" s="600"/>
      <c r="AA20" s="600"/>
      <c r="AB20" s="600"/>
    </row>
    <row r="21" spans="1:28" ht="12.75" customHeight="1">
      <c r="A21" s="69" t="s">
        <v>87</v>
      </c>
      <c r="B21" s="233">
        <v>17300</v>
      </c>
      <c r="C21" s="527">
        <v>3.2000000000000001E-2</v>
      </c>
      <c r="D21" s="233">
        <v>12300</v>
      </c>
      <c r="E21" s="527">
        <v>3.3000000000000002E-2</v>
      </c>
      <c r="F21" s="233"/>
      <c r="G21" s="233">
        <v>5000</v>
      </c>
      <c r="H21" s="527">
        <v>3.2000000000000001E-2</v>
      </c>
      <c r="K21" s="616"/>
      <c r="L21" s="617"/>
      <c r="Q21" s="600"/>
      <c r="R21" s="600"/>
      <c r="S21" s="600"/>
      <c r="T21" s="600"/>
      <c r="U21" s="600"/>
      <c r="V21" s="600"/>
      <c r="W21" s="600"/>
      <c r="X21" s="600"/>
      <c r="Y21" s="600"/>
      <c r="Z21" s="600"/>
      <c r="AA21" s="600"/>
      <c r="AB21" s="600"/>
    </row>
    <row r="22" spans="1:28" ht="12.75" customHeight="1">
      <c r="A22" s="110" t="s">
        <v>88</v>
      </c>
      <c r="B22" s="236">
        <v>16400</v>
      </c>
      <c r="C22" s="526">
        <v>3.1E-2</v>
      </c>
      <c r="D22" s="236">
        <v>13200</v>
      </c>
      <c r="E22" s="526">
        <v>3.5000000000000003E-2</v>
      </c>
      <c r="F22" s="236"/>
      <c r="G22" s="236">
        <v>3200</v>
      </c>
      <c r="H22" s="526">
        <v>0.02</v>
      </c>
      <c r="K22" s="616"/>
      <c r="L22" s="617"/>
      <c r="Q22" s="600"/>
      <c r="R22" s="600"/>
      <c r="S22" s="600"/>
      <c r="T22" s="600"/>
      <c r="U22" s="600"/>
      <c r="V22" s="600"/>
      <c r="W22" s="600"/>
      <c r="X22" s="600"/>
      <c r="Y22" s="600"/>
      <c r="Z22" s="600"/>
      <c r="AA22" s="600"/>
      <c r="AB22" s="600"/>
    </row>
    <row r="23" spans="1:28" ht="8.25" customHeight="1">
      <c r="A23" s="6"/>
      <c r="B23" s="218"/>
      <c r="C23" s="218"/>
      <c r="D23" s="237"/>
      <c r="E23" s="238"/>
      <c r="F23" s="238"/>
      <c r="G23" s="237"/>
      <c r="H23" s="238"/>
    </row>
    <row r="24" spans="1:28" ht="12.5">
      <c r="A24" s="14" t="s">
        <v>98</v>
      </c>
      <c r="B24" s="11"/>
      <c r="C24" s="11"/>
      <c r="D24" s="9"/>
      <c r="E24" s="9"/>
      <c r="F24" s="9"/>
      <c r="G24" s="11"/>
      <c r="H24" s="11"/>
    </row>
    <row r="25" spans="1:28">
      <c r="A25" s="4" t="s">
        <v>142</v>
      </c>
    </row>
    <row r="26" spans="1:28">
      <c r="A26" s="173" t="s">
        <v>230</v>
      </c>
    </row>
    <row r="29" spans="1:28">
      <c r="B29" s="550"/>
      <c r="C29" s="550"/>
      <c r="D29" s="550"/>
      <c r="E29" s="550"/>
      <c r="F29" s="550"/>
      <c r="G29" s="550"/>
    </row>
  </sheetData>
  <mergeCells count="3">
    <mergeCell ref="B3:B4"/>
    <mergeCell ref="D3:H3"/>
    <mergeCell ref="D4:E4"/>
  </mergeCells>
  <phoneticPr fontId="56" type="noConversion"/>
  <pageMargins left="0.78740157480314965" right="0.78740157480314965" top="0.78740157480314965" bottom="0.78740157480314965"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34"/>
  <sheetViews>
    <sheetView showGridLines="0" zoomScaleNormal="100" zoomScaleSheetLayoutView="100" workbookViewId="0">
      <pane xSplit="4" ySplit="3" topLeftCell="E4" activePane="bottomRight" state="frozen"/>
      <selection pane="topRight" activeCell="E1" sqref="E1"/>
      <selection pane="bottomLeft" activeCell="A5" sqref="A5"/>
      <selection pane="bottomRight" activeCell="I32" sqref="I32"/>
    </sheetView>
  </sheetViews>
  <sheetFormatPr defaultColWidth="9.1796875" defaultRowHeight="11.5"/>
  <cols>
    <col min="1" max="1" width="10.7265625" style="437" customWidth="1"/>
    <col min="2" max="2" width="8.453125" style="437" customWidth="1"/>
    <col min="3" max="3" width="21.26953125" style="153" customWidth="1"/>
    <col min="4" max="4" width="9.453125" style="153" customWidth="1"/>
    <col min="5" max="7" width="7.1796875" style="153" customWidth="1"/>
    <col min="8" max="8" width="2.26953125" style="214" customWidth="1"/>
    <col min="9" max="11" width="7.1796875" style="153" customWidth="1"/>
    <col min="12" max="12" width="2.1796875" style="214" customWidth="1"/>
    <col min="13" max="15" width="7.1796875" style="153" customWidth="1"/>
    <col min="16" max="16" width="2.1796875" style="214" customWidth="1"/>
    <col min="17" max="19" width="7.1796875" style="153" customWidth="1"/>
    <col min="20" max="20" width="2.1796875" style="214" customWidth="1"/>
    <col min="21" max="23" width="7.1796875" style="153" customWidth="1"/>
    <col min="24" max="24" width="9.1796875" style="153" customWidth="1"/>
    <col min="25" max="25" width="19" style="153" hidden="1" customWidth="1"/>
    <col min="26" max="27" width="9.1796875" style="153" hidden="1" customWidth="1"/>
    <col min="28" max="29" width="9.1796875" style="153" customWidth="1"/>
    <col min="30" max="31" width="9.1796875" style="153"/>
    <col min="32" max="16384" width="9.1796875" style="437"/>
  </cols>
  <sheetData>
    <row r="1" spans="1:33">
      <c r="A1" s="646" t="s">
        <v>150</v>
      </c>
      <c r="B1" s="647"/>
      <c r="Z1" s="505" t="s">
        <v>148</v>
      </c>
    </row>
    <row r="2" spans="1:33" ht="15.5">
      <c r="A2" s="143" t="s">
        <v>157</v>
      </c>
      <c r="B2" s="144" t="s">
        <v>151</v>
      </c>
      <c r="D2" s="453"/>
      <c r="Z2" s="456" t="s">
        <v>36</v>
      </c>
      <c r="AA2" s="435"/>
      <c r="AB2" s="436"/>
    </row>
    <row r="3" spans="1:33" s="153" customFormat="1" ht="12.5">
      <c r="A3" s="175"/>
      <c r="B3" s="209"/>
      <c r="H3" s="214"/>
      <c r="L3" s="214"/>
      <c r="P3" s="214"/>
      <c r="T3" s="214"/>
      <c r="Z3" s="456" t="s">
        <v>151</v>
      </c>
      <c r="AA3" s="435"/>
      <c r="AB3" s="436"/>
    </row>
    <row r="4" spans="1:33" s="153" customFormat="1" ht="15" customHeight="1">
      <c r="A4" s="665" t="str">
        <f>CONCATENATE("Table 6: Apprenticeships Started by Learners Who Claimed Benefit before Training by Benefit Type, Level of Learning and Academic Year - Age ", $B$2,"")</f>
        <v>Table 6: Apprenticeships Started by Learners Who Claimed Benefit before Training by Benefit Type, Level of Learning and Academic Year - Age 19-64</v>
      </c>
      <c r="B4" s="665"/>
      <c r="C4" s="665"/>
      <c r="D4" s="665"/>
      <c r="E4" s="665"/>
      <c r="F4" s="665"/>
      <c r="G4" s="665"/>
      <c r="H4" s="665"/>
      <c r="I4" s="665"/>
      <c r="J4" s="665"/>
      <c r="K4" s="665"/>
      <c r="L4" s="665"/>
      <c r="M4" s="665"/>
      <c r="N4" s="665"/>
      <c r="O4" s="665"/>
      <c r="P4" s="665"/>
      <c r="Q4" s="665"/>
      <c r="R4" s="665"/>
      <c r="S4" s="665"/>
      <c r="T4" s="665"/>
      <c r="U4" s="665"/>
      <c r="V4" s="665"/>
      <c r="W4" s="665"/>
      <c r="AA4" s="435"/>
      <c r="AB4" s="436"/>
    </row>
    <row r="5" spans="1:33" s="438" customFormat="1" ht="13.5" customHeight="1">
      <c r="A5" s="666"/>
      <c r="B5" s="666"/>
      <c r="C5" s="666"/>
      <c r="D5" s="666"/>
      <c r="E5" s="666"/>
      <c r="F5" s="666"/>
      <c r="G5" s="666"/>
      <c r="H5" s="666"/>
      <c r="I5" s="666"/>
      <c r="J5" s="666"/>
      <c r="K5" s="666"/>
      <c r="L5" s="666"/>
      <c r="M5" s="666"/>
      <c r="N5" s="666"/>
      <c r="O5" s="666"/>
      <c r="P5" s="666"/>
      <c r="Q5" s="666"/>
      <c r="R5" s="666"/>
      <c r="S5" s="666"/>
      <c r="T5" s="666"/>
      <c r="U5" s="666"/>
      <c r="V5" s="666"/>
      <c r="W5" s="666"/>
      <c r="Z5" s="153"/>
      <c r="AA5" s="435"/>
      <c r="AB5" s="436"/>
      <c r="AC5" s="153"/>
    </row>
    <row r="6" spans="1:33" s="153" customFormat="1" ht="13.5" customHeight="1">
      <c r="A6" s="154"/>
      <c r="B6" s="155"/>
      <c r="C6" s="155"/>
      <c r="D6" s="155"/>
      <c r="E6" s="662" t="s">
        <v>18</v>
      </c>
      <c r="F6" s="663"/>
      <c r="G6" s="663"/>
      <c r="H6" s="146"/>
      <c r="I6" s="662" t="s">
        <v>19</v>
      </c>
      <c r="J6" s="662"/>
      <c r="K6" s="662"/>
      <c r="L6" s="147"/>
      <c r="M6" s="662" t="s">
        <v>96</v>
      </c>
      <c r="N6" s="662"/>
      <c r="O6" s="662"/>
      <c r="P6" s="147"/>
      <c r="Q6" s="662" t="s">
        <v>115</v>
      </c>
      <c r="R6" s="662"/>
      <c r="S6" s="662"/>
      <c r="T6" s="147"/>
      <c r="U6" s="662" t="s">
        <v>149</v>
      </c>
      <c r="V6" s="662"/>
      <c r="W6" s="662"/>
    </row>
    <row r="7" spans="1:33" s="153" customFormat="1" ht="34.5">
      <c r="A7" s="156"/>
      <c r="B7" s="157"/>
      <c r="C7" s="157"/>
      <c r="D7" s="158"/>
      <c r="E7" s="148" t="s">
        <v>33</v>
      </c>
      <c r="F7" s="149" t="s">
        <v>34</v>
      </c>
      <c r="G7" s="148" t="s">
        <v>32</v>
      </c>
      <c r="H7" s="150"/>
      <c r="I7" s="148" t="s">
        <v>33</v>
      </c>
      <c r="J7" s="149" t="s">
        <v>34</v>
      </c>
      <c r="K7" s="148" t="s">
        <v>32</v>
      </c>
      <c r="L7" s="150"/>
      <c r="M7" s="148" t="s">
        <v>33</v>
      </c>
      <c r="N7" s="149" t="s">
        <v>34</v>
      </c>
      <c r="O7" s="148" t="s">
        <v>32</v>
      </c>
      <c r="P7" s="150"/>
      <c r="Q7" s="148" t="s">
        <v>33</v>
      </c>
      <c r="R7" s="149" t="s">
        <v>34</v>
      </c>
      <c r="S7" s="148" t="s">
        <v>32</v>
      </c>
      <c r="T7" s="150"/>
      <c r="U7" s="148" t="s">
        <v>33</v>
      </c>
      <c r="V7" s="149" t="s">
        <v>34</v>
      </c>
      <c r="W7" s="148" t="s">
        <v>32</v>
      </c>
    </row>
    <row r="8" spans="1:33" s="153" customFormat="1" ht="18" customHeight="1">
      <c r="A8" s="159" t="s">
        <v>221</v>
      </c>
      <c r="B8" s="159"/>
      <c r="C8" s="159"/>
      <c r="D8" s="159"/>
      <c r="E8" s="439">
        <f>(IF($B$2="Under 19",'APP DATA'!C5,IF($B$2="19-24",'APP DATA'!C16,'APP DATA'!C27)))</f>
        <v>193500</v>
      </c>
      <c r="F8" s="439">
        <f>(IF($B$2="Under 19",'APP DATA'!D5,IF($B$2="19-24",'APP DATA'!D16,'APP DATA'!D27)))</f>
        <v>115300</v>
      </c>
      <c r="G8" s="439">
        <f>(IF($B$2="Under 19",'APP DATA'!E5,IF($B$2="19-24",'APP DATA'!E16,'APP DATA'!E27)))</f>
        <v>308800</v>
      </c>
      <c r="H8" s="439"/>
      <c r="I8" s="439">
        <f>(IF($B$2="Under 19",'APP DATA'!G5,IF($B$2="19-24",'APP DATA'!G16,'APP DATA'!G27)))</f>
        <v>222800</v>
      </c>
      <c r="J8" s="439">
        <f>(IF($B$2="Under 19",'APP DATA'!H5,IF($B$2="19-24",'APP DATA'!H16,'APP DATA'!H27)))</f>
        <v>147700</v>
      </c>
      <c r="K8" s="439">
        <f>(IF($B$2="Under 19",'APP DATA'!I5,IF($B$2="19-24",'APP DATA'!I16,'APP DATA'!I27)))</f>
        <v>370500</v>
      </c>
      <c r="L8" s="439"/>
      <c r="M8" s="439">
        <f>(IF($B$2="Under 19",'APP DATA'!K5,IF($B$2="19-24",'APP DATA'!K16,'APP DATA'!K27)))</f>
        <v>205000</v>
      </c>
      <c r="N8" s="439">
        <f>(IF($B$2="Under 19",'APP DATA'!L5,IF($B$2="19-24",'APP DATA'!L16,'APP DATA'!L27)))</f>
        <v>176300</v>
      </c>
      <c r="O8" s="439">
        <f>(IF($B$2="Under 19",'APP DATA'!M5,IF($B$2="19-24",'APP DATA'!M16,'APP DATA'!M27)))</f>
        <v>381300</v>
      </c>
      <c r="P8" s="439"/>
      <c r="Q8" s="439">
        <f>(IF($B$2="Under 19",'APP DATA'!O5,IF($B$2="19-24",'APP DATA'!O16,'APP DATA'!O27)))</f>
        <v>210400</v>
      </c>
      <c r="R8" s="439">
        <f>(IF($B$2="Under 19",'APP DATA'!P5,IF($B$2="19-24",'APP DATA'!P16,'APP DATA'!P27)))</f>
        <v>97900</v>
      </c>
      <c r="S8" s="439">
        <f>(IF($B$2="Under 19",'APP DATA'!Q5,IF($B$2="19-24",'APP DATA'!Q16,'APP DATA'!Q27)))</f>
        <v>308300</v>
      </c>
      <c r="T8" s="439"/>
      <c r="U8" s="439">
        <f>(IF($B$2="Under 19",'APP DATA'!S5,IF($B$2="19-24",'APP DATA'!S16,'APP DATA'!S27)))</f>
        <v>206100</v>
      </c>
      <c r="V8" s="439">
        <f>(IF($B$2="Under 19",'APP DATA'!T5,IF($B$2="19-24",'APP DATA'!T16,'APP DATA'!T27)))</f>
        <v>155700</v>
      </c>
      <c r="W8" s="439">
        <f>(IF($B$2="Under 19",'APP DATA'!U5,IF($B$2="19-24",'APP DATA'!U16,'APP DATA'!U27)))</f>
        <v>361800</v>
      </c>
      <c r="AE8" s="451"/>
      <c r="AF8" s="451"/>
      <c r="AG8" s="451"/>
    </row>
    <row r="9" spans="1:33" s="153" customFormat="1" ht="25.5" customHeight="1">
      <c r="A9" s="664" t="s">
        <v>263</v>
      </c>
      <c r="B9" s="664"/>
      <c r="C9" s="664"/>
      <c r="D9" s="664"/>
      <c r="E9" s="440">
        <f>(IF($B$2="Under 19",'APP DATA'!C6,IF($B$2="19-24",'APP DATA'!C17,'APP DATA'!C28)))</f>
        <v>23200</v>
      </c>
      <c r="F9" s="440">
        <f>(IF($B$2="Under 19",'APP DATA'!D6,IF($B$2="19-24",'APP DATA'!D17,'APP DATA'!D28)))</f>
        <v>5900</v>
      </c>
      <c r="G9" s="440">
        <f>(IF($B$2="Under 19",'APP DATA'!E6,IF($B$2="19-24",'APP DATA'!E17,'APP DATA'!E28)))</f>
        <v>29100</v>
      </c>
      <c r="H9" s="440"/>
      <c r="I9" s="440">
        <f>(IF($B$2="Under 19",'APP DATA'!G6,IF($B$2="19-24",'APP DATA'!G17,'APP DATA'!G28)))</f>
        <v>29800</v>
      </c>
      <c r="J9" s="440">
        <f>(IF($B$2="Under 19",'APP DATA'!H6,IF($B$2="19-24",'APP DATA'!H17,'APP DATA'!H28)))</f>
        <v>7800</v>
      </c>
      <c r="K9" s="440">
        <f>(IF($B$2="Under 19",'APP DATA'!I6,IF($B$2="19-24",'APP DATA'!I17,'APP DATA'!I28)))</f>
        <v>37600</v>
      </c>
      <c r="L9" s="440"/>
      <c r="M9" s="440">
        <f>(IF($B$2="Under 19",'APP DATA'!K6,IF($B$2="19-24",'APP DATA'!K17,'APP DATA'!K28)))</f>
        <v>29400</v>
      </c>
      <c r="N9" s="440">
        <f>(IF($B$2="Under 19",'APP DATA'!L6,IF($B$2="19-24",'APP DATA'!L17,'APP DATA'!L28)))</f>
        <v>9500</v>
      </c>
      <c r="O9" s="440">
        <f>(IF($B$2="Under 19",'APP DATA'!M6,IF($B$2="19-24",'APP DATA'!M17,'APP DATA'!M28)))</f>
        <v>38900</v>
      </c>
      <c r="P9" s="440"/>
      <c r="Q9" s="440">
        <f>(IF($B$2="Under 19",'APP DATA'!O6,IF($B$2="19-24",'APP DATA'!O17,'APP DATA'!O28)))</f>
        <v>26700</v>
      </c>
      <c r="R9" s="440">
        <f>(IF($B$2="Under 19",'APP DATA'!P6,IF($B$2="19-24",'APP DATA'!P17,'APP DATA'!P28)))</f>
        <v>6400</v>
      </c>
      <c r="S9" s="440">
        <f>(IF($B$2="Under 19",'APP DATA'!Q6,IF($B$2="19-24",'APP DATA'!Q17,'APP DATA'!Q28)))</f>
        <v>33100</v>
      </c>
      <c r="T9" s="440"/>
      <c r="U9" s="440">
        <f>(IF($B$2="Under 19",'APP DATA'!S6,IF($B$2="19-24",'APP DATA'!S17,'APP DATA'!S28)))</f>
        <v>21300</v>
      </c>
      <c r="V9" s="440">
        <f>(IF($B$2="Under 19",'APP DATA'!T6,IF($B$2="19-24",'APP DATA'!T17,'APP DATA'!T28)))</f>
        <v>6500</v>
      </c>
      <c r="W9" s="440">
        <f>(IF($B$2="Under 19",'APP DATA'!U6,IF($B$2="19-24",'APP DATA'!U17,'APP DATA'!U28)))</f>
        <v>27800</v>
      </c>
      <c r="AE9" s="451"/>
      <c r="AF9" s="451"/>
      <c r="AG9" s="451"/>
    </row>
    <row r="10" spans="1:33" s="153" customFormat="1">
      <c r="A10" s="151" t="s">
        <v>35</v>
      </c>
      <c r="B10" s="420"/>
      <c r="C10" s="420"/>
      <c r="D10" s="420"/>
      <c r="E10" s="440"/>
      <c r="F10" s="440"/>
      <c r="G10" s="440"/>
      <c r="H10" s="440"/>
      <c r="I10" s="440"/>
      <c r="J10" s="440"/>
      <c r="K10" s="440"/>
      <c r="L10" s="440"/>
      <c r="M10" s="440"/>
      <c r="N10" s="440"/>
      <c r="O10" s="440"/>
      <c r="P10" s="440"/>
      <c r="Q10" s="440"/>
      <c r="R10" s="440"/>
      <c r="S10" s="440"/>
      <c r="T10" s="440"/>
      <c r="U10" s="440"/>
      <c r="V10" s="440"/>
      <c r="W10" s="440"/>
      <c r="AE10" s="451"/>
      <c r="AF10" s="451"/>
      <c r="AG10" s="451"/>
    </row>
    <row r="11" spans="1:33" s="153" customFormat="1" ht="27" customHeight="1">
      <c r="A11" s="459"/>
      <c r="B11" s="667" t="s">
        <v>156</v>
      </c>
      <c r="C11" s="667"/>
      <c r="D11" s="667"/>
      <c r="E11" s="440">
        <f>(IF($B$2="Under 19",'APP DATA'!C8,IF($B$2="19-24",'APP DATA'!C19,'APP DATA'!C30)))</f>
        <v>19000</v>
      </c>
      <c r="F11" s="440">
        <f>(IF($B$2="Under 19",'APP DATA'!D8,IF($B$2="19-24",'APP DATA'!D19,'APP DATA'!D30)))</f>
        <v>4200</v>
      </c>
      <c r="G11" s="440">
        <f>(IF($B$2="Under 19",'APP DATA'!E8,IF($B$2="19-24",'APP DATA'!E19,'APP DATA'!E30)))</f>
        <v>23200</v>
      </c>
      <c r="H11" s="440"/>
      <c r="I11" s="440">
        <f>(IF($B$2="Under 19",'APP DATA'!G8,IF($B$2="19-24",'APP DATA'!G19,'APP DATA'!G30)))</f>
        <v>25200</v>
      </c>
      <c r="J11" s="440">
        <f>(IF($B$2="Under 19",'APP DATA'!H8,IF($B$2="19-24",'APP DATA'!H19,'APP DATA'!H30)))</f>
        <v>5800</v>
      </c>
      <c r="K11" s="440">
        <f>(IF($B$2="Under 19",'APP DATA'!I8,IF($B$2="19-24",'APP DATA'!I19,'APP DATA'!I30)))</f>
        <v>30900</v>
      </c>
      <c r="L11" s="440"/>
      <c r="M11" s="440">
        <f>(IF($B$2="Under 19",'APP DATA'!K8,IF($B$2="19-24",'APP DATA'!K19,'APP DATA'!K30)))</f>
        <v>25400</v>
      </c>
      <c r="N11" s="440">
        <f>(IF($B$2="Under 19",'APP DATA'!L8,IF($B$2="19-24",'APP DATA'!L19,'APP DATA'!L30)))</f>
        <v>7300</v>
      </c>
      <c r="O11" s="440">
        <f>(IF($B$2="Under 19",'APP DATA'!M8,IF($B$2="19-24",'APP DATA'!M19,'APP DATA'!M30)))</f>
        <v>32700</v>
      </c>
      <c r="P11" s="440"/>
      <c r="Q11" s="440">
        <f>(IF($B$2="Under 19",'APP DATA'!O8,IF($B$2="19-24",'APP DATA'!O19,'APP DATA'!O30)))</f>
        <v>22200</v>
      </c>
      <c r="R11" s="440">
        <f>(IF($B$2="Under 19",'APP DATA'!P8,IF($B$2="19-24",'APP DATA'!P19,'APP DATA'!P30)))</f>
        <v>4900</v>
      </c>
      <c r="S11" s="440">
        <f>(IF($B$2="Under 19",'APP DATA'!Q8,IF($B$2="19-24",'APP DATA'!Q19,'APP DATA'!Q30)))</f>
        <v>27100</v>
      </c>
      <c r="T11" s="440"/>
      <c r="U11" s="440">
        <f>(IF($B$2="Under 19",'APP DATA'!S8,IF($B$2="19-24",'APP DATA'!S19,'APP DATA'!S30)))</f>
        <v>16000</v>
      </c>
      <c r="V11" s="440">
        <f>(IF($B$2="Under 19",'APP DATA'!T8,IF($B$2="19-24",'APP DATA'!T19,'APP DATA'!T30)))</f>
        <v>4300</v>
      </c>
      <c r="W11" s="440">
        <f>(IF($B$2="Under 19",'APP DATA'!U8,IF($B$2="19-24",'APP DATA'!U19,'APP DATA'!U30)))</f>
        <v>20300</v>
      </c>
      <c r="AE11" s="451"/>
      <c r="AF11" s="451"/>
      <c r="AG11" s="451"/>
    </row>
    <row r="12" spans="1:33" s="153" customFormat="1" ht="15.75" customHeight="1">
      <c r="A12" s="161"/>
      <c r="B12" s="458" t="s">
        <v>178</v>
      </c>
      <c r="C12" s="160"/>
      <c r="D12" s="214"/>
      <c r="E12" s="440">
        <f>(IF($B$2="Under 19",'APP DATA'!C9,IF($B$2="19-24",'APP DATA'!C20,'APP DATA'!C31)))</f>
        <v>4200</v>
      </c>
      <c r="F12" s="440">
        <f>(IF($B$2="Under 19",'APP DATA'!D9,IF($B$2="19-24",'APP DATA'!D20,'APP DATA'!D31)))</f>
        <v>1700</v>
      </c>
      <c r="G12" s="440">
        <f>(IF($B$2="Under 19",'APP DATA'!E9,IF($B$2="19-24",'APP DATA'!E20,'APP DATA'!E31)))</f>
        <v>5900</v>
      </c>
      <c r="H12" s="440"/>
      <c r="I12" s="440">
        <f>(IF($B$2="Under 19",'APP DATA'!G9,IF($B$2="19-24",'APP DATA'!G20,'APP DATA'!G31)))</f>
        <v>4600</v>
      </c>
      <c r="J12" s="440">
        <f>(IF($B$2="Under 19",'APP DATA'!H9,IF($B$2="19-24",'APP DATA'!H20,'APP DATA'!H31)))</f>
        <v>2000</v>
      </c>
      <c r="K12" s="440">
        <f>(IF($B$2="Under 19",'APP DATA'!I9,IF($B$2="19-24",'APP DATA'!I20,'APP DATA'!I31)))</f>
        <v>6700</v>
      </c>
      <c r="L12" s="440"/>
      <c r="M12" s="440">
        <f>(IF($B$2="Under 19",'APP DATA'!K9,IF($B$2="19-24",'APP DATA'!K20,'APP DATA'!K31)))</f>
        <v>4000</v>
      </c>
      <c r="N12" s="440">
        <f>(IF($B$2="Under 19",'APP DATA'!L9,IF($B$2="19-24",'APP DATA'!L20,'APP DATA'!L31)))</f>
        <v>2200</v>
      </c>
      <c r="O12" s="440">
        <f>(IF($B$2="Under 19",'APP DATA'!M9,IF($B$2="19-24",'APP DATA'!M20,'APP DATA'!M31)))</f>
        <v>6200</v>
      </c>
      <c r="P12" s="440"/>
      <c r="Q12" s="440">
        <f>(IF($B$2="Under 19",'APP DATA'!O9,IF($B$2="19-24",'APP DATA'!O20,'APP DATA'!O31)))</f>
        <v>4600</v>
      </c>
      <c r="R12" s="440">
        <f>(IF($B$2="Under 19",'APP DATA'!P9,IF($B$2="19-24",'APP DATA'!P20,'APP DATA'!P31)))</f>
        <v>1500</v>
      </c>
      <c r="S12" s="440">
        <f>(IF($B$2="Under 19",'APP DATA'!Q9,IF($B$2="19-24",'APP DATA'!Q20,'APP DATA'!Q31)))</f>
        <v>6000</v>
      </c>
      <c r="T12" s="440"/>
      <c r="U12" s="440">
        <f>(IF($B$2="Under 19",'APP DATA'!S9,IF($B$2="19-24",'APP DATA'!S20,'APP DATA'!S31)))</f>
        <v>5300</v>
      </c>
      <c r="V12" s="440">
        <f>(IF($B$2="Under 19",'APP DATA'!T9,IF($B$2="19-24",'APP DATA'!T20,'APP DATA'!T31)))</f>
        <v>2200</v>
      </c>
      <c r="W12" s="440">
        <f>(IF($B$2="Under 19",'APP DATA'!U9,IF($B$2="19-24",'APP DATA'!U20,'APP DATA'!U31)))</f>
        <v>7500</v>
      </c>
      <c r="AE12" s="451"/>
      <c r="AF12" s="451"/>
      <c r="AG12" s="451"/>
    </row>
    <row r="13" spans="1:33" s="153" customFormat="1" ht="25.5" customHeight="1">
      <c r="A13" s="664" t="s">
        <v>264</v>
      </c>
      <c r="B13" s="664"/>
      <c r="C13" s="664"/>
      <c r="D13" s="664"/>
      <c r="E13" s="504">
        <f>(IF($B$2="Under 19",'APP DATA'!C10,IF($B$2="19-24",'APP DATA'!C21,'APP DATA'!C32)))</f>
        <v>32400</v>
      </c>
      <c r="F13" s="504">
        <f>(IF($B$2="Under 19",'APP DATA'!D10,IF($B$2="19-24",'APP DATA'!D21,'APP DATA'!D32)))</f>
        <v>8900</v>
      </c>
      <c r="G13" s="504">
        <f>(IF($B$2="Under 19",'APP DATA'!E10,IF($B$2="19-24",'APP DATA'!E21,'APP DATA'!E32)))</f>
        <v>41300</v>
      </c>
      <c r="H13" s="504"/>
      <c r="I13" s="504">
        <f>(IF($B$2="Under 19",'APP DATA'!G10,IF($B$2="19-24",'APP DATA'!G21,'APP DATA'!G32)))</f>
        <v>40400</v>
      </c>
      <c r="J13" s="504">
        <f>(IF($B$2="Under 19",'APP DATA'!H10,IF($B$2="19-24",'APP DATA'!H21,'APP DATA'!H32)))</f>
        <v>11200</v>
      </c>
      <c r="K13" s="504">
        <f>(IF($B$2="Under 19",'APP DATA'!I10,IF($B$2="19-24",'APP DATA'!I21,'APP DATA'!I32)))</f>
        <v>51600</v>
      </c>
      <c r="L13" s="504"/>
      <c r="M13" s="504">
        <f>(IF($B$2="Under 19",'APP DATA'!K10,IF($B$2="19-24",'APP DATA'!K21,'APP DATA'!K32)))</f>
        <v>40300</v>
      </c>
      <c r="N13" s="504">
        <f>(IF($B$2="Under 19",'APP DATA'!L10,IF($B$2="19-24",'APP DATA'!L21,'APP DATA'!L32)))</f>
        <v>13600</v>
      </c>
      <c r="O13" s="504">
        <f>(IF($B$2="Under 19",'APP DATA'!M10,IF($B$2="19-24",'APP DATA'!M21,'APP DATA'!M32)))</f>
        <v>54000</v>
      </c>
      <c r="P13" s="504"/>
      <c r="Q13" s="504">
        <f>(IF($B$2="Under 19",'APP DATA'!O10,IF($B$2="19-24",'APP DATA'!O21,'APP DATA'!O32)))</f>
        <v>36800</v>
      </c>
      <c r="R13" s="504">
        <f>(IF($B$2="Under 19",'APP DATA'!P10,IF($B$2="19-24",'APP DATA'!P21,'APP DATA'!P32)))</f>
        <v>9100</v>
      </c>
      <c r="S13" s="504">
        <f>(IF($B$2="Under 19",'APP DATA'!Q10,IF($B$2="19-24",'APP DATA'!Q21,'APP DATA'!Q32)))</f>
        <v>45900</v>
      </c>
      <c r="T13" s="504"/>
      <c r="U13" s="504">
        <f>(IF($B$2="Under 19",'APP DATA'!S10,IF($B$2="19-24",'APP DATA'!S21,'APP DATA'!S32)))</f>
        <v>30100</v>
      </c>
      <c r="V13" s="504">
        <f>(IF($B$2="Under 19",'APP DATA'!T10,IF($B$2="19-24",'APP DATA'!T21,'APP DATA'!T32)))</f>
        <v>9500</v>
      </c>
      <c r="W13" s="504">
        <f>(IF($B$2="Under 19",'APP DATA'!U10,IF($B$2="19-24",'APP DATA'!U21,'APP DATA'!U32)))</f>
        <v>39500</v>
      </c>
      <c r="Y13" s="538"/>
      <c r="AA13" s="450"/>
      <c r="AE13" s="451"/>
      <c r="AF13" s="451"/>
      <c r="AG13" s="451"/>
    </row>
    <row r="14" spans="1:33" s="153" customFormat="1">
      <c r="A14" s="151" t="s">
        <v>35</v>
      </c>
      <c r="B14" s="391"/>
      <c r="C14" s="391"/>
      <c r="D14" s="391"/>
      <c r="E14" s="440"/>
      <c r="F14" s="440"/>
      <c r="G14" s="440"/>
      <c r="H14" s="440"/>
      <c r="I14" s="440"/>
      <c r="J14" s="440"/>
      <c r="K14" s="440"/>
      <c r="L14" s="440"/>
      <c r="M14" s="440"/>
      <c r="N14" s="440"/>
      <c r="O14" s="440"/>
      <c r="P14" s="440"/>
      <c r="Q14" s="440"/>
      <c r="R14" s="440"/>
      <c r="S14" s="440"/>
      <c r="T14" s="440"/>
      <c r="U14" s="440"/>
      <c r="V14" s="440"/>
      <c r="W14" s="440"/>
    </row>
    <row r="15" spans="1:33" s="153" customFormat="1" ht="25.5" customHeight="1">
      <c r="A15" s="457"/>
      <c r="B15" s="667" t="s">
        <v>156</v>
      </c>
      <c r="C15" s="667"/>
      <c r="D15" s="667"/>
      <c r="E15" s="440">
        <f>(IF($B$2="Under 19",'APP DATA'!C12,IF($B$2="19-24",'APP DATA'!C23,'APP DATA'!C34)))</f>
        <v>26800</v>
      </c>
      <c r="F15" s="440">
        <f>(IF($B$2="Under 19",'APP DATA'!D12,IF($B$2="19-24",'APP DATA'!D23,'APP DATA'!D34)))</f>
        <v>6700</v>
      </c>
      <c r="G15" s="440">
        <f>(IF($B$2="Under 19",'APP DATA'!E12,IF($B$2="19-24",'APP DATA'!E23,'APP DATA'!E34)))</f>
        <v>33500</v>
      </c>
      <c r="H15" s="440"/>
      <c r="I15" s="440">
        <f>(IF($B$2="Under 19",'APP DATA'!G12,IF($B$2="19-24",'APP DATA'!G23,'APP DATA'!G34)))</f>
        <v>34300</v>
      </c>
      <c r="J15" s="440">
        <f>(IF($B$2="Under 19",'APP DATA'!H12,IF($B$2="19-24",'APP DATA'!H23,'APP DATA'!H34)))</f>
        <v>8600</v>
      </c>
      <c r="K15" s="440">
        <f>(IF($B$2="Under 19",'APP DATA'!I12,IF($B$2="19-24",'APP DATA'!I23,'APP DATA'!I34)))</f>
        <v>42900</v>
      </c>
      <c r="L15" s="440"/>
      <c r="M15" s="440">
        <f>(IF($B$2="Under 19",'APP DATA'!K12,IF($B$2="19-24",'APP DATA'!K23,'APP DATA'!K34)))</f>
        <v>35100</v>
      </c>
      <c r="N15" s="440">
        <f>(IF($B$2="Under 19",'APP DATA'!L12,IF($B$2="19-24",'APP DATA'!L23,'APP DATA'!L34)))</f>
        <v>10700</v>
      </c>
      <c r="O15" s="440">
        <f>(IF($B$2="Under 19",'APP DATA'!M12,IF($B$2="19-24",'APP DATA'!M23,'APP DATA'!M34)))</f>
        <v>45800</v>
      </c>
      <c r="P15" s="440"/>
      <c r="Q15" s="440">
        <f>(IF($B$2="Under 19",'APP DATA'!O12,IF($B$2="19-24",'APP DATA'!O23,'APP DATA'!O34)))</f>
        <v>30900</v>
      </c>
      <c r="R15" s="440">
        <f>(IF($B$2="Under 19",'APP DATA'!P12,IF($B$2="19-24",'APP DATA'!P23,'APP DATA'!P34)))</f>
        <v>7100</v>
      </c>
      <c r="S15" s="440">
        <f>(IF($B$2="Under 19",'APP DATA'!Q12,IF($B$2="19-24",'APP DATA'!Q23,'APP DATA'!Q34)))</f>
        <v>38000</v>
      </c>
      <c r="T15" s="440"/>
      <c r="U15" s="440">
        <f>(IF($B$2="Under 19",'APP DATA'!S12,IF($B$2="19-24",'APP DATA'!S23,'APP DATA'!S34)))</f>
        <v>23200</v>
      </c>
      <c r="V15" s="440">
        <f>(IF($B$2="Under 19",'APP DATA'!T12,IF($B$2="19-24",'APP DATA'!T23,'APP DATA'!T34)))</f>
        <v>6600</v>
      </c>
      <c r="W15" s="440">
        <f>(IF($B$2="Under 19",'APP DATA'!U12,IF($B$2="19-24",'APP DATA'!U23,'APP DATA'!U34)))</f>
        <v>29800</v>
      </c>
    </row>
    <row r="16" spans="1:33" s="153" customFormat="1">
      <c r="B16" s="458" t="s">
        <v>178</v>
      </c>
      <c r="C16" s="160"/>
      <c r="D16" s="214"/>
      <c r="E16" s="441">
        <f>(IF($B$2="Under 19",'APP DATA'!C13,IF($B$2="19-24",'APP DATA'!C24,'APP DATA'!C35)))</f>
        <v>5600</v>
      </c>
      <c r="F16" s="441">
        <f>(IF($B$2="Under 19",'APP DATA'!D13,IF($B$2="19-24",'APP DATA'!D24,'APP DATA'!D35)))</f>
        <v>2200</v>
      </c>
      <c r="G16" s="441">
        <f>(IF($B$2="Under 19",'APP DATA'!E13,IF($B$2="19-24",'APP DATA'!E24,'APP DATA'!E35)))</f>
        <v>7800</v>
      </c>
      <c r="H16" s="441"/>
      <c r="I16" s="441">
        <f>(IF($B$2="Under 19",'APP DATA'!G13,IF($B$2="19-24",'APP DATA'!G24,'APP DATA'!G35)))</f>
        <v>6000</v>
      </c>
      <c r="J16" s="441">
        <f>(IF($B$2="Under 19",'APP DATA'!H13,IF($B$2="19-24",'APP DATA'!H24,'APP DATA'!H35)))</f>
        <v>2600</v>
      </c>
      <c r="K16" s="441">
        <f>(IF($B$2="Under 19",'APP DATA'!I13,IF($B$2="19-24",'APP DATA'!I24,'APP DATA'!I35)))</f>
        <v>8700</v>
      </c>
      <c r="L16" s="441"/>
      <c r="M16" s="441">
        <f>(IF($B$2="Under 19",'APP DATA'!K13,IF($B$2="19-24",'APP DATA'!K24,'APP DATA'!K35)))</f>
        <v>5300</v>
      </c>
      <c r="N16" s="441">
        <f>(IF($B$2="Under 19",'APP DATA'!L13,IF($B$2="19-24",'APP DATA'!L24,'APP DATA'!L35)))</f>
        <v>2900</v>
      </c>
      <c r="O16" s="441">
        <f>(IF($B$2="Under 19",'APP DATA'!M13,IF($B$2="19-24",'APP DATA'!M24,'APP DATA'!M35)))</f>
        <v>8200</v>
      </c>
      <c r="P16" s="441"/>
      <c r="Q16" s="441">
        <f>(IF($B$2="Under 19",'APP DATA'!O13,IF($B$2="19-24",'APP DATA'!O24,'APP DATA'!O35)))</f>
        <v>5900</v>
      </c>
      <c r="R16" s="441">
        <f>(IF($B$2="Under 19",'APP DATA'!P13,IF($B$2="19-24",'APP DATA'!P24,'APP DATA'!P35)))</f>
        <v>1900</v>
      </c>
      <c r="S16" s="441">
        <f>(IF($B$2="Under 19",'APP DATA'!Q13,IF($B$2="19-24",'APP DATA'!Q24,'APP DATA'!Q35)))</f>
        <v>7900</v>
      </c>
      <c r="T16" s="441"/>
      <c r="U16" s="441">
        <f>(IF($B$2="Under 19",'APP DATA'!S13,IF($B$2="19-24",'APP DATA'!S24,'APP DATA'!S35)))</f>
        <v>6900</v>
      </c>
      <c r="V16" s="441">
        <f>(IF($B$2="Under 19",'APP DATA'!T13,IF($B$2="19-24",'APP DATA'!T24,'APP DATA'!T35)))</f>
        <v>2900</v>
      </c>
      <c r="W16" s="441">
        <f>(IF($B$2="Under 19",'APP DATA'!U13,IF($B$2="19-24",'APP DATA'!U24,'APP DATA'!U35)))</f>
        <v>9700</v>
      </c>
    </row>
    <row r="17" spans="1:30" s="153" customFormat="1">
      <c r="A17" s="533" t="s">
        <v>98</v>
      </c>
      <c r="B17" s="162"/>
      <c r="C17" s="162"/>
      <c r="D17" s="442"/>
      <c r="E17" s="214"/>
      <c r="F17" s="214"/>
      <c r="G17" s="214"/>
      <c r="H17" s="214"/>
      <c r="I17" s="214"/>
      <c r="J17" s="214"/>
      <c r="K17" s="214"/>
      <c r="L17" s="214"/>
      <c r="M17" s="214"/>
      <c r="N17" s="214"/>
      <c r="O17" s="214"/>
      <c r="P17" s="214"/>
      <c r="Q17" s="214"/>
      <c r="R17" s="214"/>
      <c r="S17" s="214"/>
      <c r="T17" s="214"/>
      <c r="U17" s="214"/>
      <c r="V17" s="214"/>
      <c r="W17" s="214"/>
    </row>
    <row r="18" spans="1:30" s="153" customFormat="1">
      <c r="A18" s="535" t="s">
        <v>168</v>
      </c>
      <c r="B18" s="187"/>
      <c r="C18" s="187"/>
      <c r="D18" s="214"/>
      <c r="E18" s="214"/>
      <c r="F18" s="214"/>
      <c r="G18" s="214"/>
      <c r="H18" s="214"/>
      <c r="I18" s="214"/>
      <c r="J18" s="214"/>
      <c r="K18" s="214"/>
      <c r="L18" s="214"/>
      <c r="M18" s="214"/>
      <c r="N18" s="214"/>
      <c r="O18" s="214"/>
      <c r="P18" s="214"/>
      <c r="Q18" s="214"/>
      <c r="R18" s="214"/>
      <c r="S18" s="214"/>
      <c r="T18" s="214"/>
      <c r="U18" s="214"/>
      <c r="V18" s="214"/>
      <c r="W18" s="214"/>
    </row>
    <row r="19" spans="1:30" s="153" customFormat="1">
      <c r="A19" s="534" t="s">
        <v>158</v>
      </c>
      <c r="B19" s="163"/>
      <c r="C19" s="163"/>
      <c r="H19" s="214"/>
      <c r="L19" s="214"/>
      <c r="P19" s="214"/>
      <c r="T19" s="214"/>
    </row>
    <row r="20" spans="1:30" s="153" customFormat="1">
      <c r="A20" s="534" t="s">
        <v>262</v>
      </c>
      <c r="B20" s="163"/>
      <c r="C20" s="163"/>
      <c r="H20" s="214"/>
      <c r="L20" s="214"/>
      <c r="P20" s="214"/>
      <c r="T20" s="214"/>
      <c r="Y20" s="450"/>
    </row>
    <row r="21" spans="1:30" s="153" customFormat="1">
      <c r="A21" s="163"/>
      <c r="B21" s="163"/>
      <c r="C21" s="163"/>
      <c r="H21" s="214"/>
      <c r="L21" s="214"/>
      <c r="P21" s="214"/>
      <c r="T21" s="214"/>
      <c r="Y21" s="450"/>
    </row>
    <row r="22" spans="1:30" s="153" customFormat="1">
      <c r="A22" s="163"/>
      <c r="B22" s="163"/>
      <c r="C22" s="163"/>
      <c r="H22" s="214"/>
      <c r="L22" s="214"/>
      <c r="P22" s="214"/>
      <c r="Q22" s="539"/>
      <c r="R22" s="539"/>
      <c r="S22" s="539"/>
      <c r="T22" s="539"/>
      <c r="U22" s="539"/>
      <c r="V22" s="539"/>
      <c r="W22" s="539"/>
      <c r="Y22" s="450"/>
      <c r="AC22" s="450"/>
      <c r="AD22" s="450"/>
    </row>
    <row r="23" spans="1:30" s="153" customFormat="1">
      <c r="A23" s="163"/>
      <c r="B23" s="163"/>
      <c r="C23" s="163"/>
      <c r="H23" s="214"/>
      <c r="L23" s="214"/>
      <c r="P23" s="214"/>
      <c r="Y23" s="450"/>
    </row>
    <row r="24" spans="1:30" s="153" customFormat="1">
      <c r="A24" s="163"/>
      <c r="B24" s="163"/>
      <c r="C24" s="163"/>
      <c r="H24" s="214"/>
      <c r="L24" s="214"/>
      <c r="P24" s="214"/>
      <c r="T24" s="214"/>
    </row>
    <row r="25" spans="1:30" s="153" customFormat="1" ht="14">
      <c r="A25" s="447"/>
      <c r="B25" s="163"/>
      <c r="C25" s="163"/>
      <c r="H25" s="214"/>
      <c r="L25" s="214"/>
      <c r="P25" s="214"/>
      <c r="T25" s="214"/>
    </row>
    <row r="26" spans="1:30" s="153" customFormat="1" ht="12" customHeight="1">
      <c r="A26" s="163"/>
      <c r="B26" s="163"/>
      <c r="C26" s="163"/>
      <c r="H26" s="214"/>
      <c r="L26" s="214"/>
      <c r="P26" s="214"/>
      <c r="T26" s="214"/>
    </row>
    <row r="27" spans="1:30" s="153" customFormat="1" ht="15" customHeight="1">
      <c r="A27" s="665" t="str">
        <f>CONCATENATE("Table 7: Apprenticeships Started by Learners Who Claimed Benefit before Training by Benefit Type, Level of Learning and Academic Year (% of all apprenticeships) - Age ", $B$2,"")</f>
        <v>Table 7: Apprenticeships Started by Learners Who Claimed Benefit before Training by Benefit Type, Level of Learning and Academic Year (% of all apprenticeships) - Age 19-64</v>
      </c>
      <c r="B27" s="665"/>
      <c r="C27" s="665"/>
      <c r="D27" s="665"/>
      <c r="E27" s="665"/>
      <c r="F27" s="665"/>
      <c r="G27" s="665"/>
      <c r="H27" s="665"/>
      <c r="I27" s="665"/>
      <c r="J27" s="665"/>
      <c r="K27" s="665"/>
      <c r="L27" s="665"/>
      <c r="M27" s="665"/>
      <c r="N27" s="665"/>
      <c r="O27" s="665"/>
      <c r="P27" s="665"/>
      <c r="Q27" s="665"/>
      <c r="R27" s="665"/>
      <c r="S27" s="665"/>
      <c r="T27" s="665"/>
      <c r="U27" s="665"/>
      <c r="V27" s="665"/>
      <c r="W27" s="665"/>
    </row>
    <row r="28" spans="1:30" s="438" customFormat="1" ht="18.75" customHeight="1">
      <c r="A28" s="666"/>
      <c r="B28" s="666"/>
      <c r="C28" s="666"/>
      <c r="D28" s="666"/>
      <c r="E28" s="666"/>
      <c r="F28" s="666"/>
      <c r="G28" s="666"/>
      <c r="H28" s="666"/>
      <c r="I28" s="666"/>
      <c r="J28" s="666"/>
      <c r="K28" s="666"/>
      <c r="L28" s="666"/>
      <c r="M28" s="666"/>
      <c r="N28" s="666"/>
      <c r="O28" s="666"/>
      <c r="P28" s="666"/>
      <c r="Q28" s="666"/>
      <c r="R28" s="666"/>
      <c r="S28" s="666"/>
      <c r="T28" s="666"/>
      <c r="U28" s="666"/>
      <c r="V28" s="666"/>
      <c r="W28" s="666"/>
    </row>
    <row r="29" spans="1:30" s="153" customFormat="1">
      <c r="A29" s="154"/>
      <c r="B29" s="155"/>
      <c r="C29" s="155"/>
      <c r="D29" s="155"/>
      <c r="E29" s="662" t="s">
        <v>18</v>
      </c>
      <c r="F29" s="663"/>
      <c r="G29" s="663"/>
      <c r="H29" s="146"/>
      <c r="I29" s="662" t="s">
        <v>19</v>
      </c>
      <c r="J29" s="662"/>
      <c r="K29" s="662"/>
      <c r="L29" s="147"/>
      <c r="M29" s="662" t="s">
        <v>96</v>
      </c>
      <c r="N29" s="662"/>
      <c r="O29" s="662"/>
      <c r="P29" s="147"/>
      <c r="Q29" s="662" t="s">
        <v>115</v>
      </c>
      <c r="R29" s="662"/>
      <c r="S29" s="662"/>
      <c r="T29" s="147"/>
      <c r="U29" s="662" t="s">
        <v>149</v>
      </c>
      <c r="V29" s="662"/>
      <c r="W29" s="662"/>
    </row>
    <row r="30" spans="1:30" s="153" customFormat="1" ht="34.5">
      <c r="A30" s="156"/>
      <c r="B30" s="157"/>
      <c r="C30" s="157"/>
      <c r="D30" s="158"/>
      <c r="E30" s="148" t="s">
        <v>33</v>
      </c>
      <c r="F30" s="149" t="s">
        <v>34</v>
      </c>
      <c r="G30" s="148" t="s">
        <v>32</v>
      </c>
      <c r="H30" s="150"/>
      <c r="I30" s="148" t="s">
        <v>33</v>
      </c>
      <c r="J30" s="149" t="s">
        <v>34</v>
      </c>
      <c r="K30" s="148" t="s">
        <v>32</v>
      </c>
      <c r="L30" s="150"/>
      <c r="M30" s="148" t="s">
        <v>33</v>
      </c>
      <c r="N30" s="149" t="s">
        <v>34</v>
      </c>
      <c r="O30" s="148" t="s">
        <v>32</v>
      </c>
      <c r="P30" s="150"/>
      <c r="Q30" s="148" t="s">
        <v>33</v>
      </c>
      <c r="R30" s="149" t="s">
        <v>34</v>
      </c>
      <c r="S30" s="148" t="s">
        <v>32</v>
      </c>
      <c r="T30" s="150"/>
      <c r="U30" s="148" t="s">
        <v>33</v>
      </c>
      <c r="V30" s="149" t="s">
        <v>34</v>
      </c>
      <c r="W30" s="148" t="s">
        <v>32</v>
      </c>
    </row>
    <row r="31" spans="1:30" s="153" customFormat="1" ht="18.75" customHeight="1">
      <c r="A31" s="159" t="s">
        <v>221</v>
      </c>
      <c r="B31" s="159"/>
      <c r="C31" s="159"/>
      <c r="D31" s="159"/>
      <c r="E31" s="519">
        <f>IFERROR(E8/E$8,"-")</f>
        <v>1</v>
      </c>
      <c r="F31" s="519">
        <f t="shared" ref="F31:W31" si="0">IFERROR(F8/F$8,"-")</f>
        <v>1</v>
      </c>
      <c r="G31" s="519">
        <f t="shared" si="0"/>
        <v>1</v>
      </c>
      <c r="H31" s="519"/>
      <c r="I31" s="519">
        <f t="shared" si="0"/>
        <v>1</v>
      </c>
      <c r="J31" s="519">
        <f t="shared" si="0"/>
        <v>1</v>
      </c>
      <c r="K31" s="519">
        <f t="shared" si="0"/>
        <v>1</v>
      </c>
      <c r="L31" s="519"/>
      <c r="M31" s="519">
        <f t="shared" si="0"/>
        <v>1</v>
      </c>
      <c r="N31" s="519">
        <f t="shared" si="0"/>
        <v>1</v>
      </c>
      <c r="O31" s="519">
        <f t="shared" si="0"/>
        <v>1</v>
      </c>
      <c r="P31" s="519"/>
      <c r="Q31" s="519">
        <f t="shared" si="0"/>
        <v>1</v>
      </c>
      <c r="R31" s="519">
        <f t="shared" si="0"/>
        <v>1</v>
      </c>
      <c r="S31" s="519">
        <f t="shared" si="0"/>
        <v>1</v>
      </c>
      <c r="T31" s="519"/>
      <c r="U31" s="519">
        <f t="shared" si="0"/>
        <v>1</v>
      </c>
      <c r="V31" s="519">
        <f t="shared" si="0"/>
        <v>1</v>
      </c>
      <c r="W31" s="519">
        <f t="shared" si="0"/>
        <v>1</v>
      </c>
    </row>
    <row r="32" spans="1:30" s="153" customFormat="1" ht="22.5" customHeight="1">
      <c r="A32" s="664" t="s">
        <v>263</v>
      </c>
      <c r="B32" s="664"/>
      <c r="C32" s="664"/>
      <c r="D32" s="664"/>
      <c r="E32" s="536">
        <f>IFERROR(E9/E$8,"-")</f>
        <v>0.11989664082687339</v>
      </c>
      <c r="F32" s="536">
        <f t="shared" ref="F32:W32" si="1">IFERROR(F9/F$8,"-")</f>
        <v>5.1170858629661753E-2</v>
      </c>
      <c r="G32" s="536">
        <f t="shared" si="1"/>
        <v>9.4235751295336789E-2</v>
      </c>
      <c r="H32" s="536"/>
      <c r="I32" s="536">
        <f t="shared" si="1"/>
        <v>0.13375224416517056</v>
      </c>
      <c r="J32" s="536">
        <f t="shared" si="1"/>
        <v>5.2809749492213946E-2</v>
      </c>
      <c r="K32" s="536">
        <f t="shared" si="1"/>
        <v>0.10148448043184885</v>
      </c>
      <c r="L32" s="536"/>
      <c r="M32" s="536">
        <f t="shared" si="1"/>
        <v>0.14341463414634145</v>
      </c>
      <c r="N32" s="536">
        <f t="shared" si="1"/>
        <v>5.3885422575155981E-2</v>
      </c>
      <c r="O32" s="536">
        <f t="shared" si="1"/>
        <v>0.1020194072908471</v>
      </c>
      <c r="P32" s="536"/>
      <c r="Q32" s="536">
        <f t="shared" si="1"/>
        <v>0.12690114068441063</v>
      </c>
      <c r="R32" s="536">
        <f t="shared" si="1"/>
        <v>6.537282941777324E-2</v>
      </c>
      <c r="S32" s="536">
        <f t="shared" si="1"/>
        <v>0.10736295815763866</v>
      </c>
      <c r="T32" s="536"/>
      <c r="U32" s="536">
        <f t="shared" si="1"/>
        <v>0.10334788937409024</v>
      </c>
      <c r="V32" s="536">
        <f t="shared" si="1"/>
        <v>4.1746949261400129E-2</v>
      </c>
      <c r="W32" s="536">
        <f t="shared" si="1"/>
        <v>7.6838032061912656E-2</v>
      </c>
    </row>
    <row r="33" spans="1:23" s="153" customFormat="1" ht="12">
      <c r="A33" s="151" t="s">
        <v>35</v>
      </c>
      <c r="B33" s="420"/>
      <c r="C33" s="420"/>
      <c r="D33" s="420"/>
      <c r="E33" s="536"/>
      <c r="F33" s="536"/>
      <c r="G33" s="536"/>
      <c r="H33" s="536"/>
      <c r="I33" s="536"/>
      <c r="J33" s="536"/>
      <c r="K33" s="536"/>
      <c r="L33" s="536"/>
      <c r="M33" s="536"/>
      <c r="N33" s="536"/>
      <c r="O33" s="536"/>
      <c r="P33" s="536"/>
      <c r="Q33" s="536"/>
      <c r="R33" s="536"/>
      <c r="S33" s="536"/>
      <c r="T33" s="536"/>
      <c r="U33" s="536"/>
      <c r="V33" s="536"/>
      <c r="W33" s="536"/>
    </row>
    <row r="34" spans="1:23" s="153" customFormat="1" ht="26.25" customHeight="1">
      <c r="A34" s="459"/>
      <c r="B34" s="667" t="s">
        <v>156</v>
      </c>
      <c r="C34" s="667"/>
      <c r="D34" s="668"/>
      <c r="E34" s="536">
        <f t="shared" ref="E34:W34" si="2">IFERROR(E11/E$8,"-")</f>
        <v>9.8191214470284241E-2</v>
      </c>
      <c r="F34" s="536">
        <f t="shared" si="2"/>
        <v>3.6426712922810058E-2</v>
      </c>
      <c r="G34" s="536">
        <f t="shared" si="2"/>
        <v>7.512953367875648E-2</v>
      </c>
      <c r="H34" s="536"/>
      <c r="I34" s="536">
        <f t="shared" si="2"/>
        <v>0.11310592459605028</v>
      </c>
      <c r="J34" s="536">
        <f t="shared" si="2"/>
        <v>3.9268788083953961E-2</v>
      </c>
      <c r="K34" s="536">
        <f t="shared" si="2"/>
        <v>8.3400809716599189E-2</v>
      </c>
      <c r="L34" s="536"/>
      <c r="M34" s="536">
        <f t="shared" si="2"/>
        <v>0.12390243902439024</v>
      </c>
      <c r="N34" s="536">
        <f t="shared" si="2"/>
        <v>4.1406693136698806E-2</v>
      </c>
      <c r="O34" s="536">
        <f t="shared" si="2"/>
        <v>8.5759244689221081E-2</v>
      </c>
      <c r="P34" s="536"/>
      <c r="Q34" s="536">
        <f t="shared" si="2"/>
        <v>0.10551330798479087</v>
      </c>
      <c r="R34" s="536">
        <f t="shared" si="2"/>
        <v>5.0051072522982638E-2</v>
      </c>
      <c r="S34" s="536">
        <f t="shared" si="2"/>
        <v>8.7901394745377878E-2</v>
      </c>
      <c r="T34" s="536"/>
      <c r="U34" s="536">
        <f t="shared" si="2"/>
        <v>7.7632217370208631E-2</v>
      </c>
      <c r="V34" s="536">
        <f t="shared" si="2"/>
        <v>2.7617212588310854E-2</v>
      </c>
      <c r="W34" s="536">
        <f t="shared" si="2"/>
        <v>5.6108347153123274E-2</v>
      </c>
    </row>
    <row r="35" spans="1:23" s="153" customFormat="1" ht="12">
      <c r="A35" s="161"/>
      <c r="B35" s="458" t="s">
        <v>178</v>
      </c>
      <c r="C35" s="160"/>
      <c r="D35" s="214"/>
      <c r="E35" s="537">
        <f t="shared" ref="E35:W35" si="3">IFERROR(E12/E$8,"-")</f>
        <v>2.1705426356589147E-2</v>
      </c>
      <c r="F35" s="537">
        <f t="shared" si="3"/>
        <v>1.4744145706851692E-2</v>
      </c>
      <c r="G35" s="537">
        <f t="shared" si="3"/>
        <v>1.9106217616580309E-2</v>
      </c>
      <c r="H35" s="537"/>
      <c r="I35" s="537">
        <f t="shared" si="3"/>
        <v>2.0646319569120289E-2</v>
      </c>
      <c r="J35" s="537">
        <f t="shared" si="3"/>
        <v>1.3540961408259987E-2</v>
      </c>
      <c r="K35" s="537">
        <f t="shared" si="3"/>
        <v>1.8083670715249661E-2</v>
      </c>
      <c r="L35" s="537"/>
      <c r="M35" s="537">
        <f t="shared" si="3"/>
        <v>1.9512195121951219E-2</v>
      </c>
      <c r="N35" s="537">
        <f t="shared" si="3"/>
        <v>1.2478729438457176E-2</v>
      </c>
      <c r="O35" s="537">
        <f t="shared" si="3"/>
        <v>1.6260162601626018E-2</v>
      </c>
      <c r="P35" s="537"/>
      <c r="Q35" s="537">
        <f t="shared" si="3"/>
        <v>2.1863117870722433E-2</v>
      </c>
      <c r="R35" s="537">
        <f t="shared" si="3"/>
        <v>1.5321756894790603E-2</v>
      </c>
      <c r="S35" s="537">
        <f t="shared" si="3"/>
        <v>1.9461563412260786E-2</v>
      </c>
      <c r="T35" s="537"/>
      <c r="U35" s="537">
        <f t="shared" si="3"/>
        <v>2.5715672003881612E-2</v>
      </c>
      <c r="V35" s="537">
        <f t="shared" si="3"/>
        <v>1.4129736673089274E-2</v>
      </c>
      <c r="W35" s="537">
        <f t="shared" si="3"/>
        <v>2.0729684908789386E-2</v>
      </c>
    </row>
    <row r="36" spans="1:23" s="153" customFormat="1" ht="22.5" customHeight="1">
      <c r="A36" s="664" t="s">
        <v>264</v>
      </c>
      <c r="B36" s="664"/>
      <c r="C36" s="664"/>
      <c r="D36" s="664"/>
      <c r="E36" s="536">
        <f t="shared" ref="E36:W36" si="4">IFERROR(E13/E$8,"-")</f>
        <v>0.16744186046511628</v>
      </c>
      <c r="F36" s="536">
        <f t="shared" si="4"/>
        <v>7.7189939288811793E-2</v>
      </c>
      <c r="G36" s="536">
        <f t="shared" si="4"/>
        <v>0.13374352331606218</v>
      </c>
      <c r="H36" s="536"/>
      <c r="I36" s="536">
        <f t="shared" si="4"/>
        <v>0.18132854578096949</v>
      </c>
      <c r="J36" s="536">
        <f t="shared" si="4"/>
        <v>7.582938388625593E-2</v>
      </c>
      <c r="K36" s="536">
        <f t="shared" si="4"/>
        <v>0.13927125506072874</v>
      </c>
      <c r="L36" s="536"/>
      <c r="M36" s="536">
        <f t="shared" si="4"/>
        <v>0.19658536585365854</v>
      </c>
      <c r="N36" s="536">
        <f t="shared" si="4"/>
        <v>7.7141236528644352E-2</v>
      </c>
      <c r="O36" s="536">
        <f t="shared" si="4"/>
        <v>0.14162077104642015</v>
      </c>
      <c r="P36" s="536"/>
      <c r="Q36" s="536">
        <f t="shared" si="4"/>
        <v>0.17490494296577946</v>
      </c>
      <c r="R36" s="536">
        <f t="shared" si="4"/>
        <v>9.2951991828396321E-2</v>
      </c>
      <c r="S36" s="536">
        <f t="shared" si="4"/>
        <v>0.14888096010379501</v>
      </c>
      <c r="T36" s="536"/>
      <c r="U36" s="536">
        <f t="shared" si="4"/>
        <v>0.14604560892770499</v>
      </c>
      <c r="V36" s="536">
        <f t="shared" si="4"/>
        <v>6.101477199743096E-2</v>
      </c>
      <c r="W36" s="536">
        <f t="shared" si="4"/>
        <v>0.1091763405196241</v>
      </c>
    </row>
    <row r="37" spans="1:23" s="153" customFormat="1" ht="12">
      <c r="A37" s="151" t="s">
        <v>35</v>
      </c>
      <c r="B37" s="420"/>
      <c r="C37" s="420"/>
      <c r="D37" s="420"/>
      <c r="E37" s="536"/>
      <c r="F37" s="536"/>
      <c r="G37" s="536"/>
      <c r="H37" s="536"/>
      <c r="I37" s="536"/>
      <c r="J37" s="536"/>
      <c r="K37" s="536"/>
      <c r="L37" s="536"/>
      <c r="M37" s="536"/>
      <c r="N37" s="536"/>
      <c r="O37" s="536"/>
      <c r="P37" s="536"/>
      <c r="Q37" s="536"/>
      <c r="R37" s="536"/>
      <c r="S37" s="536"/>
      <c r="T37" s="536"/>
      <c r="U37" s="536"/>
      <c r="V37" s="536"/>
      <c r="W37" s="536"/>
    </row>
    <row r="38" spans="1:23" s="153" customFormat="1" ht="26.25" customHeight="1">
      <c r="A38" s="457"/>
      <c r="B38" s="667" t="s">
        <v>156</v>
      </c>
      <c r="C38" s="667"/>
      <c r="D38" s="668"/>
      <c r="E38" s="536">
        <f t="shared" ref="E38:W38" si="5">IFERROR(E15/E$8,"-")</f>
        <v>0.13850129198966407</v>
      </c>
      <c r="F38" s="536">
        <f t="shared" si="5"/>
        <v>5.8109280138768434E-2</v>
      </c>
      <c r="G38" s="536">
        <f t="shared" si="5"/>
        <v>0.10848445595854922</v>
      </c>
      <c r="H38" s="536"/>
      <c r="I38" s="536">
        <f t="shared" si="5"/>
        <v>0.15394973070017953</v>
      </c>
      <c r="J38" s="536">
        <f t="shared" si="5"/>
        <v>5.8226134055517943E-2</v>
      </c>
      <c r="K38" s="536">
        <f t="shared" si="5"/>
        <v>0.11578947368421053</v>
      </c>
      <c r="L38" s="536"/>
      <c r="M38" s="536">
        <f t="shared" si="5"/>
        <v>0.17121951219512196</v>
      </c>
      <c r="N38" s="536">
        <f t="shared" si="5"/>
        <v>6.0692002268859895E-2</v>
      </c>
      <c r="O38" s="536">
        <f t="shared" si="5"/>
        <v>0.12011539470233412</v>
      </c>
      <c r="P38" s="536"/>
      <c r="Q38" s="536">
        <f t="shared" si="5"/>
        <v>0.14686311787072243</v>
      </c>
      <c r="R38" s="536">
        <f t="shared" si="5"/>
        <v>7.2522982635342181E-2</v>
      </c>
      <c r="S38" s="536">
        <f t="shared" si="5"/>
        <v>0.12325656827765163</v>
      </c>
      <c r="T38" s="536"/>
      <c r="U38" s="536">
        <f t="shared" si="5"/>
        <v>0.11256671518680253</v>
      </c>
      <c r="V38" s="536">
        <f t="shared" si="5"/>
        <v>4.238921001926782E-2</v>
      </c>
      <c r="W38" s="536">
        <f t="shared" si="5"/>
        <v>8.2365948037589828E-2</v>
      </c>
    </row>
    <row r="39" spans="1:23" s="153" customFormat="1" ht="12">
      <c r="B39" s="458" t="s">
        <v>178</v>
      </c>
      <c r="C39" s="160"/>
      <c r="D39" s="214"/>
      <c r="E39" s="536">
        <f t="shared" ref="E39:W39" si="6">IFERROR(E16/E$8,"-")</f>
        <v>2.8940568475452195E-2</v>
      </c>
      <c r="F39" s="536">
        <f t="shared" si="6"/>
        <v>1.9080659150043366E-2</v>
      </c>
      <c r="G39" s="536">
        <f t="shared" si="6"/>
        <v>2.5259067357512953E-2</v>
      </c>
      <c r="H39" s="536"/>
      <c r="I39" s="536">
        <f t="shared" si="6"/>
        <v>2.6929982046678635E-2</v>
      </c>
      <c r="J39" s="536">
        <f t="shared" si="6"/>
        <v>1.7603249830737983E-2</v>
      </c>
      <c r="K39" s="536">
        <f t="shared" si="6"/>
        <v>2.348178137651822E-2</v>
      </c>
      <c r="L39" s="536"/>
      <c r="M39" s="536">
        <f t="shared" si="6"/>
        <v>2.5853658536585365E-2</v>
      </c>
      <c r="N39" s="536">
        <f t="shared" si="6"/>
        <v>1.6449234259784458E-2</v>
      </c>
      <c r="O39" s="536">
        <f t="shared" si="6"/>
        <v>2.1505376344086023E-2</v>
      </c>
      <c r="P39" s="536"/>
      <c r="Q39" s="536">
        <f t="shared" si="6"/>
        <v>2.8041825095057035E-2</v>
      </c>
      <c r="R39" s="536">
        <f t="shared" si="6"/>
        <v>1.9407558733401432E-2</v>
      </c>
      <c r="S39" s="536">
        <f t="shared" si="6"/>
        <v>2.5624391826143365E-2</v>
      </c>
      <c r="T39" s="536"/>
      <c r="U39" s="536">
        <f t="shared" si="6"/>
        <v>3.3478893740902474E-2</v>
      </c>
      <c r="V39" s="536">
        <f t="shared" si="6"/>
        <v>1.8625561978163133E-2</v>
      </c>
      <c r="W39" s="536">
        <f t="shared" si="6"/>
        <v>2.6810392482034272E-2</v>
      </c>
    </row>
    <row r="40" spans="1:23" s="153" customFormat="1">
      <c r="A40" s="533" t="s">
        <v>98</v>
      </c>
      <c r="B40" s="162"/>
      <c r="C40" s="162"/>
      <c r="D40" s="442"/>
      <c r="E40" s="152"/>
      <c r="F40" s="152"/>
      <c r="G40" s="152"/>
      <c r="H40" s="152"/>
      <c r="I40" s="152"/>
      <c r="J40" s="152"/>
      <c r="K40" s="152"/>
      <c r="L40" s="152"/>
      <c r="M40" s="152"/>
      <c r="N40" s="152"/>
      <c r="O40" s="152"/>
      <c r="P40" s="152"/>
      <c r="Q40" s="152"/>
      <c r="R40" s="152"/>
      <c r="S40" s="152"/>
      <c r="T40" s="152"/>
      <c r="U40" s="152"/>
      <c r="V40" s="152"/>
      <c r="W40" s="152"/>
    </row>
    <row r="41" spans="1:23" s="153" customFormat="1">
      <c r="A41" s="535" t="s">
        <v>168</v>
      </c>
      <c r="B41" s="187"/>
      <c r="C41" s="187"/>
      <c r="D41" s="214"/>
      <c r="E41" s="214"/>
      <c r="F41" s="214"/>
      <c r="G41" s="214"/>
      <c r="H41" s="214"/>
      <c r="I41" s="214"/>
      <c r="J41" s="214"/>
      <c r="K41" s="214"/>
      <c r="L41" s="214"/>
      <c r="M41" s="214"/>
      <c r="N41" s="214"/>
      <c r="O41" s="214"/>
      <c r="P41" s="214"/>
      <c r="Q41" s="214"/>
      <c r="R41" s="214"/>
      <c r="S41" s="214"/>
      <c r="T41" s="214"/>
      <c r="U41" s="214"/>
      <c r="V41" s="214"/>
      <c r="W41" s="214"/>
    </row>
    <row r="42" spans="1:23" s="153" customFormat="1">
      <c r="A42" s="534" t="s">
        <v>158</v>
      </c>
      <c r="B42" s="163"/>
      <c r="C42" s="163"/>
      <c r="H42" s="214"/>
      <c r="L42" s="214"/>
      <c r="P42" s="214"/>
      <c r="T42" s="214"/>
    </row>
    <row r="43" spans="1:23" s="153" customFormat="1">
      <c r="A43" s="534" t="s">
        <v>262</v>
      </c>
      <c r="B43" s="163"/>
      <c r="C43" s="163"/>
      <c r="H43" s="214"/>
      <c r="L43" s="214"/>
      <c r="P43" s="214"/>
      <c r="T43" s="214"/>
    </row>
    <row r="44" spans="1:23" s="153" customFormat="1">
      <c r="A44" s="163"/>
      <c r="B44" s="163"/>
      <c r="C44" s="163"/>
      <c r="H44" s="214"/>
      <c r="L44" s="214"/>
      <c r="P44" s="214"/>
      <c r="T44" s="214"/>
    </row>
    <row r="45" spans="1:23" s="153" customFormat="1">
      <c r="A45" s="163"/>
      <c r="B45" s="163"/>
      <c r="C45" s="163"/>
      <c r="H45" s="214"/>
      <c r="L45" s="214"/>
      <c r="P45" s="214"/>
      <c r="T45" s="214"/>
    </row>
    <row r="46" spans="1:23" s="153" customFormat="1">
      <c r="A46" s="163"/>
      <c r="B46" s="163"/>
      <c r="C46" s="163"/>
      <c r="H46" s="214"/>
      <c r="L46" s="214"/>
      <c r="P46" s="214"/>
      <c r="T46" s="214"/>
    </row>
    <row r="47" spans="1:23" s="153" customFormat="1">
      <c r="A47" s="163"/>
      <c r="B47" s="163"/>
      <c r="C47" s="163"/>
      <c r="H47" s="214"/>
      <c r="L47" s="214"/>
      <c r="P47" s="214"/>
      <c r="T47" s="214"/>
    </row>
    <row r="48" spans="1:23" s="153" customFormat="1">
      <c r="H48" s="214"/>
      <c r="L48" s="214"/>
      <c r="P48" s="214"/>
      <c r="T48" s="214"/>
    </row>
    <row r="49" spans="8:20" s="153" customFormat="1">
      <c r="H49" s="214"/>
      <c r="L49" s="214"/>
      <c r="P49" s="214"/>
      <c r="T49" s="214"/>
    </row>
    <row r="50" spans="8:20" s="153" customFormat="1">
      <c r="H50" s="214"/>
      <c r="L50" s="214"/>
      <c r="P50" s="214"/>
      <c r="T50" s="214"/>
    </row>
    <row r="51" spans="8:20" s="153" customFormat="1">
      <c r="H51" s="214"/>
      <c r="L51" s="214"/>
      <c r="P51" s="214"/>
      <c r="T51" s="214"/>
    </row>
    <row r="52" spans="8:20" s="153" customFormat="1">
      <c r="H52" s="214"/>
      <c r="L52" s="214"/>
      <c r="P52" s="214"/>
      <c r="T52" s="214"/>
    </row>
    <row r="53" spans="8:20" s="153" customFormat="1">
      <c r="H53" s="214"/>
      <c r="L53" s="214"/>
      <c r="P53" s="214"/>
      <c r="T53" s="214"/>
    </row>
    <row r="54" spans="8:20" s="153" customFormat="1">
      <c r="H54" s="214"/>
      <c r="L54" s="214"/>
      <c r="P54" s="214"/>
      <c r="T54" s="214"/>
    </row>
    <row r="55" spans="8:20" s="153" customFormat="1">
      <c r="H55" s="214"/>
      <c r="L55" s="214"/>
      <c r="P55" s="214"/>
      <c r="T55" s="214"/>
    </row>
    <row r="56" spans="8:20" s="153" customFormat="1">
      <c r="H56" s="214"/>
      <c r="L56" s="214"/>
      <c r="P56" s="214"/>
      <c r="T56" s="214"/>
    </row>
    <row r="57" spans="8:20" s="153" customFormat="1">
      <c r="H57" s="214"/>
      <c r="L57" s="214"/>
      <c r="P57" s="214"/>
      <c r="T57" s="214"/>
    </row>
    <row r="58" spans="8:20" s="153" customFormat="1">
      <c r="H58" s="214"/>
      <c r="L58" s="214"/>
      <c r="P58" s="214"/>
      <c r="T58" s="214"/>
    </row>
    <row r="59" spans="8:20" s="153" customFormat="1">
      <c r="H59" s="214"/>
      <c r="L59" s="214"/>
      <c r="P59" s="214"/>
      <c r="T59" s="214"/>
    </row>
    <row r="60" spans="8:20" s="153" customFormat="1">
      <c r="H60" s="214"/>
      <c r="L60" s="214"/>
      <c r="P60" s="214"/>
      <c r="T60" s="214"/>
    </row>
    <row r="61" spans="8:20" s="153" customFormat="1">
      <c r="H61" s="214"/>
      <c r="L61" s="214"/>
      <c r="P61" s="214"/>
      <c r="T61" s="214"/>
    </row>
    <row r="62" spans="8:20" s="153" customFormat="1">
      <c r="H62" s="214"/>
      <c r="L62" s="214"/>
      <c r="P62" s="214"/>
      <c r="T62" s="214"/>
    </row>
    <row r="63" spans="8:20" s="153" customFormat="1">
      <c r="H63" s="214"/>
      <c r="L63" s="214"/>
      <c r="P63" s="214"/>
      <c r="T63" s="214"/>
    </row>
    <row r="64" spans="8:20" s="153" customFormat="1">
      <c r="H64" s="214"/>
      <c r="L64" s="214"/>
      <c r="P64" s="214"/>
      <c r="T64" s="214"/>
    </row>
    <row r="65" spans="1:21" s="153" customFormat="1">
      <c r="H65" s="214"/>
      <c r="L65" s="214"/>
      <c r="P65" s="214"/>
      <c r="T65" s="214"/>
    </row>
    <row r="66" spans="1:21" s="153" customFormat="1">
      <c r="H66" s="214"/>
      <c r="L66" s="214"/>
      <c r="P66" s="214"/>
      <c r="T66" s="214"/>
    </row>
    <row r="67" spans="1:21" s="153" customFormat="1" ht="12.5">
      <c r="A67" s="164"/>
      <c r="B67" s="164"/>
      <c r="C67" s="164"/>
      <c r="H67" s="214"/>
      <c r="L67" s="214"/>
      <c r="P67" s="214"/>
      <c r="T67" s="214"/>
      <c r="U67" s="435"/>
    </row>
    <row r="68" spans="1:21" s="153" customFormat="1" ht="12.5">
      <c r="A68" s="443"/>
      <c r="B68" s="443"/>
      <c r="C68" s="443"/>
      <c r="H68" s="214"/>
      <c r="L68" s="214"/>
      <c r="P68" s="214"/>
      <c r="T68" s="214"/>
      <c r="U68" s="435"/>
    </row>
    <row r="69" spans="1:21" s="153" customFormat="1" ht="12.5">
      <c r="H69" s="214"/>
      <c r="L69" s="214"/>
      <c r="P69" s="214"/>
      <c r="T69" s="214"/>
      <c r="U69" s="435"/>
    </row>
    <row r="70" spans="1:21" s="444" customFormat="1" ht="14">
      <c r="A70" s="445"/>
      <c r="B70" s="445"/>
      <c r="C70" s="445"/>
      <c r="H70" s="446"/>
      <c r="L70" s="446"/>
      <c r="P70" s="446"/>
      <c r="T70" s="446"/>
    </row>
    <row r="71" spans="1:21" s="444" customFormat="1" ht="14">
      <c r="H71" s="446"/>
      <c r="L71" s="446"/>
      <c r="P71" s="446"/>
      <c r="T71" s="446"/>
    </row>
    <row r="72" spans="1:21" s="444" customFormat="1" ht="14">
      <c r="H72" s="446"/>
      <c r="L72" s="446"/>
      <c r="P72" s="446"/>
      <c r="T72" s="446"/>
    </row>
    <row r="73" spans="1:21" s="444" customFormat="1" ht="14">
      <c r="H73" s="446"/>
      <c r="L73" s="446"/>
      <c r="P73" s="446"/>
      <c r="T73" s="446"/>
    </row>
    <row r="74" spans="1:21" s="444" customFormat="1" ht="14">
      <c r="H74" s="446"/>
      <c r="L74" s="446"/>
      <c r="P74" s="446"/>
      <c r="T74" s="446"/>
    </row>
    <row r="75" spans="1:21" s="444" customFormat="1" ht="14">
      <c r="H75" s="446"/>
      <c r="L75" s="446"/>
      <c r="P75" s="446"/>
      <c r="T75" s="446"/>
    </row>
    <row r="76" spans="1:21" s="444" customFormat="1" ht="14">
      <c r="H76" s="446"/>
      <c r="L76" s="446"/>
      <c r="P76" s="446"/>
      <c r="T76" s="446"/>
    </row>
    <row r="77" spans="1:21" s="444" customFormat="1" ht="14">
      <c r="H77" s="446"/>
      <c r="L77" s="446"/>
      <c r="P77" s="446"/>
      <c r="T77" s="446"/>
    </row>
    <row r="78" spans="1:21" s="444" customFormat="1" ht="14">
      <c r="H78" s="446"/>
      <c r="L78" s="446"/>
      <c r="P78" s="446"/>
      <c r="T78" s="446"/>
    </row>
    <row r="79" spans="1:21" s="444" customFormat="1" ht="14">
      <c r="H79" s="446"/>
      <c r="L79" s="446"/>
      <c r="P79" s="446"/>
      <c r="T79" s="446"/>
    </row>
    <row r="80" spans="1:21" s="444" customFormat="1" ht="14">
      <c r="H80" s="446"/>
      <c r="L80" s="446"/>
      <c r="P80" s="446"/>
      <c r="T80" s="446"/>
    </row>
    <row r="81" spans="8:20" s="444" customFormat="1" ht="14">
      <c r="H81" s="446"/>
      <c r="L81" s="446"/>
      <c r="P81" s="446"/>
      <c r="T81" s="446"/>
    </row>
    <row r="82" spans="8:20" s="444" customFormat="1" ht="14">
      <c r="H82" s="446"/>
      <c r="L82" s="446"/>
      <c r="P82" s="446"/>
      <c r="T82" s="446"/>
    </row>
    <row r="83" spans="8:20" s="444" customFormat="1" ht="14">
      <c r="H83" s="446"/>
      <c r="L83" s="446"/>
      <c r="P83" s="446"/>
      <c r="T83" s="446"/>
    </row>
    <row r="84" spans="8:20" s="444" customFormat="1" ht="14">
      <c r="H84" s="446"/>
      <c r="L84" s="446"/>
      <c r="P84" s="446"/>
      <c r="T84" s="446"/>
    </row>
    <row r="85" spans="8:20" s="444" customFormat="1" ht="14">
      <c r="H85" s="446"/>
      <c r="L85" s="446"/>
      <c r="P85" s="446"/>
      <c r="T85" s="446"/>
    </row>
    <row r="86" spans="8:20" s="444" customFormat="1" ht="14">
      <c r="H86" s="446"/>
      <c r="L86" s="446"/>
      <c r="P86" s="446"/>
      <c r="T86" s="446"/>
    </row>
    <row r="87" spans="8:20" s="444" customFormat="1" ht="14">
      <c r="H87" s="446"/>
      <c r="L87" s="446"/>
      <c r="P87" s="446"/>
      <c r="T87" s="446"/>
    </row>
    <row r="88" spans="8:20" s="444" customFormat="1" ht="14">
      <c r="H88" s="446"/>
      <c r="L88" s="446"/>
      <c r="P88" s="446"/>
      <c r="T88" s="446"/>
    </row>
    <row r="89" spans="8:20" s="444" customFormat="1" ht="14">
      <c r="H89" s="446"/>
      <c r="L89" s="446"/>
      <c r="P89" s="446"/>
      <c r="T89" s="446"/>
    </row>
    <row r="90" spans="8:20" s="444" customFormat="1" ht="14">
      <c r="H90" s="446"/>
      <c r="L90" s="446"/>
      <c r="P90" s="446"/>
      <c r="T90" s="446"/>
    </row>
    <row r="91" spans="8:20" s="444" customFormat="1" ht="14">
      <c r="H91" s="446"/>
      <c r="L91" s="446"/>
      <c r="P91" s="446"/>
      <c r="T91" s="446"/>
    </row>
    <row r="92" spans="8:20" s="444" customFormat="1" ht="14">
      <c r="H92" s="446"/>
      <c r="L92" s="446"/>
      <c r="P92" s="446"/>
      <c r="T92" s="446"/>
    </row>
    <row r="93" spans="8:20" s="444" customFormat="1" ht="14">
      <c r="H93" s="446"/>
      <c r="L93" s="446"/>
      <c r="P93" s="446"/>
      <c r="T93" s="446"/>
    </row>
    <row r="94" spans="8:20" s="444" customFormat="1" ht="14">
      <c r="H94" s="446"/>
      <c r="L94" s="446"/>
      <c r="P94" s="446"/>
      <c r="T94" s="446"/>
    </row>
    <row r="95" spans="8:20" s="444" customFormat="1" ht="14">
      <c r="H95" s="446"/>
      <c r="L95" s="446"/>
      <c r="P95" s="446"/>
      <c r="T95" s="446"/>
    </row>
    <row r="96" spans="8:20" s="444" customFormat="1" ht="14">
      <c r="H96" s="446"/>
      <c r="L96" s="446"/>
      <c r="P96" s="446"/>
      <c r="T96" s="446"/>
    </row>
    <row r="97" spans="8:20" s="444" customFormat="1" ht="14">
      <c r="H97" s="446"/>
      <c r="L97" s="446"/>
      <c r="P97" s="446"/>
      <c r="T97" s="446"/>
    </row>
    <row r="98" spans="8:20" s="444" customFormat="1" ht="14">
      <c r="H98" s="446"/>
      <c r="L98" s="446"/>
      <c r="P98" s="446"/>
      <c r="T98" s="446"/>
    </row>
    <row r="99" spans="8:20" s="444" customFormat="1" ht="14">
      <c r="H99" s="446"/>
      <c r="L99" s="446"/>
      <c r="P99" s="446"/>
      <c r="T99" s="446"/>
    </row>
    <row r="100" spans="8:20" s="444" customFormat="1" ht="14">
      <c r="H100" s="446"/>
      <c r="L100" s="446"/>
      <c r="P100" s="446"/>
      <c r="T100" s="446"/>
    </row>
    <row r="101" spans="8:20" s="444" customFormat="1" ht="14">
      <c r="H101" s="446"/>
      <c r="L101" s="446"/>
      <c r="P101" s="446"/>
      <c r="T101" s="446"/>
    </row>
    <row r="102" spans="8:20" s="444" customFormat="1" ht="14">
      <c r="H102" s="446"/>
      <c r="L102" s="446"/>
      <c r="P102" s="446"/>
      <c r="T102" s="446"/>
    </row>
    <row r="103" spans="8:20" s="444" customFormat="1" ht="14">
      <c r="H103" s="446"/>
      <c r="L103" s="446"/>
      <c r="P103" s="446"/>
      <c r="T103" s="446"/>
    </row>
    <row r="104" spans="8:20" s="444" customFormat="1" ht="14">
      <c r="H104" s="446"/>
      <c r="L104" s="446"/>
      <c r="P104" s="446"/>
      <c r="T104" s="446"/>
    </row>
    <row r="105" spans="8:20" s="444" customFormat="1" ht="14">
      <c r="H105" s="446"/>
      <c r="L105" s="446"/>
      <c r="P105" s="446"/>
      <c r="T105" s="446"/>
    </row>
    <row r="106" spans="8:20" s="444" customFormat="1" ht="14">
      <c r="H106" s="446"/>
      <c r="L106" s="446"/>
      <c r="P106" s="446"/>
      <c r="T106" s="446"/>
    </row>
    <row r="107" spans="8:20" s="444" customFormat="1" ht="14">
      <c r="H107" s="446"/>
      <c r="L107" s="446"/>
      <c r="P107" s="446"/>
      <c r="T107" s="446"/>
    </row>
    <row r="108" spans="8:20" s="444" customFormat="1" ht="14">
      <c r="H108" s="446"/>
      <c r="L108" s="446"/>
      <c r="P108" s="446"/>
      <c r="T108" s="446"/>
    </row>
    <row r="109" spans="8:20" s="444" customFormat="1" ht="14">
      <c r="H109" s="446"/>
      <c r="L109" s="446"/>
      <c r="P109" s="446"/>
      <c r="T109" s="446"/>
    </row>
    <row r="110" spans="8:20" s="444" customFormat="1" ht="14">
      <c r="H110" s="446"/>
      <c r="L110" s="446"/>
      <c r="P110" s="446"/>
      <c r="T110" s="446"/>
    </row>
    <row r="111" spans="8:20" s="444" customFormat="1" ht="14">
      <c r="H111" s="446"/>
      <c r="L111" s="446"/>
      <c r="P111" s="446"/>
      <c r="T111" s="446"/>
    </row>
    <row r="112" spans="8:20" s="444" customFormat="1" ht="14">
      <c r="H112" s="446"/>
      <c r="L112" s="446"/>
      <c r="P112" s="446"/>
      <c r="T112" s="446"/>
    </row>
    <row r="113" spans="8:20" s="444" customFormat="1" ht="14">
      <c r="H113" s="446"/>
      <c r="L113" s="446"/>
      <c r="P113" s="446"/>
      <c r="T113" s="446"/>
    </row>
    <row r="114" spans="8:20" s="444" customFormat="1" ht="14">
      <c r="H114" s="446"/>
      <c r="L114" s="446"/>
      <c r="P114" s="446"/>
      <c r="T114" s="446"/>
    </row>
    <row r="115" spans="8:20" s="444" customFormat="1" ht="14">
      <c r="H115" s="446"/>
      <c r="L115" s="446"/>
      <c r="P115" s="446"/>
      <c r="T115" s="446"/>
    </row>
    <row r="116" spans="8:20" s="444" customFormat="1" ht="14">
      <c r="H116" s="446"/>
      <c r="L116" s="446"/>
      <c r="P116" s="446"/>
      <c r="T116" s="446"/>
    </row>
    <row r="117" spans="8:20" s="153" customFormat="1">
      <c r="H117" s="214"/>
      <c r="L117" s="214"/>
      <c r="P117" s="214"/>
      <c r="T117" s="214"/>
    </row>
    <row r="118" spans="8:20" s="153" customFormat="1">
      <c r="H118" s="214"/>
      <c r="L118" s="214"/>
      <c r="P118" s="214"/>
      <c r="T118" s="214"/>
    </row>
    <row r="119" spans="8:20" s="153" customFormat="1">
      <c r="H119" s="214"/>
      <c r="L119" s="214"/>
      <c r="P119" s="214"/>
      <c r="T119" s="214"/>
    </row>
    <row r="120" spans="8:20" s="153" customFormat="1">
      <c r="H120" s="214"/>
      <c r="L120" s="214"/>
      <c r="P120" s="214"/>
      <c r="T120" s="214"/>
    </row>
    <row r="121" spans="8:20" s="153" customFormat="1">
      <c r="H121" s="214"/>
      <c r="L121" s="214"/>
      <c r="P121" s="214"/>
      <c r="T121" s="214"/>
    </row>
    <row r="122" spans="8:20" s="153" customFormat="1">
      <c r="H122" s="214"/>
      <c r="L122" s="214"/>
      <c r="P122" s="214"/>
      <c r="T122" s="214"/>
    </row>
    <row r="123" spans="8:20" s="153" customFormat="1">
      <c r="H123" s="214"/>
      <c r="L123" s="214"/>
      <c r="P123" s="214"/>
      <c r="T123" s="214"/>
    </row>
    <row r="124" spans="8:20" s="153" customFormat="1">
      <c r="H124" s="214"/>
      <c r="L124" s="214"/>
      <c r="P124" s="214"/>
      <c r="T124" s="214"/>
    </row>
    <row r="125" spans="8:20" s="153" customFormat="1">
      <c r="H125" s="214"/>
      <c r="L125" s="214"/>
      <c r="P125" s="214"/>
      <c r="T125" s="214"/>
    </row>
    <row r="126" spans="8:20" s="153" customFormat="1">
      <c r="H126" s="214"/>
      <c r="L126" s="214"/>
      <c r="P126" s="214"/>
      <c r="T126" s="214"/>
    </row>
    <row r="127" spans="8:20" s="153" customFormat="1">
      <c r="H127" s="214"/>
      <c r="L127" s="214"/>
      <c r="P127" s="214"/>
      <c r="T127" s="214"/>
    </row>
    <row r="128" spans="8:20" s="153" customFormat="1">
      <c r="H128" s="214"/>
      <c r="L128" s="214"/>
      <c r="P128" s="214"/>
      <c r="T128" s="214"/>
    </row>
    <row r="129" spans="8:20" s="153" customFormat="1">
      <c r="H129" s="214"/>
      <c r="L129" s="214"/>
      <c r="P129" s="214"/>
      <c r="T129" s="214"/>
    </row>
    <row r="130" spans="8:20" s="153" customFormat="1">
      <c r="H130" s="214"/>
      <c r="L130" s="214"/>
      <c r="P130" s="214"/>
      <c r="T130" s="214"/>
    </row>
    <row r="131" spans="8:20" s="153" customFormat="1">
      <c r="H131" s="214"/>
      <c r="L131" s="214"/>
      <c r="P131" s="214"/>
      <c r="T131" s="214"/>
    </row>
    <row r="132" spans="8:20" s="153" customFormat="1">
      <c r="H132" s="214"/>
      <c r="L132" s="214"/>
      <c r="P132" s="214"/>
      <c r="T132" s="214"/>
    </row>
    <row r="133" spans="8:20" s="153" customFormat="1">
      <c r="H133" s="214"/>
      <c r="L133" s="214"/>
      <c r="P133" s="214"/>
      <c r="T133" s="214"/>
    </row>
    <row r="134" spans="8:20" s="153" customFormat="1">
      <c r="H134" s="214"/>
      <c r="L134" s="214"/>
      <c r="P134" s="214"/>
      <c r="T134" s="214"/>
    </row>
  </sheetData>
  <mergeCells count="21">
    <mergeCell ref="B34:D34"/>
    <mergeCell ref="B38:D38"/>
    <mergeCell ref="A36:D36"/>
    <mergeCell ref="U29:W29"/>
    <mergeCell ref="U6:W6"/>
    <mergeCell ref="A9:D9"/>
    <mergeCell ref="A32:D32"/>
    <mergeCell ref="M6:O6"/>
    <mergeCell ref="Q6:S6"/>
    <mergeCell ref="E29:G29"/>
    <mergeCell ref="I29:K29"/>
    <mergeCell ref="M29:O29"/>
    <mergeCell ref="Q29:S29"/>
    <mergeCell ref="A27:W28"/>
    <mergeCell ref="B15:D15"/>
    <mergeCell ref="A1:B1"/>
    <mergeCell ref="E6:G6"/>
    <mergeCell ref="I6:K6"/>
    <mergeCell ref="A13:D13"/>
    <mergeCell ref="A4:W5"/>
    <mergeCell ref="B11:D11"/>
  </mergeCells>
  <dataValidations count="2">
    <dataValidation type="list" allowBlank="1" showInputMessage="1" showErrorMessage="1" sqref="B3">
      <formula1>$Z$1:$Z$2</formula1>
    </dataValidation>
    <dataValidation type="list" allowBlank="1" showInputMessage="1" showErrorMessage="1" sqref="B2">
      <formula1>Age_group3</formula1>
    </dataValidation>
  </dataValidations>
  <pageMargins left="0.78740157480314965" right="0.78740157480314965" top="0.78740157480314965" bottom="0.78740157480314965" header="0.51181102362204722" footer="0.51181102362204722"/>
  <pageSetup paperSize="9" scale="5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36"/>
  <sheetViews>
    <sheetView topLeftCell="D1" workbookViewId="0">
      <selection activeCell="M19" sqref="M19"/>
    </sheetView>
  </sheetViews>
  <sheetFormatPr defaultRowHeight="12.5"/>
  <cols>
    <col min="1" max="1" width="9.7265625" bestFit="1" customWidth="1"/>
    <col min="2" max="2" width="118.7265625" bestFit="1" customWidth="1"/>
    <col min="3" max="3" width="7.54296875" bestFit="1" customWidth="1"/>
    <col min="4" max="4" width="16.26953125" bestFit="1" customWidth="1"/>
    <col min="5" max="5" width="8.453125" bestFit="1" customWidth="1"/>
    <col min="6" max="6" width="2.7265625" style="401" customWidth="1"/>
    <col min="10" max="10" width="2.453125" style="401" customWidth="1"/>
    <col min="14" max="14" width="1.81640625" style="401" customWidth="1"/>
    <col min="18" max="18" width="2.81640625" style="401" customWidth="1"/>
  </cols>
  <sheetData>
    <row r="3" spans="1:25" s="501" customFormat="1">
      <c r="A3" s="145" t="s">
        <v>244</v>
      </c>
      <c r="S3" s="501" t="s">
        <v>149</v>
      </c>
    </row>
    <row r="4" spans="1:25" s="501" customFormat="1">
      <c r="S4" s="501" t="s">
        <v>33</v>
      </c>
      <c r="T4" s="501" t="s">
        <v>34</v>
      </c>
      <c r="U4" s="501" t="s">
        <v>32</v>
      </c>
    </row>
    <row r="5" spans="1:25" s="501" customFormat="1">
      <c r="B5" s="501" t="s">
        <v>245</v>
      </c>
      <c r="C5" s="503" t="s">
        <v>223</v>
      </c>
      <c r="D5" s="503" t="s">
        <v>223</v>
      </c>
      <c r="E5" s="503" t="s">
        <v>223</v>
      </c>
      <c r="F5" s="503"/>
      <c r="G5" s="503" t="s">
        <v>223</v>
      </c>
      <c r="H5" s="503" t="s">
        <v>223</v>
      </c>
      <c r="I5" s="503" t="s">
        <v>223</v>
      </c>
      <c r="J5" s="503"/>
      <c r="K5" s="503" t="s">
        <v>223</v>
      </c>
      <c r="L5" s="503" t="s">
        <v>223</v>
      </c>
      <c r="M5" s="503" t="s">
        <v>223</v>
      </c>
      <c r="N5" s="503"/>
      <c r="O5" s="503" t="s">
        <v>223</v>
      </c>
      <c r="P5" s="503" t="s">
        <v>223</v>
      </c>
      <c r="Q5" s="503" t="s">
        <v>223</v>
      </c>
      <c r="S5" s="501">
        <v>81000</v>
      </c>
      <c r="T5" s="501">
        <v>38200</v>
      </c>
      <c r="U5" s="501">
        <v>119200</v>
      </c>
    </row>
    <row r="6" spans="1:25" s="501" customFormat="1">
      <c r="B6" s="501" t="s">
        <v>246</v>
      </c>
      <c r="C6" s="503" t="s">
        <v>223</v>
      </c>
      <c r="D6" s="503" t="s">
        <v>223</v>
      </c>
      <c r="E6" s="503" t="s">
        <v>223</v>
      </c>
      <c r="F6" s="503"/>
      <c r="G6" s="503" t="s">
        <v>223</v>
      </c>
      <c r="H6" s="503" t="s">
        <v>223</v>
      </c>
      <c r="I6" s="503" t="s">
        <v>223</v>
      </c>
      <c r="J6" s="503"/>
      <c r="K6" s="503" t="s">
        <v>223</v>
      </c>
      <c r="L6" s="503" t="s">
        <v>223</v>
      </c>
      <c r="M6" s="503" t="s">
        <v>223</v>
      </c>
      <c r="N6" s="503"/>
      <c r="O6" s="503" t="s">
        <v>223</v>
      </c>
      <c r="P6" s="503" t="s">
        <v>223</v>
      </c>
      <c r="Q6" s="503" t="s">
        <v>223</v>
      </c>
      <c r="S6" s="501">
        <v>4400</v>
      </c>
      <c r="T6" s="501">
        <v>1100</v>
      </c>
      <c r="U6" s="501">
        <v>5500</v>
      </c>
    </row>
    <row r="7" spans="1:25" s="501" customFormat="1">
      <c r="C7" s="503" t="s">
        <v>223</v>
      </c>
      <c r="D7" s="503" t="s">
        <v>223</v>
      </c>
      <c r="E7" s="503" t="s">
        <v>223</v>
      </c>
      <c r="F7" s="503"/>
      <c r="G7" s="503" t="s">
        <v>223</v>
      </c>
      <c r="H7" s="503" t="s">
        <v>223</v>
      </c>
      <c r="I7" s="503" t="s">
        <v>223</v>
      </c>
      <c r="J7" s="503"/>
      <c r="K7" s="503" t="s">
        <v>223</v>
      </c>
      <c r="L7" s="503" t="s">
        <v>223</v>
      </c>
      <c r="M7" s="503" t="s">
        <v>223</v>
      </c>
      <c r="N7" s="503"/>
      <c r="O7" s="503" t="s">
        <v>223</v>
      </c>
      <c r="P7" s="503" t="s">
        <v>223</v>
      </c>
      <c r="Q7" s="503" t="s">
        <v>223</v>
      </c>
    </row>
    <row r="8" spans="1:25" s="501" customFormat="1">
      <c r="B8" s="145" t="s">
        <v>152</v>
      </c>
      <c r="C8" s="503" t="s">
        <v>223</v>
      </c>
      <c r="D8" s="503" t="s">
        <v>223</v>
      </c>
      <c r="E8" s="503" t="s">
        <v>223</v>
      </c>
      <c r="F8" s="503"/>
      <c r="G8" s="503" t="s">
        <v>223</v>
      </c>
      <c r="H8" s="503" t="s">
        <v>223</v>
      </c>
      <c r="I8" s="503" t="s">
        <v>223</v>
      </c>
      <c r="J8" s="503"/>
      <c r="K8" s="503" t="s">
        <v>223</v>
      </c>
      <c r="L8" s="503" t="s">
        <v>223</v>
      </c>
      <c r="M8" s="503" t="s">
        <v>223</v>
      </c>
      <c r="N8" s="503"/>
      <c r="O8" s="503" t="s">
        <v>223</v>
      </c>
      <c r="P8" s="503" t="s">
        <v>223</v>
      </c>
      <c r="Q8" s="503" t="s">
        <v>223</v>
      </c>
      <c r="S8" s="501">
        <v>3500</v>
      </c>
      <c r="T8" s="501">
        <v>900</v>
      </c>
      <c r="U8" s="501">
        <v>4400</v>
      </c>
    </row>
    <row r="9" spans="1:25" s="501" customFormat="1">
      <c r="B9" s="145" t="s">
        <v>153</v>
      </c>
      <c r="C9" s="503" t="s">
        <v>223</v>
      </c>
      <c r="D9" s="503" t="s">
        <v>223</v>
      </c>
      <c r="E9" s="503" t="s">
        <v>223</v>
      </c>
      <c r="F9" s="503"/>
      <c r="G9" s="503" t="s">
        <v>223</v>
      </c>
      <c r="H9" s="503" t="s">
        <v>223</v>
      </c>
      <c r="I9" s="503" t="s">
        <v>223</v>
      </c>
      <c r="J9" s="503"/>
      <c r="K9" s="503" t="s">
        <v>223</v>
      </c>
      <c r="L9" s="503" t="s">
        <v>223</v>
      </c>
      <c r="M9" s="503" t="s">
        <v>223</v>
      </c>
      <c r="N9" s="503"/>
      <c r="O9" s="503" t="s">
        <v>223</v>
      </c>
      <c r="P9" s="503" t="s">
        <v>223</v>
      </c>
      <c r="Q9" s="503" t="s">
        <v>223</v>
      </c>
      <c r="S9" s="501">
        <v>900</v>
      </c>
      <c r="T9" s="501">
        <v>200</v>
      </c>
      <c r="U9" s="501">
        <v>1100</v>
      </c>
    </row>
    <row r="10" spans="1:25" s="501" customFormat="1">
      <c r="B10" s="501" t="s">
        <v>247</v>
      </c>
      <c r="C10" s="503" t="s">
        <v>223</v>
      </c>
      <c r="D10" s="503" t="s">
        <v>223</v>
      </c>
      <c r="E10" s="503" t="s">
        <v>223</v>
      </c>
      <c r="F10" s="503"/>
      <c r="G10" s="503" t="s">
        <v>223</v>
      </c>
      <c r="H10" s="503" t="s">
        <v>223</v>
      </c>
      <c r="I10" s="503" t="s">
        <v>223</v>
      </c>
      <c r="J10" s="503"/>
      <c r="K10" s="503" t="s">
        <v>223</v>
      </c>
      <c r="L10" s="503" t="s">
        <v>223</v>
      </c>
      <c r="M10" s="503" t="s">
        <v>223</v>
      </c>
      <c r="N10" s="503"/>
      <c r="O10" s="503" t="s">
        <v>223</v>
      </c>
      <c r="P10" s="503" t="s">
        <v>223</v>
      </c>
      <c r="Q10" s="503" t="s">
        <v>223</v>
      </c>
      <c r="S10" s="501">
        <v>5100</v>
      </c>
      <c r="T10" s="501">
        <v>1300</v>
      </c>
      <c r="U10" s="501">
        <v>6400</v>
      </c>
    </row>
    <row r="11" spans="1:25" s="501" customFormat="1">
      <c r="C11" s="503" t="s">
        <v>223</v>
      </c>
      <c r="D11" s="503" t="s">
        <v>223</v>
      </c>
      <c r="E11" s="503" t="s">
        <v>223</v>
      </c>
      <c r="F11" s="503"/>
      <c r="G11" s="503" t="s">
        <v>223</v>
      </c>
      <c r="H11" s="503" t="s">
        <v>223</v>
      </c>
      <c r="I11" s="503" t="s">
        <v>223</v>
      </c>
      <c r="J11" s="503"/>
      <c r="K11" s="503" t="s">
        <v>223</v>
      </c>
      <c r="L11" s="503" t="s">
        <v>223</v>
      </c>
      <c r="M11" s="503" t="s">
        <v>223</v>
      </c>
      <c r="N11" s="503"/>
      <c r="O11" s="503" t="s">
        <v>223</v>
      </c>
      <c r="P11" s="503" t="s">
        <v>223</v>
      </c>
      <c r="Q11" s="503" t="s">
        <v>223</v>
      </c>
    </row>
    <row r="12" spans="1:25" s="501" customFormat="1">
      <c r="B12" s="145" t="s">
        <v>154</v>
      </c>
      <c r="C12" s="503" t="s">
        <v>223</v>
      </c>
      <c r="D12" s="503" t="s">
        <v>223</v>
      </c>
      <c r="E12" s="503" t="s">
        <v>223</v>
      </c>
      <c r="F12" s="503"/>
      <c r="G12" s="503" t="s">
        <v>223</v>
      </c>
      <c r="H12" s="503" t="s">
        <v>223</v>
      </c>
      <c r="I12" s="503" t="s">
        <v>223</v>
      </c>
      <c r="J12" s="503"/>
      <c r="K12" s="503" t="s">
        <v>223</v>
      </c>
      <c r="L12" s="503" t="s">
        <v>223</v>
      </c>
      <c r="M12" s="503" t="s">
        <v>223</v>
      </c>
      <c r="N12" s="503"/>
      <c r="O12" s="503" t="s">
        <v>223</v>
      </c>
      <c r="P12" s="503" t="s">
        <v>223</v>
      </c>
      <c r="Q12" s="503" t="s">
        <v>223</v>
      </c>
      <c r="S12" s="501">
        <v>4100</v>
      </c>
      <c r="T12" s="501">
        <v>1100</v>
      </c>
      <c r="U12" s="501">
        <v>5200</v>
      </c>
    </row>
    <row r="13" spans="1:25" s="501" customFormat="1">
      <c r="B13" s="145" t="s">
        <v>155</v>
      </c>
      <c r="C13" s="503" t="s">
        <v>223</v>
      </c>
      <c r="D13" s="503" t="s">
        <v>223</v>
      </c>
      <c r="E13" s="503" t="s">
        <v>223</v>
      </c>
      <c r="F13" s="503"/>
      <c r="G13" s="503" t="s">
        <v>223</v>
      </c>
      <c r="H13" s="503" t="s">
        <v>223</v>
      </c>
      <c r="I13" s="503" t="s">
        <v>223</v>
      </c>
      <c r="J13" s="503"/>
      <c r="K13" s="503" t="s">
        <v>223</v>
      </c>
      <c r="L13" s="503" t="s">
        <v>223</v>
      </c>
      <c r="M13" s="503" t="s">
        <v>223</v>
      </c>
      <c r="N13" s="503"/>
      <c r="O13" s="503" t="s">
        <v>223</v>
      </c>
      <c r="P13" s="503" t="s">
        <v>223</v>
      </c>
      <c r="Q13" s="503" t="s">
        <v>223</v>
      </c>
      <c r="S13" s="501">
        <v>1000</v>
      </c>
      <c r="T13" s="501">
        <v>200</v>
      </c>
      <c r="U13" s="501">
        <v>1300</v>
      </c>
    </row>
    <row r="14" spans="1:25" s="501" customFormat="1">
      <c r="C14" s="501" t="s">
        <v>18</v>
      </c>
      <c r="G14" s="501" t="s">
        <v>19</v>
      </c>
      <c r="K14" s="501" t="s">
        <v>96</v>
      </c>
      <c r="O14" s="501" t="s">
        <v>115</v>
      </c>
      <c r="S14" s="501" t="s">
        <v>149</v>
      </c>
    </row>
    <row r="15" spans="1:25">
      <c r="C15" t="s">
        <v>33</v>
      </c>
      <c r="D15" t="s">
        <v>34</v>
      </c>
      <c r="E15" t="s">
        <v>32</v>
      </c>
      <c r="G15" t="s">
        <v>33</v>
      </c>
      <c r="H15" t="s">
        <v>34</v>
      </c>
      <c r="I15" t="s">
        <v>32</v>
      </c>
      <c r="K15" t="s">
        <v>33</v>
      </c>
      <c r="L15" t="s">
        <v>34</v>
      </c>
      <c r="M15" t="s">
        <v>32</v>
      </c>
      <c r="O15" t="s">
        <v>33</v>
      </c>
      <c r="P15" t="s">
        <v>34</v>
      </c>
      <c r="Q15" t="s">
        <v>32</v>
      </c>
      <c r="S15" t="s">
        <v>33</v>
      </c>
      <c r="T15" t="s">
        <v>34</v>
      </c>
      <c r="U15" t="s">
        <v>32</v>
      </c>
    </row>
    <row r="16" spans="1:25">
      <c r="A16" s="145" t="s">
        <v>36</v>
      </c>
      <c r="B16" s="145" t="s">
        <v>213</v>
      </c>
      <c r="C16">
        <v>86300</v>
      </c>
      <c r="D16">
        <v>50600</v>
      </c>
      <c r="E16">
        <v>137000</v>
      </c>
      <c r="G16">
        <v>98200</v>
      </c>
      <c r="H16">
        <v>56300</v>
      </c>
      <c r="I16">
        <v>154500</v>
      </c>
      <c r="K16">
        <v>96600</v>
      </c>
      <c r="L16">
        <v>64400</v>
      </c>
      <c r="M16">
        <v>161000</v>
      </c>
      <c r="O16">
        <v>105800</v>
      </c>
      <c r="P16">
        <v>49200</v>
      </c>
      <c r="Q16">
        <v>154900</v>
      </c>
      <c r="S16" s="501">
        <v>91600</v>
      </c>
      <c r="T16" s="501">
        <v>65000</v>
      </c>
      <c r="U16" s="501">
        <v>156600</v>
      </c>
      <c r="X16" s="501"/>
      <c r="Y16" s="501"/>
    </row>
    <row r="17" spans="1:25">
      <c r="B17" s="145" t="s">
        <v>214</v>
      </c>
      <c r="C17">
        <v>16000</v>
      </c>
      <c r="D17">
        <v>3600</v>
      </c>
      <c r="E17">
        <v>19600</v>
      </c>
      <c r="G17">
        <v>20700</v>
      </c>
      <c r="H17">
        <v>4700</v>
      </c>
      <c r="I17">
        <v>25400</v>
      </c>
      <c r="K17">
        <v>21500</v>
      </c>
      <c r="L17">
        <v>5600</v>
      </c>
      <c r="M17">
        <v>27100</v>
      </c>
      <c r="O17">
        <v>19900</v>
      </c>
      <c r="P17">
        <v>4800</v>
      </c>
      <c r="Q17">
        <v>24700</v>
      </c>
      <c r="S17" s="501">
        <v>14400</v>
      </c>
      <c r="T17" s="501">
        <v>3900</v>
      </c>
      <c r="U17" s="501">
        <v>18300</v>
      </c>
      <c r="W17" s="501"/>
      <c r="X17" s="501"/>
      <c r="Y17" s="501"/>
    </row>
    <row r="18" spans="1:25">
      <c r="S18" s="501"/>
      <c r="T18" s="501"/>
      <c r="U18" s="501"/>
      <c r="W18" s="501"/>
      <c r="X18" s="501"/>
      <c r="Y18" s="501"/>
    </row>
    <row r="19" spans="1:25">
      <c r="B19" s="145" t="s">
        <v>152</v>
      </c>
      <c r="C19">
        <v>14100</v>
      </c>
      <c r="D19">
        <v>2900</v>
      </c>
      <c r="E19">
        <v>17000</v>
      </c>
      <c r="G19">
        <v>18500</v>
      </c>
      <c r="H19">
        <v>3900</v>
      </c>
      <c r="I19">
        <v>22400</v>
      </c>
      <c r="K19">
        <v>19500</v>
      </c>
      <c r="L19">
        <v>4800</v>
      </c>
      <c r="M19">
        <v>24200</v>
      </c>
      <c r="O19">
        <v>17300</v>
      </c>
      <c r="P19">
        <v>4100</v>
      </c>
      <c r="Q19">
        <v>21400</v>
      </c>
      <c r="S19" s="501">
        <v>11600</v>
      </c>
      <c r="T19" s="501">
        <v>3000</v>
      </c>
      <c r="U19" s="501">
        <v>14500</v>
      </c>
      <c r="W19" s="501"/>
      <c r="X19" s="501"/>
      <c r="Y19" s="501"/>
    </row>
    <row r="20" spans="1:25">
      <c r="B20" s="145" t="s">
        <v>153</v>
      </c>
      <c r="C20">
        <v>1900</v>
      </c>
      <c r="D20">
        <v>700</v>
      </c>
      <c r="E20">
        <v>2600</v>
      </c>
      <c r="G20">
        <v>2200</v>
      </c>
      <c r="H20">
        <v>800</v>
      </c>
      <c r="I20">
        <v>3000</v>
      </c>
      <c r="K20">
        <v>2000</v>
      </c>
      <c r="L20">
        <v>800</v>
      </c>
      <c r="M20">
        <v>2900</v>
      </c>
      <c r="O20">
        <v>2500</v>
      </c>
      <c r="P20">
        <v>800</v>
      </c>
      <c r="Q20">
        <v>3300</v>
      </c>
      <c r="S20" s="501">
        <v>2800</v>
      </c>
      <c r="T20" s="501">
        <v>900</v>
      </c>
      <c r="U20" s="501">
        <v>3800</v>
      </c>
      <c r="W20" s="501"/>
      <c r="X20" s="501"/>
      <c r="Y20" s="501"/>
    </row>
    <row r="21" spans="1:25">
      <c r="B21" s="145" t="s">
        <v>8</v>
      </c>
      <c r="C21">
        <v>21700</v>
      </c>
      <c r="D21">
        <v>5400</v>
      </c>
      <c r="E21">
        <v>27100</v>
      </c>
      <c r="G21">
        <v>26600</v>
      </c>
      <c r="H21">
        <v>6500</v>
      </c>
      <c r="I21">
        <v>33100</v>
      </c>
      <c r="K21">
        <v>27800</v>
      </c>
      <c r="L21">
        <v>7700</v>
      </c>
      <c r="M21">
        <v>35600</v>
      </c>
      <c r="O21">
        <v>25700</v>
      </c>
      <c r="P21">
        <v>6500</v>
      </c>
      <c r="Q21">
        <v>32300</v>
      </c>
      <c r="S21" s="501">
        <v>19200</v>
      </c>
      <c r="T21" s="501">
        <v>5400</v>
      </c>
      <c r="U21" s="501">
        <v>24600</v>
      </c>
      <c r="W21" s="501"/>
      <c r="X21" s="501"/>
      <c r="Y21" s="501"/>
    </row>
    <row r="22" spans="1:25">
      <c r="S22" s="501"/>
      <c r="T22" s="501"/>
      <c r="U22" s="501"/>
      <c r="W22" s="501"/>
      <c r="X22" s="501"/>
      <c r="Y22" s="501"/>
    </row>
    <row r="23" spans="1:25">
      <c r="B23" s="145" t="s">
        <v>154</v>
      </c>
      <c r="C23">
        <v>19200</v>
      </c>
      <c r="D23">
        <v>4600</v>
      </c>
      <c r="E23">
        <v>23800</v>
      </c>
      <c r="G23">
        <v>23900</v>
      </c>
      <c r="H23">
        <v>5500</v>
      </c>
      <c r="I23">
        <v>29400</v>
      </c>
      <c r="K23">
        <v>25300</v>
      </c>
      <c r="L23">
        <v>6600</v>
      </c>
      <c r="M23">
        <v>32000</v>
      </c>
      <c r="O23">
        <v>22600</v>
      </c>
      <c r="P23">
        <v>5500</v>
      </c>
      <c r="Q23">
        <v>28200</v>
      </c>
      <c r="S23" s="501">
        <v>15800</v>
      </c>
      <c r="T23" s="501">
        <v>4200</v>
      </c>
      <c r="U23" s="501">
        <v>20000</v>
      </c>
      <c r="W23" s="501"/>
      <c r="X23" s="501"/>
      <c r="Y23" s="501"/>
    </row>
    <row r="24" spans="1:25">
      <c r="B24" s="145" t="s">
        <v>155</v>
      </c>
      <c r="C24">
        <v>2400</v>
      </c>
      <c r="D24">
        <v>900</v>
      </c>
      <c r="E24">
        <v>3300</v>
      </c>
      <c r="G24">
        <v>2700</v>
      </c>
      <c r="H24">
        <v>1000</v>
      </c>
      <c r="I24">
        <v>3700</v>
      </c>
      <c r="K24">
        <v>2500</v>
      </c>
      <c r="L24">
        <v>1100</v>
      </c>
      <c r="M24">
        <v>3600</v>
      </c>
      <c r="O24">
        <v>3100</v>
      </c>
      <c r="P24">
        <v>1000</v>
      </c>
      <c r="Q24">
        <v>4100</v>
      </c>
      <c r="S24" s="501">
        <v>3400</v>
      </c>
      <c r="T24" s="501">
        <v>1200</v>
      </c>
      <c r="U24" s="501">
        <v>4600</v>
      </c>
      <c r="W24" s="501"/>
      <c r="X24" s="501"/>
      <c r="Y24" s="501"/>
    </row>
    <row r="25" spans="1:25">
      <c r="B25" s="145"/>
      <c r="C25" t="s">
        <v>18</v>
      </c>
      <c r="G25" t="s">
        <v>19</v>
      </c>
      <c r="K25" t="s">
        <v>96</v>
      </c>
      <c r="O25" t="s">
        <v>115</v>
      </c>
      <c r="S25" t="s">
        <v>149</v>
      </c>
      <c r="W25" s="501"/>
      <c r="X25" s="501"/>
      <c r="Y25" s="501"/>
    </row>
    <row r="26" spans="1:25">
      <c r="C26" t="s">
        <v>33</v>
      </c>
      <c r="D26" t="s">
        <v>34</v>
      </c>
      <c r="E26" t="s">
        <v>32</v>
      </c>
      <c r="G26" t="s">
        <v>33</v>
      </c>
      <c r="H26" t="s">
        <v>34</v>
      </c>
      <c r="I26" t="s">
        <v>32</v>
      </c>
      <c r="K26" t="s">
        <v>33</v>
      </c>
      <c r="L26" t="s">
        <v>34</v>
      </c>
      <c r="M26" t="s">
        <v>32</v>
      </c>
      <c r="O26" t="s">
        <v>33</v>
      </c>
      <c r="P26" t="s">
        <v>34</v>
      </c>
      <c r="Q26" t="s">
        <v>32</v>
      </c>
      <c r="S26" t="s">
        <v>33</v>
      </c>
      <c r="T26" t="s">
        <v>34</v>
      </c>
      <c r="U26" t="s">
        <v>32</v>
      </c>
      <c r="W26" s="501"/>
      <c r="X26" s="501"/>
      <c r="Y26" s="501"/>
    </row>
    <row r="27" spans="1:25">
      <c r="B27" s="145" t="s">
        <v>213</v>
      </c>
      <c r="C27">
        <v>193500</v>
      </c>
      <c r="D27">
        <v>115300</v>
      </c>
      <c r="E27">
        <v>308800</v>
      </c>
      <c r="G27">
        <v>222800</v>
      </c>
      <c r="H27">
        <v>147700</v>
      </c>
      <c r="I27">
        <v>370500</v>
      </c>
      <c r="K27">
        <v>205000</v>
      </c>
      <c r="L27">
        <v>176300</v>
      </c>
      <c r="M27">
        <v>381300</v>
      </c>
      <c r="O27">
        <v>210400</v>
      </c>
      <c r="P27">
        <v>97900</v>
      </c>
      <c r="Q27">
        <v>308300</v>
      </c>
      <c r="S27" s="501">
        <v>206100</v>
      </c>
      <c r="T27" s="501">
        <v>155700</v>
      </c>
      <c r="U27" s="501">
        <v>361800</v>
      </c>
      <c r="W27" s="501"/>
      <c r="X27" s="501"/>
      <c r="Y27" s="501"/>
    </row>
    <row r="28" spans="1:25">
      <c r="A28" s="145" t="s">
        <v>151</v>
      </c>
      <c r="B28" s="145" t="s">
        <v>6</v>
      </c>
      <c r="C28">
        <v>23200</v>
      </c>
      <c r="D28">
        <v>5900</v>
      </c>
      <c r="E28">
        <v>29100</v>
      </c>
      <c r="G28">
        <v>29800</v>
      </c>
      <c r="H28">
        <v>7800</v>
      </c>
      <c r="I28">
        <v>37600</v>
      </c>
      <c r="K28">
        <v>29400</v>
      </c>
      <c r="L28">
        <v>9500</v>
      </c>
      <c r="M28">
        <v>38900</v>
      </c>
      <c r="O28">
        <v>26700</v>
      </c>
      <c r="P28">
        <v>6400</v>
      </c>
      <c r="Q28">
        <v>33100</v>
      </c>
      <c r="S28" s="501">
        <v>21300</v>
      </c>
      <c r="T28" s="501">
        <v>6500</v>
      </c>
      <c r="U28" s="501">
        <v>27800</v>
      </c>
      <c r="W28" s="501"/>
      <c r="X28" s="501"/>
      <c r="Y28" s="501"/>
    </row>
    <row r="29" spans="1:25">
      <c r="S29" s="501"/>
      <c r="T29" s="501"/>
      <c r="U29" s="501"/>
      <c r="W29" s="501"/>
      <c r="X29" s="501"/>
      <c r="Y29" s="501"/>
    </row>
    <row r="30" spans="1:25">
      <c r="B30" t="s">
        <v>152</v>
      </c>
      <c r="C30">
        <v>19000</v>
      </c>
      <c r="D30">
        <v>4200</v>
      </c>
      <c r="E30">
        <v>23200</v>
      </c>
      <c r="G30">
        <v>25200</v>
      </c>
      <c r="H30">
        <v>5800</v>
      </c>
      <c r="I30">
        <v>30900</v>
      </c>
      <c r="K30">
        <v>25400</v>
      </c>
      <c r="L30">
        <v>7300</v>
      </c>
      <c r="M30">
        <v>32700</v>
      </c>
      <c r="O30">
        <v>22200</v>
      </c>
      <c r="P30">
        <v>4900</v>
      </c>
      <c r="Q30">
        <v>27100</v>
      </c>
      <c r="S30" s="501">
        <v>16000</v>
      </c>
      <c r="T30" s="501">
        <v>4300</v>
      </c>
      <c r="U30" s="501">
        <v>20300</v>
      </c>
      <c r="W30" s="501"/>
      <c r="X30" s="501"/>
      <c r="Y30" s="501"/>
    </row>
    <row r="31" spans="1:25">
      <c r="B31" t="s">
        <v>153</v>
      </c>
      <c r="C31">
        <v>4200</v>
      </c>
      <c r="D31">
        <v>1700</v>
      </c>
      <c r="E31">
        <v>5900</v>
      </c>
      <c r="G31">
        <v>4600</v>
      </c>
      <c r="H31">
        <v>2000</v>
      </c>
      <c r="I31">
        <v>6700</v>
      </c>
      <c r="K31">
        <v>4000</v>
      </c>
      <c r="L31">
        <v>2200</v>
      </c>
      <c r="M31">
        <v>6200</v>
      </c>
      <c r="O31">
        <v>4600</v>
      </c>
      <c r="P31">
        <v>1500</v>
      </c>
      <c r="Q31">
        <v>6000</v>
      </c>
      <c r="S31" s="501">
        <v>5300</v>
      </c>
      <c r="T31" s="501">
        <v>2200</v>
      </c>
      <c r="U31" s="501">
        <v>7500</v>
      </c>
      <c r="W31" s="501"/>
      <c r="X31" s="501"/>
      <c r="Y31" s="501"/>
    </row>
    <row r="32" spans="1:25">
      <c r="B32" s="145" t="s">
        <v>7</v>
      </c>
      <c r="C32">
        <v>32400</v>
      </c>
      <c r="D32">
        <v>8900</v>
      </c>
      <c r="E32">
        <v>41300</v>
      </c>
      <c r="G32">
        <v>40400</v>
      </c>
      <c r="H32">
        <v>11200</v>
      </c>
      <c r="I32">
        <v>51600</v>
      </c>
      <c r="K32">
        <v>40300</v>
      </c>
      <c r="L32">
        <v>13600</v>
      </c>
      <c r="M32">
        <v>54000</v>
      </c>
      <c r="O32">
        <v>36800</v>
      </c>
      <c r="P32">
        <v>9100</v>
      </c>
      <c r="Q32">
        <v>45900</v>
      </c>
      <c r="S32" s="501">
        <v>30100</v>
      </c>
      <c r="T32" s="501">
        <v>9500</v>
      </c>
      <c r="U32" s="501">
        <v>39500</v>
      </c>
      <c r="W32" s="501"/>
      <c r="X32" s="501"/>
      <c r="Y32" s="501"/>
    </row>
    <row r="33" spans="2:25">
      <c r="S33" s="501"/>
      <c r="T33" s="501"/>
      <c r="U33" s="501"/>
      <c r="W33" s="501"/>
      <c r="X33" s="501"/>
      <c r="Y33" s="501"/>
    </row>
    <row r="34" spans="2:25">
      <c r="B34" t="s">
        <v>154</v>
      </c>
      <c r="C34">
        <v>26800</v>
      </c>
      <c r="D34">
        <v>6700</v>
      </c>
      <c r="E34">
        <v>33500</v>
      </c>
      <c r="G34">
        <v>34300</v>
      </c>
      <c r="H34">
        <v>8600</v>
      </c>
      <c r="I34">
        <v>42900</v>
      </c>
      <c r="K34">
        <v>35100</v>
      </c>
      <c r="L34">
        <v>10700</v>
      </c>
      <c r="M34">
        <v>45800</v>
      </c>
      <c r="O34">
        <v>30900</v>
      </c>
      <c r="P34">
        <v>7100</v>
      </c>
      <c r="Q34">
        <v>38000</v>
      </c>
      <c r="S34" s="501">
        <v>23200</v>
      </c>
      <c r="T34" s="501">
        <v>6600</v>
      </c>
      <c r="U34" s="501">
        <v>29800</v>
      </c>
      <c r="W34" s="501"/>
      <c r="X34" s="501"/>
      <c r="Y34" s="501"/>
    </row>
    <row r="35" spans="2:25">
      <c r="B35" t="s">
        <v>155</v>
      </c>
      <c r="C35">
        <v>5600</v>
      </c>
      <c r="D35">
        <v>2200</v>
      </c>
      <c r="E35">
        <v>7800</v>
      </c>
      <c r="G35">
        <v>6000</v>
      </c>
      <c r="H35">
        <v>2600</v>
      </c>
      <c r="I35">
        <v>8700</v>
      </c>
      <c r="K35">
        <v>5300</v>
      </c>
      <c r="L35">
        <v>2900</v>
      </c>
      <c r="M35">
        <v>8200</v>
      </c>
      <c r="O35">
        <v>5900</v>
      </c>
      <c r="P35">
        <v>1900</v>
      </c>
      <c r="Q35">
        <v>7900</v>
      </c>
      <c r="S35" s="501">
        <v>6900</v>
      </c>
      <c r="T35" s="501">
        <v>2900</v>
      </c>
      <c r="U35" s="501">
        <v>9700</v>
      </c>
      <c r="W35" s="501"/>
      <c r="X35" s="501"/>
      <c r="Y35" s="501"/>
    </row>
    <row r="36" spans="2:25">
      <c r="W36" s="501"/>
      <c r="X36" s="501"/>
      <c r="Y36" s="50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election activeCell="G6" sqref="G6"/>
    </sheetView>
  </sheetViews>
  <sheetFormatPr defaultRowHeight="12.5"/>
  <cols>
    <col min="1" max="1" width="32.453125" customWidth="1"/>
    <col min="2" max="2" width="8.453125" bestFit="1" customWidth="1"/>
    <col min="3" max="3" width="2.26953125" customWidth="1"/>
    <col min="4" max="4" width="14.26953125" style="293" bestFit="1" customWidth="1"/>
    <col min="5" max="5" width="2.26953125" customWidth="1"/>
    <col min="8" max="8" width="2.26953125" customWidth="1"/>
  </cols>
  <sheetData>
    <row r="1" spans="1:14" ht="15.5">
      <c r="A1" s="460" t="s">
        <v>265</v>
      </c>
      <c r="B1" s="106"/>
      <c r="C1" s="106"/>
      <c r="D1" s="454"/>
      <c r="E1" s="105"/>
      <c r="I1" s="386"/>
      <c r="J1" s="386"/>
    </row>
    <row r="2" spans="1:14" ht="9.75" customHeight="1">
      <c r="A2" s="106"/>
      <c r="B2" s="106"/>
      <c r="C2" s="106"/>
      <c r="D2" s="454"/>
      <c r="E2" s="105"/>
    </row>
    <row r="3" spans="1:14">
      <c r="A3" s="670"/>
      <c r="B3" s="674" t="s">
        <v>166</v>
      </c>
      <c r="C3" s="670"/>
      <c r="D3" s="654" t="s">
        <v>26</v>
      </c>
      <c r="E3" s="82"/>
      <c r="F3" s="657" t="s">
        <v>35</v>
      </c>
      <c r="G3" s="657"/>
      <c r="H3" s="657"/>
      <c r="I3" s="657"/>
      <c r="J3" s="657"/>
      <c r="K3" s="109"/>
    </row>
    <row r="4" spans="1:14" ht="61.15" customHeight="1">
      <c r="A4" s="673"/>
      <c r="B4" s="675"/>
      <c r="C4" s="671"/>
      <c r="D4" s="672"/>
      <c r="E4" s="107"/>
      <c r="F4" s="661" t="s">
        <v>24</v>
      </c>
      <c r="G4" s="661"/>
      <c r="H4" s="108"/>
      <c r="I4" s="672" t="s">
        <v>25</v>
      </c>
      <c r="J4" s="672"/>
      <c r="K4" s="109"/>
    </row>
    <row r="5" spans="1:14" s="145" customFormat="1" ht="17.25" customHeight="1">
      <c r="A5" s="676" t="s">
        <v>268</v>
      </c>
      <c r="B5" s="468" t="s">
        <v>148</v>
      </c>
      <c r="C5" s="469"/>
      <c r="D5" s="498">
        <v>1700</v>
      </c>
      <c r="E5" s="192"/>
      <c r="F5" s="470">
        <v>1300</v>
      </c>
      <c r="G5" s="523">
        <v>0.75700000000000001</v>
      </c>
      <c r="H5" s="419"/>
      <c r="I5" s="470">
        <v>400</v>
      </c>
      <c r="J5" s="523">
        <v>0.24299999999999999</v>
      </c>
      <c r="K5" s="359"/>
      <c r="M5" s="618"/>
      <c r="N5" s="620"/>
    </row>
    <row r="6" spans="1:14" s="145" customFormat="1" ht="18" customHeight="1">
      <c r="A6" s="677"/>
      <c r="B6" s="471" t="s">
        <v>36</v>
      </c>
      <c r="C6" s="472"/>
      <c r="D6" s="473">
        <v>5600</v>
      </c>
      <c r="E6" s="193"/>
      <c r="F6" s="474">
        <v>4900</v>
      </c>
      <c r="G6" s="522">
        <v>0.88600000000000001</v>
      </c>
      <c r="H6" s="423"/>
      <c r="I6" s="474">
        <v>600</v>
      </c>
      <c r="J6" s="522">
        <v>0.114</v>
      </c>
      <c r="K6" s="359"/>
      <c r="M6" s="618"/>
      <c r="N6" s="620"/>
    </row>
    <row r="7" spans="1:14" ht="16.5" customHeight="1">
      <c r="A7" s="518" t="s">
        <v>22</v>
      </c>
      <c r="B7" s="511" t="s">
        <v>4</v>
      </c>
      <c r="C7" s="516"/>
      <c r="D7" s="517">
        <f>SUM(D5:D6)</f>
        <v>7300</v>
      </c>
      <c r="E7" s="516"/>
      <c r="F7" s="368">
        <f>SUM(F5:F6)</f>
        <v>6200</v>
      </c>
      <c r="G7" s="521">
        <v>0.85599999999999998</v>
      </c>
      <c r="H7" s="516"/>
      <c r="I7" s="368">
        <f>SUM(I5:I6)</f>
        <v>1000</v>
      </c>
      <c r="J7" s="521">
        <v>0.14399999999999999</v>
      </c>
      <c r="L7" s="514"/>
      <c r="M7" s="619"/>
      <c r="N7" s="620"/>
    </row>
    <row r="8" spans="1:14" s="501" customFormat="1" ht="9" customHeight="1">
      <c r="D8" s="293"/>
    </row>
    <row r="9" spans="1:14" s="124" customFormat="1" ht="10.15" customHeight="1">
      <c r="A9" s="669" t="s">
        <v>144</v>
      </c>
      <c r="B9" s="669"/>
      <c r="C9" s="669"/>
      <c r="D9" s="669"/>
      <c r="E9" s="123"/>
    </row>
    <row r="10" spans="1:14" ht="12" customHeight="1">
      <c r="A10" s="125" t="s">
        <v>212</v>
      </c>
      <c r="B10" s="30"/>
      <c r="C10" s="30"/>
      <c r="D10" s="455"/>
    </row>
    <row r="11" spans="1:14">
      <c r="A11" s="125"/>
    </row>
    <row r="14" spans="1:14" ht="14.5">
      <c r="A14" s="512"/>
      <c r="D14" s="507"/>
      <c r="E14" s="293"/>
      <c r="F14" s="293"/>
      <c r="G14" s="540"/>
      <c r="H14" s="293"/>
      <c r="I14" s="293"/>
      <c r="J14" s="540"/>
    </row>
    <row r="15" spans="1:14" ht="15.5">
      <c r="A15" s="513"/>
      <c r="E15" s="293"/>
      <c r="F15" s="293"/>
      <c r="G15" s="540"/>
      <c r="H15" s="293"/>
      <c r="I15" s="293"/>
      <c r="J15" s="540"/>
    </row>
    <row r="16" spans="1:14" ht="15.5">
      <c r="A16" s="513"/>
      <c r="D16" s="558"/>
      <c r="E16" s="293"/>
      <c r="F16" s="541"/>
      <c r="G16" s="540"/>
      <c r="H16" s="541"/>
      <c r="I16" s="541"/>
      <c r="J16" s="540"/>
    </row>
    <row r="17" spans="1:10" ht="15.5">
      <c r="A17" s="515"/>
      <c r="E17" s="541"/>
      <c r="F17" s="541"/>
      <c r="G17" s="540"/>
      <c r="H17" s="541"/>
      <c r="I17" s="541"/>
      <c r="J17" s="541"/>
    </row>
  </sheetData>
  <mergeCells count="9">
    <mergeCell ref="A9:D9"/>
    <mergeCell ref="C3:C4"/>
    <mergeCell ref="F3:J3"/>
    <mergeCell ref="F4:G4"/>
    <mergeCell ref="I4:J4"/>
    <mergeCell ref="D3:D4"/>
    <mergeCell ref="A3:A4"/>
    <mergeCell ref="B3:B4"/>
    <mergeCell ref="A5:A6"/>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showGridLines="0" zoomScaleNormal="100" zoomScaleSheetLayoutView="100" workbookViewId="0">
      <selection activeCell="K17" sqref="K17"/>
    </sheetView>
  </sheetViews>
  <sheetFormatPr defaultColWidth="9.1796875" defaultRowHeight="12.5"/>
  <cols>
    <col min="1" max="1" width="27.81640625" style="9" customWidth="1"/>
    <col min="2" max="2" width="22.26953125" style="9" customWidth="1"/>
    <col min="3" max="3" width="17.26953125" style="9" customWidth="1"/>
    <col min="4" max="8" width="11.54296875" style="9" customWidth="1"/>
    <col min="9" max="9" width="9.1796875" style="9"/>
    <col min="10" max="10" width="14.453125" style="9" customWidth="1"/>
    <col min="11" max="11" width="9.54296875" style="356" bestFit="1" customWidth="1"/>
    <col min="12" max="13" width="9.1796875" style="356"/>
    <col min="14" max="14" width="24.81640625" style="611" hidden="1" customWidth="1"/>
    <col min="15" max="15" width="9.1796875" style="356" customWidth="1"/>
    <col min="16" max="18" width="9.1796875" style="356"/>
    <col min="19" max="16384" width="9.1796875" style="9"/>
  </cols>
  <sheetData>
    <row r="1" spans="1:16">
      <c r="A1" s="646" t="s">
        <v>150</v>
      </c>
      <c r="B1" s="647"/>
    </row>
    <row r="2" spans="1:16" ht="13.5">
      <c r="A2" s="143" t="s">
        <v>157</v>
      </c>
      <c r="B2" s="144" t="s">
        <v>151</v>
      </c>
      <c r="M2" s="165"/>
      <c r="N2" s="166" t="s">
        <v>151</v>
      </c>
      <c r="O2" s="333"/>
      <c r="P2" s="165"/>
    </row>
    <row r="3" spans="1:16">
      <c r="M3" s="165"/>
      <c r="N3" s="166" t="s">
        <v>36</v>
      </c>
      <c r="O3" s="333"/>
      <c r="P3" s="165"/>
    </row>
    <row r="4" spans="1:16" s="2" customFormat="1" ht="15.75" customHeight="1">
      <c r="A4" s="176" t="str">
        <f>CONCATENATE("Table 9: Benefit Spells by Benefit Type, Training Status and Academic Year - Age ",B2,"")</f>
        <v>Table 9: Benefit Spells by Benefit Type, Training Status and Academic Year - Age 19-64</v>
      </c>
      <c r="N4" s="614"/>
    </row>
    <row r="5" spans="1:16" s="2" customFormat="1" ht="11.25" customHeight="1">
      <c r="A5" s="1"/>
      <c r="B5" s="31"/>
      <c r="C5" s="31"/>
      <c r="D5" s="31"/>
      <c r="E5" s="31"/>
      <c r="F5" s="31"/>
      <c r="N5" s="614"/>
    </row>
    <row r="6" spans="1:16">
      <c r="A6" s="73" t="s">
        <v>56</v>
      </c>
      <c r="B6" s="74"/>
      <c r="C6" s="253" t="s">
        <v>17</v>
      </c>
      <c r="D6" s="253" t="s">
        <v>18</v>
      </c>
      <c r="E6" s="253" t="s">
        <v>19</v>
      </c>
      <c r="F6" s="253" t="s">
        <v>96</v>
      </c>
      <c r="G6" s="278" t="s">
        <v>115</v>
      </c>
      <c r="H6" s="253" t="s">
        <v>149</v>
      </c>
    </row>
    <row r="7" spans="1:16" ht="12.75" customHeight="1">
      <c r="A7" s="681" t="s">
        <v>47</v>
      </c>
      <c r="B7" s="77" t="s">
        <v>176</v>
      </c>
      <c r="C7" s="46">
        <f>IF($B$2="19-64",'Table 9 DATA'!D21,'Table 9 DATA'!D4)</f>
        <v>299200</v>
      </c>
      <c r="D7" s="46">
        <f>IF($B$2="19-64",'Table 9 DATA'!E21,'Table 9 DATA'!E4)</f>
        <v>263100</v>
      </c>
      <c r="E7" s="46">
        <f>IF($B$2="19-64",'Table 9 DATA'!F21,'Table 9 DATA'!F4)</f>
        <v>342700</v>
      </c>
      <c r="F7" s="46">
        <f>IF($B$2="19-64",'Table 9 DATA'!G21,'Table 9 DATA'!G4)</f>
        <v>488400</v>
      </c>
      <c r="G7" s="79">
        <f>IF($B$2="19-64",'Table 9 DATA'!H21,'Table 9 DATA'!H4)</f>
        <v>494000</v>
      </c>
      <c r="H7" s="79">
        <f>IF($B$2="19-64",'Table 9 DATA'!I21,'Table 9 DATA'!I4)</f>
        <v>349500</v>
      </c>
      <c r="I7" s="509"/>
      <c r="J7" s="577"/>
      <c r="K7" s="576"/>
    </row>
    <row r="8" spans="1:16" ht="13.5">
      <c r="A8" s="682"/>
      <c r="B8" s="39" t="s">
        <v>177</v>
      </c>
      <c r="C8" s="26">
        <f>IF($B$2="19-64",'Table 9 DATA'!D22,'Table 9 DATA'!D5)</f>
        <v>4044900</v>
      </c>
      <c r="D8" s="26">
        <f>IF($B$2="19-64",'Table 9 DATA'!E22,'Table 9 DATA'!E5)</f>
        <v>3959300</v>
      </c>
      <c r="E8" s="26">
        <f>IF($B$2="19-64",'Table 9 DATA'!F22,'Table 9 DATA'!F5)</f>
        <v>3842800</v>
      </c>
      <c r="F8" s="26">
        <f>IF($B$2="19-64",'Table 9 DATA'!G22,'Table 9 DATA'!G5)</f>
        <v>3717300</v>
      </c>
      <c r="G8" s="66">
        <f>IF($B$2="19-64",'Table 9 DATA'!H22,'Table 9 DATA'!H5)</f>
        <v>3025900</v>
      </c>
      <c r="H8" s="66">
        <f>IF($B$2="19-64",'Table 9 DATA'!I22,'Table 9 DATA'!I5)</f>
        <v>2271600</v>
      </c>
      <c r="I8" s="509"/>
      <c r="J8" s="575"/>
      <c r="K8" s="497"/>
    </row>
    <row r="9" spans="1:16">
      <c r="A9" s="683"/>
      <c r="B9" s="75" t="s">
        <v>58</v>
      </c>
      <c r="C9" s="78">
        <f>IF($B$2="19-64",'Table 9 DATA'!D23,'Table 9 DATA'!D6)</f>
        <v>7.3999999999999996E-2</v>
      </c>
      <c r="D9" s="78">
        <f>IF($B$2="19-64",'Table 9 DATA'!E23,'Table 9 DATA'!E6)</f>
        <v>6.6000000000000003E-2</v>
      </c>
      <c r="E9" s="78">
        <f>IF($B$2="19-64",'Table 9 DATA'!F23,'Table 9 DATA'!F6)</f>
        <v>8.8999999999999996E-2</v>
      </c>
      <c r="F9" s="78">
        <f>IF($B$2="19-64",'Table 9 DATA'!G23,'Table 9 DATA'!G6)</f>
        <v>0.13100000000000001</v>
      </c>
      <c r="G9" s="80">
        <f>IF($B$2="19-64",'Table 9 DATA'!H23,'Table 9 DATA'!H6)</f>
        <v>0.16300000000000001</v>
      </c>
      <c r="H9" s="80">
        <f>IF($B$2="19-64",'Table 9 DATA'!I23,'Table 9 DATA'!I6)</f>
        <v>0.154</v>
      </c>
      <c r="I9" s="509"/>
      <c r="J9" s="574"/>
      <c r="K9" s="497"/>
    </row>
    <row r="10" spans="1:16" ht="15.75" customHeight="1">
      <c r="A10" s="681" t="s">
        <v>89</v>
      </c>
      <c r="B10" s="421" t="s">
        <v>176</v>
      </c>
      <c r="C10" s="46">
        <f>IF($B$2="19-64",'Table 9 DATA'!D24,'Table 9 DATA'!D7)</f>
        <v>4700</v>
      </c>
      <c r="D10" s="46">
        <f>IF($B$2="19-64",'Table 9 DATA'!E24,'Table 9 DATA'!E7)</f>
        <v>7500</v>
      </c>
      <c r="E10" s="46">
        <f>IF($B$2="19-64",'Table 9 DATA'!F24,'Table 9 DATA'!F7)</f>
        <v>13300</v>
      </c>
      <c r="F10" s="46">
        <f>IF($B$2="19-64",'Table 9 DATA'!G24,'Table 9 DATA'!G7)</f>
        <v>25800</v>
      </c>
      <c r="G10" s="79">
        <f>IF($B$2="19-64",'Table 9 DATA'!H24,'Table 9 DATA'!H7)</f>
        <v>33800</v>
      </c>
      <c r="H10" s="79">
        <f>IF($B$2="19-64",'Table 9 DATA'!I24,'Table 9 DATA'!I7)</f>
        <v>33200</v>
      </c>
      <c r="I10" s="509"/>
      <c r="J10" s="573"/>
      <c r="K10" s="497"/>
    </row>
    <row r="11" spans="1:16" ht="13.5">
      <c r="A11" s="682"/>
      <c r="B11" s="422" t="s">
        <v>177</v>
      </c>
      <c r="C11" s="26">
        <f>IF($B$2="19-64",'Table 9 DATA'!D25,'Table 9 DATA'!D8)</f>
        <v>115600</v>
      </c>
      <c r="D11" s="26">
        <f>IF($B$2="19-64",'Table 9 DATA'!E25,'Table 9 DATA'!E8)</f>
        <v>182600</v>
      </c>
      <c r="E11" s="26">
        <f>IF($B$2="19-64",'Table 9 DATA'!F25,'Table 9 DATA'!F8)</f>
        <v>351700</v>
      </c>
      <c r="F11" s="26">
        <f>IF($B$2="19-64",'Table 9 DATA'!G25,'Table 9 DATA'!G8)</f>
        <v>489900</v>
      </c>
      <c r="G11" s="66">
        <f>IF($B$2="19-64",'Table 9 DATA'!H25,'Table 9 DATA'!H8)</f>
        <v>459900</v>
      </c>
      <c r="H11" s="66">
        <f>IF($B$2="19-64",'Table 9 DATA'!I25,'Table 9 DATA'!I8)</f>
        <v>417300</v>
      </c>
      <c r="J11" s="572"/>
      <c r="K11" s="497"/>
    </row>
    <row r="12" spans="1:16">
      <c r="A12" s="683"/>
      <c r="B12" s="75" t="s">
        <v>58</v>
      </c>
      <c r="C12" s="78">
        <f>IF($B$2="19-64",'Table 9 DATA'!D26,'Table 9 DATA'!D9)</f>
        <v>4.1000000000000002E-2</v>
      </c>
      <c r="D12" s="78">
        <f>IF($B$2="19-64",'Table 9 DATA'!E26,'Table 9 DATA'!E9)</f>
        <v>4.1000000000000002E-2</v>
      </c>
      <c r="E12" s="78">
        <f>IF($B$2="19-64",'Table 9 DATA'!F26,'Table 9 DATA'!F9)</f>
        <v>3.7999999999999999E-2</v>
      </c>
      <c r="F12" s="78">
        <f>IF($B$2="19-64",'Table 9 DATA'!G26,'Table 9 DATA'!G9)</f>
        <v>5.2999999999999999E-2</v>
      </c>
      <c r="G12" s="80">
        <f>IF($B$2="19-64",'Table 9 DATA'!H26,'Table 9 DATA'!H9)</f>
        <v>7.2999999999999995E-2</v>
      </c>
      <c r="H12" s="604">
        <f>IF($B$2="19-64",'Table 9 DATA'!I26,'Table 9 DATA'!I9)</f>
        <v>0.08</v>
      </c>
      <c r="J12" s="571"/>
      <c r="K12" s="570"/>
    </row>
    <row r="13" spans="1:16" ht="15" customHeight="1">
      <c r="A13" s="681" t="s">
        <v>25</v>
      </c>
      <c r="B13" s="421" t="s">
        <v>176</v>
      </c>
      <c r="C13" s="46">
        <f>IF($B$2="19-64",'Table 9 DATA'!D27,'Table 9 DATA'!D10)</f>
        <v>196700</v>
      </c>
      <c r="D13" s="46">
        <f>IF($B$2="19-64",'Table 9 DATA'!E27,'Table 9 DATA'!E10)</f>
        <v>127100</v>
      </c>
      <c r="E13" s="46">
        <f>IF($B$2="19-64",'Table 9 DATA'!F27,'Table 9 DATA'!F10)</f>
        <v>121500</v>
      </c>
      <c r="F13" s="46">
        <f>IF($B$2="19-64",'Table 9 DATA'!G27,'Table 9 DATA'!G10)</f>
        <v>154500</v>
      </c>
      <c r="G13" s="79">
        <f>IF($B$2="19-64",'Table 9 DATA'!H27,'Table 9 DATA'!H10)</f>
        <v>162900</v>
      </c>
      <c r="H13" s="79">
        <f>IF($B$2="19-64",'Table 9 DATA'!I27,'Table 9 DATA'!I10)</f>
        <v>163900</v>
      </c>
      <c r="J13" s="569"/>
      <c r="K13" s="621"/>
    </row>
    <row r="14" spans="1:16" ht="13.5">
      <c r="A14" s="682"/>
      <c r="B14" s="422" t="s">
        <v>177</v>
      </c>
      <c r="C14" s="26">
        <f>IF($B$2="19-64",'Table 9 DATA'!D28,'Table 9 DATA'!D11)</f>
        <v>4850000</v>
      </c>
      <c r="D14" s="26">
        <f>IF($B$2="19-64",'Table 9 DATA'!E28,'Table 9 DATA'!E11)</f>
        <v>4620400</v>
      </c>
      <c r="E14" s="26">
        <f>IF($B$2="19-64",'Table 9 DATA'!F28,'Table 9 DATA'!F11)</f>
        <v>4525700</v>
      </c>
      <c r="F14" s="26">
        <f>IF($B$2="19-64",'Table 9 DATA'!G28,'Table 9 DATA'!G11)</f>
        <v>4099300</v>
      </c>
      <c r="G14" s="66">
        <f>IF($B$2="19-64",'Table 9 DATA'!H28,'Table 9 DATA'!H11)</f>
        <v>3605200</v>
      </c>
      <c r="H14" s="66">
        <f>IF($B$2="19-64",'Table 9 DATA'!I28,'Table 9 DATA'!I11)</f>
        <v>3326600</v>
      </c>
      <c r="J14" s="569"/>
      <c r="K14" s="497"/>
    </row>
    <row r="15" spans="1:16">
      <c r="A15" s="683"/>
      <c r="B15" s="75" t="s">
        <v>58</v>
      </c>
      <c r="C15" s="78">
        <f>IF($B$2="19-64",'Table 9 DATA'!D29,'Table 9 DATA'!D12)</f>
        <v>4.1000000000000002E-2</v>
      </c>
      <c r="D15" s="78">
        <f>IF($B$2="19-64",'Table 9 DATA'!E29,'Table 9 DATA'!E12)</f>
        <v>2.8000000000000001E-2</v>
      </c>
      <c r="E15" s="78">
        <f>IF($B$2="19-64",'Table 9 DATA'!F29,'Table 9 DATA'!F12)</f>
        <v>2.7E-2</v>
      </c>
      <c r="F15" s="78">
        <f>IF($B$2="19-64",'Table 9 DATA'!G29,'Table 9 DATA'!G12)</f>
        <v>3.7999999999999999E-2</v>
      </c>
      <c r="G15" s="80">
        <f>IF($B$2="19-64",'Table 9 DATA'!H29,'Table 9 DATA'!H12)</f>
        <v>4.4999999999999998E-2</v>
      </c>
      <c r="H15" s="80">
        <f>IF($B$2="19-64",'Table 9 DATA'!I29,'Table 9 DATA'!I12)</f>
        <v>4.9000000000000002E-2</v>
      </c>
      <c r="J15" s="571"/>
      <c r="K15" s="497"/>
    </row>
    <row r="16" spans="1:16" ht="15.75" customHeight="1">
      <c r="A16" s="678" t="s">
        <v>22</v>
      </c>
      <c r="B16" s="421" t="s">
        <v>176</v>
      </c>
      <c r="C16" s="46">
        <f>IF($B$2="19-64",'Table 9 DATA'!D30,'Table 9 DATA'!D13)</f>
        <v>500600</v>
      </c>
      <c r="D16" s="46">
        <f>IF($B$2="19-64",'Table 9 DATA'!E30,'Table 9 DATA'!E13)</f>
        <v>397700</v>
      </c>
      <c r="E16" s="46">
        <f>IF($B$2="19-64",'Table 9 DATA'!F30,'Table 9 DATA'!F13)</f>
        <v>477500</v>
      </c>
      <c r="F16" s="46">
        <f>IF($B$2="19-64",'Table 9 DATA'!G30,'Table 9 DATA'!G13)</f>
        <v>668700</v>
      </c>
      <c r="G16" s="79">
        <f>IF($B$2="19-64",'Table 9 DATA'!H30,'Table 9 DATA'!H13)</f>
        <v>690800</v>
      </c>
      <c r="H16" s="79">
        <f>IF($B$2="19-64",'Table 9 DATA'!I30,'Table 9 DATA'!I13)</f>
        <v>546600</v>
      </c>
      <c r="J16" s="568"/>
      <c r="K16" s="497"/>
    </row>
    <row r="17" spans="1:11" ht="13.5">
      <c r="A17" s="679"/>
      <c r="B17" s="422" t="s">
        <v>177</v>
      </c>
      <c r="C17" s="26">
        <f>IF($B$2="19-64",'Table 9 DATA'!D31,'Table 9 DATA'!D14)</f>
        <v>9010500</v>
      </c>
      <c r="D17" s="26">
        <f>IF($B$2="19-64",'Table 9 DATA'!E31,'Table 9 DATA'!E14)</f>
        <v>8762300</v>
      </c>
      <c r="E17" s="26">
        <f>IF($B$2="19-64",'Table 9 DATA'!F31,'Table 9 DATA'!F14)</f>
        <v>8720300</v>
      </c>
      <c r="F17" s="26">
        <f>IF($B$2="19-64",'Table 9 DATA'!G31,'Table 9 DATA'!G14)</f>
        <v>8306400</v>
      </c>
      <c r="G17" s="66">
        <f>IF($B$2="19-64",'Table 9 DATA'!H31,'Table 9 DATA'!H14)</f>
        <v>7091000</v>
      </c>
      <c r="H17" s="66">
        <f>IF($B$2="19-64",'Table 9 DATA'!I31,'Table 9 DATA'!I14)</f>
        <v>6015500</v>
      </c>
      <c r="J17" s="567"/>
      <c r="K17" s="497"/>
    </row>
    <row r="18" spans="1:11">
      <c r="A18" s="680"/>
      <c r="B18" s="75" t="s">
        <v>58</v>
      </c>
      <c r="C18" s="78">
        <f>IF($B$2="19-64",'Table 9 DATA'!D32,'Table 9 DATA'!D15)</f>
        <v>5.6000000000000001E-2</v>
      </c>
      <c r="D18" s="78">
        <f>IF($B$2="19-64",'Table 9 DATA'!E32,'Table 9 DATA'!E15)</f>
        <v>4.4999999999999998E-2</v>
      </c>
      <c r="E18" s="78">
        <f>IF($B$2="19-64",'Table 9 DATA'!F32,'Table 9 DATA'!F15)</f>
        <v>5.5E-2</v>
      </c>
      <c r="F18" s="78">
        <f>IF($B$2="19-64",'Table 9 DATA'!G32,'Table 9 DATA'!G15)</f>
        <v>8.1000000000000003E-2</v>
      </c>
      <c r="G18" s="80">
        <f>IF($B$2="19-64",'Table 9 DATA'!H32,'Table 9 DATA'!H15)</f>
        <v>9.7000000000000003E-2</v>
      </c>
      <c r="H18" s="80">
        <f>IF($B$2="19-64",'Table 9 DATA'!I32,'Table 9 DATA'!I15)</f>
        <v>9.0999999999999998E-2</v>
      </c>
      <c r="J18" s="566"/>
      <c r="K18" s="497"/>
    </row>
    <row r="19" spans="1:11" ht="9.75" customHeight="1">
      <c r="A19" s="16"/>
      <c r="B19" s="35"/>
      <c r="C19" s="34"/>
      <c r="D19" s="34"/>
      <c r="E19" s="34"/>
      <c r="F19" s="34"/>
    </row>
    <row r="20" spans="1:11">
      <c r="A20" s="14" t="s">
        <v>98</v>
      </c>
    </row>
    <row r="21" spans="1:11">
      <c r="A21" s="173" t="s">
        <v>229</v>
      </c>
    </row>
    <row r="22" spans="1:11">
      <c r="A22" s="403" t="s">
        <v>200</v>
      </c>
    </row>
    <row r="23" spans="1:11">
      <c r="A23" s="4" t="s">
        <v>110</v>
      </c>
    </row>
    <row r="24" spans="1:11">
      <c r="A24" s="4"/>
    </row>
    <row r="25" spans="1:11" ht="15.5">
      <c r="A25" s="357"/>
      <c r="H25" s="509"/>
    </row>
    <row r="26" spans="1:11">
      <c r="A26" s="8"/>
      <c r="H26" s="509"/>
    </row>
    <row r="27" spans="1:11">
      <c r="C27" s="605"/>
      <c r="D27" s="605"/>
      <c r="E27" s="605"/>
      <c r="F27" s="605"/>
      <c r="G27" s="608"/>
      <c r="H27" s="597"/>
    </row>
    <row r="28" spans="1:11">
      <c r="A28" s="173"/>
      <c r="C28" s="603"/>
      <c r="D28" s="603"/>
      <c r="E28" s="603"/>
      <c r="F28" s="603"/>
      <c r="G28" s="606"/>
      <c r="H28" s="597"/>
    </row>
    <row r="29" spans="1:11" ht="14">
      <c r="A29" s="1"/>
      <c r="C29" s="603"/>
      <c r="D29" s="603"/>
      <c r="E29" s="603"/>
      <c r="F29" s="603"/>
      <c r="G29" s="606"/>
      <c r="H29" s="597"/>
    </row>
    <row r="30" spans="1:11">
      <c r="C30" s="581"/>
      <c r="D30" s="581"/>
      <c r="E30" s="581"/>
      <c r="F30" s="581"/>
      <c r="G30" s="607"/>
      <c r="H30" s="597"/>
    </row>
    <row r="31" spans="1:11">
      <c r="C31" s="603"/>
      <c r="D31" s="603"/>
      <c r="E31" s="603"/>
      <c r="F31" s="603"/>
      <c r="G31" s="606"/>
      <c r="H31" s="597"/>
    </row>
    <row r="32" spans="1:11">
      <c r="C32" s="603"/>
      <c r="D32" s="603"/>
      <c r="E32" s="603"/>
      <c r="F32" s="603"/>
      <c r="G32" s="606"/>
      <c r="H32" s="597"/>
    </row>
    <row r="33" spans="3:8">
      <c r="C33" s="581"/>
      <c r="D33" s="581"/>
      <c r="E33" s="581"/>
      <c r="F33" s="581"/>
      <c r="G33" s="607"/>
      <c r="H33" s="597"/>
    </row>
    <row r="34" spans="3:8">
      <c r="C34" s="603"/>
      <c r="D34" s="603"/>
      <c r="E34" s="603"/>
      <c r="F34" s="603"/>
      <c r="G34" s="606"/>
      <c r="H34" s="597"/>
    </row>
    <row r="35" spans="3:8">
      <c r="C35" s="603"/>
      <c r="D35" s="603"/>
      <c r="E35" s="603"/>
      <c r="F35" s="603"/>
      <c r="G35" s="606"/>
      <c r="H35" s="597"/>
    </row>
    <row r="36" spans="3:8">
      <c r="C36" s="581"/>
      <c r="D36" s="581"/>
      <c r="E36" s="581"/>
      <c r="F36" s="581"/>
      <c r="G36" s="607"/>
      <c r="H36" s="597"/>
    </row>
    <row r="37" spans="3:8">
      <c r="C37" s="603"/>
      <c r="D37" s="603"/>
      <c r="E37" s="603"/>
      <c r="F37" s="603"/>
      <c r="G37" s="606"/>
      <c r="H37" s="597"/>
    </row>
    <row r="38" spans="3:8">
      <c r="C38" s="603"/>
      <c r="D38" s="603"/>
      <c r="E38" s="603"/>
      <c r="F38" s="603"/>
      <c r="G38" s="606"/>
      <c r="H38" s="597"/>
    </row>
    <row r="39" spans="3:8">
      <c r="C39" s="581"/>
      <c r="D39" s="581"/>
      <c r="E39" s="581"/>
      <c r="F39" s="581"/>
      <c r="G39" s="607"/>
      <c r="H39" s="597"/>
    </row>
    <row r="40" spans="3:8">
      <c r="C40" s="597"/>
      <c r="D40" s="597"/>
      <c r="E40" s="597"/>
      <c r="F40" s="597"/>
      <c r="G40" s="597"/>
      <c r="H40" s="597"/>
    </row>
    <row r="41" spans="3:8">
      <c r="C41" s="597"/>
      <c r="D41" s="597"/>
      <c r="E41" s="597"/>
      <c r="F41" s="597"/>
      <c r="G41" s="597"/>
      <c r="H41" s="597"/>
    </row>
    <row r="42" spans="3:8">
      <c r="C42" s="580"/>
      <c r="D42" s="580"/>
      <c r="E42" s="580"/>
      <c r="F42" s="580"/>
      <c r="G42" s="580"/>
      <c r="H42" s="597"/>
    </row>
    <row r="43" spans="3:8">
      <c r="C43" s="580"/>
      <c r="D43" s="580"/>
      <c r="E43" s="580"/>
      <c r="F43" s="580"/>
      <c r="G43" s="580"/>
      <c r="H43" s="597"/>
    </row>
    <row r="44" spans="3:8">
      <c r="C44" s="580"/>
      <c r="D44" s="580"/>
      <c r="E44" s="580"/>
      <c r="F44" s="580"/>
      <c r="G44" s="580"/>
      <c r="H44" s="597"/>
    </row>
    <row r="45" spans="3:8">
      <c r="C45" s="580"/>
      <c r="D45" s="580"/>
      <c r="E45" s="580"/>
      <c r="F45" s="580"/>
      <c r="G45" s="580"/>
      <c r="H45" s="597"/>
    </row>
    <row r="46" spans="3:8">
      <c r="C46" s="580"/>
      <c r="D46" s="580"/>
      <c r="E46" s="580"/>
      <c r="F46" s="580"/>
      <c r="G46" s="580"/>
      <c r="H46" s="597"/>
    </row>
    <row r="47" spans="3:8">
      <c r="C47" s="580"/>
      <c r="D47" s="580"/>
      <c r="E47" s="580"/>
      <c r="F47" s="580"/>
      <c r="G47" s="580"/>
      <c r="H47" s="597"/>
    </row>
    <row r="48" spans="3:8">
      <c r="C48" s="580"/>
      <c r="D48" s="580"/>
      <c r="E48" s="580"/>
      <c r="F48" s="580"/>
      <c r="G48" s="580"/>
      <c r="H48" s="597"/>
    </row>
    <row r="49" spans="3:8">
      <c r="C49" s="580"/>
      <c r="D49" s="580"/>
      <c r="E49" s="580"/>
      <c r="F49" s="580"/>
      <c r="G49" s="580"/>
      <c r="H49" s="597"/>
    </row>
    <row r="50" spans="3:8">
      <c r="C50" s="580"/>
      <c r="D50" s="580"/>
      <c r="E50" s="580"/>
      <c r="F50" s="580"/>
      <c r="G50" s="580"/>
      <c r="H50" s="597"/>
    </row>
    <row r="51" spans="3:8">
      <c r="C51" s="580"/>
      <c r="D51" s="580"/>
      <c r="E51" s="580"/>
      <c r="F51" s="580"/>
      <c r="G51" s="580"/>
      <c r="H51" s="597"/>
    </row>
    <row r="52" spans="3:8">
      <c r="C52" s="580"/>
      <c r="D52" s="580"/>
      <c r="E52" s="580"/>
      <c r="F52" s="580"/>
      <c r="G52" s="580"/>
      <c r="H52" s="597"/>
    </row>
    <row r="53" spans="3:8">
      <c r="C53" s="580"/>
      <c r="D53" s="580"/>
      <c r="E53" s="580"/>
      <c r="F53" s="580"/>
      <c r="G53" s="580"/>
      <c r="H53" s="597"/>
    </row>
    <row r="54" spans="3:8">
      <c r="C54" s="580"/>
      <c r="D54" s="580"/>
      <c r="E54" s="580"/>
      <c r="F54" s="580"/>
      <c r="G54" s="580"/>
      <c r="H54" s="597"/>
    </row>
    <row r="55" spans="3:8">
      <c r="C55" s="580"/>
      <c r="D55" s="580"/>
      <c r="E55" s="580"/>
      <c r="F55" s="580"/>
      <c r="G55" s="580"/>
      <c r="H55" s="597"/>
    </row>
    <row r="56" spans="3:8">
      <c r="C56" s="597"/>
      <c r="D56" s="597"/>
      <c r="E56" s="597"/>
      <c r="F56" s="597"/>
      <c r="G56" s="597"/>
      <c r="H56" s="597"/>
    </row>
    <row r="57" spans="3:8">
      <c r="C57" s="597"/>
      <c r="D57" s="597"/>
      <c r="E57" s="597"/>
      <c r="F57" s="597"/>
      <c r="G57" s="597"/>
      <c r="H57" s="597"/>
    </row>
  </sheetData>
  <mergeCells count="5">
    <mergeCell ref="A16:A18"/>
    <mergeCell ref="A7:A9"/>
    <mergeCell ref="A10:A12"/>
    <mergeCell ref="A13:A15"/>
    <mergeCell ref="A1:B1"/>
  </mergeCells>
  <phoneticPr fontId="56" type="noConversion"/>
  <dataValidations count="1">
    <dataValidation type="list" allowBlank="1" showInputMessage="1" showErrorMessage="1" sqref="B2">
      <formula1>$N$2:$N$3</formula1>
    </dataValidation>
  </dataValidations>
  <pageMargins left="0.78740157480314965" right="0.78740157480314965" top="0.78740157480314965" bottom="0.78740157480314965"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2"/>
  <sheetViews>
    <sheetView workbookViewId="0">
      <selection activeCell="I12" sqref="I12"/>
    </sheetView>
  </sheetViews>
  <sheetFormatPr defaultRowHeight="12.5"/>
  <cols>
    <col min="2" max="2" width="16" customWidth="1"/>
    <col min="3" max="3" width="23.453125" customWidth="1"/>
    <col min="4" max="14" width="11.7265625" customWidth="1"/>
    <col min="15" max="15" width="10.7265625" customWidth="1"/>
  </cols>
  <sheetData>
    <row r="2" spans="1:11">
      <c r="B2" t="s">
        <v>36</v>
      </c>
    </row>
    <row r="3" spans="1:11">
      <c r="A3" s="109"/>
      <c r="B3" s="330" t="s">
        <v>56</v>
      </c>
      <c r="C3" s="81"/>
      <c r="D3" s="253" t="s">
        <v>17</v>
      </c>
      <c r="E3" s="253" t="s">
        <v>18</v>
      </c>
      <c r="F3" s="253" t="s">
        <v>19</v>
      </c>
      <c r="G3" s="253" t="s">
        <v>96</v>
      </c>
      <c r="H3" s="254" t="s">
        <v>115</v>
      </c>
      <c r="I3" s="253" t="s">
        <v>149</v>
      </c>
    </row>
    <row r="4" spans="1:11">
      <c r="A4" s="109"/>
      <c r="B4" s="683" t="s">
        <v>47</v>
      </c>
      <c r="C4" s="92" t="s">
        <v>55</v>
      </c>
      <c r="D4" s="247">
        <v>86000</v>
      </c>
      <c r="E4" s="247">
        <v>81400</v>
      </c>
      <c r="F4" s="247">
        <v>103600</v>
      </c>
      <c r="G4" s="247">
        <v>133500</v>
      </c>
      <c r="H4" s="248">
        <v>127500</v>
      </c>
      <c r="I4" s="248">
        <v>87700</v>
      </c>
    </row>
    <row r="5" spans="1:11" ht="16.5" customHeight="1">
      <c r="A5" s="109"/>
      <c r="B5" s="684"/>
      <c r="C5" s="245" t="s">
        <v>57</v>
      </c>
      <c r="D5" s="40">
        <v>1262300</v>
      </c>
      <c r="E5" s="40">
        <v>1236600</v>
      </c>
      <c r="F5" s="40">
        <v>1175100</v>
      </c>
      <c r="G5" s="40">
        <v>1080100</v>
      </c>
      <c r="H5" s="248">
        <v>821900</v>
      </c>
      <c r="I5" s="248">
        <v>579900</v>
      </c>
    </row>
    <row r="6" spans="1:11">
      <c r="A6" s="109"/>
      <c r="B6" s="684"/>
      <c r="C6" s="38" t="s">
        <v>58</v>
      </c>
      <c r="D6" s="249">
        <v>6.8000000000000005E-2</v>
      </c>
      <c r="E6" s="249">
        <v>6.6000000000000003E-2</v>
      </c>
      <c r="F6" s="249">
        <v>8.7999999999999995E-2</v>
      </c>
      <c r="G6" s="249">
        <v>0.124</v>
      </c>
      <c r="H6" s="250">
        <v>0.155</v>
      </c>
      <c r="I6" s="250">
        <v>0.151</v>
      </c>
    </row>
    <row r="7" spans="1:11">
      <c r="A7" s="109"/>
      <c r="B7" s="684" t="s">
        <v>89</v>
      </c>
      <c r="C7" s="36" t="s">
        <v>55</v>
      </c>
      <c r="D7" s="251">
        <v>1100</v>
      </c>
      <c r="E7" s="251">
        <v>1900</v>
      </c>
      <c r="F7" s="251">
        <v>2700</v>
      </c>
      <c r="G7" s="251">
        <v>4000</v>
      </c>
      <c r="H7" s="248">
        <v>4000</v>
      </c>
      <c r="I7" s="248">
        <v>3500</v>
      </c>
    </row>
    <row r="8" spans="1:11">
      <c r="A8" s="109"/>
      <c r="B8" s="684"/>
      <c r="C8" s="245" t="s">
        <v>57</v>
      </c>
      <c r="D8" s="40">
        <v>12400</v>
      </c>
      <c r="E8" s="40">
        <v>19800</v>
      </c>
      <c r="F8" s="40">
        <v>28200</v>
      </c>
      <c r="G8" s="40">
        <v>31400</v>
      </c>
      <c r="H8" s="248">
        <v>28600</v>
      </c>
      <c r="I8" s="248">
        <v>27700</v>
      </c>
    </row>
    <row r="9" spans="1:11" ht="21" customHeight="1">
      <c r="A9" s="109"/>
      <c r="B9" s="684"/>
      <c r="C9" s="38" t="s">
        <v>58</v>
      </c>
      <c r="D9" s="250">
        <v>8.7999999999999995E-2</v>
      </c>
      <c r="E9" s="250">
        <v>9.5000000000000001E-2</v>
      </c>
      <c r="F9" s="250">
        <v>9.4E-2</v>
      </c>
      <c r="G9" s="250">
        <v>0.127</v>
      </c>
      <c r="H9" s="250">
        <v>0.14000000000000001</v>
      </c>
      <c r="I9" s="250">
        <v>0.125</v>
      </c>
      <c r="J9" s="249"/>
      <c r="K9" s="249"/>
    </row>
    <row r="10" spans="1:11">
      <c r="A10" s="109"/>
      <c r="B10" s="684" t="s">
        <v>59</v>
      </c>
      <c r="C10" s="36" t="s">
        <v>55</v>
      </c>
      <c r="D10" s="251">
        <v>40500</v>
      </c>
      <c r="E10" s="251">
        <v>30900</v>
      </c>
      <c r="F10" s="251">
        <v>29800</v>
      </c>
      <c r="G10" s="251">
        <v>40000</v>
      </c>
      <c r="H10" s="248">
        <v>44200</v>
      </c>
      <c r="I10" s="248">
        <v>43600</v>
      </c>
    </row>
    <row r="11" spans="1:11">
      <c r="A11" s="109"/>
      <c r="B11" s="684"/>
      <c r="C11" s="245" t="s">
        <v>57</v>
      </c>
      <c r="D11" s="40">
        <v>702300</v>
      </c>
      <c r="E11" s="40">
        <v>690100</v>
      </c>
      <c r="F11" s="40">
        <v>669800</v>
      </c>
      <c r="G11" s="40">
        <v>601300</v>
      </c>
      <c r="H11" s="248">
        <v>512800</v>
      </c>
      <c r="I11" s="248">
        <v>498600</v>
      </c>
    </row>
    <row r="12" spans="1:11">
      <c r="A12" s="109"/>
      <c r="B12" s="684"/>
      <c r="C12" s="38" t="s">
        <v>58</v>
      </c>
      <c r="D12" s="249">
        <v>5.8000000000000003E-2</v>
      </c>
      <c r="E12" s="249">
        <v>4.4999999999999998E-2</v>
      </c>
      <c r="F12" s="249">
        <v>4.3999999999999997E-2</v>
      </c>
      <c r="G12" s="249">
        <v>6.7000000000000004E-2</v>
      </c>
      <c r="H12" s="250">
        <v>8.6000000000000007E-2</v>
      </c>
      <c r="I12" s="250">
        <v>8.6999999999999994E-2</v>
      </c>
    </row>
    <row r="13" spans="1:11">
      <c r="A13" s="109"/>
      <c r="B13" s="685" t="s">
        <v>22</v>
      </c>
      <c r="C13" s="36" t="s">
        <v>55</v>
      </c>
      <c r="D13" s="251">
        <v>127500</v>
      </c>
      <c r="E13" s="251">
        <v>114100</v>
      </c>
      <c r="F13" s="251">
        <v>136000</v>
      </c>
      <c r="G13" s="251">
        <v>177400</v>
      </c>
      <c r="H13" s="248">
        <v>175600</v>
      </c>
      <c r="I13" s="248">
        <v>134700</v>
      </c>
    </row>
    <row r="14" spans="1:11">
      <c r="A14" s="109"/>
      <c r="B14" s="685"/>
      <c r="C14" s="245" t="s">
        <v>57</v>
      </c>
      <c r="D14" s="40">
        <v>1977000</v>
      </c>
      <c r="E14" s="40">
        <v>1946500</v>
      </c>
      <c r="F14" s="40">
        <v>1873100</v>
      </c>
      <c r="G14" s="40">
        <v>1712800</v>
      </c>
      <c r="H14" s="248">
        <v>1363300</v>
      </c>
      <c r="I14" s="248">
        <v>1106200</v>
      </c>
    </row>
    <row r="15" spans="1:11">
      <c r="A15" s="109"/>
      <c r="B15" s="685"/>
      <c r="C15" s="38" t="s">
        <v>58</v>
      </c>
      <c r="D15" s="252">
        <v>6.5000000000000002E-2</v>
      </c>
      <c r="E15" s="252">
        <v>5.9000000000000004E-2</v>
      </c>
      <c r="F15" s="252">
        <v>7.2999999999999995E-2</v>
      </c>
      <c r="G15" s="252">
        <v>0.10400000000000001</v>
      </c>
      <c r="H15" s="250">
        <v>0.129</v>
      </c>
      <c r="I15" s="250">
        <v>0.122</v>
      </c>
    </row>
    <row r="17" spans="2:11" ht="15.75" customHeight="1"/>
    <row r="19" spans="2:11">
      <c r="B19" s="217" t="s">
        <v>151</v>
      </c>
    </row>
    <row r="20" spans="2:11" ht="15.75" customHeight="1">
      <c r="B20" s="246" t="s">
        <v>56</v>
      </c>
      <c r="C20" s="74"/>
      <c r="D20" s="257" t="s">
        <v>17</v>
      </c>
      <c r="E20" s="257" t="s">
        <v>18</v>
      </c>
      <c r="F20" s="257" t="s">
        <v>19</v>
      </c>
      <c r="G20" s="257" t="s">
        <v>96</v>
      </c>
      <c r="H20" s="258" t="s">
        <v>115</v>
      </c>
      <c r="I20" s="253" t="s">
        <v>149</v>
      </c>
      <c r="K20" s="365"/>
    </row>
    <row r="21" spans="2:11" ht="15" customHeight="1">
      <c r="B21" s="681" t="s">
        <v>47</v>
      </c>
      <c r="C21" s="244" t="s">
        <v>55</v>
      </c>
      <c r="D21" s="46">
        <v>299200</v>
      </c>
      <c r="E21" s="46">
        <v>263100</v>
      </c>
      <c r="F21" s="46">
        <v>342700</v>
      </c>
      <c r="G21" s="46">
        <v>488400</v>
      </c>
      <c r="H21" s="79">
        <v>494000</v>
      </c>
      <c r="I21" s="79">
        <v>349500</v>
      </c>
      <c r="K21" s="66"/>
    </row>
    <row r="22" spans="2:11" ht="15" customHeight="1">
      <c r="B22" s="682"/>
      <c r="C22" s="245" t="s">
        <v>57</v>
      </c>
      <c r="D22" s="26">
        <v>4044900</v>
      </c>
      <c r="E22" s="26">
        <v>3959300</v>
      </c>
      <c r="F22" s="26">
        <v>3842800</v>
      </c>
      <c r="G22" s="26">
        <v>3717300</v>
      </c>
      <c r="H22" s="66">
        <v>3025900</v>
      </c>
      <c r="I22" s="66">
        <v>2271600</v>
      </c>
      <c r="K22" s="66"/>
    </row>
    <row r="23" spans="2:11" ht="15" customHeight="1">
      <c r="B23" s="683"/>
      <c r="C23" s="75" t="s">
        <v>58</v>
      </c>
      <c r="D23" s="78">
        <v>7.3999999999999996E-2</v>
      </c>
      <c r="E23" s="78">
        <v>6.6000000000000003E-2</v>
      </c>
      <c r="F23" s="78">
        <v>8.8999999999999996E-2</v>
      </c>
      <c r="G23" s="78">
        <v>0.13100000000000001</v>
      </c>
      <c r="H23" s="80">
        <v>0.16300000000000001</v>
      </c>
      <c r="I23" s="80">
        <v>0.154</v>
      </c>
      <c r="K23" s="366"/>
    </row>
    <row r="24" spans="2:11" ht="15" customHeight="1">
      <c r="B24" s="681" t="s">
        <v>89</v>
      </c>
      <c r="C24" s="244" t="s">
        <v>55</v>
      </c>
      <c r="D24" s="46">
        <v>4700</v>
      </c>
      <c r="E24" s="46">
        <v>7500</v>
      </c>
      <c r="F24" s="46">
        <v>13300</v>
      </c>
      <c r="G24" s="46">
        <v>25800</v>
      </c>
      <c r="H24" s="79">
        <v>33800</v>
      </c>
      <c r="I24" s="79">
        <v>33200</v>
      </c>
      <c r="K24" s="66"/>
    </row>
    <row r="25" spans="2:11" ht="15" customHeight="1">
      <c r="B25" s="682"/>
      <c r="C25" s="245" t="s">
        <v>57</v>
      </c>
      <c r="D25" s="26">
        <v>115600</v>
      </c>
      <c r="E25" s="26">
        <v>182600</v>
      </c>
      <c r="F25" s="26">
        <v>351700</v>
      </c>
      <c r="G25" s="26">
        <v>489900</v>
      </c>
      <c r="H25" s="66">
        <v>459900</v>
      </c>
      <c r="I25" s="66">
        <v>417300</v>
      </c>
      <c r="K25" s="66"/>
    </row>
    <row r="26" spans="2:11" ht="17.25" customHeight="1">
      <c r="B26" s="683"/>
      <c r="C26" s="75" t="s">
        <v>58</v>
      </c>
      <c r="D26" s="78">
        <v>4.1000000000000002E-2</v>
      </c>
      <c r="E26" s="78">
        <v>4.1000000000000002E-2</v>
      </c>
      <c r="F26" s="78">
        <v>3.7999999999999999E-2</v>
      </c>
      <c r="G26" s="78">
        <v>5.2999999999999999E-2</v>
      </c>
      <c r="H26" s="80">
        <v>7.2999999999999995E-2</v>
      </c>
      <c r="I26" s="80">
        <v>0.08</v>
      </c>
      <c r="K26" s="366"/>
    </row>
    <row r="27" spans="2:11" ht="15" customHeight="1">
      <c r="B27" s="681" t="s">
        <v>25</v>
      </c>
      <c r="C27" s="244" t="s">
        <v>55</v>
      </c>
      <c r="D27" s="46">
        <v>196700</v>
      </c>
      <c r="E27" s="46">
        <v>127100</v>
      </c>
      <c r="F27" s="46">
        <v>121500</v>
      </c>
      <c r="G27" s="46">
        <v>154500</v>
      </c>
      <c r="H27" s="79">
        <v>162900</v>
      </c>
      <c r="I27" s="79">
        <v>163900</v>
      </c>
      <c r="K27" s="66"/>
    </row>
    <row r="28" spans="2:11" ht="15" customHeight="1">
      <c r="B28" s="682"/>
      <c r="C28" s="245" t="s">
        <v>57</v>
      </c>
      <c r="D28" s="26">
        <v>4850000</v>
      </c>
      <c r="E28" s="26">
        <v>4620400</v>
      </c>
      <c r="F28" s="26">
        <v>4525700</v>
      </c>
      <c r="G28" s="26">
        <v>4099300</v>
      </c>
      <c r="H28" s="66">
        <v>3605200</v>
      </c>
      <c r="I28" s="66">
        <v>3326600</v>
      </c>
      <c r="K28" s="66"/>
    </row>
    <row r="29" spans="2:11" ht="15" customHeight="1">
      <c r="B29" s="683"/>
      <c r="C29" s="75" t="s">
        <v>58</v>
      </c>
      <c r="D29" s="78">
        <v>4.1000000000000002E-2</v>
      </c>
      <c r="E29" s="78">
        <v>2.8000000000000001E-2</v>
      </c>
      <c r="F29" s="78">
        <v>2.7E-2</v>
      </c>
      <c r="G29" s="78">
        <v>3.7999999999999999E-2</v>
      </c>
      <c r="H29" s="80">
        <v>4.4999999999999998E-2</v>
      </c>
      <c r="I29" s="80">
        <v>4.9000000000000002E-2</v>
      </c>
      <c r="K29" s="366"/>
    </row>
    <row r="30" spans="2:11" ht="15" customHeight="1">
      <c r="B30" s="678" t="s">
        <v>22</v>
      </c>
      <c r="C30" s="244" t="s">
        <v>55</v>
      </c>
      <c r="D30" s="46">
        <v>500600</v>
      </c>
      <c r="E30" s="46">
        <v>397700</v>
      </c>
      <c r="F30" s="46">
        <v>477500</v>
      </c>
      <c r="G30" s="46">
        <v>668700</v>
      </c>
      <c r="H30" s="79">
        <v>690800</v>
      </c>
      <c r="I30" s="79">
        <v>546600</v>
      </c>
      <c r="K30" s="66"/>
    </row>
    <row r="31" spans="2:11" ht="15" customHeight="1">
      <c r="B31" s="679"/>
      <c r="C31" s="245" t="s">
        <v>57</v>
      </c>
      <c r="D31" s="26">
        <v>9010500</v>
      </c>
      <c r="E31" s="26">
        <v>8762300</v>
      </c>
      <c r="F31" s="26">
        <v>8720300</v>
      </c>
      <c r="G31" s="26">
        <v>8306400</v>
      </c>
      <c r="H31" s="66">
        <v>7091000</v>
      </c>
      <c r="I31" s="66">
        <v>6015500</v>
      </c>
      <c r="K31" s="66"/>
    </row>
    <row r="32" spans="2:11" ht="15" customHeight="1">
      <c r="B32" s="680"/>
      <c r="C32" s="75" t="s">
        <v>58</v>
      </c>
      <c r="D32" s="78">
        <v>5.6000000000000001E-2</v>
      </c>
      <c r="E32" s="78">
        <v>4.4999999999999998E-2</v>
      </c>
      <c r="F32" s="78">
        <v>5.5E-2</v>
      </c>
      <c r="G32" s="78">
        <v>8.1000000000000003E-2</v>
      </c>
      <c r="H32" s="80">
        <v>9.7000000000000003E-2</v>
      </c>
      <c r="I32" s="80">
        <v>9.0999999999999998E-2</v>
      </c>
      <c r="K32" s="366"/>
    </row>
  </sheetData>
  <mergeCells count="8">
    <mergeCell ref="B21:B23"/>
    <mergeCell ref="B24:B26"/>
    <mergeCell ref="B27:B29"/>
    <mergeCell ref="B30:B32"/>
    <mergeCell ref="B4:B6"/>
    <mergeCell ref="B7:B9"/>
    <mergeCell ref="B10:B12"/>
    <mergeCell ref="B13:B15"/>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0"/>
  <sheetViews>
    <sheetView showGridLines="0" zoomScaleNormal="100" zoomScaleSheetLayoutView="100" workbookViewId="0"/>
  </sheetViews>
  <sheetFormatPr defaultColWidth="9.1796875" defaultRowHeight="12.5"/>
  <cols>
    <col min="1" max="1" width="12.54296875" style="27" customWidth="1"/>
    <col min="2" max="7" width="8.1796875" style="224" customWidth="1"/>
    <col min="8" max="8" width="2.54296875" style="27" customWidth="1"/>
    <col min="9" max="14" width="8.1796875" style="27" customWidth="1"/>
    <col min="15" max="15" width="2.453125" style="27" customWidth="1"/>
    <col min="16" max="16" width="8.7265625" style="27" customWidth="1"/>
    <col min="17" max="21" width="8.1796875" style="27" customWidth="1"/>
    <col min="22" max="22" width="2" style="27" customWidth="1"/>
    <col min="23" max="28" width="8.1796875" style="27" customWidth="1"/>
    <col min="29" max="16384" width="9.1796875" style="27"/>
  </cols>
  <sheetData>
    <row r="1" spans="1:31" s="264" customFormat="1" ht="15.75" customHeight="1">
      <c r="A1" s="262" t="s">
        <v>218</v>
      </c>
      <c r="B1" s="263"/>
      <c r="C1" s="263"/>
      <c r="D1" s="263"/>
      <c r="E1" s="263"/>
      <c r="F1" s="263"/>
      <c r="G1" s="263"/>
    </row>
    <row r="2" spans="1:31" s="264" customFormat="1" ht="11.25" customHeight="1">
      <c r="A2" s="265"/>
      <c r="B2" s="263"/>
      <c r="C2" s="263"/>
      <c r="D2" s="263"/>
      <c r="E2" s="263"/>
      <c r="F2" s="263"/>
      <c r="G2" s="263"/>
      <c r="L2" s="266"/>
      <c r="M2" s="266"/>
      <c r="N2" s="266"/>
      <c r="O2" s="266"/>
      <c r="S2" s="266"/>
      <c r="T2" s="266"/>
      <c r="U2" s="266"/>
      <c r="V2" s="266"/>
      <c r="Z2" s="266"/>
      <c r="AB2" s="267"/>
    </row>
    <row r="3" spans="1:31" s="264" customFormat="1" ht="12.75" customHeight="1">
      <c r="A3" s="661" t="s">
        <v>193</v>
      </c>
      <c r="B3" s="654" t="s">
        <v>26</v>
      </c>
      <c r="C3" s="654"/>
      <c r="D3" s="654"/>
      <c r="E3" s="654"/>
      <c r="F3" s="239"/>
      <c r="G3" s="239"/>
      <c r="H3" s="239"/>
      <c r="I3" s="657" t="s">
        <v>35</v>
      </c>
      <c r="J3" s="657"/>
      <c r="K3" s="657"/>
      <c r="L3" s="657"/>
      <c r="M3" s="657"/>
      <c r="N3" s="657"/>
      <c r="O3" s="657"/>
      <c r="P3" s="657"/>
      <c r="Q3" s="657"/>
      <c r="R3" s="657"/>
      <c r="S3" s="657"/>
      <c r="T3" s="657"/>
      <c r="U3" s="657"/>
      <c r="V3" s="657"/>
      <c r="W3" s="657"/>
      <c r="X3" s="657"/>
      <c r="Y3" s="657"/>
      <c r="Z3" s="657"/>
      <c r="AA3" s="657"/>
      <c r="AB3" s="267"/>
    </row>
    <row r="4" spans="1:31" s="6" customFormat="1" ht="26.25" customHeight="1">
      <c r="A4" s="686"/>
      <c r="B4" s="655"/>
      <c r="C4" s="655"/>
      <c r="D4" s="655"/>
      <c r="E4" s="655"/>
      <c r="F4" s="240"/>
      <c r="G4" s="240"/>
      <c r="H4" s="242"/>
      <c r="I4" s="655" t="s">
        <v>47</v>
      </c>
      <c r="J4" s="655"/>
      <c r="K4" s="655"/>
      <c r="L4" s="655"/>
      <c r="M4" s="240"/>
      <c r="N4" s="241"/>
      <c r="O4" s="242"/>
      <c r="P4" s="688" t="s">
        <v>101</v>
      </c>
      <c r="Q4" s="688"/>
      <c r="R4" s="688"/>
      <c r="S4" s="688"/>
      <c r="T4" s="240"/>
      <c r="U4" s="241"/>
      <c r="V4" s="242"/>
      <c r="W4" s="657" t="s">
        <v>59</v>
      </c>
      <c r="X4" s="657"/>
      <c r="Y4" s="657"/>
      <c r="Z4" s="657"/>
      <c r="AA4" s="657"/>
      <c r="AB4" s="110"/>
    </row>
    <row r="5" spans="1:31" s="6" customFormat="1" ht="11.5">
      <c r="A5" s="687"/>
      <c r="B5" s="97" t="s">
        <v>17</v>
      </c>
      <c r="C5" s="97" t="s">
        <v>18</v>
      </c>
      <c r="D5" s="97" t="s">
        <v>19</v>
      </c>
      <c r="E5" s="54" t="s">
        <v>96</v>
      </c>
      <c r="F5" s="95" t="s">
        <v>115</v>
      </c>
      <c r="G5" s="83" t="s">
        <v>149</v>
      </c>
      <c r="H5" s="108"/>
      <c r="I5" s="96" t="s">
        <v>17</v>
      </c>
      <c r="J5" s="97" t="s">
        <v>18</v>
      </c>
      <c r="K5" s="97" t="s">
        <v>19</v>
      </c>
      <c r="L5" s="98" t="s">
        <v>96</v>
      </c>
      <c r="M5" s="95" t="s">
        <v>115</v>
      </c>
      <c r="N5" s="95" t="s">
        <v>149</v>
      </c>
      <c r="O5" s="108"/>
      <c r="P5" s="97" t="s">
        <v>17</v>
      </c>
      <c r="Q5" s="97" t="s">
        <v>18</v>
      </c>
      <c r="R5" s="97" t="s">
        <v>19</v>
      </c>
      <c r="S5" s="98" t="s">
        <v>96</v>
      </c>
      <c r="T5" s="95" t="s">
        <v>115</v>
      </c>
      <c r="U5" s="95" t="s">
        <v>149</v>
      </c>
      <c r="V5" s="108"/>
      <c r="W5" s="259" t="s">
        <v>17</v>
      </c>
      <c r="X5" s="101" t="s">
        <v>18</v>
      </c>
      <c r="Y5" s="101" t="s">
        <v>19</v>
      </c>
      <c r="Z5" s="102" t="s">
        <v>96</v>
      </c>
      <c r="AA5" s="95" t="s">
        <v>115</v>
      </c>
      <c r="AB5" s="95" t="s">
        <v>149</v>
      </c>
    </row>
    <row r="6" spans="1:31" s="6" customFormat="1" ht="12.75" customHeight="1">
      <c r="A6" s="104" t="s">
        <v>80</v>
      </c>
      <c r="B6" s="268">
        <v>164600</v>
      </c>
      <c r="C6" s="268">
        <v>158900</v>
      </c>
      <c r="D6" s="268">
        <v>159600</v>
      </c>
      <c r="E6" s="268">
        <v>226700</v>
      </c>
      <c r="F6" s="268">
        <v>227100</v>
      </c>
      <c r="G6" s="226">
        <v>188400</v>
      </c>
      <c r="H6" s="269"/>
      <c r="I6" s="268">
        <v>146200</v>
      </c>
      <c r="J6" s="268">
        <v>142200</v>
      </c>
      <c r="K6" s="268">
        <v>139800</v>
      </c>
      <c r="L6" s="268">
        <v>203500</v>
      </c>
      <c r="M6" s="268">
        <v>202300</v>
      </c>
      <c r="N6" s="226">
        <v>164600</v>
      </c>
      <c r="O6" s="269"/>
      <c r="P6" s="226">
        <v>1300</v>
      </c>
      <c r="Q6" s="226">
        <v>1400</v>
      </c>
      <c r="R6" s="226">
        <v>2600</v>
      </c>
      <c r="S6" s="226">
        <v>3400</v>
      </c>
      <c r="T6" s="226">
        <v>1900</v>
      </c>
      <c r="U6" s="226">
        <v>1200</v>
      </c>
      <c r="V6" s="260"/>
      <c r="W6" s="226">
        <v>17100</v>
      </c>
      <c r="X6" s="226">
        <v>15300</v>
      </c>
      <c r="Y6" s="226">
        <v>17200</v>
      </c>
      <c r="Z6" s="226">
        <v>19900</v>
      </c>
      <c r="AA6" s="226">
        <v>22800</v>
      </c>
      <c r="AB6" s="226">
        <v>22600</v>
      </c>
      <c r="AC6" s="229"/>
    </row>
    <row r="7" spans="1:31" s="6" customFormat="1" ht="12.75" customHeight="1">
      <c r="A7" s="3" t="s">
        <v>81</v>
      </c>
      <c r="B7" s="226">
        <v>70700</v>
      </c>
      <c r="C7" s="226">
        <v>63300</v>
      </c>
      <c r="D7" s="226">
        <v>86600</v>
      </c>
      <c r="E7" s="226">
        <v>110700</v>
      </c>
      <c r="F7" s="226">
        <v>104800</v>
      </c>
      <c r="G7" s="226">
        <v>77700</v>
      </c>
      <c r="H7" s="269"/>
      <c r="I7" s="226">
        <v>56300</v>
      </c>
      <c r="J7" s="226">
        <v>51200</v>
      </c>
      <c r="K7" s="226">
        <v>73200</v>
      </c>
      <c r="L7" s="226">
        <v>93200</v>
      </c>
      <c r="M7" s="226">
        <v>86100</v>
      </c>
      <c r="N7" s="226">
        <v>60000</v>
      </c>
      <c r="O7" s="269"/>
      <c r="P7" s="226">
        <v>1200</v>
      </c>
      <c r="Q7" s="226">
        <v>1300</v>
      </c>
      <c r="R7" s="226">
        <v>2000</v>
      </c>
      <c r="S7" s="226">
        <v>3600</v>
      </c>
      <c r="T7" s="226">
        <v>2500</v>
      </c>
      <c r="U7" s="226">
        <v>1300</v>
      </c>
      <c r="V7" s="260"/>
      <c r="W7" s="226">
        <v>13100</v>
      </c>
      <c r="X7" s="226">
        <v>10800</v>
      </c>
      <c r="Y7" s="226">
        <v>11500</v>
      </c>
      <c r="Z7" s="226">
        <v>13900</v>
      </c>
      <c r="AA7" s="226">
        <v>16100</v>
      </c>
      <c r="AB7" s="226">
        <v>16300</v>
      </c>
      <c r="AC7" s="229"/>
    </row>
    <row r="8" spans="1:31" s="6" customFormat="1" ht="12.75" customHeight="1">
      <c r="A8" s="3" t="s">
        <v>82</v>
      </c>
      <c r="B8" s="226">
        <v>57200</v>
      </c>
      <c r="C8" s="226">
        <v>42400</v>
      </c>
      <c r="D8" s="226">
        <v>53500</v>
      </c>
      <c r="E8" s="226">
        <v>62200</v>
      </c>
      <c r="F8" s="226">
        <v>58800</v>
      </c>
      <c r="G8" s="226">
        <v>42300</v>
      </c>
      <c r="H8" s="269"/>
      <c r="I8" s="226">
        <v>45000</v>
      </c>
      <c r="J8" s="226">
        <v>32800</v>
      </c>
      <c r="K8" s="226">
        <v>43600</v>
      </c>
      <c r="L8" s="226">
        <v>47800</v>
      </c>
      <c r="M8" s="226">
        <v>43300</v>
      </c>
      <c r="N8" s="226">
        <v>27800</v>
      </c>
      <c r="O8" s="269"/>
      <c r="P8" s="226">
        <v>1100</v>
      </c>
      <c r="Q8" s="226">
        <v>1200</v>
      </c>
      <c r="R8" s="226">
        <v>1600</v>
      </c>
      <c r="S8" s="226">
        <v>3400</v>
      </c>
      <c r="T8" s="226">
        <v>3000</v>
      </c>
      <c r="U8" s="226">
        <v>1400</v>
      </c>
      <c r="V8" s="260"/>
      <c r="W8" s="226">
        <v>11100</v>
      </c>
      <c r="X8" s="226">
        <v>8400</v>
      </c>
      <c r="Y8" s="226">
        <v>8300</v>
      </c>
      <c r="Z8" s="226">
        <v>11000</v>
      </c>
      <c r="AA8" s="226">
        <v>12600</v>
      </c>
      <c r="AB8" s="226">
        <v>13100</v>
      </c>
      <c r="AC8" s="229"/>
    </row>
    <row r="9" spans="1:31" s="6" customFormat="1" ht="12.75" customHeight="1">
      <c r="A9" s="3" t="s">
        <v>83</v>
      </c>
      <c r="B9" s="226">
        <v>32500</v>
      </c>
      <c r="C9" s="226">
        <v>23000</v>
      </c>
      <c r="D9" s="226">
        <v>36400</v>
      </c>
      <c r="E9" s="226">
        <v>42800</v>
      </c>
      <c r="F9" s="226">
        <v>43700</v>
      </c>
      <c r="G9" s="226">
        <v>30600</v>
      </c>
      <c r="H9" s="269"/>
      <c r="I9" s="226">
        <v>21900</v>
      </c>
      <c r="J9" s="226">
        <v>14900</v>
      </c>
      <c r="K9" s="226">
        <v>28200</v>
      </c>
      <c r="L9" s="226">
        <v>30000</v>
      </c>
      <c r="M9" s="226">
        <v>28700</v>
      </c>
      <c r="N9" s="226">
        <v>17400</v>
      </c>
      <c r="O9" s="269"/>
      <c r="P9" s="226">
        <v>700</v>
      </c>
      <c r="Q9" s="226">
        <v>1000</v>
      </c>
      <c r="R9" s="226">
        <v>1300</v>
      </c>
      <c r="S9" s="226">
        <v>3000</v>
      </c>
      <c r="T9" s="226">
        <v>3500</v>
      </c>
      <c r="U9" s="226">
        <v>1700</v>
      </c>
      <c r="V9" s="260"/>
      <c r="W9" s="226">
        <v>9900</v>
      </c>
      <c r="X9" s="226">
        <v>7100</v>
      </c>
      <c r="Y9" s="226">
        <v>6800</v>
      </c>
      <c r="Z9" s="226">
        <v>9800</v>
      </c>
      <c r="AA9" s="226">
        <v>11500</v>
      </c>
      <c r="AB9" s="226">
        <v>11400</v>
      </c>
      <c r="AC9" s="229"/>
      <c r="AD9" s="138"/>
      <c r="AE9" s="138"/>
    </row>
    <row r="10" spans="1:31" s="6" customFormat="1" ht="12.75" customHeight="1">
      <c r="A10" s="3" t="s">
        <v>169</v>
      </c>
      <c r="B10" s="226">
        <v>37000</v>
      </c>
      <c r="C10" s="226">
        <v>24800</v>
      </c>
      <c r="D10" s="226">
        <v>45000</v>
      </c>
      <c r="E10" s="226">
        <v>63400</v>
      </c>
      <c r="F10" s="226">
        <v>64500</v>
      </c>
      <c r="G10" s="226">
        <v>46700</v>
      </c>
      <c r="H10" s="269"/>
      <c r="I10" s="226">
        <v>19500</v>
      </c>
      <c r="J10" s="226">
        <v>12400</v>
      </c>
      <c r="K10" s="226">
        <v>32600</v>
      </c>
      <c r="L10" s="226">
        <v>44400</v>
      </c>
      <c r="M10" s="226">
        <v>38700</v>
      </c>
      <c r="N10" s="226">
        <v>22300</v>
      </c>
      <c r="O10" s="269"/>
      <c r="P10" s="226">
        <v>300</v>
      </c>
      <c r="Q10" s="226">
        <v>1500</v>
      </c>
      <c r="R10" s="226">
        <v>2000</v>
      </c>
      <c r="S10" s="226">
        <v>4100</v>
      </c>
      <c r="T10" s="226">
        <v>6900</v>
      </c>
      <c r="U10" s="226">
        <v>4800</v>
      </c>
      <c r="V10" s="260"/>
      <c r="W10" s="226">
        <v>17100</v>
      </c>
      <c r="X10" s="226">
        <v>10900</v>
      </c>
      <c r="Y10" s="226">
        <v>10400</v>
      </c>
      <c r="Z10" s="226">
        <v>15000</v>
      </c>
      <c r="AA10" s="226">
        <v>19000</v>
      </c>
      <c r="AB10" s="226">
        <v>19500</v>
      </c>
      <c r="AC10" s="229"/>
      <c r="AD10" s="138"/>
      <c r="AE10" s="138"/>
    </row>
    <row r="11" spans="1:31" s="6" customFormat="1" ht="12.75" customHeight="1">
      <c r="A11" s="3" t="s">
        <v>170</v>
      </c>
      <c r="B11" s="226">
        <v>20300</v>
      </c>
      <c r="C11" s="226">
        <v>15000</v>
      </c>
      <c r="D11" s="226">
        <v>21800</v>
      </c>
      <c r="E11" s="226">
        <v>43700</v>
      </c>
      <c r="F11" s="226">
        <v>42700</v>
      </c>
      <c r="G11" s="226">
        <v>34600</v>
      </c>
      <c r="H11" s="269"/>
      <c r="I11" s="226">
        <v>6800</v>
      </c>
      <c r="J11" s="226">
        <v>5500</v>
      </c>
      <c r="K11" s="226">
        <v>12400</v>
      </c>
      <c r="L11" s="226">
        <v>30800</v>
      </c>
      <c r="M11" s="226">
        <v>21700</v>
      </c>
      <c r="N11" s="226">
        <v>13100</v>
      </c>
      <c r="O11" s="269"/>
      <c r="P11" s="226" t="s">
        <v>223</v>
      </c>
      <c r="Q11" s="226">
        <v>900</v>
      </c>
      <c r="R11" s="226">
        <v>1500</v>
      </c>
      <c r="S11" s="226">
        <v>2400</v>
      </c>
      <c r="T11" s="226">
        <v>5700</v>
      </c>
      <c r="U11" s="226">
        <v>5800</v>
      </c>
      <c r="V11" s="260"/>
      <c r="W11" s="226">
        <v>13500</v>
      </c>
      <c r="X11" s="226">
        <v>8600</v>
      </c>
      <c r="Y11" s="226">
        <v>7900</v>
      </c>
      <c r="Z11" s="226">
        <v>10500</v>
      </c>
      <c r="AA11" s="226">
        <v>15400</v>
      </c>
      <c r="AB11" s="226">
        <v>15700</v>
      </c>
      <c r="AC11" s="229"/>
      <c r="AD11" s="138"/>
      <c r="AE11" s="138"/>
    </row>
    <row r="12" spans="1:31" s="6" customFormat="1" ht="12.75" customHeight="1">
      <c r="A12" s="3" t="s">
        <v>171</v>
      </c>
      <c r="B12" s="226">
        <v>17900</v>
      </c>
      <c r="C12" s="226">
        <v>14400</v>
      </c>
      <c r="D12" s="226">
        <v>18200</v>
      </c>
      <c r="E12" s="226">
        <v>38500</v>
      </c>
      <c r="F12" s="226">
        <v>49500</v>
      </c>
      <c r="G12" s="226">
        <v>39300</v>
      </c>
      <c r="H12" s="269"/>
      <c r="I12" s="226">
        <v>2000</v>
      </c>
      <c r="J12" s="226">
        <v>2700</v>
      </c>
      <c r="K12" s="226">
        <v>7600</v>
      </c>
      <c r="L12" s="226">
        <v>23200</v>
      </c>
      <c r="M12" s="226">
        <v>29800</v>
      </c>
      <c r="N12" s="226">
        <v>13400</v>
      </c>
      <c r="O12" s="269"/>
      <c r="P12" s="226" t="s">
        <v>223</v>
      </c>
      <c r="Q12" s="226">
        <v>300</v>
      </c>
      <c r="R12" s="226">
        <v>1700</v>
      </c>
      <c r="S12" s="226">
        <v>2700</v>
      </c>
      <c r="T12" s="226">
        <v>4600</v>
      </c>
      <c r="U12" s="226">
        <v>7500</v>
      </c>
      <c r="V12" s="260"/>
      <c r="W12" s="226">
        <v>15800</v>
      </c>
      <c r="X12" s="226">
        <v>11400</v>
      </c>
      <c r="Y12" s="226">
        <v>8900</v>
      </c>
      <c r="Z12" s="226">
        <v>12600</v>
      </c>
      <c r="AA12" s="226">
        <v>15100</v>
      </c>
      <c r="AB12" s="226">
        <v>18400</v>
      </c>
      <c r="AC12" s="229"/>
      <c r="AD12" s="138"/>
      <c r="AE12" s="138"/>
    </row>
    <row r="13" spans="1:31" s="223" customFormat="1" ht="12.75" customHeight="1">
      <c r="A13" s="495" t="s">
        <v>172</v>
      </c>
      <c r="B13" s="270">
        <v>100600</v>
      </c>
      <c r="C13" s="270">
        <v>56000</v>
      </c>
      <c r="D13" s="270">
        <v>56500</v>
      </c>
      <c r="E13" s="270">
        <v>80600</v>
      </c>
      <c r="F13" s="270">
        <v>99700</v>
      </c>
      <c r="G13" s="236">
        <v>87200</v>
      </c>
      <c r="H13" s="269"/>
      <c r="I13" s="270">
        <v>1500</v>
      </c>
      <c r="J13" s="270">
        <v>1300</v>
      </c>
      <c r="K13" s="270">
        <v>5400</v>
      </c>
      <c r="L13" s="270">
        <v>15700</v>
      </c>
      <c r="M13" s="270">
        <v>43400</v>
      </c>
      <c r="N13" s="236">
        <v>30900</v>
      </c>
      <c r="O13" s="269"/>
      <c r="P13" s="226" t="s">
        <v>223</v>
      </c>
      <c r="Q13" s="226" t="s">
        <v>223</v>
      </c>
      <c r="R13" s="226">
        <v>600</v>
      </c>
      <c r="S13" s="226">
        <v>3200</v>
      </c>
      <c r="T13" s="226">
        <v>5800</v>
      </c>
      <c r="U13" s="226">
        <v>9500</v>
      </c>
      <c r="V13" s="260"/>
      <c r="W13" s="226">
        <v>99100</v>
      </c>
      <c r="X13" s="226">
        <v>54700</v>
      </c>
      <c r="Y13" s="226">
        <v>50400</v>
      </c>
      <c r="Z13" s="226">
        <v>61800</v>
      </c>
      <c r="AA13" s="226">
        <v>50400</v>
      </c>
      <c r="AB13" s="226">
        <v>46900</v>
      </c>
      <c r="AC13" s="229"/>
    </row>
    <row r="14" spans="1:31" s="100" customFormat="1" ht="12.75" customHeight="1">
      <c r="A14" s="271" t="s">
        <v>22</v>
      </c>
      <c r="B14" s="272">
        <v>500600</v>
      </c>
      <c r="C14" s="272">
        <v>397700</v>
      </c>
      <c r="D14" s="272">
        <v>477500</v>
      </c>
      <c r="E14" s="272">
        <v>668700</v>
      </c>
      <c r="F14" s="272">
        <v>690800</v>
      </c>
      <c r="G14" s="273">
        <v>546600</v>
      </c>
      <c r="H14" s="273"/>
      <c r="I14" s="272">
        <v>299200</v>
      </c>
      <c r="J14" s="272">
        <v>263100</v>
      </c>
      <c r="K14" s="272">
        <v>342700</v>
      </c>
      <c r="L14" s="272">
        <v>488400</v>
      </c>
      <c r="M14" s="272">
        <v>494000</v>
      </c>
      <c r="N14" s="272">
        <v>349500</v>
      </c>
      <c r="O14" s="274"/>
      <c r="P14" s="272">
        <v>4700</v>
      </c>
      <c r="Q14" s="272">
        <v>7500</v>
      </c>
      <c r="R14" s="272">
        <v>13300</v>
      </c>
      <c r="S14" s="272">
        <v>25800</v>
      </c>
      <c r="T14" s="272">
        <v>33800</v>
      </c>
      <c r="U14" s="275">
        <v>33200</v>
      </c>
      <c r="V14" s="261"/>
      <c r="W14" s="276">
        <v>196700</v>
      </c>
      <c r="X14" s="272">
        <v>127100</v>
      </c>
      <c r="Y14" s="272">
        <v>121500</v>
      </c>
      <c r="Z14" s="272">
        <v>154500</v>
      </c>
      <c r="AA14" s="272">
        <v>162900</v>
      </c>
      <c r="AB14" s="272">
        <v>163900</v>
      </c>
      <c r="AC14" s="229"/>
    </row>
    <row r="15" spans="1:31" ht="9" customHeight="1">
      <c r="A15" s="3"/>
      <c r="B15" s="277"/>
      <c r="C15" s="277"/>
      <c r="D15" s="277"/>
      <c r="E15" s="225"/>
      <c r="F15" s="225"/>
      <c r="G15" s="225"/>
      <c r="H15" s="19"/>
      <c r="I15" s="57"/>
      <c r="J15" s="57"/>
      <c r="K15" s="57"/>
      <c r="L15" s="57"/>
      <c r="M15" s="57"/>
      <c r="N15" s="57"/>
      <c r="O15" s="57"/>
      <c r="P15" s="57"/>
      <c r="Q15" s="57"/>
      <c r="R15" s="57"/>
      <c r="S15" s="57"/>
      <c r="T15" s="57"/>
      <c r="U15" s="57"/>
      <c r="V15" s="57"/>
      <c r="W15" s="57"/>
      <c r="X15" s="57"/>
      <c r="Y15" s="57"/>
      <c r="Z15" s="57"/>
    </row>
    <row r="16" spans="1:31" ht="12.75" customHeight="1">
      <c r="A16" s="28" t="s">
        <v>98</v>
      </c>
    </row>
    <row r="17" spans="1:21">
      <c r="A17" s="403" t="s">
        <v>201</v>
      </c>
    </row>
    <row r="18" spans="1:21" s="497" customFormat="1">
      <c r="A18" s="173" t="s">
        <v>230</v>
      </c>
      <c r="B18" s="496"/>
      <c r="C18" s="496"/>
      <c r="D18" s="496"/>
      <c r="E18" s="496"/>
      <c r="F18" s="496"/>
      <c r="G18" s="496"/>
    </row>
    <row r="19" spans="1:21" ht="12.75" customHeight="1">
      <c r="A19" s="28" t="s">
        <v>194</v>
      </c>
      <c r="P19" s="243"/>
      <c r="Q19" s="243"/>
      <c r="R19" s="243"/>
      <c r="S19" s="243"/>
      <c r="T19" s="243"/>
      <c r="U19" s="243"/>
    </row>
    <row r="20" spans="1:21" s="415" customFormat="1" ht="12.75" customHeight="1">
      <c r="A20" s="28" t="s">
        <v>258</v>
      </c>
      <c r="B20" s="224"/>
      <c r="C20" s="224"/>
      <c r="D20" s="224"/>
      <c r="E20" s="224"/>
      <c r="F20" s="224"/>
      <c r="G20" s="224"/>
      <c r="P20" s="243"/>
      <c r="Q20" s="243"/>
      <c r="R20" s="243"/>
      <c r="S20" s="243"/>
      <c r="T20" s="243"/>
      <c r="U20" s="243"/>
    </row>
  </sheetData>
  <mergeCells count="6">
    <mergeCell ref="A3:A5"/>
    <mergeCell ref="B3:E4"/>
    <mergeCell ref="I4:L4"/>
    <mergeCell ref="P4:S4"/>
    <mergeCell ref="I3:AA3"/>
    <mergeCell ref="W4:AA4"/>
  </mergeCells>
  <phoneticPr fontId="56" type="noConversion"/>
  <pageMargins left="0.78740157480314965" right="0.78740157480314965" top="0.78740157480314965" bottom="0.78740157480314965" header="0.51181102362204722" footer="0.51181102362204722"/>
  <pageSetup paperSize="9" scale="5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5"/>
  <sheetViews>
    <sheetView showGridLines="0" zoomScaleNormal="100" zoomScaleSheetLayoutView="100" workbookViewId="0">
      <selection activeCell="R6" sqref="R6"/>
    </sheetView>
  </sheetViews>
  <sheetFormatPr defaultColWidth="9.1796875" defaultRowHeight="12.5"/>
  <cols>
    <col min="1" max="1" width="37" style="9" customWidth="1"/>
    <col min="2" max="2" width="9.1796875" style="9" bestFit="1" customWidth="1"/>
    <col min="3" max="3" width="10" style="9" bestFit="1" customWidth="1"/>
    <col min="4" max="4" width="7.54296875" style="9" bestFit="1" customWidth="1"/>
    <col min="5" max="5" width="2.26953125" style="9" customWidth="1"/>
    <col min="6" max="6" width="9.1796875" style="9" bestFit="1" customWidth="1"/>
    <col min="7" max="7" width="10" style="9" bestFit="1" customWidth="1"/>
    <col min="8" max="8" width="7.26953125" style="9" bestFit="1" customWidth="1"/>
    <col min="9" max="9" width="2.26953125" style="9" customWidth="1"/>
    <col min="10" max="10" width="9" style="9" customWidth="1"/>
    <col min="11" max="11" width="8.81640625" style="9" bestFit="1" customWidth="1"/>
    <col min="12" max="12" width="7.26953125" style="9" bestFit="1" customWidth="1"/>
    <col min="13" max="13" width="2.26953125" style="9" customWidth="1"/>
    <col min="14" max="14" width="8.7265625" style="9" customWidth="1"/>
    <col min="15" max="15" width="10" style="9" bestFit="1" customWidth="1"/>
    <col min="16" max="16" width="7.26953125" style="9" bestFit="1" customWidth="1"/>
    <col min="17" max="17" width="11.453125" style="9" customWidth="1"/>
    <col min="18" max="18" width="9.7265625" style="407" customWidth="1"/>
    <col min="19" max="19" width="9.7265625" style="588" customWidth="1"/>
    <col min="20" max="20" width="9.1796875" style="407" bestFit="1" customWidth="1"/>
    <col min="21" max="22" width="9.1796875" style="588" customWidth="1"/>
    <col min="23" max="23" width="10" style="407" bestFit="1" customWidth="1"/>
    <col min="24" max="24" width="10" style="588" customWidth="1"/>
    <col min="25" max="25" width="7.26953125" style="407" bestFit="1" customWidth="1"/>
    <col min="26" max="26" width="2.26953125" style="407" customWidth="1"/>
    <col min="27" max="27" width="5.7265625" style="407" customWidth="1"/>
    <col min="28" max="28" width="10" style="407" bestFit="1" customWidth="1"/>
    <col min="29" max="29" width="7.26953125" style="407" bestFit="1" customWidth="1"/>
    <col min="30" max="30" width="7.1796875" style="407" customWidth="1"/>
    <col min="31" max="31" width="9.81640625" style="407" customWidth="1"/>
    <col min="32" max="32" width="8.81640625" style="407" bestFit="1" customWidth="1"/>
    <col min="33" max="33" width="7.26953125" style="407" bestFit="1" customWidth="1"/>
    <col min="34" max="34" width="5.1796875" style="407" customWidth="1"/>
    <col min="35" max="35" width="9.1796875" style="407" bestFit="1" customWidth="1"/>
    <col min="36" max="36" width="10" style="407" bestFit="1" customWidth="1"/>
    <col min="37" max="37" width="7.26953125" style="407" bestFit="1" customWidth="1"/>
    <col min="38" max="16384" width="9.1796875" style="9"/>
  </cols>
  <sheetData>
    <row r="1" spans="1:38" s="2" customFormat="1" ht="15.75" customHeight="1">
      <c r="A1" s="402" t="s">
        <v>217</v>
      </c>
      <c r="S1" s="586"/>
      <c r="U1" s="586"/>
      <c r="V1" s="586"/>
      <c r="X1" s="586"/>
    </row>
    <row r="2" spans="1:38" s="2" customFormat="1" ht="12.75" customHeight="1">
      <c r="A2" s="1"/>
      <c r="S2" s="586"/>
      <c r="U2" s="586"/>
      <c r="V2" s="586"/>
      <c r="X2" s="586"/>
    </row>
    <row r="3" spans="1:38" s="2" customFormat="1" ht="12.75" customHeight="1">
      <c r="A3" s="689" t="s">
        <v>190</v>
      </c>
      <c r="B3" s="689" t="s">
        <v>26</v>
      </c>
      <c r="C3" s="689"/>
      <c r="D3" s="689"/>
      <c r="E3" s="86"/>
      <c r="F3" s="692" t="s">
        <v>35</v>
      </c>
      <c r="G3" s="692"/>
      <c r="H3" s="692"/>
      <c r="I3" s="692"/>
      <c r="J3" s="692"/>
      <c r="K3" s="692"/>
      <c r="L3" s="692"/>
      <c r="M3" s="692"/>
      <c r="N3" s="692"/>
      <c r="O3" s="692"/>
      <c r="P3" s="692"/>
      <c r="Q3" s="228"/>
      <c r="R3" s="266"/>
      <c r="S3" s="266"/>
      <c r="T3" s="266"/>
      <c r="U3" s="266"/>
      <c r="V3" s="266"/>
      <c r="W3" s="266"/>
      <c r="X3" s="266"/>
      <c r="Y3" s="266"/>
      <c r="Z3" s="266"/>
      <c r="AA3" s="266"/>
      <c r="AB3" s="266"/>
      <c r="AC3" s="266"/>
      <c r="AD3" s="266"/>
      <c r="AE3" s="266"/>
    </row>
    <row r="4" spans="1:38" s="5" customFormat="1" ht="12.75" customHeight="1">
      <c r="A4" s="690"/>
      <c r="B4" s="691"/>
      <c r="C4" s="691"/>
      <c r="D4" s="691"/>
      <c r="E4" s="88"/>
      <c r="F4" s="691" t="s">
        <v>54</v>
      </c>
      <c r="G4" s="691"/>
      <c r="H4" s="691"/>
      <c r="I4" s="88"/>
      <c r="J4" s="691" t="s">
        <v>66</v>
      </c>
      <c r="K4" s="691"/>
      <c r="L4" s="691"/>
      <c r="M4" s="88"/>
      <c r="N4" s="691" t="s">
        <v>59</v>
      </c>
      <c r="O4" s="691"/>
      <c r="P4" s="691"/>
      <c r="R4" s="595"/>
      <c r="S4" s="595"/>
      <c r="T4" s="595"/>
      <c r="U4" s="595"/>
      <c r="V4" s="595"/>
      <c r="W4" s="595"/>
      <c r="X4" s="595"/>
      <c r="Y4" s="595"/>
      <c r="Z4" s="595"/>
      <c r="AA4" s="595"/>
      <c r="AB4" s="595"/>
      <c r="AC4" s="595"/>
      <c r="AD4" s="595"/>
      <c r="AE4" s="595"/>
    </row>
    <row r="5" spans="1:38" s="5" customFormat="1" ht="48">
      <c r="A5" s="691"/>
      <c r="B5" s="84" t="s">
        <v>191</v>
      </c>
      <c r="C5" s="84" t="s">
        <v>189</v>
      </c>
      <c r="D5" s="43" t="s">
        <v>58</v>
      </c>
      <c r="E5" s="85"/>
      <c r="F5" s="84" t="s">
        <v>191</v>
      </c>
      <c r="G5" s="390" t="s">
        <v>189</v>
      </c>
      <c r="H5" s="43" t="s">
        <v>58</v>
      </c>
      <c r="I5" s="85"/>
      <c r="J5" s="390" t="s">
        <v>191</v>
      </c>
      <c r="K5" s="390" t="s">
        <v>189</v>
      </c>
      <c r="L5" s="43" t="s">
        <v>58</v>
      </c>
      <c r="M5" s="85"/>
      <c r="N5" s="390" t="s">
        <v>191</v>
      </c>
      <c r="O5" s="390" t="s">
        <v>189</v>
      </c>
      <c r="P5" s="43" t="s">
        <v>58</v>
      </c>
      <c r="R5" s="565"/>
      <c r="S5" s="565"/>
      <c r="T5" s="579"/>
      <c r="U5" s="579"/>
      <c r="V5" s="579"/>
      <c r="W5" s="579"/>
      <c r="X5" s="579"/>
      <c r="Y5" s="579"/>
      <c r="Z5" s="595"/>
      <c r="AA5" s="595"/>
      <c r="AB5" s="579"/>
      <c r="AC5" s="579"/>
      <c r="AD5" s="579"/>
      <c r="AE5" s="579"/>
    </row>
    <row r="6" spans="1:38" s="5" customFormat="1" ht="12.75" customHeight="1">
      <c r="A6" s="93" t="s">
        <v>119</v>
      </c>
      <c r="B6" s="219">
        <v>17200</v>
      </c>
      <c r="C6" s="219">
        <v>222700</v>
      </c>
      <c r="D6" s="531">
        <v>7.6999999999999999E-2</v>
      </c>
      <c r="E6" s="220"/>
      <c r="F6" s="219">
        <v>9500</v>
      </c>
      <c r="G6" s="219">
        <v>79800</v>
      </c>
      <c r="H6" s="531">
        <v>0.11899999999999999</v>
      </c>
      <c r="I6" s="531"/>
      <c r="J6" s="219">
        <v>1500</v>
      </c>
      <c r="K6" s="219">
        <v>16000</v>
      </c>
      <c r="L6" s="531">
        <v>9.5000000000000001E-2</v>
      </c>
      <c r="M6" s="220"/>
      <c r="N6" s="219">
        <v>6200</v>
      </c>
      <c r="O6" s="219">
        <v>126900</v>
      </c>
      <c r="P6" s="531">
        <v>4.9000000000000002E-2</v>
      </c>
      <c r="Q6" s="227"/>
      <c r="R6" s="564"/>
      <c r="S6" s="622"/>
      <c r="T6" s="563"/>
      <c r="U6" s="564"/>
      <c r="V6" s="564"/>
      <c r="W6" s="562"/>
      <c r="X6" s="561"/>
      <c r="Y6" s="562"/>
      <c r="Z6" s="595"/>
      <c r="AA6" s="560"/>
      <c r="AB6" s="559"/>
      <c r="AC6" s="559"/>
      <c r="AD6" s="559"/>
      <c r="AE6" s="559"/>
      <c r="AG6" s="578"/>
      <c r="AH6" s="578"/>
      <c r="AI6" s="578"/>
      <c r="AJ6" s="578"/>
    </row>
    <row r="7" spans="1:38" s="5" customFormat="1" ht="12.75" customHeight="1">
      <c r="A7" s="93" t="s">
        <v>120</v>
      </c>
      <c r="B7" s="219">
        <v>9900</v>
      </c>
      <c r="C7" s="219">
        <v>130300</v>
      </c>
      <c r="D7" s="531">
        <v>7.5999999999999998E-2</v>
      </c>
      <c r="E7" s="220"/>
      <c r="F7" s="219">
        <v>6300</v>
      </c>
      <c r="G7" s="219">
        <v>52200</v>
      </c>
      <c r="H7" s="531">
        <v>0.12</v>
      </c>
      <c r="I7" s="531"/>
      <c r="J7" s="219">
        <v>600</v>
      </c>
      <c r="K7" s="219">
        <v>8700</v>
      </c>
      <c r="L7" s="531">
        <v>6.9000000000000006E-2</v>
      </c>
      <c r="M7" s="220"/>
      <c r="N7" s="219">
        <v>3000</v>
      </c>
      <c r="O7" s="219">
        <v>69400</v>
      </c>
      <c r="P7" s="531">
        <v>4.2999999999999997E-2</v>
      </c>
      <c r="Q7" s="599"/>
      <c r="R7" s="564"/>
      <c r="S7" s="622"/>
      <c r="T7" s="563"/>
      <c r="U7" s="564"/>
      <c r="V7" s="564"/>
      <c r="W7" s="562"/>
      <c r="X7" s="561"/>
      <c r="Y7" s="562"/>
      <c r="Z7" s="595"/>
      <c r="AA7" s="560"/>
      <c r="AB7" s="559"/>
      <c r="AC7" s="559"/>
      <c r="AD7" s="559"/>
      <c r="AE7" s="559"/>
      <c r="AG7" s="578"/>
      <c r="AH7" s="578"/>
      <c r="AI7" s="578"/>
      <c r="AJ7" s="578"/>
    </row>
    <row r="8" spans="1:38" s="5" customFormat="1" ht="12.75" customHeight="1">
      <c r="A8" s="93" t="s">
        <v>121</v>
      </c>
      <c r="B8" s="219">
        <v>14900</v>
      </c>
      <c r="C8" s="219">
        <v>235900</v>
      </c>
      <c r="D8" s="531">
        <v>6.3E-2</v>
      </c>
      <c r="E8" s="220"/>
      <c r="F8" s="219">
        <v>7800</v>
      </c>
      <c r="G8" s="219">
        <v>84100</v>
      </c>
      <c r="H8" s="531">
        <v>9.2999999999999999E-2</v>
      </c>
      <c r="I8" s="531"/>
      <c r="J8" s="219">
        <v>1300</v>
      </c>
      <c r="K8" s="219">
        <v>18300</v>
      </c>
      <c r="L8" s="531">
        <v>6.9000000000000006E-2</v>
      </c>
      <c r="M8" s="220"/>
      <c r="N8" s="219">
        <v>5800</v>
      </c>
      <c r="O8" s="219">
        <v>133500</v>
      </c>
      <c r="P8" s="531">
        <v>4.2999999999999997E-2</v>
      </c>
      <c r="Q8" s="599"/>
      <c r="R8" s="564"/>
      <c r="S8" s="622"/>
      <c r="T8" s="563"/>
      <c r="U8" s="564"/>
      <c r="V8" s="564"/>
      <c r="W8" s="562"/>
      <c r="X8" s="561"/>
      <c r="Y8" s="562"/>
      <c r="Z8" s="595"/>
      <c r="AA8" s="560"/>
      <c r="AB8" s="559"/>
      <c r="AC8" s="559"/>
      <c r="AD8" s="559"/>
      <c r="AE8" s="559"/>
      <c r="AG8" s="578"/>
      <c r="AH8" s="578"/>
      <c r="AI8" s="578"/>
      <c r="AJ8" s="578"/>
    </row>
    <row r="9" spans="1:38" s="5" customFormat="1" ht="12.75" customHeight="1">
      <c r="A9" s="93" t="s">
        <v>122</v>
      </c>
      <c r="B9" s="219">
        <v>21400</v>
      </c>
      <c r="C9" s="219">
        <v>181000</v>
      </c>
      <c r="D9" s="531">
        <v>0.11799999999999999</v>
      </c>
      <c r="E9" s="220"/>
      <c r="F9" s="219">
        <v>15000</v>
      </c>
      <c r="G9" s="219">
        <v>79700</v>
      </c>
      <c r="H9" s="531">
        <v>0.188</v>
      </c>
      <c r="I9" s="531"/>
      <c r="J9" s="219">
        <v>800</v>
      </c>
      <c r="K9" s="219">
        <v>11400</v>
      </c>
      <c r="L9" s="531">
        <v>7.1999999999999995E-2</v>
      </c>
      <c r="M9" s="220"/>
      <c r="N9" s="219">
        <v>5600</v>
      </c>
      <c r="O9" s="219">
        <v>89900</v>
      </c>
      <c r="P9" s="531">
        <v>6.2E-2</v>
      </c>
      <c r="Q9" s="599"/>
      <c r="R9" s="564"/>
      <c r="S9" s="622"/>
      <c r="T9" s="563"/>
      <c r="U9" s="564"/>
      <c r="V9" s="564"/>
      <c r="W9" s="562"/>
      <c r="X9" s="561"/>
      <c r="Y9" s="562"/>
      <c r="Z9" s="595"/>
      <c r="AA9" s="560"/>
      <c r="AB9" s="559"/>
      <c r="AC9" s="559"/>
      <c r="AD9" s="559"/>
      <c r="AE9" s="559"/>
      <c r="AG9" s="578"/>
      <c r="AH9" s="578"/>
      <c r="AI9" s="578"/>
      <c r="AJ9" s="578"/>
    </row>
    <row r="10" spans="1:38" s="5" customFormat="1" ht="12.75" customHeight="1">
      <c r="A10" s="93" t="s">
        <v>68</v>
      </c>
      <c r="B10" s="219">
        <v>15600</v>
      </c>
      <c r="C10" s="219">
        <v>166400</v>
      </c>
      <c r="D10" s="531">
        <v>9.4E-2</v>
      </c>
      <c r="E10" s="220"/>
      <c r="F10" s="219">
        <v>11200</v>
      </c>
      <c r="G10" s="219">
        <v>72400</v>
      </c>
      <c r="H10" s="531">
        <v>0.155</v>
      </c>
      <c r="I10" s="531"/>
      <c r="J10" s="219">
        <v>600</v>
      </c>
      <c r="K10" s="219">
        <v>10500</v>
      </c>
      <c r="L10" s="531">
        <v>5.6000000000000001E-2</v>
      </c>
      <c r="M10" s="220"/>
      <c r="N10" s="219">
        <v>3800</v>
      </c>
      <c r="O10" s="219">
        <v>83500</v>
      </c>
      <c r="P10" s="531">
        <v>4.5999999999999999E-2</v>
      </c>
      <c r="Q10" s="599"/>
      <c r="R10" s="564"/>
      <c r="S10" s="622"/>
      <c r="T10" s="563"/>
      <c r="U10" s="564"/>
      <c r="V10" s="564"/>
      <c r="W10" s="562"/>
      <c r="X10" s="561"/>
      <c r="Y10" s="562"/>
      <c r="Z10" s="595"/>
      <c r="AA10" s="560"/>
      <c r="AB10" s="559"/>
      <c r="AC10" s="559"/>
      <c r="AD10" s="559"/>
      <c r="AE10" s="559"/>
      <c r="AG10" s="578"/>
      <c r="AH10" s="578"/>
      <c r="AI10" s="578"/>
      <c r="AJ10" s="578"/>
    </row>
    <row r="11" spans="1:38" s="5" customFormat="1" ht="12.75" customHeight="1">
      <c r="A11" s="93" t="s">
        <v>123</v>
      </c>
      <c r="B11" s="219">
        <v>18100</v>
      </c>
      <c r="C11" s="219">
        <v>204200</v>
      </c>
      <c r="D11" s="531">
        <v>8.8999999999999996E-2</v>
      </c>
      <c r="E11" s="220"/>
      <c r="F11" s="219">
        <v>9900</v>
      </c>
      <c r="G11" s="219">
        <v>61200</v>
      </c>
      <c r="H11" s="531">
        <v>0.16200000000000001</v>
      </c>
      <c r="I11" s="531"/>
      <c r="J11" s="219">
        <v>1800</v>
      </c>
      <c r="K11" s="219">
        <v>19500</v>
      </c>
      <c r="L11" s="531">
        <v>9.0999999999999998E-2</v>
      </c>
      <c r="M11" s="220"/>
      <c r="N11" s="219">
        <v>6400</v>
      </c>
      <c r="O11" s="219">
        <v>123500</v>
      </c>
      <c r="P11" s="531">
        <v>5.1999999999999998E-2</v>
      </c>
      <c r="Q11" s="599"/>
      <c r="R11" s="564"/>
      <c r="S11" s="622"/>
      <c r="T11" s="563"/>
      <c r="U11" s="564"/>
      <c r="V11" s="564"/>
      <c r="W11" s="562"/>
      <c r="X11" s="561"/>
      <c r="Y11" s="562"/>
      <c r="Z11" s="595"/>
      <c r="AA11" s="560"/>
      <c r="AB11" s="559"/>
      <c r="AC11" s="559"/>
      <c r="AD11" s="559"/>
      <c r="AE11" s="559"/>
      <c r="AG11" s="578"/>
      <c r="AH11" s="578"/>
      <c r="AI11" s="578"/>
      <c r="AJ11" s="578"/>
      <c r="AL11" s="578"/>
    </row>
    <row r="12" spans="1:38" s="5" customFormat="1" ht="12.75" customHeight="1">
      <c r="A12" s="93" t="s">
        <v>124</v>
      </c>
      <c r="B12" s="219">
        <v>16900</v>
      </c>
      <c r="C12" s="219">
        <v>199900</v>
      </c>
      <c r="D12" s="531">
        <v>8.5000000000000006E-2</v>
      </c>
      <c r="E12" s="220"/>
      <c r="F12" s="219">
        <v>9500</v>
      </c>
      <c r="G12" s="219">
        <v>61900</v>
      </c>
      <c r="H12" s="531">
        <v>0.153</v>
      </c>
      <c r="I12" s="531"/>
      <c r="J12" s="219">
        <v>1400</v>
      </c>
      <c r="K12" s="219">
        <v>15300</v>
      </c>
      <c r="L12" s="531">
        <v>9.2999999999999999E-2</v>
      </c>
      <c r="M12" s="220"/>
      <c r="N12" s="219">
        <v>6100</v>
      </c>
      <c r="O12" s="219">
        <v>122700</v>
      </c>
      <c r="P12" s="531">
        <v>0.05</v>
      </c>
      <c r="Q12" s="599"/>
      <c r="R12" s="564"/>
      <c r="S12" s="622"/>
      <c r="T12" s="563"/>
      <c r="U12" s="564"/>
      <c r="V12" s="564"/>
      <c r="W12" s="562"/>
      <c r="X12" s="561"/>
      <c r="Y12" s="562"/>
      <c r="Z12" s="595"/>
      <c r="AA12" s="560"/>
      <c r="AB12" s="559"/>
      <c r="AC12" s="559"/>
      <c r="AD12" s="559"/>
      <c r="AE12" s="559"/>
      <c r="AG12" s="578"/>
      <c r="AH12" s="578"/>
      <c r="AI12" s="578"/>
      <c r="AJ12" s="578"/>
    </row>
    <row r="13" spans="1:38" s="5" customFormat="1" ht="12.75" customHeight="1">
      <c r="A13" s="93" t="s">
        <v>125</v>
      </c>
      <c r="B13" s="219">
        <v>23300</v>
      </c>
      <c r="C13" s="219">
        <v>181800</v>
      </c>
      <c r="D13" s="531">
        <v>0.128</v>
      </c>
      <c r="E13" s="220"/>
      <c r="F13" s="219">
        <v>17100</v>
      </c>
      <c r="G13" s="219">
        <v>72000</v>
      </c>
      <c r="H13" s="531">
        <v>0.23699999999999999</v>
      </c>
      <c r="I13" s="531"/>
      <c r="J13" s="219">
        <v>1100</v>
      </c>
      <c r="K13" s="219">
        <v>12800</v>
      </c>
      <c r="L13" s="531">
        <v>8.5999999999999993E-2</v>
      </c>
      <c r="M13" s="220"/>
      <c r="N13" s="219">
        <v>5200</v>
      </c>
      <c r="O13" s="219">
        <v>97000</v>
      </c>
      <c r="P13" s="531">
        <v>5.3999999999999999E-2</v>
      </c>
      <c r="Q13" s="599"/>
      <c r="R13" s="564"/>
      <c r="S13" s="622"/>
      <c r="T13" s="563"/>
      <c r="U13" s="564"/>
      <c r="V13" s="564"/>
      <c r="W13" s="562"/>
      <c r="X13" s="561"/>
      <c r="Y13" s="562"/>
      <c r="Z13" s="595"/>
      <c r="AA13" s="560"/>
      <c r="AB13" s="559"/>
      <c r="AC13" s="559"/>
      <c r="AD13" s="559"/>
      <c r="AE13" s="559"/>
      <c r="AG13" s="578"/>
      <c r="AH13" s="578"/>
      <c r="AI13" s="578"/>
      <c r="AJ13" s="578"/>
    </row>
    <row r="14" spans="1:38" s="5" customFormat="1" ht="12.75" customHeight="1">
      <c r="A14" s="93" t="s">
        <v>69</v>
      </c>
      <c r="B14" s="219">
        <v>14300</v>
      </c>
      <c r="C14" s="219">
        <v>195100</v>
      </c>
      <c r="D14" s="531">
        <v>7.2999999999999995E-2</v>
      </c>
      <c r="E14" s="220"/>
      <c r="F14" s="219">
        <v>9400</v>
      </c>
      <c r="G14" s="219">
        <v>70900</v>
      </c>
      <c r="H14" s="531">
        <v>0.13300000000000001</v>
      </c>
      <c r="I14" s="531"/>
      <c r="J14" s="219">
        <v>1000</v>
      </c>
      <c r="K14" s="219">
        <v>15600</v>
      </c>
      <c r="L14" s="531">
        <v>6.6000000000000003E-2</v>
      </c>
      <c r="M14" s="220"/>
      <c r="N14" s="219">
        <v>3800</v>
      </c>
      <c r="O14" s="219">
        <v>108600</v>
      </c>
      <c r="P14" s="531">
        <v>3.5000000000000003E-2</v>
      </c>
      <c r="Q14" s="599"/>
      <c r="R14" s="564"/>
      <c r="S14" s="622"/>
      <c r="T14" s="563"/>
      <c r="U14" s="564"/>
      <c r="V14" s="564"/>
      <c r="W14" s="562"/>
      <c r="X14" s="561"/>
      <c r="Y14" s="562"/>
      <c r="Z14" s="595"/>
      <c r="AA14" s="560"/>
      <c r="AB14" s="559"/>
      <c r="AC14" s="559"/>
      <c r="AD14" s="559"/>
      <c r="AE14" s="559"/>
      <c r="AG14" s="578"/>
      <c r="AH14" s="578"/>
      <c r="AI14" s="578"/>
      <c r="AJ14" s="578"/>
    </row>
    <row r="15" spans="1:38" s="5" customFormat="1" ht="12.75" customHeight="1">
      <c r="A15" s="93" t="s">
        <v>70</v>
      </c>
      <c r="B15" s="219">
        <v>22800</v>
      </c>
      <c r="C15" s="219">
        <v>215800</v>
      </c>
      <c r="D15" s="531">
        <v>0.106</v>
      </c>
      <c r="E15" s="220"/>
      <c r="F15" s="219">
        <v>14700</v>
      </c>
      <c r="G15" s="219">
        <v>91700</v>
      </c>
      <c r="H15" s="531">
        <v>0.16</v>
      </c>
      <c r="I15" s="531"/>
      <c r="J15" s="219">
        <v>1000</v>
      </c>
      <c r="K15" s="219">
        <v>10200</v>
      </c>
      <c r="L15" s="531">
        <v>0.10199999999999999</v>
      </c>
      <c r="M15" s="220"/>
      <c r="N15" s="219">
        <v>7000</v>
      </c>
      <c r="O15" s="219">
        <v>113900</v>
      </c>
      <c r="P15" s="531">
        <v>6.0999999999999999E-2</v>
      </c>
      <c r="Q15" s="599"/>
      <c r="R15" s="564"/>
      <c r="S15" s="622"/>
      <c r="T15" s="563"/>
      <c r="U15" s="564"/>
      <c r="V15" s="564"/>
      <c r="W15" s="562"/>
      <c r="X15" s="561"/>
      <c r="Y15" s="562"/>
      <c r="Z15" s="595"/>
      <c r="AA15" s="560"/>
      <c r="AB15" s="559"/>
      <c r="AC15" s="559"/>
      <c r="AD15" s="559"/>
      <c r="AE15" s="559"/>
      <c r="AG15" s="578"/>
      <c r="AH15" s="578"/>
      <c r="AI15" s="578"/>
      <c r="AJ15" s="578"/>
    </row>
    <row r="16" spans="1:38" s="5" customFormat="1" ht="12.75" customHeight="1">
      <c r="A16" s="93" t="s">
        <v>71</v>
      </c>
      <c r="B16" s="219">
        <v>11700</v>
      </c>
      <c r="C16" s="219">
        <v>151200</v>
      </c>
      <c r="D16" s="531">
        <v>7.6999999999999999E-2</v>
      </c>
      <c r="E16" s="220"/>
      <c r="F16" s="219">
        <v>7700</v>
      </c>
      <c r="G16" s="219">
        <v>57300</v>
      </c>
      <c r="H16" s="531">
        <v>0.13500000000000001</v>
      </c>
      <c r="I16" s="531"/>
      <c r="J16" s="219">
        <v>600</v>
      </c>
      <c r="K16" s="219">
        <v>10100</v>
      </c>
      <c r="L16" s="531">
        <v>6.4000000000000001E-2</v>
      </c>
      <c r="M16" s="220"/>
      <c r="N16" s="219">
        <v>3300</v>
      </c>
      <c r="O16" s="219">
        <v>83900</v>
      </c>
      <c r="P16" s="531">
        <v>3.9E-2</v>
      </c>
      <c r="Q16" s="599"/>
      <c r="R16" s="564"/>
      <c r="S16" s="622"/>
      <c r="T16" s="563"/>
      <c r="U16" s="564"/>
      <c r="V16" s="564"/>
      <c r="W16" s="562"/>
      <c r="X16" s="561"/>
      <c r="Y16" s="562"/>
      <c r="Z16" s="595"/>
      <c r="AA16" s="560"/>
      <c r="AB16" s="559"/>
      <c r="AC16" s="559"/>
      <c r="AD16" s="559"/>
      <c r="AE16" s="559"/>
      <c r="AG16" s="578"/>
      <c r="AH16" s="578"/>
      <c r="AI16" s="578"/>
      <c r="AJ16" s="578"/>
    </row>
    <row r="17" spans="1:36" s="5" customFormat="1" ht="12.75" customHeight="1">
      <c r="A17" s="93" t="s">
        <v>126</v>
      </c>
      <c r="B17" s="219">
        <v>16500</v>
      </c>
      <c r="C17" s="219">
        <v>200400</v>
      </c>
      <c r="D17" s="531">
        <v>8.2000000000000003E-2</v>
      </c>
      <c r="E17" s="220"/>
      <c r="F17" s="219">
        <v>9500</v>
      </c>
      <c r="G17" s="219">
        <v>64600</v>
      </c>
      <c r="H17" s="531">
        <v>0.14799999999999999</v>
      </c>
      <c r="I17" s="531"/>
      <c r="J17" s="219">
        <v>1300</v>
      </c>
      <c r="K17" s="219">
        <v>16600</v>
      </c>
      <c r="L17" s="531">
        <v>7.6999999999999999E-2</v>
      </c>
      <c r="M17" s="220"/>
      <c r="N17" s="219">
        <v>5700</v>
      </c>
      <c r="O17" s="219">
        <v>119200</v>
      </c>
      <c r="P17" s="531">
        <v>4.8000000000000001E-2</v>
      </c>
      <c r="Q17" s="599"/>
      <c r="R17" s="564"/>
      <c r="S17" s="622"/>
      <c r="T17" s="563"/>
      <c r="U17" s="564"/>
      <c r="V17" s="564"/>
      <c r="W17" s="562"/>
      <c r="X17" s="561"/>
      <c r="Y17" s="562"/>
      <c r="Z17" s="595"/>
      <c r="AA17" s="560"/>
      <c r="AB17" s="559"/>
      <c r="AC17" s="559"/>
      <c r="AD17" s="559"/>
      <c r="AE17" s="559"/>
      <c r="AG17" s="578"/>
      <c r="AH17" s="578"/>
      <c r="AI17" s="578"/>
      <c r="AJ17" s="578"/>
    </row>
    <row r="18" spans="1:36" s="5" customFormat="1" ht="12.75" customHeight="1">
      <c r="A18" s="93" t="s">
        <v>127</v>
      </c>
      <c r="B18" s="219">
        <v>16800</v>
      </c>
      <c r="C18" s="219">
        <v>200500</v>
      </c>
      <c r="D18" s="531">
        <v>8.4000000000000005E-2</v>
      </c>
      <c r="E18" s="220"/>
      <c r="F18" s="219">
        <v>10400</v>
      </c>
      <c r="G18" s="219">
        <v>62800</v>
      </c>
      <c r="H18" s="531">
        <v>0.16500000000000001</v>
      </c>
      <c r="I18" s="531"/>
      <c r="J18" s="219">
        <v>1400</v>
      </c>
      <c r="K18" s="219">
        <v>18000</v>
      </c>
      <c r="L18" s="531">
        <v>7.4999999999999997E-2</v>
      </c>
      <c r="M18" s="220"/>
      <c r="N18" s="219">
        <v>5100</v>
      </c>
      <c r="O18" s="219">
        <v>119700</v>
      </c>
      <c r="P18" s="531">
        <v>4.2999999999999997E-2</v>
      </c>
      <c r="Q18" s="599"/>
      <c r="R18" s="564"/>
      <c r="S18" s="622"/>
      <c r="T18" s="563"/>
      <c r="U18" s="564"/>
      <c r="V18" s="564"/>
      <c r="W18" s="562"/>
      <c r="X18" s="561"/>
      <c r="Y18" s="562"/>
      <c r="Z18" s="595"/>
      <c r="AA18" s="560"/>
      <c r="AB18" s="559"/>
      <c r="AC18" s="559"/>
      <c r="AD18" s="559"/>
      <c r="AE18" s="559"/>
      <c r="AG18" s="578"/>
      <c r="AH18" s="578"/>
      <c r="AI18" s="578"/>
      <c r="AJ18" s="578"/>
    </row>
    <row r="19" spans="1:36" s="5" customFormat="1" ht="12.75" customHeight="1">
      <c r="A19" s="93" t="s">
        <v>5</v>
      </c>
      <c r="B19" s="219">
        <v>16900</v>
      </c>
      <c r="C19" s="219">
        <v>245900</v>
      </c>
      <c r="D19" s="531">
        <v>6.9000000000000006E-2</v>
      </c>
      <c r="E19" s="220"/>
      <c r="F19" s="219">
        <v>8900</v>
      </c>
      <c r="G19" s="219">
        <v>86000</v>
      </c>
      <c r="H19" s="531">
        <v>0.10299999999999999</v>
      </c>
      <c r="I19" s="531"/>
      <c r="J19" s="219">
        <v>1800</v>
      </c>
      <c r="K19" s="219">
        <v>17800</v>
      </c>
      <c r="L19" s="531">
        <v>0.10199999999999999</v>
      </c>
      <c r="M19" s="220"/>
      <c r="N19" s="219">
        <v>6300</v>
      </c>
      <c r="O19" s="219">
        <v>142100</v>
      </c>
      <c r="P19" s="531">
        <v>4.3999999999999997E-2</v>
      </c>
      <c r="Q19" s="599"/>
      <c r="R19" s="564"/>
      <c r="S19" s="622"/>
      <c r="T19" s="563"/>
      <c r="U19" s="564"/>
      <c r="V19" s="564"/>
      <c r="W19" s="562"/>
      <c r="X19" s="561"/>
      <c r="Y19" s="562"/>
      <c r="Z19" s="595"/>
      <c r="AA19" s="560"/>
      <c r="AB19" s="559"/>
      <c r="AC19" s="559"/>
      <c r="AD19" s="559"/>
      <c r="AE19" s="559"/>
      <c r="AG19" s="578"/>
      <c r="AH19" s="578"/>
      <c r="AI19" s="578"/>
      <c r="AJ19" s="578"/>
    </row>
    <row r="20" spans="1:36" s="5" customFormat="1" ht="12.75" customHeight="1">
      <c r="A20" s="93" t="s">
        <v>72</v>
      </c>
      <c r="B20" s="219">
        <v>12400</v>
      </c>
      <c r="C20" s="219">
        <v>155700</v>
      </c>
      <c r="D20" s="531">
        <v>0.08</v>
      </c>
      <c r="E20" s="220"/>
      <c r="F20" s="219">
        <v>8400</v>
      </c>
      <c r="G20" s="219">
        <v>57300</v>
      </c>
      <c r="H20" s="531">
        <v>0.14699999999999999</v>
      </c>
      <c r="I20" s="531"/>
      <c r="J20" s="219">
        <v>900</v>
      </c>
      <c r="K20" s="219">
        <v>11900</v>
      </c>
      <c r="L20" s="531">
        <v>7.5999999999999998E-2</v>
      </c>
      <c r="M20" s="220"/>
      <c r="N20" s="219">
        <v>3100</v>
      </c>
      <c r="O20" s="219">
        <v>86500</v>
      </c>
      <c r="P20" s="531">
        <v>3.5999999999999997E-2</v>
      </c>
      <c r="Q20" s="599"/>
      <c r="R20" s="564"/>
      <c r="S20" s="622"/>
      <c r="T20" s="563"/>
      <c r="U20" s="564"/>
      <c r="V20" s="564"/>
      <c r="W20" s="562"/>
      <c r="X20" s="561"/>
      <c r="Y20" s="562"/>
      <c r="Z20" s="595"/>
      <c r="AA20" s="560"/>
      <c r="AB20" s="559"/>
      <c r="AC20" s="559"/>
      <c r="AD20" s="559"/>
      <c r="AE20" s="559"/>
      <c r="AG20" s="578"/>
      <c r="AH20" s="578"/>
      <c r="AI20" s="578"/>
      <c r="AJ20" s="578"/>
    </row>
    <row r="21" spans="1:36" s="5" customFormat="1" ht="12.75" customHeight="1">
      <c r="A21" s="93" t="s">
        <v>128</v>
      </c>
      <c r="B21" s="219">
        <v>14300</v>
      </c>
      <c r="C21" s="219">
        <v>153100</v>
      </c>
      <c r="D21" s="531">
        <v>9.2999999999999999E-2</v>
      </c>
      <c r="E21" s="220"/>
      <c r="F21" s="219">
        <v>9100</v>
      </c>
      <c r="G21" s="219">
        <v>62200</v>
      </c>
      <c r="H21" s="531">
        <v>0.14599999999999999</v>
      </c>
      <c r="I21" s="531"/>
      <c r="J21" s="219">
        <v>1200</v>
      </c>
      <c r="K21" s="219">
        <v>12900</v>
      </c>
      <c r="L21" s="531">
        <v>9.6000000000000002E-2</v>
      </c>
      <c r="M21" s="220"/>
      <c r="N21" s="219">
        <v>4000</v>
      </c>
      <c r="O21" s="219">
        <v>78000</v>
      </c>
      <c r="P21" s="531">
        <v>5.0999999999999997E-2</v>
      </c>
      <c r="Q21" s="599"/>
      <c r="R21" s="564"/>
      <c r="S21" s="622"/>
      <c r="T21" s="563"/>
      <c r="U21" s="564"/>
      <c r="V21" s="564"/>
      <c r="W21" s="562"/>
      <c r="X21" s="561"/>
      <c r="Y21" s="562"/>
      <c r="Z21" s="595"/>
      <c r="AA21" s="560"/>
      <c r="AB21" s="559"/>
      <c r="AC21" s="559"/>
      <c r="AD21" s="559"/>
      <c r="AE21" s="559"/>
      <c r="AG21" s="578"/>
      <c r="AH21" s="578"/>
      <c r="AI21" s="578"/>
      <c r="AJ21" s="578"/>
    </row>
    <row r="22" spans="1:36" s="5" customFormat="1" ht="12.75" customHeight="1">
      <c r="A22" s="93" t="s">
        <v>73</v>
      </c>
      <c r="B22" s="219">
        <v>11300</v>
      </c>
      <c r="C22" s="219">
        <v>137500</v>
      </c>
      <c r="D22" s="531">
        <v>8.2000000000000003E-2</v>
      </c>
      <c r="E22" s="220"/>
      <c r="F22" s="219">
        <v>6500</v>
      </c>
      <c r="G22" s="219">
        <v>50300</v>
      </c>
      <c r="H22" s="531">
        <v>0.13</v>
      </c>
      <c r="I22" s="531"/>
      <c r="J22" s="219">
        <v>900</v>
      </c>
      <c r="K22" s="219">
        <v>10300</v>
      </c>
      <c r="L22" s="531">
        <v>8.3000000000000004E-2</v>
      </c>
      <c r="M22" s="220"/>
      <c r="N22" s="219">
        <v>3900</v>
      </c>
      <c r="O22" s="219">
        <v>76900</v>
      </c>
      <c r="P22" s="531">
        <v>5.0999999999999997E-2</v>
      </c>
      <c r="Q22" s="599"/>
      <c r="R22" s="564"/>
      <c r="S22" s="622"/>
      <c r="T22" s="563"/>
      <c r="U22" s="564"/>
      <c r="V22" s="564"/>
      <c r="W22" s="562"/>
      <c r="X22" s="561"/>
      <c r="Y22" s="562"/>
      <c r="Z22" s="595"/>
      <c r="AA22" s="560"/>
      <c r="AB22" s="559"/>
      <c r="AC22" s="559"/>
      <c r="AD22" s="559"/>
      <c r="AE22" s="559"/>
      <c r="AG22" s="578"/>
      <c r="AH22" s="578"/>
      <c r="AI22" s="578"/>
      <c r="AJ22" s="578"/>
    </row>
    <row r="23" spans="1:36" s="5" customFormat="1" ht="12.75" customHeight="1">
      <c r="A23" s="93" t="s">
        <v>74</v>
      </c>
      <c r="B23" s="219">
        <v>20400</v>
      </c>
      <c r="C23" s="219">
        <v>223200</v>
      </c>
      <c r="D23" s="531">
        <v>9.0999999999999998E-2</v>
      </c>
      <c r="E23" s="220"/>
      <c r="F23" s="219">
        <v>12000</v>
      </c>
      <c r="G23" s="219">
        <v>65500</v>
      </c>
      <c r="H23" s="531">
        <v>0.184</v>
      </c>
      <c r="I23" s="531"/>
      <c r="J23" s="219">
        <v>1500</v>
      </c>
      <c r="K23" s="219">
        <v>19900</v>
      </c>
      <c r="L23" s="531">
        <v>7.3999999999999996E-2</v>
      </c>
      <c r="M23" s="220"/>
      <c r="N23" s="219">
        <v>6900</v>
      </c>
      <c r="O23" s="219">
        <v>137800</v>
      </c>
      <c r="P23" s="531">
        <v>0.05</v>
      </c>
      <c r="Q23" s="599"/>
      <c r="R23" s="564"/>
      <c r="S23" s="622"/>
      <c r="T23" s="563"/>
      <c r="U23" s="564"/>
      <c r="V23" s="564"/>
      <c r="W23" s="562"/>
      <c r="X23" s="561"/>
      <c r="Y23" s="562"/>
      <c r="Z23" s="595"/>
      <c r="AA23" s="560"/>
      <c r="AB23" s="559"/>
      <c r="AC23" s="559"/>
      <c r="AD23" s="559"/>
      <c r="AE23" s="559"/>
      <c r="AG23" s="578"/>
      <c r="AH23" s="578"/>
      <c r="AI23" s="578"/>
      <c r="AJ23" s="578"/>
    </row>
    <row r="24" spans="1:36" s="5" customFormat="1" ht="12.75" customHeight="1">
      <c r="A24" s="93" t="s">
        <v>129</v>
      </c>
      <c r="B24" s="219">
        <v>18200</v>
      </c>
      <c r="C24" s="219">
        <v>241000</v>
      </c>
      <c r="D24" s="531">
        <v>7.5999999999999998E-2</v>
      </c>
      <c r="E24" s="220"/>
      <c r="F24" s="219">
        <v>11000</v>
      </c>
      <c r="G24" s="219">
        <v>83700</v>
      </c>
      <c r="H24" s="531">
        <v>0.13100000000000001</v>
      </c>
      <c r="I24" s="531"/>
      <c r="J24" s="219">
        <v>1400</v>
      </c>
      <c r="K24" s="219">
        <v>21600</v>
      </c>
      <c r="L24" s="531">
        <v>6.6000000000000003E-2</v>
      </c>
      <c r="M24" s="220"/>
      <c r="N24" s="219">
        <v>5800</v>
      </c>
      <c r="O24" s="219">
        <v>135700</v>
      </c>
      <c r="P24" s="531">
        <v>4.2999999999999997E-2</v>
      </c>
      <c r="Q24" s="599"/>
      <c r="R24" s="564"/>
      <c r="S24" s="622"/>
      <c r="T24" s="563"/>
      <c r="U24" s="564"/>
      <c r="V24" s="564"/>
      <c r="W24" s="562"/>
      <c r="X24" s="561"/>
      <c r="Y24" s="562"/>
      <c r="Z24" s="595"/>
      <c r="AA24" s="560"/>
      <c r="AB24" s="559"/>
      <c r="AC24" s="559"/>
      <c r="AD24" s="559"/>
      <c r="AE24" s="559"/>
      <c r="AG24" s="578"/>
      <c r="AH24" s="578"/>
      <c r="AI24" s="578"/>
      <c r="AJ24" s="578"/>
    </row>
    <row r="25" spans="1:36" s="5" customFormat="1" ht="12.75" customHeight="1">
      <c r="A25" s="93" t="s">
        <v>130</v>
      </c>
      <c r="B25" s="219">
        <v>16300</v>
      </c>
      <c r="C25" s="219">
        <v>172800</v>
      </c>
      <c r="D25" s="531">
        <v>9.4E-2</v>
      </c>
      <c r="E25" s="220"/>
      <c r="F25" s="219">
        <v>11000</v>
      </c>
      <c r="G25" s="219">
        <v>72100</v>
      </c>
      <c r="H25" s="531">
        <v>0.153</v>
      </c>
      <c r="I25" s="531"/>
      <c r="J25" s="219">
        <v>800</v>
      </c>
      <c r="K25" s="219">
        <v>9800</v>
      </c>
      <c r="L25" s="531">
        <v>7.6999999999999999E-2</v>
      </c>
      <c r="M25" s="220"/>
      <c r="N25" s="219">
        <v>4600</v>
      </c>
      <c r="O25" s="219">
        <v>90900</v>
      </c>
      <c r="P25" s="531">
        <v>5.0999999999999997E-2</v>
      </c>
      <c r="Q25" s="599"/>
      <c r="R25" s="564"/>
      <c r="S25" s="622"/>
      <c r="T25" s="563"/>
      <c r="U25" s="564"/>
      <c r="V25" s="564"/>
      <c r="W25" s="562"/>
      <c r="X25" s="561"/>
      <c r="Y25" s="562"/>
      <c r="Z25" s="595"/>
      <c r="AA25" s="560"/>
      <c r="AB25" s="559"/>
      <c r="AC25" s="559"/>
      <c r="AD25" s="559"/>
      <c r="AE25" s="559"/>
      <c r="AG25" s="578"/>
      <c r="AH25" s="578"/>
      <c r="AI25" s="578"/>
      <c r="AJ25" s="578"/>
    </row>
    <row r="26" spans="1:36" s="5" customFormat="1" ht="12.75" customHeight="1">
      <c r="A26" s="93" t="s">
        <v>75</v>
      </c>
      <c r="B26" s="219">
        <v>18400</v>
      </c>
      <c r="C26" s="219">
        <v>183500</v>
      </c>
      <c r="D26" s="531">
        <v>0.1</v>
      </c>
      <c r="E26" s="220"/>
      <c r="F26" s="219">
        <v>10800</v>
      </c>
      <c r="G26" s="219">
        <v>71800</v>
      </c>
      <c r="H26" s="531">
        <v>0.151</v>
      </c>
      <c r="I26" s="531"/>
      <c r="J26" s="219">
        <v>1200</v>
      </c>
      <c r="K26" s="219">
        <v>11400</v>
      </c>
      <c r="L26" s="531">
        <v>0.10100000000000001</v>
      </c>
      <c r="M26" s="220"/>
      <c r="N26" s="219">
        <v>6500</v>
      </c>
      <c r="O26" s="219">
        <v>100400</v>
      </c>
      <c r="P26" s="531">
        <v>6.5000000000000002E-2</v>
      </c>
      <c r="Q26" s="599"/>
      <c r="R26" s="564"/>
      <c r="S26" s="622"/>
      <c r="T26" s="563"/>
      <c r="U26" s="564"/>
      <c r="V26" s="564"/>
      <c r="W26" s="562"/>
      <c r="X26" s="561"/>
      <c r="Y26" s="562"/>
      <c r="Z26" s="595"/>
      <c r="AA26" s="560"/>
      <c r="AB26" s="559"/>
      <c r="AC26" s="559"/>
      <c r="AD26" s="559"/>
      <c r="AE26" s="559"/>
      <c r="AG26" s="578"/>
      <c r="AH26" s="578"/>
      <c r="AI26" s="578"/>
      <c r="AJ26" s="578"/>
    </row>
    <row r="27" spans="1:36" s="5" customFormat="1" ht="12.75" customHeight="1">
      <c r="A27" s="93" t="s">
        <v>131</v>
      </c>
      <c r="B27" s="219">
        <v>23000</v>
      </c>
      <c r="C27" s="219">
        <v>200900</v>
      </c>
      <c r="D27" s="531">
        <v>0.114</v>
      </c>
      <c r="E27" s="220"/>
      <c r="F27" s="219">
        <v>16900</v>
      </c>
      <c r="G27" s="219">
        <v>81400</v>
      </c>
      <c r="H27" s="531">
        <v>0.20799999999999999</v>
      </c>
      <c r="I27" s="531"/>
      <c r="J27" s="219">
        <v>900</v>
      </c>
      <c r="K27" s="219">
        <v>15600</v>
      </c>
      <c r="L27" s="531">
        <v>0.06</v>
      </c>
      <c r="M27" s="220"/>
      <c r="N27" s="219">
        <v>5200</v>
      </c>
      <c r="O27" s="219">
        <v>103900</v>
      </c>
      <c r="P27" s="531">
        <v>0.05</v>
      </c>
      <c r="Q27" s="599"/>
      <c r="R27" s="564"/>
      <c r="S27" s="622"/>
      <c r="T27" s="563"/>
      <c r="U27" s="564"/>
      <c r="V27" s="564"/>
      <c r="W27" s="562"/>
      <c r="X27" s="561"/>
      <c r="Y27" s="562"/>
      <c r="Z27" s="595"/>
      <c r="AA27" s="560"/>
      <c r="AB27" s="559"/>
      <c r="AC27" s="559"/>
      <c r="AD27" s="559"/>
      <c r="AE27" s="559"/>
      <c r="AG27" s="578"/>
      <c r="AH27" s="578"/>
      <c r="AI27" s="578"/>
      <c r="AJ27" s="578"/>
    </row>
    <row r="28" spans="1:36" s="5" customFormat="1" ht="12.75" customHeight="1">
      <c r="A28" s="93" t="s">
        <v>132</v>
      </c>
      <c r="B28" s="219">
        <v>16300</v>
      </c>
      <c r="C28" s="219">
        <v>190200</v>
      </c>
      <c r="D28" s="531">
        <v>8.5999999999999993E-2</v>
      </c>
      <c r="E28" s="220"/>
      <c r="F28" s="219">
        <v>10200</v>
      </c>
      <c r="G28" s="219">
        <v>74700</v>
      </c>
      <c r="H28" s="531">
        <v>0.13700000000000001</v>
      </c>
      <c r="I28" s="531"/>
      <c r="J28" s="219">
        <v>1300</v>
      </c>
      <c r="K28" s="219">
        <v>16900</v>
      </c>
      <c r="L28" s="531">
        <v>7.5999999999999998E-2</v>
      </c>
      <c r="M28" s="220"/>
      <c r="N28" s="219">
        <v>4700</v>
      </c>
      <c r="O28" s="219">
        <v>98600</v>
      </c>
      <c r="P28" s="531">
        <v>4.8000000000000001E-2</v>
      </c>
      <c r="Q28" s="599"/>
      <c r="R28" s="564"/>
      <c r="S28" s="622"/>
      <c r="T28" s="563"/>
      <c r="U28" s="564"/>
      <c r="V28" s="564"/>
      <c r="W28" s="562"/>
      <c r="X28" s="561"/>
      <c r="Y28" s="562"/>
      <c r="Z28" s="595"/>
      <c r="AA28" s="560"/>
      <c r="AB28" s="559"/>
      <c r="AC28" s="559"/>
      <c r="AD28" s="559"/>
      <c r="AE28" s="559"/>
      <c r="AG28" s="578"/>
      <c r="AH28" s="578"/>
      <c r="AI28" s="578"/>
      <c r="AJ28" s="578"/>
    </row>
    <row r="29" spans="1:36" s="5" customFormat="1" ht="12.75" customHeight="1">
      <c r="A29" s="93" t="s">
        <v>76</v>
      </c>
      <c r="B29" s="219">
        <v>27900</v>
      </c>
      <c r="C29" s="219">
        <v>270700</v>
      </c>
      <c r="D29" s="531">
        <v>0.10299999999999999</v>
      </c>
      <c r="E29" s="220"/>
      <c r="F29" s="219">
        <v>16900</v>
      </c>
      <c r="G29" s="219">
        <v>111000</v>
      </c>
      <c r="H29" s="531">
        <v>0.152</v>
      </c>
      <c r="I29" s="531"/>
      <c r="J29" s="219">
        <v>1500</v>
      </c>
      <c r="K29" s="219">
        <v>15700</v>
      </c>
      <c r="L29" s="531">
        <v>9.8000000000000004E-2</v>
      </c>
      <c r="M29" s="220"/>
      <c r="N29" s="219">
        <v>9400</v>
      </c>
      <c r="O29" s="219">
        <v>143900</v>
      </c>
      <c r="P29" s="531">
        <v>6.5000000000000002E-2</v>
      </c>
      <c r="Q29" s="599"/>
      <c r="R29" s="564"/>
      <c r="S29" s="622"/>
      <c r="T29" s="563"/>
      <c r="U29" s="564"/>
      <c r="V29" s="564"/>
      <c r="W29" s="562"/>
      <c r="X29" s="561"/>
      <c r="Y29" s="562"/>
      <c r="Z29" s="595"/>
      <c r="AA29" s="560"/>
      <c r="AB29" s="559"/>
      <c r="AC29" s="559"/>
      <c r="AD29" s="559"/>
      <c r="AE29" s="559"/>
      <c r="AG29" s="578"/>
      <c r="AH29" s="578"/>
      <c r="AI29" s="578"/>
      <c r="AJ29" s="578"/>
    </row>
    <row r="30" spans="1:36" s="5" customFormat="1" ht="12.75" customHeight="1">
      <c r="A30" s="93" t="s">
        <v>77</v>
      </c>
      <c r="B30" s="219">
        <v>17800</v>
      </c>
      <c r="C30" s="219">
        <v>179100</v>
      </c>
      <c r="D30" s="531">
        <v>9.9000000000000005E-2</v>
      </c>
      <c r="E30" s="220"/>
      <c r="F30" s="219">
        <v>12600</v>
      </c>
      <c r="G30" s="219">
        <v>74300</v>
      </c>
      <c r="H30" s="531">
        <v>0.17</v>
      </c>
      <c r="I30" s="531"/>
      <c r="J30" s="219">
        <v>900</v>
      </c>
      <c r="K30" s="219">
        <v>11900</v>
      </c>
      <c r="L30" s="531">
        <v>7.9000000000000001E-2</v>
      </c>
      <c r="M30" s="220"/>
      <c r="N30" s="219">
        <v>4200</v>
      </c>
      <c r="O30" s="219">
        <v>92900</v>
      </c>
      <c r="P30" s="531">
        <v>4.4999999999999998E-2</v>
      </c>
      <c r="Q30" s="599"/>
      <c r="R30" s="564"/>
      <c r="S30" s="622"/>
      <c r="T30" s="563"/>
      <c r="U30" s="564"/>
      <c r="V30" s="564"/>
      <c r="W30" s="562"/>
      <c r="X30" s="561"/>
      <c r="Y30" s="562"/>
      <c r="Z30" s="595"/>
      <c r="AA30" s="560"/>
      <c r="AB30" s="559"/>
      <c r="AC30" s="559"/>
      <c r="AD30" s="559"/>
      <c r="AE30" s="559"/>
      <c r="AG30" s="578"/>
      <c r="AH30" s="578"/>
      <c r="AI30" s="578"/>
      <c r="AJ30" s="578"/>
    </row>
    <row r="31" spans="1:36" s="5" customFormat="1" ht="12.75" customHeight="1">
      <c r="A31" s="93" t="s">
        <v>78</v>
      </c>
      <c r="B31" s="219">
        <v>20400</v>
      </c>
      <c r="C31" s="219">
        <v>205700</v>
      </c>
      <c r="D31" s="531">
        <v>9.9000000000000005E-2</v>
      </c>
      <c r="E31" s="220"/>
      <c r="F31" s="219">
        <v>12500</v>
      </c>
      <c r="G31" s="219">
        <v>83500</v>
      </c>
      <c r="H31" s="531">
        <v>0.14899999999999999</v>
      </c>
      <c r="I31" s="531"/>
      <c r="J31" s="219">
        <v>1400</v>
      </c>
      <c r="K31" s="219">
        <v>12700</v>
      </c>
      <c r="L31" s="531">
        <v>0.111</v>
      </c>
      <c r="M31" s="220"/>
      <c r="N31" s="219">
        <v>6600</v>
      </c>
      <c r="O31" s="219">
        <v>109500</v>
      </c>
      <c r="P31" s="531">
        <v>0.06</v>
      </c>
      <c r="Q31" s="599"/>
      <c r="R31" s="564"/>
      <c r="S31" s="622"/>
      <c r="T31" s="563"/>
      <c r="U31" s="564"/>
      <c r="V31" s="564"/>
      <c r="W31" s="562"/>
      <c r="X31" s="561"/>
      <c r="Y31" s="562"/>
      <c r="Z31" s="595"/>
      <c r="AA31" s="560"/>
      <c r="AB31" s="559"/>
      <c r="AC31" s="559"/>
      <c r="AD31" s="559"/>
      <c r="AE31" s="559"/>
      <c r="AG31" s="578"/>
      <c r="AH31" s="578"/>
      <c r="AI31" s="578"/>
      <c r="AJ31" s="578"/>
    </row>
    <row r="32" spans="1:36" s="5" customFormat="1" ht="12.75" customHeight="1">
      <c r="A32" s="93" t="s">
        <v>79</v>
      </c>
      <c r="B32" s="219">
        <v>25500</v>
      </c>
      <c r="C32" s="219">
        <v>292500</v>
      </c>
      <c r="D32" s="531">
        <v>8.6999999999999994E-2</v>
      </c>
      <c r="E32" s="220"/>
      <c r="F32" s="219">
        <v>17400</v>
      </c>
      <c r="G32" s="219">
        <v>124900</v>
      </c>
      <c r="H32" s="531">
        <v>0.13900000000000001</v>
      </c>
      <c r="I32" s="531"/>
      <c r="J32" s="219">
        <v>1200</v>
      </c>
      <c r="K32" s="219">
        <v>17800</v>
      </c>
      <c r="L32" s="531">
        <v>6.8000000000000005E-2</v>
      </c>
      <c r="M32" s="220"/>
      <c r="N32" s="219">
        <v>6900</v>
      </c>
      <c r="O32" s="219">
        <v>149800</v>
      </c>
      <c r="P32" s="531">
        <v>4.5999999999999999E-2</v>
      </c>
      <c r="Q32" s="599"/>
      <c r="R32" s="564"/>
      <c r="S32" s="622"/>
      <c r="T32" s="563"/>
      <c r="U32" s="564"/>
      <c r="V32" s="564"/>
      <c r="W32" s="562"/>
      <c r="X32" s="561"/>
      <c r="Y32" s="562"/>
      <c r="Z32" s="595"/>
      <c r="AA32" s="560"/>
      <c r="AB32" s="559"/>
      <c r="AC32" s="559"/>
      <c r="AD32" s="559"/>
      <c r="AE32" s="559"/>
      <c r="AG32" s="578"/>
      <c r="AH32" s="578"/>
      <c r="AI32" s="578"/>
      <c r="AJ32" s="578"/>
    </row>
    <row r="33" spans="1:37" s="5" customFormat="1" ht="12.75" customHeight="1">
      <c r="A33" s="93" t="s">
        <v>40</v>
      </c>
      <c r="B33" s="219">
        <v>68000</v>
      </c>
      <c r="C33" s="219">
        <v>678500</v>
      </c>
      <c r="D33" s="531">
        <v>0.1</v>
      </c>
      <c r="E33" s="220"/>
      <c r="F33" s="219">
        <v>47300</v>
      </c>
      <c r="G33" s="219">
        <v>262100</v>
      </c>
      <c r="H33" s="531">
        <v>0.18</v>
      </c>
      <c r="I33" s="531"/>
      <c r="J33" s="219">
        <v>1800</v>
      </c>
      <c r="K33" s="219">
        <v>28500</v>
      </c>
      <c r="L33" s="531">
        <v>6.4000000000000001E-2</v>
      </c>
      <c r="M33" s="220"/>
      <c r="N33" s="219">
        <v>18900</v>
      </c>
      <c r="O33" s="219">
        <v>388000</v>
      </c>
      <c r="P33" s="531">
        <v>4.9000000000000002E-2</v>
      </c>
      <c r="Q33" s="599"/>
      <c r="R33" s="564"/>
      <c r="S33" s="622"/>
      <c r="T33" s="562"/>
      <c r="U33" s="564"/>
      <c r="V33" s="564"/>
      <c r="W33" s="562"/>
      <c r="X33" s="561"/>
      <c r="Y33" s="562"/>
      <c r="Z33" s="595"/>
      <c r="AA33" s="560"/>
      <c r="AB33" s="559"/>
      <c r="AC33" s="559"/>
      <c r="AD33" s="559"/>
      <c r="AE33" s="559"/>
      <c r="AG33" s="578"/>
      <c r="AH33" s="578"/>
      <c r="AI33" s="578"/>
      <c r="AJ33" s="578"/>
    </row>
    <row r="34" spans="1:37" s="5" customFormat="1" ht="12.75" customHeight="1">
      <c r="A34" s="94" t="s">
        <v>4</v>
      </c>
      <c r="B34" s="221">
        <v>546600</v>
      </c>
      <c r="C34" s="221">
        <v>6015500</v>
      </c>
      <c r="D34" s="520">
        <v>9.0999999999999998E-2</v>
      </c>
      <c r="E34" s="222"/>
      <c r="F34" s="221">
        <v>349500</v>
      </c>
      <c r="G34" s="221">
        <v>2271600</v>
      </c>
      <c r="H34" s="520">
        <v>0.154</v>
      </c>
      <c r="I34" s="520"/>
      <c r="J34" s="221">
        <v>33200</v>
      </c>
      <c r="K34" s="221">
        <v>417300</v>
      </c>
      <c r="L34" s="520">
        <v>0.08</v>
      </c>
      <c r="M34" s="222"/>
      <c r="N34" s="221">
        <v>163900</v>
      </c>
      <c r="O34" s="221">
        <v>3326600</v>
      </c>
      <c r="P34" s="520">
        <v>4.9000000000000002E-2</v>
      </c>
      <c r="Q34" s="599"/>
      <c r="R34" s="564"/>
      <c r="S34" s="622"/>
      <c r="T34" s="563"/>
      <c r="U34" s="564"/>
      <c r="V34" s="564"/>
      <c r="W34" s="562"/>
      <c r="X34" s="561"/>
      <c r="Y34" s="562"/>
      <c r="Z34" s="595"/>
      <c r="AA34" s="560"/>
      <c r="AB34" s="559"/>
      <c r="AC34" s="559"/>
      <c r="AD34" s="559"/>
      <c r="AE34" s="559"/>
      <c r="AG34" s="578"/>
      <c r="AH34" s="578"/>
      <c r="AI34" s="578"/>
      <c r="AJ34" s="578"/>
    </row>
    <row r="35" spans="1:37" ht="10.5" customHeight="1">
      <c r="A35" s="17"/>
      <c r="B35" s="20"/>
      <c r="C35" s="20"/>
      <c r="D35" s="34"/>
      <c r="E35" s="18"/>
      <c r="F35" s="20"/>
      <c r="G35" s="20"/>
      <c r="H35" s="34"/>
      <c r="I35" s="18"/>
      <c r="J35" s="20"/>
      <c r="K35" s="20"/>
      <c r="L35" s="34"/>
      <c r="M35" s="18"/>
      <c r="N35" s="20"/>
      <c r="O35" s="20"/>
      <c r="P35" s="34"/>
      <c r="R35" s="593"/>
      <c r="S35" s="593"/>
      <c r="T35" s="594"/>
      <c r="U35" s="594"/>
      <c r="V35" s="594"/>
      <c r="W35" s="594"/>
      <c r="X35" s="594"/>
      <c r="Y35" s="598"/>
      <c r="Z35" s="412"/>
      <c r="AA35" s="413"/>
      <c r="AB35" s="413"/>
      <c r="AC35" s="416"/>
      <c r="AD35" s="412"/>
      <c r="AE35" s="413"/>
      <c r="AF35" s="413"/>
      <c r="AG35" s="416"/>
      <c r="AH35" s="412"/>
      <c r="AI35" s="413"/>
      <c r="AJ35" s="413"/>
      <c r="AK35" s="416"/>
    </row>
    <row r="36" spans="1:37" ht="12.75" customHeight="1">
      <c r="A36" s="14" t="s">
        <v>98</v>
      </c>
      <c r="P36" s="42"/>
      <c r="R36" s="591"/>
      <c r="S36" s="591"/>
      <c r="T36" s="588"/>
      <c r="W36" s="588"/>
      <c r="Y36" s="588"/>
      <c r="AK36" s="417"/>
    </row>
    <row r="37" spans="1:37" s="407" customFormat="1" ht="12.75" customHeight="1">
      <c r="A37" s="173" t="s">
        <v>229</v>
      </c>
      <c r="N37" s="393"/>
      <c r="R37" s="173"/>
      <c r="S37" s="173"/>
      <c r="T37" s="588"/>
      <c r="U37" s="588"/>
      <c r="V37" s="588"/>
      <c r="W37" s="588"/>
      <c r="X37" s="588"/>
      <c r="Y37" s="588"/>
      <c r="AI37" s="393"/>
    </row>
    <row r="38" spans="1:37" ht="12.75" customHeight="1">
      <c r="A38" s="410" t="s">
        <v>192</v>
      </c>
      <c r="L38" s="10"/>
      <c r="M38" s="10"/>
      <c r="R38" s="590"/>
      <c r="S38" s="590"/>
      <c r="T38" s="588"/>
      <c r="W38" s="588"/>
      <c r="Y38" s="588"/>
      <c r="AG38" s="408"/>
      <c r="AH38" s="408"/>
    </row>
    <row r="39" spans="1:37">
      <c r="A39" s="403" t="s">
        <v>187</v>
      </c>
      <c r="R39" s="587"/>
      <c r="S39" s="587"/>
      <c r="T39" s="588"/>
      <c r="W39" s="588"/>
      <c r="Y39" s="588"/>
    </row>
    <row r="40" spans="1:37" s="407" customFormat="1">
      <c r="A40" s="410" t="s">
        <v>188</v>
      </c>
      <c r="R40" s="590"/>
      <c r="S40" s="590"/>
      <c r="T40" s="588"/>
      <c r="U40" s="588"/>
      <c r="V40" s="588"/>
      <c r="W40" s="588"/>
      <c r="X40" s="588"/>
      <c r="Y40" s="588"/>
    </row>
    <row r="41" spans="1:37" ht="12.75" customHeight="1">
      <c r="A41" s="403" t="s">
        <v>202</v>
      </c>
      <c r="N41" s="393"/>
      <c r="R41" s="587"/>
      <c r="S41" s="587"/>
      <c r="T41" s="588"/>
      <c r="W41" s="588"/>
      <c r="Y41" s="588"/>
      <c r="AI41" s="393"/>
    </row>
    <row r="42" spans="1:37" ht="12.75" customHeight="1">
      <c r="A42" s="403" t="s">
        <v>65</v>
      </c>
      <c r="L42" s="393"/>
      <c r="R42" s="403"/>
      <c r="S42" s="587"/>
      <c r="AG42" s="393"/>
    </row>
    <row r="43" spans="1:37" ht="12.75" customHeight="1">
      <c r="A43" s="403"/>
      <c r="R43" s="403"/>
      <c r="S43" s="587"/>
    </row>
    <row r="44" spans="1:37" ht="12.75" customHeight="1">
      <c r="L44" s="10"/>
      <c r="M44" s="10"/>
      <c r="AG44" s="408"/>
      <c r="AH44" s="408"/>
    </row>
    <row r="45" spans="1:37">
      <c r="B45" s="11"/>
      <c r="C45" s="11"/>
      <c r="D45" s="11"/>
      <c r="E45" s="11"/>
      <c r="F45" s="11"/>
      <c r="G45" s="11"/>
      <c r="H45" s="10"/>
      <c r="I45" s="10"/>
      <c r="K45" s="11"/>
      <c r="L45" s="11"/>
      <c r="M45" s="11"/>
      <c r="N45" s="11"/>
      <c r="O45" s="11"/>
      <c r="P45" s="11"/>
      <c r="T45" s="409"/>
      <c r="U45" s="589"/>
      <c r="V45" s="589"/>
      <c r="W45" s="409"/>
      <c r="X45" s="589"/>
      <c r="Y45" s="409"/>
      <c r="Z45" s="409"/>
      <c r="AA45" s="409"/>
      <c r="AB45" s="409"/>
      <c r="AC45" s="408"/>
      <c r="AD45" s="408"/>
      <c r="AF45" s="409"/>
      <c r="AG45" s="409"/>
      <c r="AH45" s="409"/>
      <c r="AI45" s="409"/>
      <c r="AJ45" s="409"/>
      <c r="AK45" s="409"/>
    </row>
  </sheetData>
  <mergeCells count="6">
    <mergeCell ref="A3:A5"/>
    <mergeCell ref="B3:D4"/>
    <mergeCell ref="F3:P3"/>
    <mergeCell ref="F4:H4"/>
    <mergeCell ref="J4:L4"/>
    <mergeCell ref="N4:P4"/>
  </mergeCells>
  <phoneticPr fontId="56" type="noConversion"/>
  <pageMargins left="0.78740157480314965" right="0.78740157480314965" top="0.78740157480314965" bottom="0.78740157480314965" header="0.51181102362204722" footer="0.51181102362204722"/>
  <pageSetup paperSize="9" scale="8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4"/>
  <sheetViews>
    <sheetView showGridLines="0" zoomScaleNormal="100" zoomScaleSheetLayoutView="100" workbookViewId="0">
      <selection activeCell="O14" sqref="O14"/>
    </sheetView>
  </sheetViews>
  <sheetFormatPr defaultColWidth="9.1796875" defaultRowHeight="11.5"/>
  <cols>
    <col min="1" max="1" width="13.1796875" style="6" customWidth="1"/>
    <col min="2" max="2" width="6.81640625" style="6" customWidth="1"/>
    <col min="3" max="3" width="14.453125" style="165" customWidth="1"/>
    <col min="4" max="4" width="13.7265625" style="165" customWidth="1"/>
    <col min="5" max="5" width="7.453125" style="165" customWidth="1"/>
    <col min="6" max="6" width="13.7265625" style="165" customWidth="1"/>
    <col min="7" max="7" width="6.81640625" style="165" customWidth="1"/>
    <col min="8" max="8" width="10.54296875" style="165" customWidth="1"/>
    <col min="9" max="9" width="7.1796875" style="165" customWidth="1"/>
    <col min="10" max="10" width="9.1796875" style="463"/>
    <col min="11" max="12" width="19.7265625" style="166" hidden="1" customWidth="1"/>
    <col min="13" max="13" width="7" style="166" customWidth="1"/>
    <col min="14" max="14" width="14.26953125" style="166" customWidth="1"/>
    <col min="15" max="15" width="14.26953125" style="463" customWidth="1"/>
    <col min="16" max="16" width="16" style="165" bestFit="1" customWidth="1"/>
    <col min="17" max="17" width="8.81640625" style="165" bestFit="1" customWidth="1"/>
    <col min="18" max="37" width="9.1796875" style="165"/>
    <col min="38" max="16384" width="9.1796875" style="6"/>
  </cols>
  <sheetData>
    <row r="1" spans="1:37" s="346" customFormat="1">
      <c r="A1" s="630" t="s">
        <v>150</v>
      </c>
      <c r="B1" s="631"/>
      <c r="C1" s="344"/>
      <c r="D1" s="344"/>
      <c r="E1" s="344"/>
      <c r="F1" s="344"/>
      <c r="G1" s="344"/>
      <c r="H1" s="344"/>
      <c r="I1" s="344"/>
      <c r="J1" s="461"/>
      <c r="K1" s="345"/>
      <c r="L1" s="345"/>
      <c r="M1" s="345"/>
      <c r="N1" s="345"/>
      <c r="O1" s="461"/>
      <c r="P1" s="344"/>
      <c r="Q1" s="344"/>
      <c r="R1" s="344"/>
      <c r="S1" s="344"/>
      <c r="T1" s="344"/>
      <c r="U1" s="344"/>
      <c r="V1" s="344"/>
      <c r="W1" s="344"/>
      <c r="X1" s="344"/>
      <c r="Y1" s="344"/>
      <c r="Z1" s="344"/>
      <c r="AA1" s="344"/>
      <c r="AB1" s="344"/>
      <c r="AC1" s="344"/>
      <c r="AD1" s="344"/>
      <c r="AE1" s="344"/>
      <c r="AF1" s="344"/>
      <c r="AG1" s="344"/>
      <c r="AH1" s="344"/>
      <c r="AI1" s="344"/>
      <c r="AJ1" s="344"/>
      <c r="AK1" s="344"/>
    </row>
    <row r="2" spans="1:37" s="346" customFormat="1" ht="13.5">
      <c r="A2" s="289" t="s">
        <v>157</v>
      </c>
      <c r="B2" s="290" t="s">
        <v>151</v>
      </c>
      <c r="C2" s="344"/>
      <c r="D2" s="344"/>
      <c r="E2" s="344"/>
      <c r="F2" s="344"/>
      <c r="G2" s="344"/>
      <c r="H2" s="344"/>
      <c r="I2" s="344"/>
      <c r="J2" s="461"/>
      <c r="K2" s="345" t="str">
        <f>IF($B$2=L2,M2,IF($B$2=L3,M3,0))</f>
        <v>'TABLE 12 DATA'!B27:E48</v>
      </c>
      <c r="L2" s="345" t="s">
        <v>151</v>
      </c>
      <c r="M2" s="347" t="s">
        <v>219</v>
      </c>
      <c r="N2" s="345"/>
      <c r="O2" s="461"/>
      <c r="P2" s="344"/>
      <c r="Q2" s="344"/>
      <c r="R2" s="344"/>
      <c r="S2" s="344"/>
      <c r="T2" s="344"/>
      <c r="U2" s="344"/>
      <c r="V2" s="344"/>
      <c r="W2" s="344"/>
      <c r="X2" s="344"/>
      <c r="Y2" s="344"/>
      <c r="Z2" s="344"/>
      <c r="AA2" s="344"/>
      <c r="AB2" s="344"/>
      <c r="AC2" s="344"/>
      <c r="AD2" s="344"/>
      <c r="AE2" s="344"/>
      <c r="AF2" s="344"/>
      <c r="AG2" s="344"/>
      <c r="AH2" s="344"/>
      <c r="AI2" s="344"/>
      <c r="AJ2" s="344"/>
      <c r="AK2" s="344"/>
    </row>
    <row r="3" spans="1:37" s="165" customFormat="1">
      <c r="A3" s="175"/>
      <c r="B3" s="175"/>
      <c r="J3" s="462"/>
      <c r="K3" s="166"/>
      <c r="L3" s="166" t="s">
        <v>36</v>
      </c>
      <c r="M3" s="167" t="s">
        <v>220</v>
      </c>
      <c r="N3" s="166"/>
      <c r="O3" s="463"/>
    </row>
    <row r="4" spans="1:37" s="168" customFormat="1" ht="15.75" customHeight="1">
      <c r="A4" s="176" t="str">
        <f>CONCATENATE("Table 12: Aims by Highest Level of Learning, Subject Learned and Benefit Type 2014/15 - Age ",B2,"")</f>
        <v>Table 12: Aims by Highest Level of Learning, Subject Learned and Benefit Type 2014/15 - Age 19-64</v>
      </c>
      <c r="B4" s="176"/>
      <c r="J4" s="464"/>
      <c r="K4" s="169"/>
      <c r="L4" s="169"/>
      <c r="M4" s="169"/>
      <c r="N4" s="169"/>
      <c r="O4" s="464"/>
      <c r="R4" s="364"/>
    </row>
    <row r="5" spans="1:37" s="168" customFormat="1" ht="10.5" customHeight="1">
      <c r="C5" s="176"/>
      <c r="E5" s="194"/>
      <c r="J5" s="463"/>
      <c r="K5" s="169"/>
      <c r="L5" s="169"/>
      <c r="M5" s="169"/>
      <c r="N5" s="169"/>
      <c r="O5" s="464"/>
    </row>
    <row r="6" spans="1:37" s="168" customFormat="1" ht="12.75" customHeight="1">
      <c r="A6" s="639" t="s">
        <v>184</v>
      </c>
      <c r="B6" s="639"/>
      <c r="C6" s="639"/>
      <c r="D6" s="639" t="s">
        <v>26</v>
      </c>
      <c r="E6" s="640"/>
      <c r="F6" s="643" t="s">
        <v>35</v>
      </c>
      <c r="G6" s="637"/>
      <c r="H6" s="637"/>
      <c r="I6" s="637"/>
      <c r="J6" s="463"/>
      <c r="K6" s="169"/>
      <c r="L6" s="169"/>
      <c r="M6" s="169"/>
      <c r="N6" s="169"/>
      <c r="O6" s="464"/>
    </row>
    <row r="7" spans="1:37" s="165" customFormat="1" ht="51.65" customHeight="1">
      <c r="A7" s="641"/>
      <c r="B7" s="641"/>
      <c r="C7" s="641"/>
      <c r="D7" s="641"/>
      <c r="E7" s="642"/>
      <c r="F7" s="645" t="s">
        <v>24</v>
      </c>
      <c r="G7" s="645"/>
      <c r="H7" s="637" t="s">
        <v>25</v>
      </c>
      <c r="I7" s="637"/>
      <c r="J7" s="465"/>
      <c r="K7" s="166"/>
      <c r="L7" s="166"/>
      <c r="M7" s="166"/>
      <c r="N7" s="166"/>
      <c r="O7" s="463"/>
    </row>
    <row r="8" spans="1:37" s="165" customFormat="1" ht="12.75" customHeight="1">
      <c r="A8" s="693" t="s">
        <v>99</v>
      </c>
      <c r="B8" s="195"/>
      <c r="C8" s="195" t="s">
        <v>15</v>
      </c>
      <c r="D8" s="350">
        <f t="shared" ref="D8:D29" ca="1" si="0">VLOOKUP($C8,INDIRECT($K$2),2,0)</f>
        <v>184600</v>
      </c>
      <c r="E8" s="623">
        <f t="shared" ref="E8:E29" ca="1" si="1">D8/D$29</f>
        <v>0.13975319857672799</v>
      </c>
      <c r="F8" s="350">
        <f t="shared" ref="F8:F29" ca="1" si="2">VLOOKUP($C8,INDIRECT($K$2),3,0)</f>
        <v>125000</v>
      </c>
      <c r="G8" s="351">
        <f t="shared" ref="G8:G29" ca="1" si="3">F8/F$29</f>
        <v>0.13220518244315177</v>
      </c>
      <c r="H8" s="350">
        <f t="shared" ref="H8:H29" ca="1" si="4">VLOOKUP($C8,INDIRECT($K$2),4,0)</f>
        <v>59600</v>
      </c>
      <c r="I8" s="623">
        <f t="shared" ref="I8:I29" ca="1" si="5">H8/H$29</f>
        <v>0.15880628830269117</v>
      </c>
      <c r="J8" s="465"/>
      <c r="K8" s="166"/>
      <c r="L8" s="166"/>
      <c r="M8" s="166"/>
      <c r="N8" s="166"/>
      <c r="O8" s="463"/>
    </row>
    <row r="9" spans="1:37" s="165" customFormat="1" ht="12.75" customHeight="1">
      <c r="A9" s="693"/>
      <c r="B9" s="195"/>
      <c r="C9" s="195" t="s">
        <v>9</v>
      </c>
      <c r="D9" s="350">
        <f t="shared" ca="1" si="0"/>
        <v>49700</v>
      </c>
      <c r="E9" s="623">
        <f t="shared" ca="1" si="1"/>
        <v>3.7625861155272923E-2</v>
      </c>
      <c r="F9" s="350">
        <f t="shared" ca="1" si="2"/>
        <v>27300</v>
      </c>
      <c r="G9" s="351">
        <f t="shared" ca="1" si="3"/>
        <v>2.8873611845584346E-2</v>
      </c>
      <c r="H9" s="350">
        <f t="shared" ca="1" si="4"/>
        <v>22400</v>
      </c>
      <c r="I9" s="623">
        <f t="shared" ca="1" si="5"/>
        <v>5.9685584865440983E-2</v>
      </c>
      <c r="J9" s="465"/>
      <c r="K9" s="166"/>
      <c r="L9" s="166"/>
      <c r="M9" s="166"/>
      <c r="N9" s="166"/>
      <c r="O9" s="463"/>
    </row>
    <row r="10" spans="1:37" s="165" customFormat="1" ht="12.75" customHeight="1">
      <c r="A10" s="693"/>
      <c r="B10" s="195"/>
      <c r="C10" s="195" t="s">
        <v>10</v>
      </c>
      <c r="D10" s="350">
        <f t="shared" ca="1" si="0"/>
        <v>37900</v>
      </c>
      <c r="E10" s="623">
        <f t="shared" ca="1" si="1"/>
        <v>2.8692558104322811E-2</v>
      </c>
      <c r="F10" s="350">
        <f t="shared" ca="1" si="2"/>
        <v>19900</v>
      </c>
      <c r="G10" s="351">
        <f t="shared" ca="1" si="3"/>
        <v>2.1047065044949763E-2</v>
      </c>
      <c r="H10" s="350">
        <f t="shared" ca="1" si="4"/>
        <v>18100</v>
      </c>
      <c r="I10" s="623">
        <f t="shared" ca="1" si="5"/>
        <v>4.8228084199307221E-2</v>
      </c>
      <c r="J10" s="465"/>
      <c r="K10" s="166"/>
      <c r="L10" s="166"/>
      <c r="M10" s="166"/>
      <c r="N10" s="166"/>
      <c r="O10" s="463"/>
    </row>
    <row r="11" spans="1:37" s="165" customFormat="1" ht="12.75" customHeight="1">
      <c r="A11" s="694"/>
      <c r="B11" s="196"/>
      <c r="C11" s="196" t="s">
        <v>16</v>
      </c>
      <c r="D11" s="350">
        <f t="shared" ca="1" si="0"/>
        <v>65400</v>
      </c>
      <c r="E11" s="623">
        <f t="shared" ca="1" si="1"/>
        <v>4.9511696570520097E-2</v>
      </c>
      <c r="F11" s="350">
        <f t="shared" ca="1" si="2"/>
        <v>49200</v>
      </c>
      <c r="G11" s="351">
        <f t="shared" ca="1" si="3"/>
        <v>5.2035959809624541E-2</v>
      </c>
      <c r="H11" s="350">
        <f t="shared" ca="1" si="4"/>
        <v>16100</v>
      </c>
      <c r="I11" s="623">
        <f t="shared" ca="1" si="5"/>
        <v>4.2899014122035707E-2</v>
      </c>
      <c r="J11" s="465"/>
      <c r="K11" s="166"/>
      <c r="L11" s="166"/>
      <c r="M11" s="166"/>
      <c r="N11" s="166"/>
      <c r="O11" s="463"/>
    </row>
    <row r="12" spans="1:37" s="165" customFormat="1" ht="12.75" customHeight="1">
      <c r="A12" s="206"/>
      <c r="B12" s="207"/>
      <c r="C12" s="197" t="s">
        <v>111</v>
      </c>
      <c r="D12" s="352">
        <f t="shared" ca="1" si="0"/>
        <v>337600</v>
      </c>
      <c r="E12" s="624">
        <f t="shared" ca="1" si="1"/>
        <v>0.25558331440684384</v>
      </c>
      <c r="F12" s="352">
        <f t="shared" ca="1" si="2"/>
        <v>221400</v>
      </c>
      <c r="G12" s="353">
        <f t="shared" ca="1" si="3"/>
        <v>0.23416181914331041</v>
      </c>
      <c r="H12" s="352">
        <f t="shared" ca="1" si="4"/>
        <v>116200</v>
      </c>
      <c r="I12" s="624">
        <f t="shared" ca="1" si="5"/>
        <v>0.30961897148947509</v>
      </c>
      <c r="J12" s="465"/>
      <c r="K12" s="166"/>
      <c r="L12" s="166"/>
      <c r="M12" s="166"/>
      <c r="N12" s="166"/>
      <c r="O12" s="463"/>
    </row>
    <row r="13" spans="1:37" s="165" customFormat="1" ht="12.75" customHeight="1">
      <c r="A13" s="695" t="s">
        <v>100</v>
      </c>
      <c r="B13" s="195"/>
      <c r="C13" s="195" t="s">
        <v>2</v>
      </c>
      <c r="D13" s="350">
        <f t="shared" ca="1" si="0"/>
        <v>370700</v>
      </c>
      <c r="E13" s="623">
        <f t="shared" ca="1" si="1"/>
        <v>0.28064198652433947</v>
      </c>
      <c r="F13" s="350">
        <f t="shared" ca="1" si="2"/>
        <v>302300</v>
      </c>
      <c r="G13" s="351">
        <f t="shared" ca="1" si="3"/>
        <v>0.31972501322051822</v>
      </c>
      <c r="H13" s="350">
        <f t="shared" ca="1" si="4"/>
        <v>68500</v>
      </c>
      <c r="I13" s="623">
        <f t="shared" ca="1" si="5"/>
        <v>0.18252065014654942</v>
      </c>
      <c r="J13" s="465"/>
      <c r="K13" s="166"/>
      <c r="L13" s="166"/>
      <c r="M13" s="166"/>
      <c r="N13" s="166"/>
      <c r="O13" s="463"/>
    </row>
    <row r="14" spans="1:37" s="165" customFormat="1" ht="12.75" customHeight="1">
      <c r="A14" s="693"/>
      <c r="B14" s="195"/>
      <c r="C14" s="195" t="s">
        <v>11</v>
      </c>
      <c r="D14" s="350">
        <f t="shared" ca="1" si="0"/>
        <v>29100</v>
      </c>
      <c r="E14" s="623">
        <f t="shared" ca="1" si="1"/>
        <v>2.2030433795139678E-2</v>
      </c>
      <c r="F14" s="350">
        <f t="shared" ca="1" si="2"/>
        <v>16100</v>
      </c>
      <c r="G14" s="351">
        <f t="shared" ca="1" si="3"/>
        <v>1.7028027498677947E-2</v>
      </c>
      <c r="H14" s="350">
        <f t="shared" ca="1" si="4"/>
        <v>13000</v>
      </c>
      <c r="I14" s="623">
        <f t="shared" ca="1" si="5"/>
        <v>3.4638955502264854E-2</v>
      </c>
      <c r="J14" s="466"/>
      <c r="K14" s="166"/>
      <c r="L14" s="166"/>
      <c r="M14" s="166"/>
      <c r="N14" s="166"/>
      <c r="O14" s="463"/>
    </row>
    <row r="15" spans="1:37" s="165" customFormat="1" ht="12.75" customHeight="1">
      <c r="A15" s="693"/>
      <c r="B15" s="195"/>
      <c r="C15" s="195" t="s">
        <v>12</v>
      </c>
      <c r="D15" s="350">
        <f t="shared" ca="1" si="0"/>
        <v>31900</v>
      </c>
      <c r="E15" s="623">
        <f t="shared" ca="1" si="1"/>
        <v>2.4150200620788854E-2</v>
      </c>
      <c r="F15" s="350">
        <f t="shared" ca="1" si="2"/>
        <v>17500</v>
      </c>
      <c r="G15" s="351">
        <f t="shared" ca="1" si="3"/>
        <v>1.8508725542041249E-2</v>
      </c>
      <c r="H15" s="350">
        <f t="shared" ca="1" si="4"/>
        <v>14400</v>
      </c>
      <c r="I15" s="623">
        <f t="shared" ca="1" si="5"/>
        <v>3.8369304556354913E-2</v>
      </c>
      <c r="J15" s="466"/>
      <c r="K15" s="166"/>
      <c r="L15" s="166"/>
      <c r="M15" s="166"/>
      <c r="N15" s="166"/>
      <c r="O15" s="463"/>
    </row>
    <row r="16" spans="1:37" s="165" customFormat="1" ht="12.75" customHeight="1">
      <c r="A16" s="694"/>
      <c r="B16" s="195"/>
      <c r="C16" s="195" t="s">
        <v>3</v>
      </c>
      <c r="D16" s="350">
        <f t="shared" ca="1" si="0"/>
        <v>5900</v>
      </c>
      <c r="E16" s="623">
        <f t="shared" ca="1" si="1"/>
        <v>4.4666515254750553E-3</v>
      </c>
      <c r="F16" s="350">
        <f t="shared" ca="1" si="2"/>
        <v>3600</v>
      </c>
      <c r="G16" s="351">
        <f t="shared" ca="1" si="3"/>
        <v>3.807509254362771E-3</v>
      </c>
      <c r="H16" s="350">
        <f t="shared" ca="1" si="4"/>
        <v>2300</v>
      </c>
      <c r="I16" s="623">
        <f t="shared" ca="1" si="5"/>
        <v>6.1284305888622435E-3</v>
      </c>
      <c r="J16" s="465"/>
      <c r="K16" s="166"/>
      <c r="L16" s="166"/>
      <c r="M16" s="166"/>
      <c r="N16" s="166"/>
      <c r="O16" s="463"/>
    </row>
    <row r="17" spans="1:16" s="165" customFormat="1" ht="12.75" customHeight="1">
      <c r="A17" s="206"/>
      <c r="B17" s="207"/>
      <c r="C17" s="197" t="s">
        <v>112</v>
      </c>
      <c r="D17" s="352">
        <f t="shared" ca="1" si="0"/>
        <v>437600</v>
      </c>
      <c r="E17" s="624">
        <f t="shared" ca="1" si="1"/>
        <v>0.33128927246574308</v>
      </c>
      <c r="F17" s="352">
        <f t="shared" ca="1" si="2"/>
        <v>339500</v>
      </c>
      <c r="G17" s="353">
        <f t="shared" ca="1" si="3"/>
        <v>0.35906927551560019</v>
      </c>
      <c r="H17" s="352">
        <f t="shared" ca="1" si="4"/>
        <v>98200</v>
      </c>
      <c r="I17" s="624">
        <f t="shared" ca="1" si="5"/>
        <v>0.26165734079403147</v>
      </c>
      <c r="J17" s="465"/>
      <c r="K17" s="166"/>
      <c r="L17" s="166"/>
      <c r="M17" s="166"/>
      <c r="N17" s="166"/>
      <c r="O17" s="463"/>
    </row>
    <row r="18" spans="1:16" s="165" customFormat="1" ht="12.75" customHeight="1">
      <c r="A18" s="695" t="s">
        <v>33</v>
      </c>
      <c r="B18" s="195"/>
      <c r="C18" s="195" t="s">
        <v>27</v>
      </c>
      <c r="D18" s="350">
        <f t="shared" ca="1" si="0"/>
        <v>120500</v>
      </c>
      <c r="E18" s="623">
        <f t="shared" ca="1" si="1"/>
        <v>9.1225679460973583E-2</v>
      </c>
      <c r="F18" s="350">
        <f t="shared" ca="1" si="2"/>
        <v>96800</v>
      </c>
      <c r="G18" s="351">
        <f t="shared" ca="1" si="3"/>
        <v>0.10237969328397674</v>
      </c>
      <c r="H18" s="350">
        <f t="shared" ca="1" si="4"/>
        <v>23700</v>
      </c>
      <c r="I18" s="623">
        <f t="shared" ca="1" si="5"/>
        <v>6.3149480415667467E-2</v>
      </c>
      <c r="J18" s="465"/>
      <c r="K18" s="166"/>
      <c r="L18" s="166"/>
      <c r="M18" s="166"/>
      <c r="N18" s="166"/>
      <c r="O18" s="463"/>
    </row>
    <row r="19" spans="1:16" s="165" customFormat="1" ht="12.75" customHeight="1">
      <c r="A19" s="693"/>
      <c r="B19" s="195"/>
      <c r="C19" s="195" t="s">
        <v>13</v>
      </c>
      <c r="D19" s="350">
        <f t="shared" ca="1" si="0"/>
        <v>26100</v>
      </c>
      <c r="E19" s="623">
        <f t="shared" ca="1" si="1"/>
        <v>1.9759255053372702E-2</v>
      </c>
      <c r="F19" s="350">
        <f t="shared" ca="1" si="2"/>
        <v>12400</v>
      </c>
      <c r="G19" s="351">
        <f t="shared" ca="1" si="3"/>
        <v>1.3114754098360656E-2</v>
      </c>
      <c r="H19" s="350">
        <f t="shared" ca="1" si="4"/>
        <v>13600</v>
      </c>
      <c r="I19" s="623">
        <f t="shared" ca="1" si="5"/>
        <v>3.6237676525446308E-2</v>
      </c>
      <c r="J19" s="465"/>
      <c r="K19" s="166"/>
      <c r="L19" s="166"/>
      <c r="M19" s="166"/>
      <c r="N19" s="166"/>
      <c r="O19" s="463"/>
    </row>
    <row r="20" spans="1:16" s="165" customFormat="1" ht="12.75" customHeight="1">
      <c r="A20" s="693"/>
      <c r="B20" s="195"/>
      <c r="C20" s="195" t="s">
        <v>14</v>
      </c>
      <c r="D20" s="350">
        <f t="shared" ca="1" si="0"/>
        <v>25100</v>
      </c>
      <c r="E20" s="623">
        <f t="shared" ca="1" si="1"/>
        <v>1.9002195472783708E-2</v>
      </c>
      <c r="F20" s="350">
        <f t="shared" ca="1" si="2"/>
        <v>12000</v>
      </c>
      <c r="G20" s="351">
        <f t="shared" ca="1" si="3"/>
        <v>1.269169751454257E-2</v>
      </c>
      <c r="H20" s="350">
        <f t="shared" ca="1" si="4"/>
        <v>13100</v>
      </c>
      <c r="I20" s="623">
        <f t="shared" ca="1" si="5"/>
        <v>3.4905409006128429E-2</v>
      </c>
      <c r="J20" s="465"/>
      <c r="K20" s="166"/>
      <c r="L20" s="166"/>
      <c r="M20" s="166"/>
      <c r="N20" s="166"/>
      <c r="O20" s="463"/>
    </row>
    <row r="21" spans="1:16" s="165" customFormat="1" ht="12.75" customHeight="1">
      <c r="A21" s="693"/>
      <c r="B21" s="195"/>
      <c r="C21" s="195" t="s">
        <v>28</v>
      </c>
      <c r="D21" s="350">
        <f t="shared" ca="1" si="0"/>
        <v>1800</v>
      </c>
      <c r="E21" s="623">
        <f t="shared" ca="1" si="1"/>
        <v>1.3627072450601862E-3</v>
      </c>
      <c r="F21" s="350">
        <f t="shared" ca="1" si="2"/>
        <v>1100</v>
      </c>
      <c r="G21" s="351">
        <f t="shared" ca="1" si="3"/>
        <v>1.1634056054997356E-3</v>
      </c>
      <c r="H21" s="350">
        <f t="shared" ca="1" si="4"/>
        <v>700</v>
      </c>
      <c r="I21" s="623">
        <f t="shared" ca="1" si="5"/>
        <v>1.8651745270450307E-3</v>
      </c>
      <c r="J21" s="465"/>
      <c r="K21" s="166"/>
      <c r="L21" s="166"/>
      <c r="M21" s="166"/>
      <c r="N21" s="166"/>
      <c r="O21" s="463"/>
    </row>
    <row r="22" spans="1:16" s="165" customFormat="1" ht="12.75" customHeight="1">
      <c r="A22" s="694"/>
      <c r="B22" s="195"/>
      <c r="C22" s="195" t="s">
        <v>102</v>
      </c>
      <c r="D22" s="350">
        <f t="shared" ca="1" si="0"/>
        <v>113000</v>
      </c>
      <c r="E22" s="623">
        <f t="shared" ca="1" si="1"/>
        <v>8.554773260655614E-2</v>
      </c>
      <c r="F22" s="350">
        <f t="shared" ca="1" si="2"/>
        <v>76100</v>
      </c>
      <c r="G22" s="351">
        <f t="shared" ca="1" si="3"/>
        <v>8.0486515071390805E-2</v>
      </c>
      <c r="H22" s="350">
        <f t="shared" ca="1" si="4"/>
        <v>36900</v>
      </c>
      <c r="I22" s="623">
        <f t="shared" ca="1" si="5"/>
        <v>9.8321342925659472E-2</v>
      </c>
      <c r="J22" s="463"/>
      <c r="K22" s="166"/>
      <c r="L22" s="166"/>
      <c r="M22" s="166"/>
      <c r="N22" s="166"/>
      <c r="O22" s="463"/>
    </row>
    <row r="23" spans="1:16" s="165" customFormat="1" ht="12.75" customHeight="1">
      <c r="A23" s="206"/>
      <c r="B23" s="207"/>
      <c r="C23" s="197" t="s">
        <v>113</v>
      </c>
      <c r="D23" s="352">
        <f t="shared" ca="1" si="0"/>
        <v>286500</v>
      </c>
      <c r="E23" s="624">
        <f t="shared" ca="1" si="1"/>
        <v>0.21689756983874631</v>
      </c>
      <c r="F23" s="352">
        <f t="shared" ca="1" si="2"/>
        <v>198500</v>
      </c>
      <c r="G23" s="353">
        <f t="shared" ca="1" si="3"/>
        <v>0.20994182971972503</v>
      </c>
      <c r="H23" s="352">
        <f t="shared" ca="1" si="4"/>
        <v>88000</v>
      </c>
      <c r="I23" s="624">
        <f t="shared" ca="1" si="5"/>
        <v>0.23447908339994672</v>
      </c>
      <c r="J23" s="465"/>
      <c r="K23" s="166"/>
      <c r="L23" s="166"/>
      <c r="M23" s="166"/>
      <c r="N23" s="166"/>
      <c r="O23" s="463"/>
    </row>
    <row r="24" spans="1:16" s="165" customFormat="1" ht="12.75" customHeight="1">
      <c r="A24" s="695" t="s">
        <v>29</v>
      </c>
      <c r="B24" s="195"/>
      <c r="C24" s="195" t="s">
        <v>29</v>
      </c>
      <c r="D24" s="350">
        <f t="shared" ca="1" si="0"/>
        <v>9900</v>
      </c>
      <c r="E24" s="623">
        <f t="shared" ca="1" si="1"/>
        <v>7.4948898478310244E-3</v>
      </c>
      <c r="F24" s="350">
        <f t="shared" ca="1" si="2"/>
        <v>4500</v>
      </c>
      <c r="G24" s="351">
        <f t="shared" ca="1" si="3"/>
        <v>4.7593865679534638E-3</v>
      </c>
      <c r="H24" s="350">
        <f t="shared" ca="1" si="4"/>
        <v>5400</v>
      </c>
      <c r="I24" s="623">
        <f t="shared" ca="1" si="5"/>
        <v>1.4388489208633094E-2</v>
      </c>
      <c r="J24" s="465"/>
      <c r="K24" s="166"/>
      <c r="L24" s="166"/>
      <c r="M24" s="166"/>
      <c r="N24" s="166"/>
      <c r="O24" s="463"/>
    </row>
    <row r="25" spans="1:16" s="165" customFormat="1" ht="12.75" customHeight="1">
      <c r="A25" s="694"/>
      <c r="B25" s="195"/>
      <c r="C25" s="195" t="s">
        <v>103</v>
      </c>
      <c r="D25" s="350">
        <f t="shared" ca="1" si="0"/>
        <v>24700</v>
      </c>
      <c r="E25" s="623">
        <f t="shared" ca="1" si="1"/>
        <v>1.869937164054811E-2</v>
      </c>
      <c r="F25" s="350">
        <f t="shared" ca="1" si="2"/>
        <v>8800</v>
      </c>
      <c r="G25" s="351">
        <f t="shared" ca="1" si="3"/>
        <v>9.3072448439978847E-3</v>
      </c>
      <c r="H25" s="350">
        <f t="shared" ca="1" si="4"/>
        <v>15900</v>
      </c>
      <c r="I25" s="623">
        <f t="shared" ca="1" si="5"/>
        <v>4.2366107114308556E-2</v>
      </c>
      <c r="J25" s="465"/>
      <c r="K25" s="166"/>
      <c r="L25" s="166"/>
      <c r="M25" s="166"/>
      <c r="N25" s="166"/>
      <c r="O25" s="463"/>
    </row>
    <row r="26" spans="1:16" s="165" customFormat="1" ht="15" customHeight="1">
      <c r="A26" s="206"/>
      <c r="B26" s="207"/>
      <c r="C26" s="197" t="s">
        <v>114</v>
      </c>
      <c r="D26" s="352">
        <f t="shared" ca="1" si="0"/>
        <v>34600</v>
      </c>
      <c r="E26" s="624">
        <f t="shared" ca="1" si="1"/>
        <v>2.6194261488379136E-2</v>
      </c>
      <c r="F26" s="352">
        <f t="shared" ca="1" si="2"/>
        <v>13300</v>
      </c>
      <c r="G26" s="353">
        <f t="shared" ca="1" si="3"/>
        <v>1.4066631411951349E-2</v>
      </c>
      <c r="H26" s="352">
        <f t="shared" ca="1" si="4"/>
        <v>21300</v>
      </c>
      <c r="I26" s="624">
        <f t="shared" ca="1" si="5"/>
        <v>5.675459632294165E-2</v>
      </c>
      <c r="J26" s="465"/>
      <c r="K26" s="166"/>
      <c r="L26" s="166"/>
      <c r="M26" s="166"/>
      <c r="N26" s="166"/>
      <c r="O26" s="463"/>
    </row>
    <row r="27" spans="1:16" s="165" customFormat="1" ht="15" customHeight="1">
      <c r="A27" s="206"/>
      <c r="B27" s="207"/>
      <c r="C27" s="197" t="s">
        <v>30</v>
      </c>
      <c r="D27" s="354">
        <f t="shared" ca="1" si="0"/>
        <v>5000</v>
      </c>
      <c r="E27" s="625">
        <f t="shared" ca="1" si="1"/>
        <v>3.7852979029449618E-3</v>
      </c>
      <c r="F27" s="354">
        <f t="shared" ca="1" si="2"/>
        <v>2200</v>
      </c>
      <c r="G27" s="355">
        <f t="shared" ca="1" si="3"/>
        <v>2.3268112109994712E-3</v>
      </c>
      <c r="H27" s="354">
        <f t="shared" ca="1" si="4"/>
        <v>2900</v>
      </c>
      <c r="I27" s="625">
        <f t="shared" ca="1" si="5"/>
        <v>7.7271516120436985E-3</v>
      </c>
      <c r="J27" s="465"/>
      <c r="K27" s="166"/>
      <c r="L27" s="166"/>
      <c r="M27" s="166"/>
      <c r="N27" s="166"/>
      <c r="O27" s="463"/>
    </row>
    <row r="28" spans="1:16" s="165" customFormat="1" ht="15" customHeight="1">
      <c r="A28" s="208"/>
      <c r="B28" s="195"/>
      <c r="C28" s="343" t="s">
        <v>206</v>
      </c>
      <c r="D28" s="350">
        <f t="shared" ca="1" si="0"/>
        <v>219500</v>
      </c>
      <c r="E28" s="623">
        <f t="shared" ca="1" si="1"/>
        <v>0.16617457793928384</v>
      </c>
      <c r="F28" s="350">
        <f t="shared" ca="1" si="2"/>
        <v>170700</v>
      </c>
      <c r="G28" s="351">
        <f t="shared" ca="1" si="3"/>
        <v>0.18053939714436806</v>
      </c>
      <c r="H28" s="350">
        <f t="shared" ca="1" si="4"/>
        <v>48700</v>
      </c>
      <c r="I28" s="623">
        <f t="shared" ca="1" si="5"/>
        <v>0.12976285638156143</v>
      </c>
      <c r="J28" s="465"/>
      <c r="K28" s="166"/>
      <c r="L28" s="166"/>
      <c r="M28" s="166"/>
      <c r="N28" s="166"/>
      <c r="O28" s="463"/>
    </row>
    <row r="29" spans="1:16" s="165" customFormat="1" ht="15" customHeight="1">
      <c r="A29" s="197" t="s">
        <v>32</v>
      </c>
      <c r="B29" s="207"/>
      <c r="C29" s="198" t="s">
        <v>32</v>
      </c>
      <c r="D29" s="352">
        <f t="shared" ca="1" si="0"/>
        <v>1320900</v>
      </c>
      <c r="E29" s="624">
        <f t="shared" ca="1" si="1"/>
        <v>1</v>
      </c>
      <c r="F29" s="352">
        <f t="shared" ca="1" si="2"/>
        <v>945500</v>
      </c>
      <c r="G29" s="353">
        <f t="shared" ca="1" si="3"/>
        <v>1</v>
      </c>
      <c r="H29" s="352">
        <f t="shared" ca="1" si="4"/>
        <v>375300</v>
      </c>
      <c r="I29" s="624">
        <f t="shared" ca="1" si="5"/>
        <v>1</v>
      </c>
      <c r="J29" s="465"/>
      <c r="K29" s="166"/>
      <c r="L29" s="166"/>
      <c r="M29" s="166"/>
      <c r="N29" s="166"/>
      <c r="O29" s="463"/>
    </row>
    <row r="30" spans="1:16" s="165" customFormat="1" ht="12.75" customHeight="1">
      <c r="A30" s="343"/>
      <c r="B30" s="195"/>
      <c r="C30" s="430"/>
      <c r="D30" s="431"/>
      <c r="E30" s="432"/>
      <c r="F30" s="431"/>
      <c r="G30" s="432"/>
      <c r="H30" s="431"/>
      <c r="I30" s="432"/>
      <c r="J30" s="465"/>
      <c r="K30" s="166"/>
      <c r="L30" s="166"/>
      <c r="M30" s="166"/>
      <c r="N30" s="166"/>
      <c r="O30" s="463"/>
    </row>
    <row r="31" spans="1:16" s="165" customFormat="1" ht="10.5" customHeight="1">
      <c r="A31" s="173" t="s">
        <v>210</v>
      </c>
      <c r="B31" s="195"/>
      <c r="C31" s="199"/>
      <c r="D31" s="200"/>
      <c r="E31" s="201"/>
      <c r="F31" s="202"/>
      <c r="G31" s="203"/>
      <c r="H31" s="202"/>
      <c r="I31" s="203"/>
      <c r="J31" s="463"/>
      <c r="K31" s="166"/>
      <c r="L31" s="166"/>
      <c r="M31" s="166"/>
      <c r="N31" s="166"/>
      <c r="O31" s="475"/>
      <c r="P31" s="448"/>
    </row>
    <row r="32" spans="1:16" s="165" customFormat="1" ht="12.75" customHeight="1">
      <c r="A32" s="177" t="s">
        <v>98</v>
      </c>
      <c r="B32" s="177"/>
      <c r="E32" s="204"/>
      <c r="F32" s="171"/>
      <c r="G32" s="171"/>
      <c r="H32" s="171"/>
      <c r="I32" s="171"/>
      <c r="J32" s="463"/>
      <c r="K32" s="166"/>
      <c r="L32" s="166"/>
      <c r="M32" s="166"/>
      <c r="N32" s="166"/>
      <c r="O32" s="463"/>
    </row>
    <row r="33" spans="1:15" s="165" customFormat="1" ht="12.75" customHeight="1">
      <c r="A33" s="173" t="s">
        <v>229</v>
      </c>
      <c r="B33" s="173"/>
      <c r="J33" s="463"/>
      <c r="K33" s="166"/>
      <c r="L33" s="166"/>
      <c r="M33" s="166"/>
      <c r="N33" s="166"/>
      <c r="O33" s="463"/>
    </row>
    <row r="34" spans="1:15" s="173" customFormat="1" ht="10">
      <c r="A34" s="173" t="s">
        <v>185</v>
      </c>
      <c r="J34" s="467"/>
      <c r="K34" s="429"/>
      <c r="L34" s="429"/>
      <c r="M34" s="429"/>
      <c r="N34" s="429"/>
      <c r="O34" s="467"/>
    </row>
    <row r="35" spans="1:15" s="165" customFormat="1">
      <c r="A35" s="173" t="s">
        <v>208</v>
      </c>
      <c r="J35" s="463"/>
      <c r="K35" s="166"/>
      <c r="L35" s="166"/>
      <c r="M35" s="166"/>
      <c r="N35" s="166"/>
      <c r="O35" s="463"/>
    </row>
    <row r="36" spans="1:15" s="165" customFormat="1">
      <c r="A36" s="173"/>
      <c r="J36" s="463"/>
      <c r="K36" s="166"/>
      <c r="L36" s="166"/>
      <c r="M36" s="166"/>
      <c r="N36" s="166"/>
      <c r="O36" s="463"/>
    </row>
    <row r="37" spans="1:15" s="165" customFormat="1" ht="15.5">
      <c r="A37" s="358"/>
      <c r="C37" s="336"/>
      <c r="D37" s="336"/>
      <c r="E37" s="336"/>
      <c r="F37" s="500"/>
      <c r="J37" s="463"/>
      <c r="K37" s="166"/>
      <c r="L37" s="166"/>
      <c r="M37" s="166"/>
      <c r="N37" s="166"/>
      <c r="O37" s="463"/>
    </row>
    <row r="38" spans="1:15" s="165" customFormat="1" ht="14">
      <c r="A38" s="176"/>
      <c r="D38" s="499"/>
      <c r="E38" s="499"/>
      <c r="F38" s="500"/>
      <c r="J38" s="463"/>
      <c r="K38" s="166"/>
      <c r="L38" s="166"/>
      <c r="M38" s="166"/>
      <c r="N38" s="166"/>
      <c r="O38" s="463"/>
    </row>
    <row r="39" spans="1:15" s="165" customFormat="1">
      <c r="C39" s="502"/>
      <c r="D39" s="336"/>
      <c r="E39" s="334"/>
      <c r="F39" s="500"/>
      <c r="J39" s="463"/>
      <c r="K39" s="166"/>
      <c r="L39" s="166"/>
      <c r="M39" s="166"/>
      <c r="N39" s="166"/>
      <c r="O39" s="463"/>
    </row>
    <row r="40" spans="1:15" s="165" customFormat="1">
      <c r="J40" s="463"/>
      <c r="K40" s="166"/>
      <c r="L40" s="166"/>
      <c r="M40" s="166"/>
      <c r="N40" s="166"/>
      <c r="O40" s="463"/>
    </row>
    <row r="41" spans="1:15" s="165" customFormat="1">
      <c r="J41" s="463"/>
      <c r="K41" s="166"/>
      <c r="L41" s="166"/>
      <c r="M41" s="166"/>
      <c r="N41" s="166"/>
      <c r="O41" s="463"/>
    </row>
    <row r="51" spans="18:19">
      <c r="R51" s="205"/>
    </row>
    <row r="54" spans="18:19">
      <c r="R54" s="205"/>
      <c r="S54" s="205"/>
    </row>
  </sheetData>
  <mergeCells count="10">
    <mergeCell ref="A1:B1"/>
    <mergeCell ref="A8:A11"/>
    <mergeCell ref="A13:A16"/>
    <mergeCell ref="A18:A22"/>
    <mergeCell ref="A24:A25"/>
    <mergeCell ref="F6:I6"/>
    <mergeCell ref="A6:C7"/>
    <mergeCell ref="D6:E7"/>
    <mergeCell ref="H7:I7"/>
    <mergeCell ref="F7:G7"/>
  </mergeCells>
  <phoneticPr fontId="56" type="noConversion"/>
  <dataValidations count="1">
    <dataValidation type="list" allowBlank="1" showInputMessage="1" showErrorMessage="1" sqref="B2">
      <formula1>$L$2:$L$3</formula1>
    </dataValidation>
  </dataValidations>
  <hyperlinks>
    <hyperlink ref="A34" r:id="rId1" display="https://www.gov.uk/what-different-qualification-levels-mean"/>
  </hyperlinks>
  <pageMargins left="0.78740157480314965" right="0.78740157480314965" top="0.78740157480314965" bottom="0.78740157480314965" header="0.51181102362204722" footer="0.51181102362204722"/>
  <pageSetup paperSize="9" orientation="portrait" r:id="rId2"/>
  <headerFooter alignWithMargins="0"/>
  <ignoredErrors>
    <ignoredError sqref="F8:F29 H8:H2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showGridLines="0" workbookViewId="0">
      <selection activeCell="A8" sqref="A8"/>
    </sheetView>
  </sheetViews>
  <sheetFormatPr defaultRowHeight="12.5"/>
  <sheetData>
    <row r="1" spans="1:16" s="4" customFormat="1" ht="12.75" customHeight="1">
      <c r="A1" s="67" t="s">
        <v>108</v>
      </c>
      <c r="C1" s="14"/>
      <c r="D1" s="14"/>
      <c r="E1" s="14"/>
      <c r="F1" s="14"/>
      <c r="G1" s="14"/>
    </row>
    <row r="2" spans="1:16" s="4" customFormat="1" ht="12.75" customHeight="1">
      <c r="C2" s="14"/>
      <c r="D2" s="14"/>
      <c r="E2" s="14"/>
      <c r="F2" s="14"/>
      <c r="G2" s="14"/>
    </row>
    <row r="3" spans="1:16" s="405" customFormat="1" ht="12.75" customHeight="1">
      <c r="A3" s="411" t="s">
        <v>253</v>
      </c>
      <c r="B3" s="411"/>
    </row>
    <row r="4" spans="1:16" s="405" customFormat="1" ht="12.75" customHeight="1">
      <c r="A4" s="403" t="s">
        <v>109</v>
      </c>
      <c r="B4" s="411"/>
    </row>
    <row r="5" spans="1:16" s="356" customFormat="1">
      <c r="A5" s="403" t="s">
        <v>254</v>
      </c>
      <c r="B5" s="405"/>
    </row>
    <row r="6" spans="1:16" s="407" customFormat="1">
      <c r="A6" s="403" t="s">
        <v>248</v>
      </c>
      <c r="B6" s="405"/>
      <c r="P6" s="452"/>
    </row>
    <row r="7" spans="1:16" s="403" customFormat="1" ht="12.75" customHeight="1">
      <c r="A7" s="403" t="s">
        <v>147</v>
      </c>
      <c r="B7" s="405"/>
    </row>
    <row r="8" spans="1:16" s="407" customFormat="1">
      <c r="A8" s="410" t="s">
        <v>94</v>
      </c>
      <c r="B8" s="356"/>
      <c r="C8" s="356"/>
      <c r="D8" s="356"/>
      <c r="E8" s="356"/>
    </row>
    <row r="9" spans="1:16" s="407" customFormat="1">
      <c r="A9" s="410" t="s">
        <v>180</v>
      </c>
      <c r="B9" s="356"/>
      <c r="C9" s="356"/>
      <c r="D9" s="356"/>
      <c r="E9" s="356"/>
    </row>
    <row r="10" spans="1:16" s="501" customFormat="1">
      <c r="A10" s="403" t="s">
        <v>179</v>
      </c>
      <c r="B10" s="403"/>
      <c r="C10" s="145"/>
      <c r="D10" s="145"/>
      <c r="E10" s="145"/>
    </row>
    <row r="12" spans="1:16" ht="18">
      <c r="A12" s="137"/>
    </row>
    <row r="14" spans="1:16" s="4" customFormat="1" ht="12.75" customHeight="1">
      <c r="B14"/>
    </row>
    <row r="15" spans="1:16" s="5" customFormat="1" ht="12.75" customHeight="1">
      <c r="A15" s="4"/>
      <c r="B15"/>
    </row>
    <row r="16" spans="1:16">
      <c r="B16" s="4"/>
    </row>
    <row r="17" spans="1:2" ht="15.5">
      <c r="A17" s="510"/>
      <c r="B17" s="5"/>
    </row>
    <row r="18" spans="1:2">
      <c r="A18" s="4"/>
    </row>
    <row r="19" spans="1:2">
      <c r="A19" s="4"/>
    </row>
  </sheetData>
  <phoneticPr fontId="69" type="noConversion"/>
  <pageMargins left="0.75" right="0.75" top="1" bottom="1" header="0.5" footer="0.5"/>
  <pageSetup paperSize="9" orientation="portrait" verticalDpi="598"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8"/>
  <sheetViews>
    <sheetView workbookViewId="0">
      <selection activeCell="E37" sqref="E37"/>
    </sheetView>
  </sheetViews>
  <sheetFormatPr defaultColWidth="9.1796875" defaultRowHeight="12.5"/>
  <cols>
    <col min="1" max="1" width="9.1796875" style="145"/>
    <col min="2" max="2" width="14.26953125" style="178" bestFit="1" customWidth="1"/>
    <col min="3" max="16384" width="9.1796875" style="145"/>
  </cols>
  <sheetData>
    <row r="2" spans="2:5">
      <c r="B2" s="178" t="s">
        <v>36</v>
      </c>
      <c r="C2" s="348"/>
      <c r="D2" s="348"/>
      <c r="E2" s="348"/>
    </row>
    <row r="3" spans="2:5">
      <c r="B3" s="179" t="s">
        <v>15</v>
      </c>
      <c r="C3" s="349">
        <v>40600</v>
      </c>
      <c r="D3" s="349">
        <v>21800</v>
      </c>
      <c r="E3" s="349">
        <v>18800</v>
      </c>
    </row>
    <row r="4" spans="2:5">
      <c r="B4" s="180" t="s">
        <v>9</v>
      </c>
      <c r="C4" s="349">
        <v>10500</v>
      </c>
      <c r="D4" s="349">
        <v>4900</v>
      </c>
      <c r="E4" s="349">
        <v>5600</v>
      </c>
    </row>
    <row r="5" spans="2:5">
      <c r="B5" s="180" t="s">
        <v>10</v>
      </c>
      <c r="C5" s="349">
        <v>11000</v>
      </c>
      <c r="D5" s="349">
        <v>5100</v>
      </c>
      <c r="E5" s="349">
        <v>5900</v>
      </c>
    </row>
    <row r="6" spans="2:5">
      <c r="B6" s="181" t="s">
        <v>16</v>
      </c>
      <c r="C6" s="349">
        <v>5700</v>
      </c>
      <c r="D6" s="349">
        <v>4800</v>
      </c>
      <c r="E6" s="349">
        <v>900</v>
      </c>
    </row>
    <row r="7" spans="2:5" ht="13">
      <c r="B7" s="182" t="s">
        <v>111</v>
      </c>
      <c r="C7" s="135">
        <v>67800</v>
      </c>
      <c r="D7" s="135">
        <v>36500</v>
      </c>
      <c r="E7" s="135">
        <v>31300</v>
      </c>
    </row>
    <row r="8" spans="2:5">
      <c r="B8" s="180" t="s">
        <v>2</v>
      </c>
      <c r="C8" s="349">
        <v>94100</v>
      </c>
      <c r="D8" s="349">
        <v>78100</v>
      </c>
      <c r="E8" s="349">
        <v>16000</v>
      </c>
    </row>
    <row r="9" spans="2:5">
      <c r="B9" s="180" t="s">
        <v>11</v>
      </c>
      <c r="C9" s="349">
        <v>9900</v>
      </c>
      <c r="D9" s="349">
        <v>5700</v>
      </c>
      <c r="E9" s="349">
        <v>4200</v>
      </c>
    </row>
    <row r="10" spans="2:5">
      <c r="B10" s="180" t="s">
        <v>12</v>
      </c>
      <c r="C10" s="349">
        <v>11500</v>
      </c>
      <c r="D10" s="349">
        <v>6500</v>
      </c>
      <c r="E10" s="349">
        <v>5000</v>
      </c>
    </row>
    <row r="11" spans="2:5">
      <c r="B11" s="181" t="s">
        <v>3</v>
      </c>
      <c r="C11" s="349">
        <v>600</v>
      </c>
      <c r="D11" s="349">
        <v>400</v>
      </c>
      <c r="E11" s="349">
        <v>200</v>
      </c>
    </row>
    <row r="12" spans="2:5" ht="13">
      <c r="B12" s="182" t="s">
        <v>112</v>
      </c>
      <c r="C12" s="135">
        <v>116000</v>
      </c>
      <c r="D12" s="135">
        <v>90700</v>
      </c>
      <c r="E12" s="135">
        <v>25300</v>
      </c>
    </row>
    <row r="13" spans="2:5">
      <c r="B13" s="180" t="s">
        <v>27</v>
      </c>
      <c r="C13" s="349">
        <v>26700</v>
      </c>
      <c r="D13" s="349">
        <v>21700</v>
      </c>
      <c r="E13" s="349">
        <v>4900</v>
      </c>
    </row>
    <row r="14" spans="2:5">
      <c r="B14" s="180" t="s">
        <v>13</v>
      </c>
      <c r="C14" s="349">
        <v>10100</v>
      </c>
      <c r="D14" s="349">
        <v>4900</v>
      </c>
      <c r="E14" s="349">
        <v>5200</v>
      </c>
    </row>
    <row r="15" spans="2:5">
      <c r="B15" s="180" t="s">
        <v>14</v>
      </c>
      <c r="C15" s="349">
        <v>9200</v>
      </c>
      <c r="D15" s="349">
        <v>4500</v>
      </c>
      <c r="E15" s="349">
        <v>4700</v>
      </c>
    </row>
    <row r="16" spans="2:5">
      <c r="B16" s="180" t="s">
        <v>28</v>
      </c>
      <c r="C16" s="349">
        <v>100</v>
      </c>
      <c r="D16" s="349">
        <v>100</v>
      </c>
      <c r="E16" s="349">
        <v>0</v>
      </c>
    </row>
    <row r="17" spans="2:5">
      <c r="B17" s="181" t="s">
        <v>102</v>
      </c>
      <c r="C17" s="349">
        <v>30800</v>
      </c>
      <c r="D17" s="349">
        <v>19200</v>
      </c>
      <c r="E17" s="349">
        <v>11600</v>
      </c>
    </row>
    <row r="18" spans="2:5" ht="13">
      <c r="B18" s="182" t="s">
        <v>113</v>
      </c>
      <c r="C18" s="135">
        <v>76900</v>
      </c>
      <c r="D18" s="135">
        <v>50400</v>
      </c>
      <c r="E18" s="135">
        <v>26500</v>
      </c>
    </row>
    <row r="19" spans="2:5">
      <c r="B19" s="180" t="s">
        <v>29</v>
      </c>
      <c r="C19" s="349">
        <v>3100</v>
      </c>
      <c r="D19" s="349">
        <v>1100</v>
      </c>
      <c r="E19" s="349">
        <v>2000</v>
      </c>
    </row>
    <row r="20" spans="2:5">
      <c r="B20" s="181" t="s">
        <v>103</v>
      </c>
      <c r="C20" s="349">
        <v>11100</v>
      </c>
      <c r="D20" s="349">
        <v>3900</v>
      </c>
      <c r="E20" s="349">
        <v>7200</v>
      </c>
    </row>
    <row r="21" spans="2:5" ht="13">
      <c r="B21" s="182" t="s">
        <v>114</v>
      </c>
      <c r="C21" s="135">
        <v>14200</v>
      </c>
      <c r="D21" s="135">
        <v>5000</v>
      </c>
      <c r="E21" s="135">
        <v>9200</v>
      </c>
    </row>
    <row r="22" spans="2:5">
      <c r="B22" s="180" t="s">
        <v>30</v>
      </c>
      <c r="C22" s="349">
        <v>1600</v>
      </c>
      <c r="D22" s="349">
        <v>700</v>
      </c>
      <c r="E22" s="349">
        <v>900</v>
      </c>
    </row>
    <row r="23" spans="2:5" ht="13.5">
      <c r="B23" s="181" t="s">
        <v>207</v>
      </c>
      <c r="C23" s="349">
        <v>70100</v>
      </c>
      <c r="D23" s="349">
        <v>57200</v>
      </c>
      <c r="E23" s="349">
        <v>12900</v>
      </c>
    </row>
    <row r="24" spans="2:5" ht="13">
      <c r="B24" s="182" t="s">
        <v>32</v>
      </c>
      <c r="C24" s="135">
        <v>346600</v>
      </c>
      <c r="D24" s="135">
        <v>240600</v>
      </c>
      <c r="E24" s="135">
        <v>106100</v>
      </c>
    </row>
    <row r="26" spans="2:5">
      <c r="B26" s="178" t="s">
        <v>151</v>
      </c>
      <c r="C26" s="348"/>
      <c r="D26" s="348"/>
      <c r="E26" s="348"/>
    </row>
    <row r="27" spans="2:5">
      <c r="B27" s="179" t="s">
        <v>15</v>
      </c>
      <c r="C27" s="349">
        <v>184600</v>
      </c>
      <c r="D27" s="349">
        <v>125000</v>
      </c>
      <c r="E27" s="349">
        <v>59600</v>
      </c>
    </row>
    <row r="28" spans="2:5">
      <c r="B28" s="180" t="s">
        <v>9</v>
      </c>
      <c r="C28" s="349">
        <v>49700</v>
      </c>
      <c r="D28" s="349">
        <v>27300</v>
      </c>
      <c r="E28" s="349">
        <v>22400</v>
      </c>
    </row>
    <row r="29" spans="2:5">
      <c r="B29" s="180" t="s">
        <v>10</v>
      </c>
      <c r="C29" s="349">
        <v>37900</v>
      </c>
      <c r="D29" s="349">
        <v>19900</v>
      </c>
      <c r="E29" s="349">
        <v>18100</v>
      </c>
    </row>
    <row r="30" spans="2:5">
      <c r="B30" s="181" t="s">
        <v>16</v>
      </c>
      <c r="C30" s="349">
        <v>65400</v>
      </c>
      <c r="D30" s="349">
        <v>49200</v>
      </c>
      <c r="E30" s="349">
        <v>16100</v>
      </c>
    </row>
    <row r="31" spans="2:5" ht="13">
      <c r="B31" s="182" t="s">
        <v>111</v>
      </c>
      <c r="C31" s="135">
        <v>337600</v>
      </c>
      <c r="D31" s="135">
        <v>221400</v>
      </c>
      <c r="E31" s="135">
        <v>116200</v>
      </c>
    </row>
    <row r="32" spans="2:5">
      <c r="B32" s="180" t="s">
        <v>2</v>
      </c>
      <c r="C32" s="349">
        <v>370700</v>
      </c>
      <c r="D32" s="349">
        <v>302300</v>
      </c>
      <c r="E32" s="349">
        <v>68500</v>
      </c>
    </row>
    <row r="33" spans="2:5">
      <c r="B33" s="180" t="s">
        <v>11</v>
      </c>
      <c r="C33" s="349">
        <v>29100</v>
      </c>
      <c r="D33" s="349">
        <v>16100</v>
      </c>
      <c r="E33" s="349">
        <v>13000</v>
      </c>
    </row>
    <row r="34" spans="2:5">
      <c r="B34" s="180" t="s">
        <v>12</v>
      </c>
      <c r="C34" s="349">
        <v>31900</v>
      </c>
      <c r="D34" s="349">
        <v>17500</v>
      </c>
      <c r="E34" s="349">
        <v>14400</v>
      </c>
    </row>
    <row r="35" spans="2:5">
      <c r="B35" s="181" t="s">
        <v>3</v>
      </c>
      <c r="C35" s="349">
        <v>5900</v>
      </c>
      <c r="D35" s="349">
        <v>3600</v>
      </c>
      <c r="E35" s="349">
        <v>2300</v>
      </c>
    </row>
    <row r="36" spans="2:5" ht="13">
      <c r="B36" s="182" t="s">
        <v>112</v>
      </c>
      <c r="C36" s="135">
        <v>437600</v>
      </c>
      <c r="D36" s="135">
        <v>339500</v>
      </c>
      <c r="E36" s="135">
        <v>98200</v>
      </c>
    </row>
    <row r="37" spans="2:5">
      <c r="B37" s="180" t="s">
        <v>27</v>
      </c>
      <c r="C37" s="349">
        <v>120500</v>
      </c>
      <c r="D37" s="349">
        <v>96800</v>
      </c>
      <c r="E37" s="349">
        <v>23700</v>
      </c>
    </row>
    <row r="38" spans="2:5">
      <c r="B38" s="180" t="s">
        <v>13</v>
      </c>
      <c r="C38" s="349">
        <v>26100</v>
      </c>
      <c r="D38" s="349">
        <v>12400</v>
      </c>
      <c r="E38" s="349">
        <v>13600</v>
      </c>
    </row>
    <row r="39" spans="2:5">
      <c r="B39" s="180" t="s">
        <v>14</v>
      </c>
      <c r="C39" s="349">
        <v>25100</v>
      </c>
      <c r="D39" s="349">
        <v>12000</v>
      </c>
      <c r="E39" s="349">
        <v>13100</v>
      </c>
    </row>
    <row r="40" spans="2:5">
      <c r="B40" s="180" t="s">
        <v>28</v>
      </c>
      <c r="C40" s="349">
        <v>1800</v>
      </c>
      <c r="D40" s="349">
        <v>1100</v>
      </c>
      <c r="E40" s="349">
        <v>700</v>
      </c>
    </row>
    <row r="41" spans="2:5">
      <c r="B41" s="181" t="s">
        <v>102</v>
      </c>
      <c r="C41" s="349">
        <v>113000</v>
      </c>
      <c r="D41" s="349">
        <v>76100</v>
      </c>
      <c r="E41" s="349">
        <v>36900</v>
      </c>
    </row>
    <row r="42" spans="2:5" ht="13">
      <c r="B42" s="182" t="s">
        <v>113</v>
      </c>
      <c r="C42" s="135">
        <v>286500</v>
      </c>
      <c r="D42" s="135">
        <v>198500</v>
      </c>
      <c r="E42" s="135">
        <v>88000</v>
      </c>
    </row>
    <row r="43" spans="2:5">
      <c r="B43" s="180" t="s">
        <v>29</v>
      </c>
      <c r="C43" s="349">
        <v>9900</v>
      </c>
      <c r="D43" s="349">
        <v>4500</v>
      </c>
      <c r="E43" s="349">
        <v>5400</v>
      </c>
    </row>
    <row r="44" spans="2:5">
      <c r="B44" s="181" t="s">
        <v>103</v>
      </c>
      <c r="C44" s="349">
        <v>24700</v>
      </c>
      <c r="D44" s="349">
        <v>8800</v>
      </c>
      <c r="E44" s="349">
        <v>15900</v>
      </c>
    </row>
    <row r="45" spans="2:5" ht="13">
      <c r="B45" s="182" t="s">
        <v>114</v>
      </c>
      <c r="C45" s="135">
        <v>34600</v>
      </c>
      <c r="D45" s="135">
        <v>13300</v>
      </c>
      <c r="E45" s="135">
        <v>21300</v>
      </c>
    </row>
    <row r="46" spans="2:5">
      <c r="B46" s="180" t="s">
        <v>30</v>
      </c>
      <c r="C46" s="349">
        <v>5000</v>
      </c>
      <c r="D46" s="349">
        <v>2200</v>
      </c>
      <c r="E46" s="349">
        <v>2900</v>
      </c>
    </row>
    <row r="47" spans="2:5" ht="13.5">
      <c r="B47" s="181" t="s">
        <v>207</v>
      </c>
      <c r="C47" s="349">
        <v>219500</v>
      </c>
      <c r="D47" s="349">
        <v>170700</v>
      </c>
      <c r="E47" s="349">
        <v>48700</v>
      </c>
    </row>
    <row r="48" spans="2:5" ht="13">
      <c r="B48" s="182" t="s">
        <v>32</v>
      </c>
      <c r="C48" s="135">
        <v>1320900</v>
      </c>
      <c r="D48" s="135">
        <v>945500</v>
      </c>
      <c r="E48" s="135">
        <v>375300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52"/>
  <sheetViews>
    <sheetView showGridLines="0" zoomScaleNormal="100" zoomScaleSheetLayoutView="100" workbookViewId="0"/>
  </sheetViews>
  <sheetFormatPr defaultColWidth="9.1796875" defaultRowHeight="11.5"/>
  <cols>
    <col min="1" max="1" width="24.1796875" style="5" customWidth="1"/>
    <col min="2" max="6" width="8.81640625" style="5" customWidth="1"/>
    <col min="7" max="7" width="2.26953125" style="5" customWidth="1"/>
    <col min="8" max="12" width="8.54296875" style="5" customWidth="1"/>
    <col min="13" max="13" width="3.26953125" style="5" customWidth="1"/>
    <col min="14" max="14" width="7.54296875" style="5" customWidth="1"/>
    <col min="15" max="15" width="8" style="5" customWidth="1"/>
    <col min="16" max="16" width="8.26953125" style="5" customWidth="1"/>
    <col min="17" max="17" width="8.1796875" style="5" customWidth="1"/>
    <col min="18" max="19" width="8.54296875" style="5" customWidth="1"/>
    <col min="20" max="16384" width="9.1796875" style="5"/>
  </cols>
  <sheetData>
    <row r="1" spans="1:19" s="2" customFormat="1" ht="15.75" customHeight="1">
      <c r="A1" s="1" t="s">
        <v>216</v>
      </c>
    </row>
    <row r="2" spans="1:19" s="2" customFormat="1" ht="12.75" customHeight="1">
      <c r="A2" s="1"/>
    </row>
    <row r="3" spans="1:19" s="2" customFormat="1" ht="12.75" customHeight="1">
      <c r="A3" s="696" t="s">
        <v>48</v>
      </c>
      <c r="B3" s="658" t="s">
        <v>26</v>
      </c>
      <c r="C3" s="658"/>
      <c r="D3" s="658"/>
      <c r="E3" s="658"/>
      <c r="F3" s="658"/>
      <c r="G3" s="326"/>
      <c r="H3" s="692" t="s">
        <v>35</v>
      </c>
      <c r="I3" s="692"/>
      <c r="J3" s="692"/>
      <c r="K3" s="692"/>
      <c r="L3" s="692"/>
      <c r="M3" s="692"/>
      <c r="N3" s="692"/>
      <c r="O3" s="692"/>
      <c r="P3" s="692"/>
      <c r="Q3" s="692"/>
      <c r="R3" s="692"/>
      <c r="S3" s="329"/>
    </row>
    <row r="4" spans="1:19" ht="36" customHeight="1">
      <c r="A4" s="697"/>
      <c r="B4" s="698"/>
      <c r="C4" s="698"/>
      <c r="D4" s="698"/>
      <c r="E4" s="698"/>
      <c r="F4" s="698"/>
      <c r="G4" s="332"/>
      <c r="H4" s="660" t="s">
        <v>95</v>
      </c>
      <c r="I4" s="660"/>
      <c r="J4" s="660"/>
      <c r="K4" s="660"/>
      <c r="L4" s="660"/>
      <c r="M4" s="328"/>
      <c r="N4" s="660" t="s">
        <v>25</v>
      </c>
      <c r="O4" s="660"/>
      <c r="P4" s="660"/>
      <c r="Q4" s="660"/>
      <c r="R4" s="660"/>
      <c r="S4" s="327"/>
    </row>
    <row r="5" spans="1:19" ht="36" customHeight="1">
      <c r="A5" s="399" t="s">
        <v>196</v>
      </c>
      <c r="B5" s="424" t="s">
        <v>67</v>
      </c>
      <c r="C5" s="424" t="s">
        <v>49</v>
      </c>
      <c r="D5" s="424" t="s">
        <v>50</v>
      </c>
      <c r="E5" s="424" t="s">
        <v>51</v>
      </c>
      <c r="F5" s="425" t="s">
        <v>52</v>
      </c>
      <c r="G5" s="424"/>
      <c r="H5" s="424" t="s">
        <v>67</v>
      </c>
      <c r="I5" s="424" t="s">
        <v>49</v>
      </c>
      <c r="J5" s="424" t="s">
        <v>50</v>
      </c>
      <c r="K5" s="424" t="s">
        <v>51</v>
      </c>
      <c r="L5" s="425" t="s">
        <v>52</v>
      </c>
      <c r="M5" s="424"/>
      <c r="N5" s="424" t="s">
        <v>67</v>
      </c>
      <c r="O5" s="424" t="s">
        <v>49</v>
      </c>
      <c r="P5" s="424" t="s">
        <v>50</v>
      </c>
      <c r="Q5" s="424" t="s">
        <v>51</v>
      </c>
      <c r="R5" s="425" t="s">
        <v>52</v>
      </c>
      <c r="S5" s="331"/>
    </row>
    <row r="6" spans="1:19" ht="12.75" customHeight="1">
      <c r="A6" s="44" t="s">
        <v>15</v>
      </c>
      <c r="B6" s="426">
        <v>99000</v>
      </c>
      <c r="C6" s="426">
        <v>45700</v>
      </c>
      <c r="D6" s="426">
        <v>11700</v>
      </c>
      <c r="E6" s="426">
        <v>28000</v>
      </c>
      <c r="F6" s="426">
        <v>100</v>
      </c>
      <c r="G6" s="128"/>
      <c r="H6" s="426">
        <v>84900</v>
      </c>
      <c r="I6" s="426">
        <v>28900</v>
      </c>
      <c r="J6" s="426">
        <v>6400</v>
      </c>
      <c r="K6" s="426">
        <v>4800</v>
      </c>
      <c r="L6" s="426">
        <v>100</v>
      </c>
      <c r="M6" s="128"/>
      <c r="N6" s="426">
        <v>14100</v>
      </c>
      <c r="O6" s="426">
        <v>16900</v>
      </c>
      <c r="P6" s="426">
        <v>5300</v>
      </c>
      <c r="Q6" s="426">
        <v>23200</v>
      </c>
      <c r="R6" s="426" t="s">
        <v>223</v>
      </c>
      <c r="S6" s="128"/>
    </row>
    <row r="7" spans="1:19" ht="12.75" customHeight="1">
      <c r="A7" s="91" t="s">
        <v>9</v>
      </c>
      <c r="B7" s="426">
        <v>6000</v>
      </c>
      <c r="C7" s="426">
        <v>17100</v>
      </c>
      <c r="D7" s="426">
        <v>12700</v>
      </c>
      <c r="E7" s="426">
        <v>14000</v>
      </c>
      <c r="F7" s="426" t="s">
        <v>223</v>
      </c>
      <c r="G7" s="128"/>
      <c r="H7" s="426">
        <v>4100</v>
      </c>
      <c r="I7" s="426">
        <v>11000</v>
      </c>
      <c r="J7" s="426">
        <v>7200</v>
      </c>
      <c r="K7" s="426">
        <v>5000</v>
      </c>
      <c r="L7" s="426" t="s">
        <v>223</v>
      </c>
      <c r="M7" s="128"/>
      <c r="N7" s="426">
        <v>1900</v>
      </c>
      <c r="O7" s="426">
        <v>6100</v>
      </c>
      <c r="P7" s="426">
        <v>5500</v>
      </c>
      <c r="Q7" s="426">
        <v>9000</v>
      </c>
      <c r="R7" s="426" t="s">
        <v>223</v>
      </c>
      <c r="S7" s="128"/>
    </row>
    <row r="8" spans="1:19" ht="12.75" customHeight="1">
      <c r="A8" s="91" t="s">
        <v>10</v>
      </c>
      <c r="B8" s="426">
        <v>5300</v>
      </c>
      <c r="C8" s="426">
        <v>11700</v>
      </c>
      <c r="D8" s="426">
        <v>7900</v>
      </c>
      <c r="E8" s="426">
        <v>13000</v>
      </c>
      <c r="F8" s="426" t="s">
        <v>223</v>
      </c>
      <c r="G8" s="128"/>
      <c r="H8" s="426">
        <v>3700</v>
      </c>
      <c r="I8" s="426">
        <v>7400</v>
      </c>
      <c r="J8" s="426">
        <v>4400</v>
      </c>
      <c r="K8" s="426">
        <v>4300</v>
      </c>
      <c r="L8" s="426" t="s">
        <v>223</v>
      </c>
      <c r="M8" s="128"/>
      <c r="N8" s="426">
        <v>1700</v>
      </c>
      <c r="O8" s="426">
        <v>4300</v>
      </c>
      <c r="P8" s="426">
        <v>3500</v>
      </c>
      <c r="Q8" s="426">
        <v>8700</v>
      </c>
      <c r="R8" s="426" t="s">
        <v>223</v>
      </c>
      <c r="S8" s="128"/>
    </row>
    <row r="9" spans="1:19" ht="12.75" customHeight="1">
      <c r="A9" s="91" t="s">
        <v>16</v>
      </c>
      <c r="B9" s="426">
        <v>5400</v>
      </c>
      <c r="C9" s="426">
        <v>31500</v>
      </c>
      <c r="D9" s="426">
        <v>19800</v>
      </c>
      <c r="E9" s="426">
        <v>8600</v>
      </c>
      <c r="F9" s="426">
        <v>100</v>
      </c>
      <c r="G9" s="128"/>
      <c r="H9" s="426">
        <v>4700</v>
      </c>
      <c r="I9" s="426">
        <v>25100</v>
      </c>
      <c r="J9" s="426">
        <v>13900</v>
      </c>
      <c r="K9" s="426">
        <v>5500</v>
      </c>
      <c r="L9" s="426">
        <v>100</v>
      </c>
      <c r="M9" s="128"/>
      <c r="N9" s="426">
        <v>700</v>
      </c>
      <c r="O9" s="426">
        <v>6400</v>
      </c>
      <c r="P9" s="426">
        <v>5900</v>
      </c>
      <c r="Q9" s="426">
        <v>3100</v>
      </c>
      <c r="R9" s="426" t="s">
        <v>223</v>
      </c>
      <c r="S9" s="128"/>
    </row>
    <row r="10" spans="1:19" ht="12.75" customHeight="1">
      <c r="A10" s="91" t="s">
        <v>2</v>
      </c>
      <c r="B10" s="426">
        <v>242700</v>
      </c>
      <c r="C10" s="426">
        <v>89100</v>
      </c>
      <c r="D10" s="426">
        <v>20400</v>
      </c>
      <c r="E10" s="426">
        <v>18200</v>
      </c>
      <c r="F10" s="426">
        <v>300</v>
      </c>
      <c r="G10" s="128"/>
      <c r="H10" s="426">
        <v>215300</v>
      </c>
      <c r="I10" s="426">
        <v>65700</v>
      </c>
      <c r="J10" s="426">
        <v>13400</v>
      </c>
      <c r="K10" s="426">
        <v>7700</v>
      </c>
      <c r="L10" s="426">
        <v>200</v>
      </c>
      <c r="M10" s="128"/>
      <c r="N10" s="426">
        <v>27400</v>
      </c>
      <c r="O10" s="426">
        <v>23300</v>
      </c>
      <c r="P10" s="426">
        <v>7000</v>
      </c>
      <c r="Q10" s="426">
        <v>10600</v>
      </c>
      <c r="R10" s="426">
        <v>100</v>
      </c>
      <c r="S10" s="128"/>
    </row>
    <row r="11" spans="1:19" ht="12.75" customHeight="1">
      <c r="A11" s="91" t="s">
        <v>11</v>
      </c>
      <c r="B11" s="426">
        <v>4600</v>
      </c>
      <c r="C11" s="426">
        <v>8300</v>
      </c>
      <c r="D11" s="426">
        <v>7000</v>
      </c>
      <c r="E11" s="426">
        <v>9200</v>
      </c>
      <c r="F11" s="426">
        <v>100</v>
      </c>
      <c r="G11" s="128"/>
      <c r="H11" s="426">
        <v>3500</v>
      </c>
      <c r="I11" s="426">
        <v>5300</v>
      </c>
      <c r="J11" s="426">
        <v>3700</v>
      </c>
      <c r="K11" s="426">
        <v>3600</v>
      </c>
      <c r="L11" s="426" t="s">
        <v>223</v>
      </c>
      <c r="M11" s="128"/>
      <c r="N11" s="426">
        <v>1100</v>
      </c>
      <c r="O11" s="426">
        <v>3000</v>
      </c>
      <c r="P11" s="426">
        <v>3300</v>
      </c>
      <c r="Q11" s="426">
        <v>5600</v>
      </c>
      <c r="R11" s="426" t="s">
        <v>223</v>
      </c>
      <c r="S11" s="128"/>
    </row>
    <row r="12" spans="1:19" ht="12.75" customHeight="1">
      <c r="A12" s="91" t="s">
        <v>12</v>
      </c>
      <c r="B12" s="426">
        <v>4600</v>
      </c>
      <c r="C12" s="426">
        <v>9200</v>
      </c>
      <c r="D12" s="426">
        <v>7800</v>
      </c>
      <c r="E12" s="426">
        <v>10200</v>
      </c>
      <c r="F12" s="426">
        <v>100</v>
      </c>
      <c r="G12" s="128"/>
      <c r="H12" s="426">
        <v>3400</v>
      </c>
      <c r="I12" s="426">
        <v>6000</v>
      </c>
      <c r="J12" s="426">
        <v>4100</v>
      </c>
      <c r="K12" s="426">
        <v>3900</v>
      </c>
      <c r="L12" s="426" t="s">
        <v>223</v>
      </c>
      <c r="M12" s="128"/>
      <c r="N12" s="426">
        <v>1300</v>
      </c>
      <c r="O12" s="426">
        <v>3100</v>
      </c>
      <c r="P12" s="426">
        <v>3700</v>
      </c>
      <c r="Q12" s="426">
        <v>6300</v>
      </c>
      <c r="R12" s="426" t="s">
        <v>223</v>
      </c>
      <c r="S12" s="128"/>
    </row>
    <row r="13" spans="1:19" ht="12.75" customHeight="1">
      <c r="A13" s="91" t="s">
        <v>3</v>
      </c>
      <c r="B13" s="426">
        <v>200</v>
      </c>
      <c r="C13" s="426">
        <v>2200</v>
      </c>
      <c r="D13" s="426">
        <v>2100</v>
      </c>
      <c r="E13" s="426">
        <v>1400</v>
      </c>
      <c r="F13" s="426" t="s">
        <v>223</v>
      </c>
      <c r="G13" s="128"/>
      <c r="H13" s="426">
        <v>100</v>
      </c>
      <c r="I13" s="426">
        <v>1400</v>
      </c>
      <c r="J13" s="426">
        <v>1300</v>
      </c>
      <c r="K13" s="426">
        <v>800</v>
      </c>
      <c r="L13" s="426" t="s">
        <v>223</v>
      </c>
      <c r="M13" s="128"/>
      <c r="N13" s="426">
        <v>100</v>
      </c>
      <c r="O13" s="426">
        <v>800</v>
      </c>
      <c r="P13" s="426">
        <v>800</v>
      </c>
      <c r="Q13" s="426">
        <v>600</v>
      </c>
      <c r="R13" s="426" t="s">
        <v>223</v>
      </c>
      <c r="S13" s="128"/>
    </row>
    <row r="14" spans="1:19" ht="12.75" customHeight="1">
      <c r="A14" s="91" t="s">
        <v>27</v>
      </c>
      <c r="B14" s="426">
        <v>85200</v>
      </c>
      <c r="C14" s="426">
        <v>23200</v>
      </c>
      <c r="D14" s="426">
        <v>5600</v>
      </c>
      <c r="E14" s="426">
        <v>6300</v>
      </c>
      <c r="F14" s="426">
        <v>100</v>
      </c>
      <c r="G14" s="128"/>
      <c r="H14" s="426">
        <v>74200</v>
      </c>
      <c r="I14" s="426">
        <v>17300</v>
      </c>
      <c r="J14" s="426">
        <v>3000</v>
      </c>
      <c r="K14" s="426">
        <v>2400</v>
      </c>
      <c r="L14" s="426">
        <v>100</v>
      </c>
      <c r="M14" s="128"/>
      <c r="N14" s="426">
        <v>11100</v>
      </c>
      <c r="O14" s="426">
        <v>5900</v>
      </c>
      <c r="P14" s="426">
        <v>2700</v>
      </c>
      <c r="Q14" s="426">
        <v>3900</v>
      </c>
      <c r="R14" s="426">
        <v>100</v>
      </c>
      <c r="S14" s="128"/>
    </row>
    <row r="15" spans="1:19" ht="12.75" customHeight="1">
      <c r="A15" s="91" t="s">
        <v>13</v>
      </c>
      <c r="B15" s="426">
        <v>2400</v>
      </c>
      <c r="C15" s="426">
        <v>5300</v>
      </c>
      <c r="D15" s="426">
        <v>4800</v>
      </c>
      <c r="E15" s="426">
        <v>13600</v>
      </c>
      <c r="F15" s="426" t="s">
        <v>223</v>
      </c>
      <c r="G15" s="128"/>
      <c r="H15" s="426">
        <v>1600</v>
      </c>
      <c r="I15" s="426">
        <v>3600</v>
      </c>
      <c r="J15" s="426">
        <v>2500</v>
      </c>
      <c r="K15" s="426">
        <v>4700</v>
      </c>
      <c r="L15" s="426" t="s">
        <v>223</v>
      </c>
      <c r="M15" s="128"/>
      <c r="N15" s="426">
        <v>700</v>
      </c>
      <c r="O15" s="426">
        <v>1700</v>
      </c>
      <c r="P15" s="426">
        <v>2300</v>
      </c>
      <c r="Q15" s="426">
        <v>8900</v>
      </c>
      <c r="R15" s="426" t="s">
        <v>223</v>
      </c>
      <c r="S15" s="128"/>
    </row>
    <row r="16" spans="1:19" ht="12.75" customHeight="1">
      <c r="A16" s="91" t="s">
        <v>14</v>
      </c>
      <c r="B16" s="426">
        <v>2500</v>
      </c>
      <c r="C16" s="426">
        <v>4900</v>
      </c>
      <c r="D16" s="426">
        <v>4700</v>
      </c>
      <c r="E16" s="426">
        <v>12900</v>
      </c>
      <c r="F16" s="426">
        <v>100</v>
      </c>
      <c r="G16" s="128"/>
      <c r="H16" s="426">
        <v>1800</v>
      </c>
      <c r="I16" s="426">
        <v>3300</v>
      </c>
      <c r="J16" s="426">
        <v>2400</v>
      </c>
      <c r="K16" s="426">
        <v>4500</v>
      </c>
      <c r="L16" s="426" t="s">
        <v>223</v>
      </c>
      <c r="M16" s="128"/>
      <c r="N16" s="426">
        <v>800</v>
      </c>
      <c r="O16" s="426">
        <v>1500</v>
      </c>
      <c r="P16" s="426">
        <v>2300</v>
      </c>
      <c r="Q16" s="426">
        <v>8400</v>
      </c>
      <c r="R16" s="426" t="s">
        <v>223</v>
      </c>
      <c r="S16" s="128"/>
    </row>
    <row r="17" spans="1:16384" ht="12.75" customHeight="1">
      <c r="A17" s="91" t="s">
        <v>28</v>
      </c>
      <c r="B17" s="426" t="s">
        <v>223</v>
      </c>
      <c r="C17" s="426">
        <v>700</v>
      </c>
      <c r="D17" s="426">
        <v>700</v>
      </c>
      <c r="E17" s="426">
        <v>400</v>
      </c>
      <c r="F17" s="426" t="s">
        <v>223</v>
      </c>
      <c r="G17" s="128"/>
      <c r="H17" s="426" t="s">
        <v>223</v>
      </c>
      <c r="I17" s="426">
        <v>400</v>
      </c>
      <c r="J17" s="426">
        <v>400</v>
      </c>
      <c r="K17" s="426">
        <v>300</v>
      </c>
      <c r="L17" s="426" t="s">
        <v>223</v>
      </c>
      <c r="M17" s="128"/>
      <c r="N17" s="426" t="s">
        <v>223</v>
      </c>
      <c r="O17" s="426">
        <v>300</v>
      </c>
      <c r="P17" s="426">
        <v>300</v>
      </c>
      <c r="Q17" s="426">
        <v>200</v>
      </c>
      <c r="R17" s="426" t="s">
        <v>223</v>
      </c>
      <c r="S17" s="128"/>
    </row>
    <row r="18" spans="1:16384" ht="12.75" customHeight="1">
      <c r="A18" s="91" t="s">
        <v>102</v>
      </c>
      <c r="B18" s="426">
        <v>33800</v>
      </c>
      <c r="C18" s="426">
        <v>25700</v>
      </c>
      <c r="D18" s="426">
        <v>19500</v>
      </c>
      <c r="E18" s="426">
        <v>33800</v>
      </c>
      <c r="F18" s="426">
        <v>300</v>
      </c>
      <c r="G18" s="128"/>
      <c r="H18" s="426">
        <v>30300</v>
      </c>
      <c r="I18" s="426">
        <v>20300</v>
      </c>
      <c r="J18" s="426">
        <v>11400</v>
      </c>
      <c r="K18" s="426">
        <v>13900</v>
      </c>
      <c r="L18" s="426">
        <v>200</v>
      </c>
      <c r="M18" s="128"/>
      <c r="N18" s="426">
        <v>3500</v>
      </c>
      <c r="O18" s="426">
        <v>5400</v>
      </c>
      <c r="P18" s="426">
        <v>8100</v>
      </c>
      <c r="Q18" s="426">
        <v>19900</v>
      </c>
      <c r="R18" s="426">
        <v>100</v>
      </c>
      <c r="S18" s="128"/>
    </row>
    <row r="19" spans="1:16384" ht="12.75" customHeight="1">
      <c r="A19" s="91" t="s">
        <v>29</v>
      </c>
      <c r="B19" s="426">
        <v>2200</v>
      </c>
      <c r="C19" s="426">
        <v>1800</v>
      </c>
      <c r="D19" s="426">
        <v>2000</v>
      </c>
      <c r="E19" s="426">
        <v>3900</v>
      </c>
      <c r="F19" s="426" t="s">
        <v>223</v>
      </c>
      <c r="G19" s="128"/>
      <c r="H19" s="426">
        <v>1500</v>
      </c>
      <c r="I19" s="426">
        <v>900</v>
      </c>
      <c r="J19" s="426">
        <v>800</v>
      </c>
      <c r="K19" s="426">
        <v>1300</v>
      </c>
      <c r="L19" s="426" t="s">
        <v>223</v>
      </c>
      <c r="M19" s="128"/>
      <c r="N19" s="426">
        <v>700</v>
      </c>
      <c r="O19" s="426">
        <v>900</v>
      </c>
      <c r="P19" s="426">
        <v>1200</v>
      </c>
      <c r="Q19" s="426">
        <v>2600</v>
      </c>
      <c r="R19" s="426" t="s">
        <v>223</v>
      </c>
      <c r="S19" s="128"/>
    </row>
    <row r="20" spans="1:16384" ht="12.75" customHeight="1">
      <c r="A20" s="91" t="s">
        <v>103</v>
      </c>
      <c r="B20" s="426">
        <v>500</v>
      </c>
      <c r="C20" s="426">
        <v>1100</v>
      </c>
      <c r="D20" s="426">
        <v>2100</v>
      </c>
      <c r="E20" s="426">
        <v>20900</v>
      </c>
      <c r="F20" s="426">
        <v>100</v>
      </c>
      <c r="G20" s="128"/>
      <c r="H20" s="426">
        <v>200</v>
      </c>
      <c r="I20" s="426">
        <v>500</v>
      </c>
      <c r="J20" s="426">
        <v>900</v>
      </c>
      <c r="K20" s="426">
        <v>7100</v>
      </c>
      <c r="L20" s="426" t="s">
        <v>223</v>
      </c>
      <c r="M20" s="128"/>
      <c r="N20" s="426">
        <v>300</v>
      </c>
      <c r="O20" s="426">
        <v>600</v>
      </c>
      <c r="P20" s="426">
        <v>1200</v>
      </c>
      <c r="Q20" s="426">
        <v>13800</v>
      </c>
      <c r="R20" s="426" t="s">
        <v>223</v>
      </c>
      <c r="S20" s="128"/>
    </row>
    <row r="21" spans="1:16384" ht="12.75" customHeight="1">
      <c r="A21" s="91" t="s">
        <v>30</v>
      </c>
      <c r="B21" s="426">
        <v>100</v>
      </c>
      <c r="C21" s="426">
        <v>200</v>
      </c>
      <c r="D21" s="426">
        <v>400</v>
      </c>
      <c r="E21" s="426">
        <v>4300</v>
      </c>
      <c r="F21" s="426" t="s">
        <v>223</v>
      </c>
      <c r="G21" s="128"/>
      <c r="H21" s="426" t="s">
        <v>223</v>
      </c>
      <c r="I21" s="426">
        <v>100</v>
      </c>
      <c r="J21" s="426">
        <v>300</v>
      </c>
      <c r="K21" s="426">
        <v>1700</v>
      </c>
      <c r="L21" s="426" t="s">
        <v>223</v>
      </c>
      <c r="M21" s="128"/>
      <c r="N21" s="426" t="s">
        <v>223</v>
      </c>
      <c r="O21" s="426">
        <v>100</v>
      </c>
      <c r="P21" s="426">
        <v>200</v>
      </c>
      <c r="Q21" s="426">
        <v>2500</v>
      </c>
      <c r="R21" s="426" t="s">
        <v>223</v>
      </c>
      <c r="S21" s="128"/>
    </row>
    <row r="22" spans="1:16384" ht="12.75" customHeight="1">
      <c r="A22" s="91" t="s">
        <v>31</v>
      </c>
      <c r="B22" s="426">
        <v>157400</v>
      </c>
      <c r="C22" s="426">
        <v>35700</v>
      </c>
      <c r="D22" s="426">
        <v>14300</v>
      </c>
      <c r="E22" s="426">
        <v>11700</v>
      </c>
      <c r="F22" s="426">
        <v>300</v>
      </c>
      <c r="G22" s="128"/>
      <c r="H22" s="426">
        <v>125000</v>
      </c>
      <c r="I22" s="426">
        <v>28700</v>
      </c>
      <c r="J22" s="426">
        <v>10800</v>
      </c>
      <c r="K22" s="426">
        <v>6000</v>
      </c>
      <c r="L22" s="426">
        <v>200</v>
      </c>
      <c r="M22" s="128"/>
      <c r="N22" s="426">
        <v>32400</v>
      </c>
      <c r="O22" s="426">
        <v>7000</v>
      </c>
      <c r="P22" s="426">
        <v>3400</v>
      </c>
      <c r="Q22" s="426">
        <v>5700</v>
      </c>
      <c r="R22" s="426">
        <v>200</v>
      </c>
      <c r="S22" s="128"/>
    </row>
    <row r="23" spans="1:16384" ht="12.75" customHeight="1">
      <c r="A23" s="41" t="s">
        <v>32</v>
      </c>
      <c r="B23" s="427">
        <v>652200</v>
      </c>
      <c r="C23" s="427">
        <v>313200</v>
      </c>
      <c r="D23" s="427">
        <v>143400</v>
      </c>
      <c r="E23" s="427">
        <v>210500</v>
      </c>
      <c r="F23" s="427">
        <v>1700</v>
      </c>
      <c r="G23" s="428"/>
      <c r="H23" s="427">
        <v>554400</v>
      </c>
      <c r="I23" s="427">
        <v>225900</v>
      </c>
      <c r="J23" s="427">
        <v>86800</v>
      </c>
      <c r="K23" s="427">
        <v>77600</v>
      </c>
      <c r="L23" s="427">
        <v>900</v>
      </c>
      <c r="M23" s="428"/>
      <c r="N23" s="427">
        <v>97800</v>
      </c>
      <c r="O23" s="427">
        <v>87300</v>
      </c>
      <c r="P23" s="427">
        <v>56600</v>
      </c>
      <c r="Q23" s="427">
        <v>132900</v>
      </c>
      <c r="R23" s="427">
        <v>700</v>
      </c>
      <c r="S23" s="136"/>
    </row>
    <row r="24" spans="1:16384" ht="11.25" customHeight="1">
      <c r="A24" s="3"/>
      <c r="B24" s="369"/>
      <c r="C24" s="369"/>
      <c r="D24" s="369"/>
      <c r="E24" s="369"/>
      <c r="F24" s="370"/>
      <c r="G24" s="370"/>
      <c r="H24" s="370"/>
      <c r="I24" s="369"/>
      <c r="J24" s="369"/>
      <c r="K24" s="369"/>
      <c r="L24" s="370"/>
      <c r="M24" s="370"/>
      <c r="N24" s="369"/>
      <c r="O24" s="369"/>
      <c r="P24" s="369"/>
      <c r="Q24" s="369"/>
      <c r="R24" s="370"/>
      <c r="S24" s="371"/>
    </row>
    <row r="25" spans="1:16384" ht="12.75" customHeight="1">
      <c r="A25" s="14" t="s">
        <v>98</v>
      </c>
      <c r="B25" s="372"/>
      <c r="C25" s="372"/>
      <c r="D25" s="372"/>
      <c r="E25" s="372"/>
      <c r="F25" s="372"/>
      <c r="G25" s="372"/>
      <c r="H25" s="372"/>
      <c r="I25" s="372"/>
      <c r="J25" s="372"/>
      <c r="K25" s="372"/>
      <c r="L25" s="372"/>
      <c r="M25" s="372"/>
      <c r="N25" s="372"/>
      <c r="O25" s="372"/>
      <c r="P25" s="372"/>
      <c r="Q25" s="372"/>
      <c r="R25" s="372"/>
      <c r="S25" s="372"/>
    </row>
    <row r="26" spans="1:16384" s="404" customFormat="1" ht="12.75" customHeight="1">
      <c r="A26" s="173" t="s">
        <v>209</v>
      </c>
      <c r="B26" s="372"/>
      <c r="C26" s="372"/>
      <c r="D26" s="372"/>
      <c r="E26" s="372"/>
      <c r="F26" s="372"/>
      <c r="G26" s="372"/>
      <c r="H26" s="372"/>
      <c r="I26" s="372"/>
      <c r="J26" s="372"/>
      <c r="K26" s="372"/>
      <c r="L26" s="433"/>
      <c r="M26" s="372"/>
      <c r="N26" s="372"/>
      <c r="O26" s="372"/>
      <c r="P26" s="372"/>
      <c r="Q26" s="372"/>
      <c r="R26" s="372"/>
      <c r="S26" s="372"/>
    </row>
    <row r="27" spans="1:16384" s="404" customFormat="1" ht="12.75" customHeight="1">
      <c r="A27" s="173" t="s">
        <v>230</v>
      </c>
      <c r="B27" s="173"/>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3"/>
      <c r="BM27" s="173"/>
      <c r="BN27" s="173"/>
      <c r="BO27" s="173"/>
      <c r="BP27" s="173"/>
      <c r="BQ27" s="173"/>
      <c r="BR27" s="173"/>
      <c r="BS27" s="173"/>
      <c r="BT27" s="173"/>
      <c r="BU27" s="173"/>
      <c r="BV27" s="173"/>
      <c r="BW27" s="173"/>
      <c r="BX27" s="173"/>
      <c r="BY27" s="173"/>
      <c r="BZ27" s="173"/>
      <c r="CA27" s="173"/>
      <c r="CB27" s="173"/>
      <c r="CC27" s="173"/>
      <c r="CD27" s="173"/>
      <c r="CE27" s="173"/>
      <c r="CF27" s="173"/>
      <c r="CG27" s="173"/>
      <c r="CH27" s="173"/>
      <c r="CI27" s="173"/>
      <c r="CJ27" s="173"/>
      <c r="CK27" s="173"/>
      <c r="CL27" s="173"/>
      <c r="CM27" s="173"/>
      <c r="CN27" s="173"/>
      <c r="CO27" s="173"/>
      <c r="CP27" s="173"/>
      <c r="CQ27" s="173"/>
      <c r="CR27" s="173"/>
      <c r="CS27" s="173"/>
      <c r="CT27" s="173"/>
      <c r="CU27" s="173"/>
      <c r="CV27" s="173"/>
      <c r="CW27" s="173"/>
      <c r="CX27" s="173"/>
      <c r="CY27" s="173"/>
      <c r="CZ27" s="173"/>
      <c r="DA27" s="173"/>
      <c r="DB27" s="173"/>
      <c r="DC27" s="173"/>
      <c r="DD27" s="173"/>
      <c r="DE27" s="173"/>
      <c r="DF27" s="173"/>
      <c r="DG27" s="173"/>
      <c r="DH27" s="173"/>
      <c r="DI27" s="173"/>
      <c r="DJ27" s="173"/>
      <c r="DK27" s="173"/>
      <c r="DL27" s="173"/>
      <c r="DM27" s="173"/>
      <c r="DN27" s="173"/>
      <c r="DO27" s="173"/>
      <c r="DP27" s="173"/>
      <c r="DQ27" s="173"/>
      <c r="DR27" s="173"/>
      <c r="DS27" s="173"/>
      <c r="DT27" s="173"/>
      <c r="DU27" s="173"/>
      <c r="DV27" s="173"/>
      <c r="DW27" s="173"/>
      <c r="DX27" s="173"/>
      <c r="DY27" s="173"/>
      <c r="DZ27" s="173"/>
      <c r="EA27" s="173"/>
      <c r="EB27" s="173"/>
      <c r="EC27" s="173"/>
      <c r="ED27" s="173"/>
      <c r="EE27" s="173"/>
      <c r="EF27" s="173"/>
      <c r="EG27" s="173"/>
      <c r="EH27" s="173"/>
      <c r="EI27" s="173"/>
      <c r="EJ27" s="173"/>
      <c r="EK27" s="173"/>
      <c r="EL27" s="173"/>
      <c r="EM27" s="173"/>
      <c r="EN27" s="173"/>
      <c r="EO27" s="173"/>
      <c r="EP27" s="173"/>
      <c r="EQ27" s="173"/>
      <c r="ER27" s="173"/>
      <c r="ES27" s="173"/>
      <c r="ET27" s="173"/>
      <c r="EU27" s="173"/>
      <c r="EV27" s="173"/>
      <c r="EW27" s="173"/>
      <c r="EX27" s="173"/>
      <c r="EY27" s="173"/>
      <c r="EZ27" s="173"/>
      <c r="FA27" s="173"/>
      <c r="FB27" s="173"/>
      <c r="FC27" s="173"/>
      <c r="FD27" s="173"/>
      <c r="FE27" s="173"/>
      <c r="FF27" s="173"/>
      <c r="FG27" s="173"/>
      <c r="FH27" s="173"/>
      <c r="FI27" s="173"/>
      <c r="FJ27" s="173"/>
      <c r="FK27" s="173"/>
      <c r="FL27" s="173"/>
      <c r="FM27" s="173"/>
      <c r="FN27" s="173"/>
      <c r="FO27" s="173"/>
      <c r="FP27" s="173"/>
      <c r="FQ27" s="173"/>
      <c r="FR27" s="173"/>
      <c r="FS27" s="173"/>
      <c r="FT27" s="173"/>
      <c r="FU27" s="173"/>
      <c r="FV27" s="173"/>
      <c r="FW27" s="173"/>
      <c r="FX27" s="173"/>
      <c r="FY27" s="173"/>
      <c r="FZ27" s="173"/>
      <c r="GA27" s="173"/>
      <c r="GB27" s="173"/>
      <c r="GC27" s="173"/>
      <c r="GD27" s="173"/>
      <c r="GE27" s="173"/>
      <c r="GF27" s="173"/>
      <c r="GG27" s="173"/>
      <c r="GH27" s="173"/>
      <c r="GI27" s="173"/>
      <c r="GJ27" s="173"/>
      <c r="GK27" s="173"/>
      <c r="GL27" s="173"/>
      <c r="GM27" s="173"/>
      <c r="GN27" s="173"/>
      <c r="GO27" s="173"/>
      <c r="GP27" s="173"/>
      <c r="GQ27" s="173"/>
      <c r="GR27" s="173"/>
      <c r="GS27" s="173"/>
      <c r="GT27" s="173"/>
      <c r="GU27" s="173"/>
      <c r="GV27" s="173"/>
      <c r="GW27" s="173"/>
      <c r="GX27" s="173"/>
      <c r="GY27" s="173"/>
      <c r="GZ27" s="173"/>
      <c r="HA27" s="173"/>
      <c r="HB27" s="173"/>
      <c r="HC27" s="173"/>
      <c r="HD27" s="173"/>
      <c r="HE27" s="173"/>
      <c r="HF27" s="173"/>
      <c r="HG27" s="173"/>
      <c r="HH27" s="173"/>
      <c r="HI27" s="173"/>
      <c r="HJ27" s="173"/>
      <c r="HK27" s="173"/>
      <c r="HL27" s="173"/>
      <c r="HM27" s="173"/>
      <c r="HN27" s="173"/>
      <c r="HO27" s="173"/>
      <c r="HP27" s="173"/>
      <c r="HQ27" s="173"/>
      <c r="HR27" s="173"/>
      <c r="HS27" s="173"/>
      <c r="HT27" s="173"/>
      <c r="HU27" s="173"/>
      <c r="HV27" s="173"/>
      <c r="HW27" s="173"/>
      <c r="HX27" s="173"/>
      <c r="HY27" s="173"/>
      <c r="HZ27" s="173"/>
      <c r="IA27" s="173"/>
      <c r="IB27" s="173"/>
      <c r="IC27" s="173"/>
      <c r="ID27" s="173"/>
      <c r="IE27" s="173"/>
      <c r="IF27" s="173"/>
      <c r="IG27" s="173"/>
      <c r="IH27" s="173"/>
      <c r="II27" s="173"/>
      <c r="IJ27" s="173"/>
      <c r="IK27" s="173"/>
      <c r="IL27" s="173"/>
      <c r="IM27" s="173"/>
      <c r="IN27" s="173"/>
      <c r="IO27" s="173"/>
      <c r="IP27" s="173"/>
      <c r="IQ27" s="173"/>
      <c r="IR27" s="173"/>
      <c r="IS27" s="173"/>
      <c r="IT27" s="173"/>
      <c r="IU27" s="173"/>
      <c r="IV27" s="173"/>
      <c r="IW27" s="173"/>
      <c r="IX27" s="173"/>
      <c r="IY27" s="173"/>
      <c r="IZ27" s="173"/>
      <c r="JA27" s="173"/>
      <c r="JB27" s="173"/>
      <c r="JC27" s="173"/>
      <c r="JD27" s="173"/>
      <c r="JE27" s="173"/>
      <c r="JF27" s="173"/>
      <c r="JG27" s="173"/>
      <c r="JH27" s="173"/>
      <c r="JI27" s="173"/>
      <c r="JJ27" s="173"/>
      <c r="JK27" s="173"/>
      <c r="JL27" s="173"/>
      <c r="JM27" s="173"/>
      <c r="JN27" s="173"/>
      <c r="JO27" s="173"/>
      <c r="JP27" s="173"/>
      <c r="JQ27" s="173"/>
      <c r="JR27" s="173"/>
      <c r="JS27" s="173"/>
      <c r="JT27" s="173"/>
      <c r="JU27" s="173"/>
      <c r="JV27" s="173"/>
      <c r="JW27" s="173"/>
      <c r="JX27" s="173"/>
      <c r="JY27" s="173"/>
      <c r="JZ27" s="173"/>
      <c r="KA27" s="173"/>
      <c r="KB27" s="173"/>
      <c r="KC27" s="173"/>
      <c r="KD27" s="173"/>
      <c r="KE27" s="173"/>
      <c r="KF27" s="173"/>
      <c r="KG27" s="173"/>
      <c r="KH27" s="173"/>
      <c r="KI27" s="173"/>
      <c r="KJ27" s="173"/>
      <c r="KK27" s="173"/>
      <c r="KL27" s="173"/>
      <c r="KM27" s="173"/>
      <c r="KN27" s="173"/>
      <c r="KO27" s="173"/>
      <c r="KP27" s="173"/>
      <c r="KQ27" s="173"/>
      <c r="KR27" s="173"/>
      <c r="KS27" s="173"/>
      <c r="KT27" s="173"/>
      <c r="KU27" s="173"/>
      <c r="KV27" s="173"/>
      <c r="KW27" s="173"/>
      <c r="KX27" s="173"/>
      <c r="KY27" s="173"/>
      <c r="KZ27" s="173"/>
      <c r="LA27" s="173"/>
      <c r="LB27" s="173"/>
      <c r="LC27" s="173"/>
      <c r="LD27" s="173"/>
      <c r="LE27" s="173"/>
      <c r="LF27" s="173"/>
      <c r="LG27" s="173"/>
      <c r="LH27" s="173"/>
      <c r="LI27" s="173"/>
      <c r="LJ27" s="173"/>
      <c r="LK27" s="173"/>
      <c r="LL27" s="173"/>
      <c r="LM27" s="173"/>
      <c r="LN27" s="173"/>
      <c r="LO27" s="173"/>
      <c r="LP27" s="173"/>
      <c r="LQ27" s="173"/>
      <c r="LR27" s="173"/>
      <c r="LS27" s="173"/>
      <c r="LT27" s="173"/>
      <c r="LU27" s="173"/>
      <c r="LV27" s="173"/>
      <c r="LW27" s="173"/>
      <c r="LX27" s="173"/>
      <c r="LY27" s="173"/>
      <c r="LZ27" s="173"/>
      <c r="MA27" s="173"/>
      <c r="MB27" s="173"/>
      <c r="MC27" s="173"/>
      <c r="MD27" s="173"/>
      <c r="ME27" s="173"/>
      <c r="MF27" s="173"/>
      <c r="MG27" s="173"/>
      <c r="MH27" s="173"/>
      <c r="MI27" s="173"/>
      <c r="MJ27" s="173"/>
      <c r="MK27" s="173"/>
      <c r="ML27" s="173"/>
      <c r="MM27" s="173"/>
      <c r="MN27" s="173"/>
      <c r="MO27" s="173"/>
      <c r="MP27" s="173"/>
      <c r="MQ27" s="173"/>
      <c r="MR27" s="173"/>
      <c r="MS27" s="173"/>
      <c r="MT27" s="173"/>
      <c r="MU27" s="173"/>
      <c r="MV27" s="173"/>
      <c r="MW27" s="173"/>
      <c r="MX27" s="173"/>
      <c r="MY27" s="173"/>
      <c r="MZ27" s="173"/>
      <c r="NA27" s="173"/>
      <c r="NB27" s="173"/>
      <c r="NC27" s="173"/>
      <c r="ND27" s="173"/>
      <c r="NE27" s="173"/>
      <c r="NF27" s="173"/>
      <c r="NG27" s="173"/>
      <c r="NH27" s="173"/>
      <c r="NI27" s="173"/>
      <c r="NJ27" s="173"/>
      <c r="NK27" s="173"/>
      <c r="NL27" s="173"/>
      <c r="NM27" s="173"/>
      <c r="NN27" s="173"/>
      <c r="NO27" s="173"/>
      <c r="NP27" s="173"/>
      <c r="NQ27" s="173"/>
      <c r="NR27" s="173"/>
      <c r="NS27" s="173"/>
      <c r="NT27" s="173"/>
      <c r="NU27" s="173"/>
      <c r="NV27" s="173"/>
      <c r="NW27" s="173"/>
      <c r="NX27" s="173"/>
      <c r="NY27" s="173"/>
      <c r="NZ27" s="173"/>
      <c r="OA27" s="173"/>
      <c r="OB27" s="173"/>
      <c r="OC27" s="173"/>
      <c r="OD27" s="173"/>
      <c r="OE27" s="173"/>
      <c r="OF27" s="173"/>
      <c r="OG27" s="173"/>
      <c r="OH27" s="173"/>
      <c r="OI27" s="173"/>
      <c r="OJ27" s="173"/>
      <c r="OK27" s="173"/>
      <c r="OL27" s="173"/>
      <c r="OM27" s="173"/>
      <c r="ON27" s="173"/>
      <c r="OO27" s="173"/>
      <c r="OP27" s="173"/>
      <c r="OQ27" s="173"/>
      <c r="OR27" s="173"/>
      <c r="OS27" s="173"/>
      <c r="OT27" s="173"/>
      <c r="OU27" s="173"/>
      <c r="OV27" s="173"/>
      <c r="OW27" s="173"/>
      <c r="OX27" s="173"/>
      <c r="OY27" s="173"/>
      <c r="OZ27" s="173"/>
      <c r="PA27" s="173"/>
      <c r="PB27" s="173"/>
      <c r="PC27" s="173"/>
      <c r="PD27" s="173"/>
      <c r="PE27" s="173"/>
      <c r="PF27" s="173"/>
      <c r="PG27" s="173"/>
      <c r="PH27" s="173"/>
      <c r="PI27" s="173"/>
      <c r="PJ27" s="173"/>
      <c r="PK27" s="173"/>
      <c r="PL27" s="173"/>
      <c r="PM27" s="173"/>
      <c r="PN27" s="173"/>
      <c r="PO27" s="173"/>
      <c r="PP27" s="173"/>
      <c r="PQ27" s="173"/>
      <c r="PR27" s="173"/>
      <c r="PS27" s="173"/>
      <c r="PT27" s="173"/>
      <c r="PU27" s="173"/>
      <c r="PV27" s="173"/>
      <c r="PW27" s="173"/>
      <c r="PX27" s="173"/>
      <c r="PY27" s="173"/>
      <c r="PZ27" s="173"/>
      <c r="QA27" s="173"/>
      <c r="QB27" s="173"/>
      <c r="QC27" s="173"/>
      <c r="QD27" s="173"/>
      <c r="QE27" s="173"/>
      <c r="QF27" s="173"/>
      <c r="QG27" s="173"/>
      <c r="QH27" s="173"/>
      <c r="QI27" s="173"/>
      <c r="QJ27" s="173"/>
      <c r="QK27" s="173"/>
      <c r="QL27" s="173"/>
      <c r="QM27" s="173"/>
      <c r="QN27" s="173"/>
      <c r="QO27" s="173"/>
      <c r="QP27" s="173"/>
      <c r="QQ27" s="173"/>
      <c r="QR27" s="173"/>
      <c r="QS27" s="173"/>
      <c r="QT27" s="173"/>
      <c r="QU27" s="173"/>
      <c r="QV27" s="173"/>
      <c r="QW27" s="173"/>
      <c r="QX27" s="173"/>
      <c r="QY27" s="173"/>
      <c r="QZ27" s="173"/>
      <c r="RA27" s="173"/>
      <c r="RB27" s="173"/>
      <c r="RC27" s="173"/>
      <c r="RD27" s="173"/>
      <c r="RE27" s="173"/>
      <c r="RF27" s="173"/>
      <c r="RG27" s="173"/>
      <c r="RH27" s="173"/>
      <c r="RI27" s="173"/>
      <c r="RJ27" s="173"/>
      <c r="RK27" s="173"/>
      <c r="RL27" s="173"/>
      <c r="RM27" s="173"/>
      <c r="RN27" s="173"/>
      <c r="RO27" s="173"/>
      <c r="RP27" s="173"/>
      <c r="RQ27" s="173"/>
      <c r="RR27" s="173"/>
      <c r="RS27" s="173"/>
      <c r="RT27" s="173"/>
      <c r="RU27" s="173"/>
      <c r="RV27" s="173"/>
      <c r="RW27" s="173"/>
      <c r="RX27" s="173"/>
      <c r="RY27" s="173"/>
      <c r="RZ27" s="173"/>
      <c r="SA27" s="173"/>
      <c r="SB27" s="173"/>
      <c r="SC27" s="173"/>
      <c r="SD27" s="173"/>
      <c r="SE27" s="173"/>
      <c r="SF27" s="173"/>
      <c r="SG27" s="173"/>
      <c r="SH27" s="173"/>
      <c r="SI27" s="173"/>
      <c r="SJ27" s="173"/>
      <c r="SK27" s="173"/>
      <c r="SL27" s="173"/>
      <c r="SM27" s="173"/>
      <c r="SN27" s="173"/>
      <c r="SO27" s="173"/>
      <c r="SP27" s="173"/>
      <c r="SQ27" s="173"/>
      <c r="SR27" s="173"/>
      <c r="SS27" s="173"/>
      <c r="ST27" s="173"/>
      <c r="SU27" s="173"/>
      <c r="SV27" s="173"/>
      <c r="SW27" s="173"/>
      <c r="SX27" s="173"/>
      <c r="SY27" s="173"/>
      <c r="SZ27" s="173"/>
      <c r="TA27" s="173"/>
      <c r="TB27" s="173"/>
      <c r="TC27" s="173"/>
      <c r="TD27" s="173"/>
      <c r="TE27" s="173"/>
      <c r="TF27" s="173"/>
      <c r="TG27" s="173"/>
      <c r="TH27" s="173"/>
      <c r="TI27" s="173"/>
      <c r="TJ27" s="173"/>
      <c r="TK27" s="173"/>
      <c r="TL27" s="173"/>
      <c r="TM27" s="173"/>
      <c r="TN27" s="173"/>
      <c r="TO27" s="173"/>
      <c r="TP27" s="173"/>
      <c r="TQ27" s="173"/>
      <c r="TR27" s="173"/>
      <c r="TS27" s="173"/>
      <c r="TT27" s="173"/>
      <c r="TU27" s="173"/>
      <c r="TV27" s="173"/>
      <c r="TW27" s="173"/>
      <c r="TX27" s="173"/>
      <c r="TY27" s="173"/>
      <c r="TZ27" s="173"/>
      <c r="UA27" s="173"/>
      <c r="UB27" s="173"/>
      <c r="UC27" s="173"/>
      <c r="UD27" s="173"/>
      <c r="UE27" s="173"/>
      <c r="UF27" s="173"/>
      <c r="UG27" s="173"/>
      <c r="UH27" s="173"/>
      <c r="UI27" s="173"/>
      <c r="UJ27" s="173"/>
      <c r="UK27" s="173"/>
      <c r="UL27" s="173"/>
      <c r="UM27" s="173"/>
      <c r="UN27" s="173"/>
      <c r="UO27" s="173"/>
      <c r="UP27" s="173"/>
      <c r="UQ27" s="173"/>
      <c r="UR27" s="173"/>
      <c r="US27" s="173"/>
      <c r="UT27" s="173"/>
      <c r="UU27" s="173"/>
      <c r="UV27" s="173"/>
      <c r="UW27" s="173"/>
      <c r="UX27" s="173"/>
      <c r="UY27" s="173"/>
      <c r="UZ27" s="173"/>
      <c r="VA27" s="173"/>
      <c r="VB27" s="173"/>
      <c r="VC27" s="173"/>
      <c r="VD27" s="173"/>
      <c r="VE27" s="173"/>
      <c r="VF27" s="173"/>
      <c r="VG27" s="173"/>
      <c r="VH27" s="173"/>
      <c r="VI27" s="173"/>
      <c r="VJ27" s="173"/>
      <c r="VK27" s="173"/>
      <c r="VL27" s="173"/>
      <c r="VM27" s="173"/>
      <c r="VN27" s="173"/>
      <c r="VO27" s="173"/>
      <c r="VP27" s="173"/>
      <c r="VQ27" s="173"/>
      <c r="VR27" s="173"/>
      <c r="VS27" s="173"/>
      <c r="VT27" s="173"/>
      <c r="VU27" s="173"/>
      <c r="VV27" s="173"/>
      <c r="VW27" s="173"/>
      <c r="VX27" s="173"/>
      <c r="VY27" s="173"/>
      <c r="VZ27" s="173"/>
      <c r="WA27" s="173"/>
      <c r="WB27" s="173"/>
      <c r="WC27" s="173"/>
      <c r="WD27" s="173"/>
      <c r="WE27" s="173"/>
      <c r="WF27" s="173"/>
      <c r="WG27" s="173"/>
      <c r="WH27" s="173"/>
      <c r="WI27" s="173"/>
      <c r="WJ27" s="173"/>
      <c r="WK27" s="173"/>
      <c r="WL27" s="173"/>
      <c r="WM27" s="173"/>
      <c r="WN27" s="173"/>
      <c r="WO27" s="173"/>
      <c r="WP27" s="173"/>
      <c r="WQ27" s="173"/>
      <c r="WR27" s="173"/>
      <c r="WS27" s="173"/>
      <c r="WT27" s="173"/>
      <c r="WU27" s="173"/>
      <c r="WV27" s="173"/>
      <c r="WW27" s="173"/>
      <c r="WX27" s="173"/>
      <c r="WY27" s="173"/>
      <c r="WZ27" s="173"/>
      <c r="XA27" s="173"/>
      <c r="XB27" s="173"/>
      <c r="XC27" s="173"/>
      <c r="XD27" s="173"/>
      <c r="XE27" s="173"/>
      <c r="XF27" s="173"/>
      <c r="XG27" s="173"/>
      <c r="XH27" s="173"/>
      <c r="XI27" s="173"/>
      <c r="XJ27" s="173"/>
      <c r="XK27" s="173"/>
      <c r="XL27" s="173"/>
      <c r="XM27" s="173"/>
      <c r="XN27" s="173"/>
      <c r="XO27" s="173"/>
      <c r="XP27" s="173"/>
      <c r="XQ27" s="173"/>
      <c r="XR27" s="173"/>
      <c r="XS27" s="173"/>
      <c r="XT27" s="173"/>
      <c r="XU27" s="173"/>
      <c r="XV27" s="173"/>
      <c r="XW27" s="173"/>
      <c r="XX27" s="173"/>
      <c r="XY27" s="173"/>
      <c r="XZ27" s="173"/>
      <c r="YA27" s="173"/>
      <c r="YB27" s="173"/>
      <c r="YC27" s="173"/>
      <c r="YD27" s="173"/>
      <c r="YE27" s="173"/>
      <c r="YF27" s="173"/>
      <c r="YG27" s="173"/>
      <c r="YH27" s="173"/>
      <c r="YI27" s="173"/>
      <c r="YJ27" s="173"/>
      <c r="YK27" s="173"/>
      <c r="YL27" s="173"/>
      <c r="YM27" s="173"/>
      <c r="YN27" s="173"/>
      <c r="YO27" s="173"/>
      <c r="YP27" s="173"/>
      <c r="YQ27" s="173"/>
      <c r="YR27" s="173"/>
      <c r="YS27" s="173"/>
      <c r="YT27" s="173"/>
      <c r="YU27" s="173"/>
      <c r="YV27" s="173"/>
      <c r="YW27" s="173"/>
      <c r="YX27" s="173"/>
      <c r="YY27" s="173"/>
      <c r="YZ27" s="173"/>
      <c r="ZA27" s="173"/>
      <c r="ZB27" s="173"/>
      <c r="ZC27" s="173"/>
      <c r="ZD27" s="173"/>
      <c r="ZE27" s="173"/>
      <c r="ZF27" s="173"/>
      <c r="ZG27" s="173"/>
      <c r="ZH27" s="173"/>
      <c r="ZI27" s="173"/>
      <c r="ZJ27" s="173"/>
      <c r="ZK27" s="173"/>
      <c r="ZL27" s="173"/>
      <c r="ZM27" s="173"/>
      <c r="ZN27" s="173"/>
      <c r="ZO27" s="173"/>
      <c r="ZP27" s="173"/>
      <c r="ZQ27" s="173"/>
      <c r="ZR27" s="173"/>
      <c r="ZS27" s="173"/>
      <c r="ZT27" s="173"/>
      <c r="ZU27" s="173"/>
      <c r="ZV27" s="173"/>
      <c r="ZW27" s="173"/>
      <c r="ZX27" s="173"/>
      <c r="ZY27" s="173"/>
      <c r="ZZ27" s="173"/>
      <c r="AAA27" s="173"/>
      <c r="AAB27" s="173"/>
      <c r="AAC27" s="173"/>
      <c r="AAD27" s="173"/>
      <c r="AAE27" s="173"/>
      <c r="AAF27" s="173"/>
      <c r="AAG27" s="173"/>
      <c r="AAH27" s="173"/>
      <c r="AAI27" s="173"/>
      <c r="AAJ27" s="173"/>
      <c r="AAK27" s="173"/>
      <c r="AAL27" s="173"/>
      <c r="AAM27" s="173"/>
      <c r="AAN27" s="173"/>
      <c r="AAO27" s="173"/>
      <c r="AAP27" s="173"/>
      <c r="AAQ27" s="173"/>
      <c r="AAR27" s="173"/>
      <c r="AAS27" s="173"/>
      <c r="AAT27" s="173"/>
      <c r="AAU27" s="173"/>
      <c r="AAV27" s="173"/>
      <c r="AAW27" s="173"/>
      <c r="AAX27" s="173"/>
      <c r="AAY27" s="173"/>
      <c r="AAZ27" s="173"/>
      <c r="ABA27" s="173"/>
      <c r="ABB27" s="173"/>
      <c r="ABC27" s="173"/>
      <c r="ABD27" s="173"/>
      <c r="ABE27" s="173"/>
      <c r="ABF27" s="173"/>
      <c r="ABG27" s="173"/>
      <c r="ABH27" s="173"/>
      <c r="ABI27" s="173"/>
      <c r="ABJ27" s="173"/>
      <c r="ABK27" s="173"/>
      <c r="ABL27" s="173"/>
      <c r="ABM27" s="173"/>
      <c r="ABN27" s="173"/>
      <c r="ABO27" s="173"/>
      <c r="ABP27" s="173"/>
      <c r="ABQ27" s="173"/>
      <c r="ABR27" s="173"/>
      <c r="ABS27" s="173"/>
      <c r="ABT27" s="173"/>
      <c r="ABU27" s="173"/>
      <c r="ABV27" s="173"/>
      <c r="ABW27" s="173"/>
      <c r="ABX27" s="173"/>
      <c r="ABY27" s="173"/>
      <c r="ABZ27" s="173"/>
      <c r="ACA27" s="173"/>
      <c r="ACB27" s="173"/>
      <c r="ACC27" s="173"/>
      <c r="ACD27" s="173"/>
      <c r="ACE27" s="173"/>
      <c r="ACF27" s="173"/>
      <c r="ACG27" s="173"/>
      <c r="ACH27" s="173"/>
      <c r="ACI27" s="173"/>
      <c r="ACJ27" s="173"/>
      <c r="ACK27" s="173"/>
      <c r="ACL27" s="173"/>
      <c r="ACM27" s="173"/>
      <c r="ACN27" s="173"/>
      <c r="ACO27" s="173"/>
      <c r="ACP27" s="173"/>
      <c r="ACQ27" s="173"/>
      <c r="ACR27" s="173"/>
      <c r="ACS27" s="173"/>
      <c r="ACT27" s="173"/>
      <c r="ACU27" s="173"/>
      <c r="ACV27" s="173"/>
      <c r="ACW27" s="173"/>
      <c r="ACX27" s="173"/>
      <c r="ACY27" s="173"/>
      <c r="ACZ27" s="173"/>
      <c r="ADA27" s="173"/>
      <c r="ADB27" s="173"/>
      <c r="ADC27" s="173"/>
      <c r="ADD27" s="173"/>
      <c r="ADE27" s="173"/>
      <c r="ADF27" s="173"/>
      <c r="ADG27" s="173"/>
      <c r="ADH27" s="173"/>
      <c r="ADI27" s="173"/>
      <c r="ADJ27" s="173"/>
      <c r="ADK27" s="173"/>
      <c r="ADL27" s="173"/>
      <c r="ADM27" s="173"/>
      <c r="ADN27" s="173"/>
      <c r="ADO27" s="173"/>
      <c r="ADP27" s="173"/>
      <c r="ADQ27" s="173"/>
      <c r="ADR27" s="173"/>
      <c r="ADS27" s="173"/>
      <c r="ADT27" s="173"/>
      <c r="ADU27" s="173"/>
      <c r="ADV27" s="173"/>
      <c r="ADW27" s="173"/>
      <c r="ADX27" s="173"/>
      <c r="ADY27" s="173"/>
      <c r="ADZ27" s="173"/>
      <c r="AEA27" s="173"/>
      <c r="AEB27" s="173"/>
      <c r="AEC27" s="173"/>
      <c r="AED27" s="173"/>
      <c r="AEE27" s="173"/>
      <c r="AEF27" s="173"/>
      <c r="AEG27" s="173"/>
      <c r="AEH27" s="173"/>
      <c r="AEI27" s="173"/>
      <c r="AEJ27" s="173"/>
      <c r="AEK27" s="173"/>
      <c r="AEL27" s="173"/>
      <c r="AEM27" s="173"/>
      <c r="AEN27" s="173"/>
      <c r="AEO27" s="173"/>
      <c r="AEP27" s="173"/>
      <c r="AEQ27" s="173"/>
      <c r="AER27" s="173"/>
      <c r="AES27" s="173"/>
      <c r="AET27" s="173"/>
      <c r="AEU27" s="173"/>
      <c r="AEV27" s="173"/>
      <c r="AEW27" s="173"/>
      <c r="AEX27" s="173"/>
      <c r="AEY27" s="173"/>
      <c r="AEZ27" s="173"/>
      <c r="AFA27" s="173"/>
      <c r="AFB27" s="173"/>
      <c r="AFC27" s="173"/>
      <c r="AFD27" s="173"/>
      <c r="AFE27" s="173"/>
      <c r="AFF27" s="173"/>
      <c r="AFG27" s="173"/>
      <c r="AFH27" s="173"/>
      <c r="AFI27" s="173"/>
      <c r="AFJ27" s="173"/>
      <c r="AFK27" s="173"/>
      <c r="AFL27" s="173"/>
      <c r="AFM27" s="173"/>
      <c r="AFN27" s="173"/>
      <c r="AFO27" s="173"/>
      <c r="AFP27" s="173"/>
      <c r="AFQ27" s="173"/>
      <c r="AFR27" s="173"/>
      <c r="AFS27" s="173"/>
      <c r="AFT27" s="173"/>
      <c r="AFU27" s="173"/>
      <c r="AFV27" s="173"/>
      <c r="AFW27" s="173"/>
      <c r="AFX27" s="173"/>
      <c r="AFY27" s="173"/>
      <c r="AFZ27" s="173"/>
      <c r="AGA27" s="173"/>
      <c r="AGB27" s="173"/>
      <c r="AGC27" s="173"/>
      <c r="AGD27" s="173"/>
      <c r="AGE27" s="173"/>
      <c r="AGF27" s="173"/>
      <c r="AGG27" s="173"/>
      <c r="AGH27" s="173"/>
      <c r="AGI27" s="173"/>
      <c r="AGJ27" s="173"/>
      <c r="AGK27" s="173"/>
      <c r="AGL27" s="173"/>
      <c r="AGM27" s="173"/>
      <c r="AGN27" s="173"/>
      <c r="AGO27" s="173"/>
      <c r="AGP27" s="173"/>
      <c r="AGQ27" s="173"/>
      <c r="AGR27" s="173"/>
      <c r="AGS27" s="173"/>
      <c r="AGT27" s="173"/>
      <c r="AGU27" s="173"/>
      <c r="AGV27" s="173"/>
      <c r="AGW27" s="173"/>
      <c r="AGX27" s="173"/>
      <c r="AGY27" s="173"/>
      <c r="AGZ27" s="173"/>
      <c r="AHA27" s="173"/>
      <c r="AHB27" s="173"/>
      <c r="AHC27" s="173"/>
      <c r="AHD27" s="173"/>
      <c r="AHE27" s="173"/>
      <c r="AHF27" s="173"/>
      <c r="AHG27" s="173"/>
      <c r="AHH27" s="173"/>
      <c r="AHI27" s="173"/>
      <c r="AHJ27" s="173"/>
      <c r="AHK27" s="173"/>
      <c r="AHL27" s="173"/>
      <c r="AHM27" s="173"/>
      <c r="AHN27" s="173"/>
      <c r="AHO27" s="173"/>
      <c r="AHP27" s="173"/>
      <c r="AHQ27" s="173"/>
      <c r="AHR27" s="173"/>
      <c r="AHS27" s="173"/>
      <c r="AHT27" s="173"/>
      <c r="AHU27" s="173"/>
      <c r="AHV27" s="173"/>
      <c r="AHW27" s="173"/>
      <c r="AHX27" s="173"/>
      <c r="AHY27" s="173"/>
      <c r="AHZ27" s="173"/>
      <c r="AIA27" s="173"/>
      <c r="AIB27" s="173"/>
      <c r="AIC27" s="173"/>
      <c r="AID27" s="173"/>
      <c r="AIE27" s="173"/>
      <c r="AIF27" s="173"/>
      <c r="AIG27" s="173"/>
      <c r="AIH27" s="173"/>
      <c r="AII27" s="173"/>
      <c r="AIJ27" s="173"/>
      <c r="AIK27" s="173"/>
      <c r="AIL27" s="173"/>
      <c r="AIM27" s="173"/>
      <c r="AIN27" s="173"/>
      <c r="AIO27" s="173"/>
      <c r="AIP27" s="173"/>
      <c r="AIQ27" s="173"/>
      <c r="AIR27" s="173"/>
      <c r="AIS27" s="173"/>
      <c r="AIT27" s="173"/>
      <c r="AIU27" s="173"/>
      <c r="AIV27" s="173"/>
      <c r="AIW27" s="173"/>
      <c r="AIX27" s="173"/>
      <c r="AIY27" s="173"/>
      <c r="AIZ27" s="173"/>
      <c r="AJA27" s="173"/>
      <c r="AJB27" s="173"/>
      <c r="AJC27" s="173"/>
      <c r="AJD27" s="173"/>
      <c r="AJE27" s="173"/>
      <c r="AJF27" s="173"/>
      <c r="AJG27" s="173"/>
      <c r="AJH27" s="173"/>
      <c r="AJI27" s="173"/>
      <c r="AJJ27" s="173"/>
      <c r="AJK27" s="173"/>
      <c r="AJL27" s="173"/>
      <c r="AJM27" s="173"/>
      <c r="AJN27" s="173"/>
      <c r="AJO27" s="173"/>
      <c r="AJP27" s="173"/>
      <c r="AJQ27" s="173"/>
      <c r="AJR27" s="173"/>
      <c r="AJS27" s="173"/>
      <c r="AJT27" s="173"/>
      <c r="AJU27" s="173"/>
      <c r="AJV27" s="173"/>
      <c r="AJW27" s="173"/>
      <c r="AJX27" s="173"/>
      <c r="AJY27" s="173"/>
      <c r="AJZ27" s="173"/>
      <c r="AKA27" s="173"/>
      <c r="AKB27" s="173"/>
      <c r="AKC27" s="173"/>
      <c r="AKD27" s="173"/>
      <c r="AKE27" s="173"/>
      <c r="AKF27" s="173"/>
      <c r="AKG27" s="173"/>
      <c r="AKH27" s="173"/>
      <c r="AKI27" s="173"/>
      <c r="AKJ27" s="173"/>
      <c r="AKK27" s="173"/>
      <c r="AKL27" s="173"/>
      <c r="AKM27" s="173"/>
      <c r="AKN27" s="173"/>
      <c r="AKO27" s="173"/>
      <c r="AKP27" s="173"/>
      <c r="AKQ27" s="173"/>
      <c r="AKR27" s="173"/>
      <c r="AKS27" s="173"/>
      <c r="AKT27" s="173"/>
      <c r="AKU27" s="173"/>
      <c r="AKV27" s="173"/>
      <c r="AKW27" s="173"/>
      <c r="AKX27" s="173"/>
      <c r="AKY27" s="173"/>
      <c r="AKZ27" s="173"/>
      <c r="ALA27" s="173"/>
      <c r="ALB27" s="173"/>
      <c r="ALC27" s="173"/>
      <c r="ALD27" s="173"/>
      <c r="ALE27" s="173"/>
      <c r="ALF27" s="173"/>
      <c r="ALG27" s="173"/>
      <c r="ALH27" s="173"/>
      <c r="ALI27" s="173"/>
      <c r="ALJ27" s="173"/>
      <c r="ALK27" s="173"/>
      <c r="ALL27" s="173"/>
      <c r="ALM27" s="173"/>
      <c r="ALN27" s="173"/>
      <c r="ALO27" s="173"/>
      <c r="ALP27" s="173"/>
      <c r="ALQ27" s="173"/>
      <c r="ALR27" s="173"/>
      <c r="ALS27" s="173"/>
      <c r="ALT27" s="173"/>
      <c r="ALU27" s="173"/>
      <c r="ALV27" s="173"/>
      <c r="ALW27" s="173"/>
      <c r="ALX27" s="173"/>
      <c r="ALY27" s="173"/>
      <c r="ALZ27" s="173"/>
      <c r="AMA27" s="173"/>
      <c r="AMB27" s="173"/>
      <c r="AMC27" s="173"/>
      <c r="AMD27" s="173"/>
      <c r="AME27" s="173"/>
      <c r="AMF27" s="173"/>
      <c r="AMG27" s="173"/>
      <c r="AMH27" s="173"/>
      <c r="AMI27" s="173"/>
      <c r="AMJ27" s="173"/>
      <c r="AMK27" s="173"/>
      <c r="AML27" s="173"/>
      <c r="AMM27" s="173"/>
      <c r="AMN27" s="173"/>
      <c r="AMO27" s="173"/>
      <c r="AMP27" s="173"/>
      <c r="AMQ27" s="173"/>
      <c r="AMR27" s="173"/>
      <c r="AMS27" s="173"/>
      <c r="AMT27" s="173"/>
      <c r="AMU27" s="173"/>
      <c r="AMV27" s="173"/>
      <c r="AMW27" s="173"/>
      <c r="AMX27" s="173"/>
      <c r="AMY27" s="173"/>
      <c r="AMZ27" s="173"/>
      <c r="ANA27" s="173"/>
      <c r="ANB27" s="173"/>
      <c r="ANC27" s="173"/>
      <c r="AND27" s="173"/>
      <c r="ANE27" s="173"/>
      <c r="ANF27" s="173"/>
      <c r="ANG27" s="173"/>
      <c r="ANH27" s="173"/>
      <c r="ANI27" s="173"/>
      <c r="ANJ27" s="173"/>
      <c r="ANK27" s="173"/>
      <c r="ANL27" s="173"/>
      <c r="ANM27" s="173"/>
      <c r="ANN27" s="173"/>
      <c r="ANO27" s="173"/>
      <c r="ANP27" s="173"/>
      <c r="ANQ27" s="173"/>
      <c r="ANR27" s="173"/>
      <c r="ANS27" s="173"/>
      <c r="ANT27" s="173"/>
      <c r="ANU27" s="173"/>
      <c r="ANV27" s="173"/>
      <c r="ANW27" s="173"/>
      <c r="ANX27" s="173"/>
      <c r="ANY27" s="173"/>
      <c r="ANZ27" s="173"/>
      <c r="AOA27" s="173"/>
      <c r="AOB27" s="173"/>
      <c r="AOC27" s="173"/>
      <c r="AOD27" s="173"/>
      <c r="AOE27" s="173"/>
      <c r="AOF27" s="173"/>
      <c r="AOG27" s="173"/>
      <c r="AOH27" s="173"/>
      <c r="AOI27" s="173"/>
      <c r="AOJ27" s="173"/>
      <c r="AOK27" s="173"/>
      <c r="AOL27" s="173"/>
      <c r="AOM27" s="173"/>
      <c r="AON27" s="173"/>
      <c r="AOO27" s="173"/>
      <c r="AOP27" s="173"/>
      <c r="AOQ27" s="173"/>
      <c r="AOR27" s="173"/>
      <c r="AOS27" s="173"/>
      <c r="AOT27" s="173"/>
      <c r="AOU27" s="173"/>
      <c r="AOV27" s="173"/>
      <c r="AOW27" s="173"/>
      <c r="AOX27" s="173"/>
      <c r="AOY27" s="173"/>
      <c r="AOZ27" s="173"/>
      <c r="APA27" s="173"/>
      <c r="APB27" s="173"/>
      <c r="APC27" s="173"/>
      <c r="APD27" s="173"/>
      <c r="APE27" s="173"/>
      <c r="APF27" s="173"/>
      <c r="APG27" s="173"/>
      <c r="APH27" s="173"/>
      <c r="API27" s="173"/>
      <c r="APJ27" s="173"/>
      <c r="APK27" s="173"/>
      <c r="APL27" s="173"/>
      <c r="APM27" s="173"/>
      <c r="APN27" s="173"/>
      <c r="APO27" s="173"/>
      <c r="APP27" s="173"/>
      <c r="APQ27" s="173"/>
      <c r="APR27" s="173"/>
      <c r="APS27" s="173"/>
      <c r="APT27" s="173"/>
      <c r="APU27" s="173"/>
      <c r="APV27" s="173"/>
      <c r="APW27" s="173"/>
      <c r="APX27" s="173"/>
      <c r="APY27" s="173"/>
      <c r="APZ27" s="173"/>
      <c r="AQA27" s="173"/>
      <c r="AQB27" s="173"/>
      <c r="AQC27" s="173"/>
      <c r="AQD27" s="173"/>
      <c r="AQE27" s="173"/>
      <c r="AQF27" s="173"/>
      <c r="AQG27" s="173"/>
      <c r="AQH27" s="173"/>
      <c r="AQI27" s="173"/>
      <c r="AQJ27" s="173"/>
      <c r="AQK27" s="173"/>
      <c r="AQL27" s="173"/>
      <c r="AQM27" s="173"/>
      <c r="AQN27" s="173"/>
      <c r="AQO27" s="173"/>
      <c r="AQP27" s="173"/>
      <c r="AQQ27" s="173"/>
      <c r="AQR27" s="173"/>
      <c r="AQS27" s="173"/>
      <c r="AQT27" s="173"/>
      <c r="AQU27" s="173"/>
      <c r="AQV27" s="173"/>
      <c r="AQW27" s="173"/>
      <c r="AQX27" s="173"/>
      <c r="AQY27" s="173"/>
      <c r="AQZ27" s="173"/>
      <c r="ARA27" s="173"/>
      <c r="ARB27" s="173"/>
      <c r="ARC27" s="173"/>
      <c r="ARD27" s="173"/>
      <c r="ARE27" s="173"/>
      <c r="ARF27" s="173"/>
      <c r="ARG27" s="173"/>
      <c r="ARH27" s="173"/>
      <c r="ARI27" s="173"/>
      <c r="ARJ27" s="173"/>
      <c r="ARK27" s="173"/>
      <c r="ARL27" s="173"/>
      <c r="ARM27" s="173"/>
      <c r="ARN27" s="173"/>
      <c r="ARO27" s="173"/>
      <c r="ARP27" s="173"/>
      <c r="ARQ27" s="173"/>
      <c r="ARR27" s="173"/>
      <c r="ARS27" s="173"/>
      <c r="ART27" s="173"/>
      <c r="ARU27" s="173"/>
      <c r="ARV27" s="173"/>
      <c r="ARW27" s="173"/>
      <c r="ARX27" s="173"/>
      <c r="ARY27" s="173"/>
      <c r="ARZ27" s="173"/>
      <c r="ASA27" s="173"/>
      <c r="ASB27" s="173"/>
      <c r="ASC27" s="173"/>
      <c r="ASD27" s="173"/>
      <c r="ASE27" s="173"/>
      <c r="ASF27" s="173"/>
      <c r="ASG27" s="173"/>
      <c r="ASH27" s="173"/>
      <c r="ASI27" s="173"/>
      <c r="ASJ27" s="173"/>
      <c r="ASK27" s="173"/>
      <c r="ASL27" s="173"/>
      <c r="ASM27" s="173"/>
      <c r="ASN27" s="173"/>
      <c r="ASO27" s="173"/>
      <c r="ASP27" s="173"/>
      <c r="ASQ27" s="173"/>
      <c r="ASR27" s="173"/>
      <c r="ASS27" s="173"/>
      <c r="AST27" s="173"/>
      <c r="ASU27" s="173"/>
      <c r="ASV27" s="173"/>
      <c r="ASW27" s="173"/>
      <c r="ASX27" s="173"/>
      <c r="ASY27" s="173"/>
      <c r="ASZ27" s="173"/>
      <c r="ATA27" s="173"/>
      <c r="ATB27" s="173"/>
      <c r="ATC27" s="173"/>
      <c r="ATD27" s="173"/>
      <c r="ATE27" s="173"/>
      <c r="ATF27" s="173"/>
      <c r="ATG27" s="173"/>
      <c r="ATH27" s="173"/>
      <c r="ATI27" s="173"/>
      <c r="ATJ27" s="173"/>
      <c r="ATK27" s="173"/>
      <c r="ATL27" s="173"/>
      <c r="ATM27" s="173"/>
      <c r="ATN27" s="173"/>
      <c r="ATO27" s="173"/>
      <c r="ATP27" s="173"/>
      <c r="ATQ27" s="173"/>
      <c r="ATR27" s="173"/>
      <c r="ATS27" s="173"/>
      <c r="ATT27" s="173"/>
      <c r="ATU27" s="173"/>
      <c r="ATV27" s="173"/>
      <c r="ATW27" s="173"/>
      <c r="ATX27" s="173"/>
      <c r="ATY27" s="173"/>
      <c r="ATZ27" s="173"/>
      <c r="AUA27" s="173"/>
      <c r="AUB27" s="173"/>
      <c r="AUC27" s="173"/>
      <c r="AUD27" s="173"/>
      <c r="AUE27" s="173"/>
      <c r="AUF27" s="173"/>
      <c r="AUG27" s="173"/>
      <c r="AUH27" s="173"/>
      <c r="AUI27" s="173"/>
      <c r="AUJ27" s="173"/>
      <c r="AUK27" s="173"/>
      <c r="AUL27" s="173"/>
      <c r="AUM27" s="173"/>
      <c r="AUN27" s="173"/>
      <c r="AUO27" s="173"/>
      <c r="AUP27" s="173"/>
      <c r="AUQ27" s="173"/>
      <c r="AUR27" s="173"/>
      <c r="AUS27" s="173"/>
      <c r="AUT27" s="173"/>
      <c r="AUU27" s="173"/>
      <c r="AUV27" s="173"/>
      <c r="AUW27" s="173"/>
      <c r="AUX27" s="173"/>
      <c r="AUY27" s="173"/>
      <c r="AUZ27" s="173"/>
      <c r="AVA27" s="173"/>
      <c r="AVB27" s="173"/>
      <c r="AVC27" s="173"/>
      <c r="AVD27" s="173"/>
      <c r="AVE27" s="173"/>
      <c r="AVF27" s="173"/>
      <c r="AVG27" s="173"/>
      <c r="AVH27" s="173"/>
      <c r="AVI27" s="173"/>
      <c r="AVJ27" s="173"/>
      <c r="AVK27" s="173"/>
      <c r="AVL27" s="173"/>
      <c r="AVM27" s="173"/>
      <c r="AVN27" s="173"/>
      <c r="AVO27" s="173"/>
      <c r="AVP27" s="173"/>
      <c r="AVQ27" s="173"/>
      <c r="AVR27" s="173"/>
      <c r="AVS27" s="173"/>
      <c r="AVT27" s="173"/>
      <c r="AVU27" s="173"/>
      <c r="AVV27" s="173"/>
      <c r="AVW27" s="173"/>
      <c r="AVX27" s="173"/>
      <c r="AVY27" s="173"/>
      <c r="AVZ27" s="173"/>
      <c r="AWA27" s="173"/>
      <c r="AWB27" s="173"/>
      <c r="AWC27" s="173"/>
      <c r="AWD27" s="173"/>
      <c r="AWE27" s="173"/>
      <c r="AWF27" s="173"/>
      <c r="AWG27" s="173"/>
      <c r="AWH27" s="173"/>
      <c r="AWI27" s="173"/>
      <c r="AWJ27" s="173"/>
      <c r="AWK27" s="173"/>
      <c r="AWL27" s="173"/>
      <c r="AWM27" s="173"/>
      <c r="AWN27" s="173"/>
      <c r="AWO27" s="173"/>
      <c r="AWP27" s="173"/>
      <c r="AWQ27" s="173"/>
      <c r="AWR27" s="173"/>
      <c r="AWS27" s="173"/>
      <c r="AWT27" s="173"/>
      <c r="AWU27" s="173"/>
      <c r="AWV27" s="173"/>
      <c r="AWW27" s="173"/>
      <c r="AWX27" s="173"/>
      <c r="AWY27" s="173"/>
      <c r="AWZ27" s="173"/>
      <c r="AXA27" s="173"/>
      <c r="AXB27" s="173"/>
      <c r="AXC27" s="173"/>
      <c r="AXD27" s="173"/>
      <c r="AXE27" s="173"/>
      <c r="AXF27" s="173"/>
      <c r="AXG27" s="173"/>
      <c r="AXH27" s="173"/>
      <c r="AXI27" s="173"/>
      <c r="AXJ27" s="173"/>
      <c r="AXK27" s="173"/>
      <c r="AXL27" s="173"/>
      <c r="AXM27" s="173"/>
      <c r="AXN27" s="173"/>
      <c r="AXO27" s="173"/>
      <c r="AXP27" s="173"/>
      <c r="AXQ27" s="173"/>
      <c r="AXR27" s="173"/>
      <c r="AXS27" s="173"/>
      <c r="AXT27" s="173"/>
      <c r="AXU27" s="173"/>
      <c r="AXV27" s="173"/>
      <c r="AXW27" s="173"/>
      <c r="AXX27" s="173"/>
      <c r="AXY27" s="173"/>
      <c r="AXZ27" s="173"/>
      <c r="AYA27" s="173"/>
      <c r="AYB27" s="173"/>
      <c r="AYC27" s="173"/>
      <c r="AYD27" s="173"/>
      <c r="AYE27" s="173"/>
      <c r="AYF27" s="173"/>
      <c r="AYG27" s="173"/>
      <c r="AYH27" s="173"/>
      <c r="AYI27" s="173"/>
      <c r="AYJ27" s="173"/>
      <c r="AYK27" s="173"/>
      <c r="AYL27" s="173"/>
      <c r="AYM27" s="173"/>
      <c r="AYN27" s="173"/>
      <c r="AYO27" s="173"/>
      <c r="AYP27" s="173"/>
      <c r="AYQ27" s="173"/>
      <c r="AYR27" s="173"/>
      <c r="AYS27" s="173"/>
      <c r="AYT27" s="173"/>
      <c r="AYU27" s="173"/>
      <c r="AYV27" s="173"/>
      <c r="AYW27" s="173"/>
      <c r="AYX27" s="173"/>
      <c r="AYY27" s="173"/>
      <c r="AYZ27" s="173"/>
      <c r="AZA27" s="173"/>
      <c r="AZB27" s="173"/>
      <c r="AZC27" s="173"/>
      <c r="AZD27" s="173"/>
      <c r="AZE27" s="173"/>
      <c r="AZF27" s="173"/>
      <c r="AZG27" s="173"/>
      <c r="AZH27" s="173"/>
      <c r="AZI27" s="173"/>
      <c r="AZJ27" s="173"/>
      <c r="AZK27" s="173"/>
      <c r="AZL27" s="173"/>
      <c r="AZM27" s="173"/>
      <c r="AZN27" s="173"/>
      <c r="AZO27" s="173"/>
      <c r="AZP27" s="173"/>
      <c r="AZQ27" s="173"/>
      <c r="AZR27" s="173"/>
      <c r="AZS27" s="173"/>
      <c r="AZT27" s="173"/>
      <c r="AZU27" s="173"/>
      <c r="AZV27" s="173"/>
      <c r="AZW27" s="173"/>
      <c r="AZX27" s="173"/>
      <c r="AZY27" s="173"/>
      <c r="AZZ27" s="173"/>
      <c r="BAA27" s="173"/>
      <c r="BAB27" s="173"/>
      <c r="BAC27" s="173"/>
      <c r="BAD27" s="173"/>
      <c r="BAE27" s="173"/>
      <c r="BAF27" s="173"/>
      <c r="BAG27" s="173"/>
      <c r="BAH27" s="173"/>
      <c r="BAI27" s="173"/>
      <c r="BAJ27" s="173"/>
      <c r="BAK27" s="173"/>
      <c r="BAL27" s="173"/>
      <c r="BAM27" s="173"/>
      <c r="BAN27" s="173"/>
      <c r="BAO27" s="173"/>
      <c r="BAP27" s="173"/>
      <c r="BAQ27" s="173"/>
      <c r="BAR27" s="173"/>
      <c r="BAS27" s="173"/>
      <c r="BAT27" s="173"/>
      <c r="BAU27" s="173"/>
      <c r="BAV27" s="173"/>
      <c r="BAW27" s="173"/>
      <c r="BAX27" s="173"/>
      <c r="BAY27" s="173"/>
      <c r="BAZ27" s="173"/>
      <c r="BBA27" s="173"/>
      <c r="BBB27" s="173"/>
      <c r="BBC27" s="173"/>
      <c r="BBD27" s="173"/>
      <c r="BBE27" s="173"/>
      <c r="BBF27" s="173"/>
      <c r="BBG27" s="173"/>
      <c r="BBH27" s="173"/>
      <c r="BBI27" s="173"/>
      <c r="BBJ27" s="173"/>
      <c r="BBK27" s="173"/>
      <c r="BBL27" s="173"/>
      <c r="BBM27" s="173"/>
      <c r="BBN27" s="173"/>
      <c r="BBO27" s="173"/>
      <c r="BBP27" s="173"/>
      <c r="BBQ27" s="173"/>
      <c r="BBR27" s="173"/>
      <c r="BBS27" s="173"/>
      <c r="BBT27" s="173"/>
      <c r="BBU27" s="173"/>
      <c r="BBV27" s="173"/>
      <c r="BBW27" s="173"/>
      <c r="BBX27" s="173"/>
      <c r="BBY27" s="173"/>
      <c r="BBZ27" s="173"/>
      <c r="BCA27" s="173"/>
      <c r="BCB27" s="173"/>
      <c r="BCC27" s="173"/>
      <c r="BCD27" s="173"/>
      <c r="BCE27" s="173"/>
      <c r="BCF27" s="173"/>
      <c r="BCG27" s="173"/>
      <c r="BCH27" s="173"/>
      <c r="BCI27" s="173"/>
      <c r="BCJ27" s="173"/>
      <c r="BCK27" s="173"/>
      <c r="BCL27" s="173"/>
      <c r="BCM27" s="173"/>
      <c r="BCN27" s="173"/>
      <c r="BCO27" s="173"/>
      <c r="BCP27" s="173"/>
      <c r="BCQ27" s="173"/>
      <c r="BCR27" s="173"/>
      <c r="BCS27" s="173"/>
      <c r="BCT27" s="173"/>
      <c r="BCU27" s="173"/>
      <c r="BCV27" s="173"/>
      <c r="BCW27" s="173"/>
      <c r="BCX27" s="173"/>
      <c r="BCY27" s="173"/>
      <c r="BCZ27" s="173"/>
      <c r="BDA27" s="173"/>
      <c r="BDB27" s="173"/>
      <c r="BDC27" s="173"/>
      <c r="BDD27" s="173"/>
      <c r="BDE27" s="173"/>
      <c r="BDF27" s="173"/>
      <c r="BDG27" s="173"/>
      <c r="BDH27" s="173"/>
      <c r="BDI27" s="173"/>
      <c r="BDJ27" s="173"/>
      <c r="BDK27" s="173"/>
      <c r="BDL27" s="173"/>
      <c r="BDM27" s="173"/>
      <c r="BDN27" s="173"/>
      <c r="BDO27" s="173"/>
      <c r="BDP27" s="173"/>
      <c r="BDQ27" s="173"/>
      <c r="BDR27" s="173"/>
      <c r="BDS27" s="173"/>
      <c r="BDT27" s="173"/>
      <c r="BDU27" s="173"/>
      <c r="BDV27" s="173"/>
      <c r="BDW27" s="173"/>
      <c r="BDX27" s="173"/>
      <c r="BDY27" s="173"/>
      <c r="BDZ27" s="173"/>
      <c r="BEA27" s="173"/>
      <c r="BEB27" s="173"/>
      <c r="BEC27" s="173"/>
      <c r="BED27" s="173"/>
      <c r="BEE27" s="173"/>
      <c r="BEF27" s="173"/>
      <c r="BEG27" s="173"/>
      <c r="BEH27" s="173"/>
      <c r="BEI27" s="173"/>
      <c r="BEJ27" s="173"/>
      <c r="BEK27" s="173"/>
      <c r="BEL27" s="173"/>
      <c r="BEM27" s="173"/>
      <c r="BEN27" s="173"/>
      <c r="BEO27" s="173"/>
      <c r="BEP27" s="173"/>
      <c r="BEQ27" s="173"/>
      <c r="BER27" s="173"/>
      <c r="BES27" s="173"/>
      <c r="BET27" s="173"/>
      <c r="BEU27" s="173"/>
      <c r="BEV27" s="173"/>
      <c r="BEW27" s="173"/>
      <c r="BEX27" s="173"/>
      <c r="BEY27" s="173"/>
      <c r="BEZ27" s="173"/>
      <c r="BFA27" s="173"/>
      <c r="BFB27" s="173"/>
      <c r="BFC27" s="173"/>
      <c r="BFD27" s="173"/>
      <c r="BFE27" s="173"/>
      <c r="BFF27" s="173"/>
      <c r="BFG27" s="173"/>
      <c r="BFH27" s="173"/>
      <c r="BFI27" s="173"/>
      <c r="BFJ27" s="173"/>
      <c r="BFK27" s="173"/>
      <c r="BFL27" s="173"/>
      <c r="BFM27" s="173"/>
      <c r="BFN27" s="173"/>
      <c r="BFO27" s="173"/>
      <c r="BFP27" s="173"/>
      <c r="BFQ27" s="173"/>
      <c r="BFR27" s="173"/>
      <c r="BFS27" s="173"/>
      <c r="BFT27" s="173"/>
      <c r="BFU27" s="173"/>
      <c r="BFV27" s="173"/>
      <c r="BFW27" s="173"/>
      <c r="BFX27" s="173"/>
      <c r="BFY27" s="173"/>
      <c r="BFZ27" s="173"/>
      <c r="BGA27" s="173"/>
      <c r="BGB27" s="173"/>
      <c r="BGC27" s="173"/>
      <c r="BGD27" s="173"/>
      <c r="BGE27" s="173"/>
      <c r="BGF27" s="173"/>
      <c r="BGG27" s="173"/>
      <c r="BGH27" s="173"/>
      <c r="BGI27" s="173"/>
      <c r="BGJ27" s="173"/>
      <c r="BGK27" s="173"/>
      <c r="BGL27" s="173"/>
      <c r="BGM27" s="173"/>
      <c r="BGN27" s="173"/>
      <c r="BGO27" s="173"/>
      <c r="BGP27" s="173"/>
      <c r="BGQ27" s="173"/>
      <c r="BGR27" s="173"/>
      <c r="BGS27" s="173"/>
      <c r="BGT27" s="173"/>
      <c r="BGU27" s="173"/>
      <c r="BGV27" s="173"/>
      <c r="BGW27" s="173"/>
      <c r="BGX27" s="173"/>
      <c r="BGY27" s="173"/>
      <c r="BGZ27" s="173"/>
      <c r="BHA27" s="173"/>
      <c r="BHB27" s="173"/>
      <c r="BHC27" s="173"/>
      <c r="BHD27" s="173"/>
      <c r="BHE27" s="173"/>
      <c r="BHF27" s="173"/>
      <c r="BHG27" s="173"/>
      <c r="BHH27" s="173"/>
      <c r="BHI27" s="173"/>
      <c r="BHJ27" s="173"/>
      <c r="BHK27" s="173"/>
      <c r="BHL27" s="173"/>
      <c r="BHM27" s="173"/>
      <c r="BHN27" s="173"/>
      <c r="BHO27" s="173"/>
      <c r="BHP27" s="173"/>
      <c r="BHQ27" s="173"/>
      <c r="BHR27" s="173"/>
      <c r="BHS27" s="173"/>
      <c r="BHT27" s="173"/>
      <c r="BHU27" s="173"/>
      <c r="BHV27" s="173"/>
      <c r="BHW27" s="173"/>
      <c r="BHX27" s="173"/>
      <c r="BHY27" s="173"/>
      <c r="BHZ27" s="173"/>
      <c r="BIA27" s="173"/>
      <c r="BIB27" s="173"/>
      <c r="BIC27" s="173"/>
      <c r="BID27" s="173"/>
      <c r="BIE27" s="173"/>
      <c r="BIF27" s="173"/>
      <c r="BIG27" s="173"/>
      <c r="BIH27" s="173"/>
      <c r="BII27" s="173"/>
      <c r="BIJ27" s="173"/>
      <c r="BIK27" s="173"/>
      <c r="BIL27" s="173"/>
      <c r="BIM27" s="173"/>
      <c r="BIN27" s="173"/>
      <c r="BIO27" s="173"/>
      <c r="BIP27" s="173"/>
      <c r="BIQ27" s="173"/>
      <c r="BIR27" s="173"/>
      <c r="BIS27" s="173"/>
      <c r="BIT27" s="173"/>
      <c r="BIU27" s="173"/>
      <c r="BIV27" s="173"/>
      <c r="BIW27" s="173"/>
      <c r="BIX27" s="173"/>
      <c r="BIY27" s="173"/>
      <c r="BIZ27" s="173"/>
      <c r="BJA27" s="173"/>
      <c r="BJB27" s="173"/>
      <c r="BJC27" s="173"/>
      <c r="BJD27" s="173"/>
      <c r="BJE27" s="173"/>
      <c r="BJF27" s="173"/>
      <c r="BJG27" s="173"/>
      <c r="BJH27" s="173"/>
      <c r="BJI27" s="173"/>
      <c r="BJJ27" s="173"/>
      <c r="BJK27" s="173"/>
      <c r="BJL27" s="173"/>
      <c r="BJM27" s="173"/>
      <c r="BJN27" s="173"/>
      <c r="BJO27" s="173"/>
      <c r="BJP27" s="173"/>
      <c r="BJQ27" s="173"/>
      <c r="BJR27" s="173"/>
      <c r="BJS27" s="173"/>
      <c r="BJT27" s="173"/>
      <c r="BJU27" s="173"/>
      <c r="BJV27" s="173"/>
      <c r="BJW27" s="173"/>
      <c r="BJX27" s="173"/>
      <c r="BJY27" s="173"/>
      <c r="BJZ27" s="173"/>
      <c r="BKA27" s="173"/>
      <c r="BKB27" s="173"/>
      <c r="BKC27" s="173"/>
      <c r="BKD27" s="173"/>
      <c r="BKE27" s="173"/>
      <c r="BKF27" s="173"/>
      <c r="BKG27" s="173"/>
      <c r="BKH27" s="173"/>
      <c r="BKI27" s="173"/>
      <c r="BKJ27" s="173"/>
      <c r="BKK27" s="173"/>
      <c r="BKL27" s="173"/>
      <c r="BKM27" s="173"/>
      <c r="BKN27" s="173"/>
      <c r="BKO27" s="173"/>
      <c r="BKP27" s="173"/>
      <c r="BKQ27" s="173"/>
      <c r="BKR27" s="173"/>
      <c r="BKS27" s="173"/>
      <c r="BKT27" s="173"/>
      <c r="BKU27" s="173"/>
      <c r="BKV27" s="173"/>
      <c r="BKW27" s="173"/>
      <c r="BKX27" s="173"/>
      <c r="BKY27" s="173"/>
      <c r="BKZ27" s="173"/>
      <c r="BLA27" s="173"/>
      <c r="BLB27" s="173"/>
      <c r="BLC27" s="173"/>
      <c r="BLD27" s="173"/>
      <c r="BLE27" s="173"/>
      <c r="BLF27" s="173"/>
      <c r="BLG27" s="173"/>
      <c r="BLH27" s="173"/>
      <c r="BLI27" s="173"/>
      <c r="BLJ27" s="173"/>
      <c r="BLK27" s="173"/>
      <c r="BLL27" s="173"/>
      <c r="BLM27" s="173"/>
      <c r="BLN27" s="173"/>
      <c r="BLO27" s="173"/>
      <c r="BLP27" s="173"/>
      <c r="BLQ27" s="173"/>
      <c r="BLR27" s="173"/>
      <c r="BLS27" s="173"/>
      <c r="BLT27" s="173"/>
      <c r="BLU27" s="173"/>
      <c r="BLV27" s="173"/>
      <c r="BLW27" s="173"/>
      <c r="BLX27" s="173"/>
      <c r="BLY27" s="173"/>
      <c r="BLZ27" s="173"/>
      <c r="BMA27" s="173"/>
      <c r="BMB27" s="173"/>
      <c r="BMC27" s="173"/>
      <c r="BMD27" s="173"/>
      <c r="BME27" s="173"/>
      <c r="BMF27" s="173"/>
      <c r="BMG27" s="173"/>
      <c r="BMH27" s="173"/>
      <c r="BMI27" s="173"/>
      <c r="BMJ27" s="173"/>
      <c r="BMK27" s="173"/>
      <c r="BML27" s="173"/>
      <c r="BMM27" s="173"/>
      <c r="BMN27" s="173"/>
      <c r="BMO27" s="173"/>
      <c r="BMP27" s="173"/>
      <c r="BMQ27" s="173"/>
      <c r="BMR27" s="173"/>
      <c r="BMS27" s="173"/>
      <c r="BMT27" s="173"/>
      <c r="BMU27" s="173"/>
      <c r="BMV27" s="173"/>
      <c r="BMW27" s="173"/>
      <c r="BMX27" s="173"/>
      <c r="BMY27" s="173"/>
      <c r="BMZ27" s="173"/>
      <c r="BNA27" s="173"/>
      <c r="BNB27" s="173"/>
      <c r="BNC27" s="173"/>
      <c r="BND27" s="173"/>
      <c r="BNE27" s="173"/>
      <c r="BNF27" s="173"/>
      <c r="BNG27" s="173"/>
      <c r="BNH27" s="173"/>
      <c r="BNI27" s="173"/>
      <c r="BNJ27" s="173"/>
      <c r="BNK27" s="173"/>
      <c r="BNL27" s="173"/>
      <c r="BNM27" s="173"/>
      <c r="BNN27" s="173"/>
      <c r="BNO27" s="173"/>
      <c r="BNP27" s="173"/>
      <c r="BNQ27" s="173"/>
      <c r="BNR27" s="173"/>
      <c r="BNS27" s="173"/>
      <c r="BNT27" s="173"/>
      <c r="BNU27" s="173"/>
      <c r="BNV27" s="173"/>
      <c r="BNW27" s="173"/>
      <c r="BNX27" s="173"/>
      <c r="BNY27" s="173"/>
      <c r="BNZ27" s="173"/>
      <c r="BOA27" s="173"/>
      <c r="BOB27" s="173"/>
      <c r="BOC27" s="173"/>
      <c r="BOD27" s="173"/>
      <c r="BOE27" s="173"/>
      <c r="BOF27" s="173"/>
      <c r="BOG27" s="173"/>
      <c r="BOH27" s="173"/>
      <c r="BOI27" s="173"/>
      <c r="BOJ27" s="173"/>
      <c r="BOK27" s="173"/>
      <c r="BOL27" s="173"/>
      <c r="BOM27" s="173"/>
      <c r="BON27" s="173"/>
      <c r="BOO27" s="173"/>
      <c r="BOP27" s="173"/>
      <c r="BOQ27" s="173"/>
      <c r="BOR27" s="173"/>
      <c r="BOS27" s="173"/>
      <c r="BOT27" s="173"/>
      <c r="BOU27" s="173"/>
      <c r="BOV27" s="173"/>
      <c r="BOW27" s="173"/>
      <c r="BOX27" s="173"/>
      <c r="BOY27" s="173"/>
      <c r="BOZ27" s="173"/>
      <c r="BPA27" s="173"/>
      <c r="BPB27" s="173"/>
      <c r="BPC27" s="173"/>
      <c r="BPD27" s="173"/>
      <c r="BPE27" s="173"/>
      <c r="BPF27" s="173"/>
      <c r="BPG27" s="173"/>
      <c r="BPH27" s="173"/>
      <c r="BPI27" s="173"/>
      <c r="BPJ27" s="173"/>
      <c r="BPK27" s="173"/>
      <c r="BPL27" s="173"/>
      <c r="BPM27" s="173"/>
      <c r="BPN27" s="173"/>
      <c r="BPO27" s="173"/>
      <c r="BPP27" s="173"/>
      <c r="BPQ27" s="173"/>
      <c r="BPR27" s="173"/>
      <c r="BPS27" s="173"/>
      <c r="BPT27" s="173"/>
      <c r="BPU27" s="173"/>
      <c r="BPV27" s="173"/>
      <c r="BPW27" s="173"/>
      <c r="BPX27" s="173"/>
      <c r="BPY27" s="173"/>
      <c r="BPZ27" s="173"/>
      <c r="BQA27" s="173"/>
      <c r="BQB27" s="173"/>
      <c r="BQC27" s="173"/>
      <c r="BQD27" s="173"/>
      <c r="BQE27" s="173"/>
      <c r="BQF27" s="173"/>
      <c r="BQG27" s="173"/>
      <c r="BQH27" s="173"/>
      <c r="BQI27" s="173"/>
      <c r="BQJ27" s="173"/>
      <c r="BQK27" s="173"/>
      <c r="BQL27" s="173"/>
      <c r="BQM27" s="173"/>
      <c r="BQN27" s="173"/>
      <c r="BQO27" s="173"/>
      <c r="BQP27" s="173"/>
      <c r="BQQ27" s="173"/>
      <c r="BQR27" s="173"/>
      <c r="BQS27" s="173"/>
      <c r="BQT27" s="173"/>
      <c r="BQU27" s="173"/>
      <c r="BQV27" s="173"/>
      <c r="BQW27" s="173"/>
      <c r="BQX27" s="173"/>
      <c r="BQY27" s="173"/>
      <c r="BQZ27" s="173"/>
      <c r="BRA27" s="173"/>
      <c r="BRB27" s="173"/>
      <c r="BRC27" s="173"/>
      <c r="BRD27" s="173"/>
      <c r="BRE27" s="173"/>
      <c r="BRF27" s="173"/>
      <c r="BRG27" s="173"/>
      <c r="BRH27" s="173"/>
      <c r="BRI27" s="173"/>
      <c r="BRJ27" s="173"/>
      <c r="BRK27" s="173"/>
      <c r="BRL27" s="173"/>
      <c r="BRM27" s="173"/>
      <c r="BRN27" s="173"/>
      <c r="BRO27" s="173"/>
      <c r="BRP27" s="173"/>
      <c r="BRQ27" s="173"/>
      <c r="BRR27" s="173"/>
      <c r="BRS27" s="173"/>
      <c r="BRT27" s="173"/>
      <c r="BRU27" s="173"/>
      <c r="BRV27" s="173"/>
      <c r="BRW27" s="173"/>
      <c r="BRX27" s="173"/>
      <c r="BRY27" s="173"/>
      <c r="BRZ27" s="173"/>
      <c r="BSA27" s="173"/>
      <c r="BSB27" s="173"/>
      <c r="BSC27" s="173"/>
      <c r="BSD27" s="173"/>
      <c r="BSE27" s="173"/>
      <c r="BSF27" s="173"/>
      <c r="BSG27" s="173"/>
      <c r="BSH27" s="173"/>
      <c r="BSI27" s="173"/>
      <c r="BSJ27" s="173"/>
      <c r="BSK27" s="173"/>
      <c r="BSL27" s="173"/>
      <c r="BSM27" s="173"/>
      <c r="BSN27" s="173"/>
      <c r="BSO27" s="173"/>
      <c r="BSP27" s="173"/>
      <c r="BSQ27" s="173"/>
      <c r="BSR27" s="173"/>
      <c r="BSS27" s="173"/>
      <c r="BST27" s="173"/>
      <c r="BSU27" s="173"/>
      <c r="BSV27" s="173"/>
      <c r="BSW27" s="173"/>
      <c r="BSX27" s="173"/>
      <c r="BSY27" s="173"/>
      <c r="BSZ27" s="173"/>
      <c r="BTA27" s="173"/>
      <c r="BTB27" s="173"/>
      <c r="BTC27" s="173"/>
      <c r="BTD27" s="173"/>
      <c r="BTE27" s="173"/>
      <c r="BTF27" s="173"/>
      <c r="BTG27" s="173"/>
      <c r="BTH27" s="173"/>
      <c r="BTI27" s="173"/>
      <c r="BTJ27" s="173"/>
      <c r="BTK27" s="173"/>
      <c r="BTL27" s="173"/>
      <c r="BTM27" s="173"/>
      <c r="BTN27" s="173"/>
      <c r="BTO27" s="173"/>
      <c r="BTP27" s="173"/>
      <c r="BTQ27" s="173"/>
      <c r="BTR27" s="173"/>
      <c r="BTS27" s="173"/>
      <c r="BTT27" s="173"/>
      <c r="BTU27" s="173"/>
      <c r="BTV27" s="173"/>
      <c r="BTW27" s="173"/>
      <c r="BTX27" s="173"/>
      <c r="BTY27" s="173"/>
      <c r="BTZ27" s="173"/>
      <c r="BUA27" s="173"/>
      <c r="BUB27" s="173"/>
      <c r="BUC27" s="173"/>
      <c r="BUD27" s="173"/>
      <c r="BUE27" s="173"/>
      <c r="BUF27" s="173"/>
      <c r="BUG27" s="173"/>
      <c r="BUH27" s="173"/>
      <c r="BUI27" s="173"/>
      <c r="BUJ27" s="173"/>
      <c r="BUK27" s="173"/>
      <c r="BUL27" s="173"/>
      <c r="BUM27" s="173"/>
      <c r="BUN27" s="173"/>
      <c r="BUO27" s="173"/>
      <c r="BUP27" s="173"/>
      <c r="BUQ27" s="173"/>
      <c r="BUR27" s="173"/>
      <c r="BUS27" s="173"/>
      <c r="BUT27" s="173"/>
      <c r="BUU27" s="173"/>
      <c r="BUV27" s="173"/>
      <c r="BUW27" s="173"/>
      <c r="BUX27" s="173"/>
      <c r="BUY27" s="173"/>
      <c r="BUZ27" s="173"/>
      <c r="BVA27" s="173"/>
      <c r="BVB27" s="173"/>
      <c r="BVC27" s="173"/>
      <c r="BVD27" s="173"/>
      <c r="BVE27" s="173"/>
      <c r="BVF27" s="173"/>
      <c r="BVG27" s="173"/>
      <c r="BVH27" s="173"/>
      <c r="BVI27" s="173"/>
      <c r="BVJ27" s="173"/>
      <c r="BVK27" s="173"/>
      <c r="BVL27" s="173"/>
      <c r="BVM27" s="173"/>
      <c r="BVN27" s="173"/>
      <c r="BVO27" s="173"/>
      <c r="BVP27" s="173"/>
      <c r="BVQ27" s="173"/>
      <c r="BVR27" s="173"/>
      <c r="BVS27" s="173"/>
      <c r="BVT27" s="173"/>
      <c r="BVU27" s="173"/>
      <c r="BVV27" s="173"/>
      <c r="BVW27" s="173"/>
      <c r="BVX27" s="173"/>
      <c r="BVY27" s="173"/>
      <c r="BVZ27" s="173"/>
      <c r="BWA27" s="173"/>
      <c r="BWB27" s="173"/>
      <c r="BWC27" s="173"/>
      <c r="BWD27" s="173"/>
      <c r="BWE27" s="173"/>
      <c r="BWF27" s="173"/>
      <c r="BWG27" s="173"/>
      <c r="BWH27" s="173"/>
      <c r="BWI27" s="173"/>
      <c r="BWJ27" s="173"/>
      <c r="BWK27" s="173"/>
      <c r="BWL27" s="173"/>
      <c r="BWM27" s="173"/>
      <c r="BWN27" s="173"/>
      <c r="BWO27" s="173"/>
      <c r="BWP27" s="173"/>
      <c r="BWQ27" s="173"/>
      <c r="BWR27" s="173"/>
      <c r="BWS27" s="173"/>
      <c r="BWT27" s="173"/>
      <c r="BWU27" s="173"/>
      <c r="BWV27" s="173"/>
      <c r="BWW27" s="173"/>
      <c r="BWX27" s="173"/>
      <c r="BWY27" s="173"/>
      <c r="BWZ27" s="173"/>
      <c r="BXA27" s="173"/>
      <c r="BXB27" s="173"/>
      <c r="BXC27" s="173"/>
      <c r="BXD27" s="173"/>
      <c r="BXE27" s="173"/>
      <c r="BXF27" s="173"/>
      <c r="BXG27" s="173"/>
      <c r="BXH27" s="173"/>
      <c r="BXI27" s="173"/>
      <c r="BXJ27" s="173"/>
      <c r="BXK27" s="173"/>
      <c r="BXL27" s="173"/>
      <c r="BXM27" s="173"/>
      <c r="BXN27" s="173"/>
      <c r="BXO27" s="173"/>
      <c r="BXP27" s="173"/>
      <c r="BXQ27" s="173"/>
      <c r="BXR27" s="173"/>
      <c r="BXS27" s="173"/>
      <c r="BXT27" s="173"/>
      <c r="BXU27" s="173"/>
      <c r="BXV27" s="173"/>
      <c r="BXW27" s="173"/>
      <c r="BXX27" s="173"/>
      <c r="BXY27" s="173"/>
      <c r="BXZ27" s="173"/>
      <c r="BYA27" s="173"/>
      <c r="BYB27" s="173"/>
      <c r="BYC27" s="173"/>
      <c r="BYD27" s="173"/>
      <c r="BYE27" s="173"/>
      <c r="BYF27" s="173"/>
      <c r="BYG27" s="173"/>
      <c r="BYH27" s="173"/>
      <c r="BYI27" s="173"/>
      <c r="BYJ27" s="173"/>
      <c r="BYK27" s="173"/>
      <c r="BYL27" s="173"/>
      <c r="BYM27" s="173"/>
      <c r="BYN27" s="173"/>
      <c r="BYO27" s="173"/>
      <c r="BYP27" s="173"/>
      <c r="BYQ27" s="173"/>
      <c r="BYR27" s="173"/>
      <c r="BYS27" s="173"/>
      <c r="BYT27" s="173"/>
      <c r="BYU27" s="173"/>
      <c r="BYV27" s="173"/>
      <c r="BYW27" s="173"/>
      <c r="BYX27" s="173"/>
      <c r="BYY27" s="173"/>
      <c r="BYZ27" s="173"/>
      <c r="BZA27" s="173"/>
      <c r="BZB27" s="173"/>
      <c r="BZC27" s="173"/>
      <c r="BZD27" s="173"/>
      <c r="BZE27" s="173"/>
      <c r="BZF27" s="173"/>
      <c r="BZG27" s="173"/>
      <c r="BZH27" s="173"/>
      <c r="BZI27" s="173"/>
      <c r="BZJ27" s="173"/>
      <c r="BZK27" s="173"/>
      <c r="BZL27" s="173"/>
      <c r="BZM27" s="173"/>
      <c r="BZN27" s="173"/>
      <c r="BZO27" s="173"/>
      <c r="BZP27" s="173"/>
      <c r="BZQ27" s="173"/>
      <c r="BZR27" s="173"/>
      <c r="BZS27" s="173"/>
      <c r="BZT27" s="173"/>
      <c r="BZU27" s="173"/>
      <c r="BZV27" s="173"/>
      <c r="BZW27" s="173"/>
      <c r="BZX27" s="173"/>
      <c r="BZY27" s="173"/>
      <c r="BZZ27" s="173"/>
      <c r="CAA27" s="173"/>
      <c r="CAB27" s="173"/>
      <c r="CAC27" s="173"/>
      <c r="CAD27" s="173"/>
      <c r="CAE27" s="173"/>
      <c r="CAF27" s="173"/>
      <c r="CAG27" s="173"/>
      <c r="CAH27" s="173"/>
      <c r="CAI27" s="173"/>
      <c r="CAJ27" s="173"/>
      <c r="CAK27" s="173"/>
      <c r="CAL27" s="173"/>
      <c r="CAM27" s="173"/>
      <c r="CAN27" s="173"/>
      <c r="CAO27" s="173"/>
      <c r="CAP27" s="173"/>
      <c r="CAQ27" s="173"/>
      <c r="CAR27" s="173"/>
      <c r="CAS27" s="173"/>
      <c r="CAT27" s="173"/>
      <c r="CAU27" s="173"/>
      <c r="CAV27" s="173"/>
      <c r="CAW27" s="173"/>
      <c r="CAX27" s="173"/>
      <c r="CAY27" s="173"/>
      <c r="CAZ27" s="173"/>
      <c r="CBA27" s="173"/>
      <c r="CBB27" s="173"/>
      <c r="CBC27" s="173"/>
      <c r="CBD27" s="173"/>
      <c r="CBE27" s="173"/>
      <c r="CBF27" s="173"/>
      <c r="CBG27" s="173"/>
      <c r="CBH27" s="173"/>
      <c r="CBI27" s="173"/>
      <c r="CBJ27" s="173"/>
      <c r="CBK27" s="173"/>
      <c r="CBL27" s="173"/>
      <c r="CBM27" s="173"/>
      <c r="CBN27" s="173"/>
      <c r="CBO27" s="173"/>
      <c r="CBP27" s="173"/>
      <c r="CBQ27" s="173"/>
      <c r="CBR27" s="173"/>
      <c r="CBS27" s="173"/>
      <c r="CBT27" s="173"/>
      <c r="CBU27" s="173"/>
      <c r="CBV27" s="173"/>
      <c r="CBW27" s="173"/>
      <c r="CBX27" s="173"/>
      <c r="CBY27" s="173"/>
      <c r="CBZ27" s="173"/>
      <c r="CCA27" s="173"/>
      <c r="CCB27" s="173"/>
      <c r="CCC27" s="173"/>
      <c r="CCD27" s="173"/>
      <c r="CCE27" s="173"/>
      <c r="CCF27" s="173"/>
      <c r="CCG27" s="173"/>
      <c r="CCH27" s="173"/>
      <c r="CCI27" s="173"/>
      <c r="CCJ27" s="173"/>
      <c r="CCK27" s="173"/>
      <c r="CCL27" s="173"/>
      <c r="CCM27" s="173"/>
      <c r="CCN27" s="173"/>
      <c r="CCO27" s="173"/>
      <c r="CCP27" s="173"/>
      <c r="CCQ27" s="173"/>
      <c r="CCR27" s="173"/>
      <c r="CCS27" s="173"/>
      <c r="CCT27" s="173"/>
      <c r="CCU27" s="173"/>
      <c r="CCV27" s="173"/>
      <c r="CCW27" s="173"/>
      <c r="CCX27" s="173"/>
      <c r="CCY27" s="173"/>
      <c r="CCZ27" s="173"/>
      <c r="CDA27" s="173"/>
      <c r="CDB27" s="173"/>
      <c r="CDC27" s="173"/>
      <c r="CDD27" s="173"/>
      <c r="CDE27" s="173"/>
      <c r="CDF27" s="173"/>
      <c r="CDG27" s="173"/>
      <c r="CDH27" s="173"/>
      <c r="CDI27" s="173"/>
      <c r="CDJ27" s="173"/>
      <c r="CDK27" s="173"/>
      <c r="CDL27" s="173"/>
      <c r="CDM27" s="173"/>
      <c r="CDN27" s="173"/>
      <c r="CDO27" s="173"/>
      <c r="CDP27" s="173"/>
      <c r="CDQ27" s="173"/>
      <c r="CDR27" s="173"/>
      <c r="CDS27" s="173"/>
      <c r="CDT27" s="173"/>
      <c r="CDU27" s="173"/>
      <c r="CDV27" s="173"/>
      <c r="CDW27" s="173"/>
      <c r="CDX27" s="173"/>
      <c r="CDY27" s="173"/>
      <c r="CDZ27" s="173"/>
      <c r="CEA27" s="173"/>
      <c r="CEB27" s="173"/>
      <c r="CEC27" s="173"/>
      <c r="CED27" s="173"/>
      <c r="CEE27" s="173"/>
      <c r="CEF27" s="173"/>
      <c r="CEG27" s="173"/>
      <c r="CEH27" s="173"/>
      <c r="CEI27" s="173"/>
      <c r="CEJ27" s="173"/>
      <c r="CEK27" s="173"/>
      <c r="CEL27" s="173"/>
      <c r="CEM27" s="173"/>
      <c r="CEN27" s="173"/>
      <c r="CEO27" s="173"/>
      <c r="CEP27" s="173"/>
      <c r="CEQ27" s="173"/>
      <c r="CER27" s="173"/>
      <c r="CES27" s="173"/>
      <c r="CET27" s="173"/>
      <c r="CEU27" s="173"/>
      <c r="CEV27" s="173"/>
      <c r="CEW27" s="173"/>
      <c r="CEX27" s="173"/>
      <c r="CEY27" s="173"/>
      <c r="CEZ27" s="173"/>
      <c r="CFA27" s="173"/>
      <c r="CFB27" s="173"/>
      <c r="CFC27" s="173"/>
      <c r="CFD27" s="173"/>
      <c r="CFE27" s="173"/>
      <c r="CFF27" s="173"/>
      <c r="CFG27" s="173"/>
      <c r="CFH27" s="173"/>
      <c r="CFI27" s="173"/>
      <c r="CFJ27" s="173"/>
      <c r="CFK27" s="173"/>
      <c r="CFL27" s="173"/>
      <c r="CFM27" s="173"/>
      <c r="CFN27" s="173"/>
      <c r="CFO27" s="173"/>
      <c r="CFP27" s="173"/>
      <c r="CFQ27" s="173"/>
      <c r="CFR27" s="173"/>
      <c r="CFS27" s="173"/>
      <c r="CFT27" s="173"/>
      <c r="CFU27" s="173"/>
      <c r="CFV27" s="173"/>
      <c r="CFW27" s="173"/>
      <c r="CFX27" s="173"/>
      <c r="CFY27" s="173"/>
      <c r="CFZ27" s="173"/>
      <c r="CGA27" s="173"/>
      <c r="CGB27" s="173"/>
      <c r="CGC27" s="173"/>
      <c r="CGD27" s="173"/>
      <c r="CGE27" s="173"/>
      <c r="CGF27" s="173"/>
      <c r="CGG27" s="173"/>
      <c r="CGH27" s="173"/>
      <c r="CGI27" s="173"/>
      <c r="CGJ27" s="173"/>
      <c r="CGK27" s="173"/>
      <c r="CGL27" s="173"/>
      <c r="CGM27" s="173"/>
      <c r="CGN27" s="173"/>
      <c r="CGO27" s="173"/>
      <c r="CGP27" s="173"/>
      <c r="CGQ27" s="173"/>
      <c r="CGR27" s="173"/>
      <c r="CGS27" s="173"/>
      <c r="CGT27" s="173"/>
      <c r="CGU27" s="173"/>
      <c r="CGV27" s="173"/>
      <c r="CGW27" s="173"/>
      <c r="CGX27" s="173"/>
      <c r="CGY27" s="173"/>
      <c r="CGZ27" s="173"/>
      <c r="CHA27" s="173"/>
      <c r="CHB27" s="173"/>
      <c r="CHC27" s="173"/>
      <c r="CHD27" s="173"/>
      <c r="CHE27" s="173"/>
      <c r="CHF27" s="173"/>
      <c r="CHG27" s="173"/>
      <c r="CHH27" s="173"/>
      <c r="CHI27" s="173"/>
      <c r="CHJ27" s="173"/>
      <c r="CHK27" s="173"/>
      <c r="CHL27" s="173"/>
      <c r="CHM27" s="173"/>
      <c r="CHN27" s="173"/>
      <c r="CHO27" s="173"/>
      <c r="CHP27" s="173"/>
      <c r="CHQ27" s="173"/>
      <c r="CHR27" s="173"/>
      <c r="CHS27" s="173"/>
      <c r="CHT27" s="173"/>
      <c r="CHU27" s="173"/>
      <c r="CHV27" s="173"/>
      <c r="CHW27" s="173"/>
      <c r="CHX27" s="173"/>
      <c r="CHY27" s="173"/>
      <c r="CHZ27" s="173"/>
      <c r="CIA27" s="173"/>
      <c r="CIB27" s="173"/>
      <c r="CIC27" s="173"/>
      <c r="CID27" s="173"/>
      <c r="CIE27" s="173"/>
      <c r="CIF27" s="173"/>
      <c r="CIG27" s="173"/>
      <c r="CIH27" s="173"/>
      <c r="CII27" s="173"/>
      <c r="CIJ27" s="173"/>
      <c r="CIK27" s="173"/>
      <c r="CIL27" s="173"/>
      <c r="CIM27" s="173"/>
      <c r="CIN27" s="173"/>
      <c r="CIO27" s="173"/>
      <c r="CIP27" s="173"/>
      <c r="CIQ27" s="173"/>
      <c r="CIR27" s="173"/>
      <c r="CIS27" s="173"/>
      <c r="CIT27" s="173"/>
      <c r="CIU27" s="173"/>
      <c r="CIV27" s="173"/>
      <c r="CIW27" s="173"/>
      <c r="CIX27" s="173"/>
      <c r="CIY27" s="173"/>
      <c r="CIZ27" s="173"/>
      <c r="CJA27" s="173"/>
      <c r="CJB27" s="173"/>
      <c r="CJC27" s="173"/>
      <c r="CJD27" s="173"/>
      <c r="CJE27" s="173"/>
      <c r="CJF27" s="173"/>
      <c r="CJG27" s="173"/>
      <c r="CJH27" s="173"/>
      <c r="CJI27" s="173"/>
      <c r="CJJ27" s="173"/>
      <c r="CJK27" s="173"/>
      <c r="CJL27" s="173"/>
      <c r="CJM27" s="173"/>
      <c r="CJN27" s="173"/>
      <c r="CJO27" s="173"/>
      <c r="CJP27" s="173"/>
      <c r="CJQ27" s="173"/>
      <c r="CJR27" s="173"/>
      <c r="CJS27" s="173"/>
      <c r="CJT27" s="173"/>
      <c r="CJU27" s="173"/>
      <c r="CJV27" s="173"/>
      <c r="CJW27" s="173"/>
      <c r="CJX27" s="173"/>
      <c r="CJY27" s="173"/>
      <c r="CJZ27" s="173"/>
      <c r="CKA27" s="173"/>
      <c r="CKB27" s="173"/>
      <c r="CKC27" s="173"/>
      <c r="CKD27" s="173"/>
      <c r="CKE27" s="173"/>
      <c r="CKF27" s="173"/>
      <c r="CKG27" s="173"/>
      <c r="CKH27" s="173"/>
      <c r="CKI27" s="173"/>
      <c r="CKJ27" s="173"/>
      <c r="CKK27" s="173"/>
      <c r="CKL27" s="173"/>
      <c r="CKM27" s="173"/>
      <c r="CKN27" s="173"/>
      <c r="CKO27" s="173"/>
      <c r="CKP27" s="173"/>
      <c r="CKQ27" s="173"/>
      <c r="CKR27" s="173"/>
      <c r="CKS27" s="173"/>
      <c r="CKT27" s="173"/>
      <c r="CKU27" s="173"/>
      <c r="CKV27" s="173"/>
      <c r="CKW27" s="173"/>
      <c r="CKX27" s="173"/>
      <c r="CKY27" s="173"/>
      <c r="CKZ27" s="173"/>
      <c r="CLA27" s="173"/>
      <c r="CLB27" s="173"/>
      <c r="CLC27" s="173"/>
      <c r="CLD27" s="173"/>
      <c r="CLE27" s="173"/>
      <c r="CLF27" s="173"/>
      <c r="CLG27" s="173"/>
      <c r="CLH27" s="173"/>
      <c r="CLI27" s="173"/>
      <c r="CLJ27" s="173"/>
      <c r="CLK27" s="173"/>
      <c r="CLL27" s="173"/>
      <c r="CLM27" s="173"/>
      <c r="CLN27" s="173"/>
      <c r="CLO27" s="173"/>
      <c r="CLP27" s="173"/>
      <c r="CLQ27" s="173"/>
      <c r="CLR27" s="173"/>
      <c r="CLS27" s="173"/>
      <c r="CLT27" s="173"/>
      <c r="CLU27" s="173"/>
      <c r="CLV27" s="173"/>
      <c r="CLW27" s="173"/>
      <c r="CLX27" s="173"/>
      <c r="CLY27" s="173"/>
      <c r="CLZ27" s="173"/>
      <c r="CMA27" s="173"/>
      <c r="CMB27" s="173"/>
      <c r="CMC27" s="173"/>
      <c r="CMD27" s="173"/>
      <c r="CME27" s="173"/>
      <c r="CMF27" s="173"/>
      <c r="CMG27" s="173"/>
      <c r="CMH27" s="173"/>
      <c r="CMI27" s="173"/>
      <c r="CMJ27" s="173"/>
      <c r="CMK27" s="173"/>
      <c r="CML27" s="173"/>
      <c r="CMM27" s="173"/>
      <c r="CMN27" s="173"/>
      <c r="CMO27" s="173"/>
      <c r="CMP27" s="173"/>
      <c r="CMQ27" s="173"/>
      <c r="CMR27" s="173"/>
      <c r="CMS27" s="173"/>
      <c r="CMT27" s="173"/>
      <c r="CMU27" s="173"/>
      <c r="CMV27" s="173"/>
      <c r="CMW27" s="173"/>
      <c r="CMX27" s="173"/>
      <c r="CMY27" s="173"/>
      <c r="CMZ27" s="173"/>
      <c r="CNA27" s="173"/>
      <c r="CNB27" s="173"/>
      <c r="CNC27" s="173"/>
      <c r="CND27" s="173"/>
      <c r="CNE27" s="173"/>
      <c r="CNF27" s="173"/>
      <c r="CNG27" s="173"/>
      <c r="CNH27" s="173"/>
      <c r="CNI27" s="173"/>
      <c r="CNJ27" s="173"/>
      <c r="CNK27" s="173"/>
      <c r="CNL27" s="173"/>
      <c r="CNM27" s="173"/>
      <c r="CNN27" s="173"/>
      <c r="CNO27" s="173"/>
      <c r="CNP27" s="173"/>
      <c r="CNQ27" s="173"/>
      <c r="CNR27" s="173"/>
      <c r="CNS27" s="173"/>
      <c r="CNT27" s="173"/>
      <c r="CNU27" s="173"/>
      <c r="CNV27" s="173"/>
      <c r="CNW27" s="173"/>
      <c r="CNX27" s="173"/>
      <c r="CNY27" s="173"/>
      <c r="CNZ27" s="173"/>
      <c r="COA27" s="173"/>
      <c r="COB27" s="173"/>
      <c r="COC27" s="173"/>
      <c r="COD27" s="173"/>
      <c r="COE27" s="173"/>
      <c r="COF27" s="173"/>
      <c r="COG27" s="173"/>
      <c r="COH27" s="173"/>
      <c r="COI27" s="173"/>
      <c r="COJ27" s="173"/>
      <c r="COK27" s="173"/>
      <c r="COL27" s="173"/>
      <c r="COM27" s="173"/>
      <c r="CON27" s="173"/>
      <c r="COO27" s="173"/>
      <c r="COP27" s="173"/>
      <c r="COQ27" s="173"/>
      <c r="COR27" s="173"/>
      <c r="COS27" s="173"/>
      <c r="COT27" s="173"/>
      <c r="COU27" s="173"/>
      <c r="COV27" s="173"/>
      <c r="COW27" s="173"/>
      <c r="COX27" s="173"/>
      <c r="COY27" s="173"/>
      <c r="COZ27" s="173"/>
      <c r="CPA27" s="173"/>
      <c r="CPB27" s="173"/>
      <c r="CPC27" s="173"/>
      <c r="CPD27" s="173"/>
      <c r="CPE27" s="173"/>
      <c r="CPF27" s="173"/>
      <c r="CPG27" s="173"/>
      <c r="CPH27" s="173"/>
      <c r="CPI27" s="173"/>
      <c r="CPJ27" s="173"/>
      <c r="CPK27" s="173"/>
      <c r="CPL27" s="173"/>
      <c r="CPM27" s="173"/>
      <c r="CPN27" s="173"/>
      <c r="CPO27" s="173"/>
      <c r="CPP27" s="173"/>
      <c r="CPQ27" s="173"/>
      <c r="CPR27" s="173"/>
      <c r="CPS27" s="173"/>
      <c r="CPT27" s="173"/>
      <c r="CPU27" s="173"/>
      <c r="CPV27" s="173"/>
      <c r="CPW27" s="173"/>
      <c r="CPX27" s="173"/>
      <c r="CPY27" s="173"/>
      <c r="CPZ27" s="173"/>
      <c r="CQA27" s="173"/>
      <c r="CQB27" s="173"/>
      <c r="CQC27" s="173"/>
      <c r="CQD27" s="173"/>
      <c r="CQE27" s="173"/>
      <c r="CQF27" s="173"/>
      <c r="CQG27" s="173"/>
      <c r="CQH27" s="173"/>
      <c r="CQI27" s="173"/>
      <c r="CQJ27" s="173"/>
      <c r="CQK27" s="173"/>
      <c r="CQL27" s="173"/>
      <c r="CQM27" s="173"/>
      <c r="CQN27" s="173"/>
      <c r="CQO27" s="173"/>
      <c r="CQP27" s="173"/>
      <c r="CQQ27" s="173"/>
      <c r="CQR27" s="173"/>
      <c r="CQS27" s="173"/>
      <c r="CQT27" s="173"/>
      <c r="CQU27" s="173"/>
      <c r="CQV27" s="173"/>
      <c r="CQW27" s="173"/>
      <c r="CQX27" s="173"/>
      <c r="CQY27" s="173"/>
      <c r="CQZ27" s="173"/>
      <c r="CRA27" s="173"/>
      <c r="CRB27" s="173"/>
      <c r="CRC27" s="173"/>
      <c r="CRD27" s="173"/>
      <c r="CRE27" s="173"/>
      <c r="CRF27" s="173"/>
      <c r="CRG27" s="173"/>
      <c r="CRH27" s="173"/>
      <c r="CRI27" s="173"/>
      <c r="CRJ27" s="173"/>
      <c r="CRK27" s="173"/>
      <c r="CRL27" s="173"/>
      <c r="CRM27" s="173"/>
      <c r="CRN27" s="173"/>
      <c r="CRO27" s="173"/>
      <c r="CRP27" s="173"/>
      <c r="CRQ27" s="173"/>
      <c r="CRR27" s="173"/>
      <c r="CRS27" s="173"/>
      <c r="CRT27" s="173"/>
      <c r="CRU27" s="173"/>
      <c r="CRV27" s="173"/>
      <c r="CRW27" s="173"/>
      <c r="CRX27" s="173"/>
      <c r="CRY27" s="173"/>
      <c r="CRZ27" s="173"/>
      <c r="CSA27" s="173"/>
      <c r="CSB27" s="173"/>
      <c r="CSC27" s="173"/>
      <c r="CSD27" s="173"/>
      <c r="CSE27" s="173"/>
      <c r="CSF27" s="173"/>
      <c r="CSG27" s="173"/>
      <c r="CSH27" s="173"/>
      <c r="CSI27" s="173"/>
      <c r="CSJ27" s="173"/>
      <c r="CSK27" s="173"/>
      <c r="CSL27" s="173"/>
      <c r="CSM27" s="173"/>
      <c r="CSN27" s="173"/>
      <c r="CSO27" s="173"/>
      <c r="CSP27" s="173"/>
      <c r="CSQ27" s="173"/>
      <c r="CSR27" s="173"/>
      <c r="CSS27" s="173"/>
      <c r="CST27" s="173"/>
      <c r="CSU27" s="173"/>
      <c r="CSV27" s="173"/>
      <c r="CSW27" s="173"/>
      <c r="CSX27" s="173"/>
      <c r="CSY27" s="173"/>
      <c r="CSZ27" s="173"/>
      <c r="CTA27" s="173"/>
      <c r="CTB27" s="173"/>
      <c r="CTC27" s="173"/>
      <c r="CTD27" s="173"/>
      <c r="CTE27" s="173"/>
      <c r="CTF27" s="173"/>
      <c r="CTG27" s="173"/>
      <c r="CTH27" s="173"/>
      <c r="CTI27" s="173"/>
      <c r="CTJ27" s="173"/>
      <c r="CTK27" s="173"/>
      <c r="CTL27" s="173"/>
      <c r="CTM27" s="173"/>
      <c r="CTN27" s="173"/>
      <c r="CTO27" s="173"/>
      <c r="CTP27" s="173"/>
      <c r="CTQ27" s="173"/>
      <c r="CTR27" s="173"/>
      <c r="CTS27" s="173"/>
      <c r="CTT27" s="173"/>
      <c r="CTU27" s="173"/>
      <c r="CTV27" s="173"/>
      <c r="CTW27" s="173"/>
      <c r="CTX27" s="173"/>
      <c r="CTY27" s="173"/>
      <c r="CTZ27" s="173"/>
      <c r="CUA27" s="173"/>
      <c r="CUB27" s="173"/>
      <c r="CUC27" s="173"/>
      <c r="CUD27" s="173"/>
      <c r="CUE27" s="173"/>
      <c r="CUF27" s="173"/>
      <c r="CUG27" s="173"/>
      <c r="CUH27" s="173"/>
      <c r="CUI27" s="173"/>
      <c r="CUJ27" s="173"/>
      <c r="CUK27" s="173"/>
      <c r="CUL27" s="173"/>
      <c r="CUM27" s="173"/>
      <c r="CUN27" s="173"/>
      <c r="CUO27" s="173"/>
      <c r="CUP27" s="173"/>
      <c r="CUQ27" s="173"/>
      <c r="CUR27" s="173"/>
      <c r="CUS27" s="173"/>
      <c r="CUT27" s="173"/>
      <c r="CUU27" s="173"/>
      <c r="CUV27" s="173"/>
      <c r="CUW27" s="173"/>
      <c r="CUX27" s="173"/>
      <c r="CUY27" s="173"/>
      <c r="CUZ27" s="173"/>
      <c r="CVA27" s="173"/>
      <c r="CVB27" s="173"/>
      <c r="CVC27" s="173"/>
      <c r="CVD27" s="173"/>
      <c r="CVE27" s="173"/>
      <c r="CVF27" s="173"/>
      <c r="CVG27" s="173"/>
      <c r="CVH27" s="173"/>
      <c r="CVI27" s="173"/>
      <c r="CVJ27" s="173"/>
      <c r="CVK27" s="173"/>
      <c r="CVL27" s="173"/>
      <c r="CVM27" s="173"/>
      <c r="CVN27" s="173"/>
      <c r="CVO27" s="173"/>
      <c r="CVP27" s="173"/>
      <c r="CVQ27" s="173"/>
      <c r="CVR27" s="173"/>
      <c r="CVS27" s="173"/>
      <c r="CVT27" s="173"/>
      <c r="CVU27" s="173"/>
      <c r="CVV27" s="173"/>
      <c r="CVW27" s="173"/>
      <c r="CVX27" s="173"/>
      <c r="CVY27" s="173"/>
      <c r="CVZ27" s="173"/>
      <c r="CWA27" s="173"/>
      <c r="CWB27" s="173"/>
      <c r="CWC27" s="173"/>
      <c r="CWD27" s="173"/>
      <c r="CWE27" s="173"/>
      <c r="CWF27" s="173"/>
      <c r="CWG27" s="173"/>
      <c r="CWH27" s="173"/>
      <c r="CWI27" s="173"/>
      <c r="CWJ27" s="173"/>
      <c r="CWK27" s="173"/>
      <c r="CWL27" s="173"/>
      <c r="CWM27" s="173"/>
      <c r="CWN27" s="173"/>
      <c r="CWO27" s="173"/>
      <c r="CWP27" s="173"/>
      <c r="CWQ27" s="173"/>
      <c r="CWR27" s="173"/>
      <c r="CWS27" s="173"/>
      <c r="CWT27" s="173"/>
      <c r="CWU27" s="173"/>
      <c r="CWV27" s="173"/>
      <c r="CWW27" s="173"/>
      <c r="CWX27" s="173"/>
      <c r="CWY27" s="173"/>
      <c r="CWZ27" s="173"/>
      <c r="CXA27" s="173"/>
      <c r="CXB27" s="173"/>
      <c r="CXC27" s="173"/>
      <c r="CXD27" s="173"/>
      <c r="CXE27" s="173"/>
      <c r="CXF27" s="173"/>
      <c r="CXG27" s="173"/>
      <c r="CXH27" s="173"/>
      <c r="CXI27" s="173"/>
      <c r="CXJ27" s="173"/>
      <c r="CXK27" s="173"/>
      <c r="CXL27" s="173"/>
      <c r="CXM27" s="173"/>
      <c r="CXN27" s="173"/>
      <c r="CXO27" s="173"/>
      <c r="CXP27" s="173"/>
      <c r="CXQ27" s="173"/>
      <c r="CXR27" s="173"/>
      <c r="CXS27" s="173"/>
      <c r="CXT27" s="173"/>
      <c r="CXU27" s="173"/>
      <c r="CXV27" s="173"/>
      <c r="CXW27" s="173"/>
      <c r="CXX27" s="173"/>
      <c r="CXY27" s="173"/>
      <c r="CXZ27" s="173"/>
      <c r="CYA27" s="173"/>
      <c r="CYB27" s="173"/>
      <c r="CYC27" s="173"/>
      <c r="CYD27" s="173"/>
      <c r="CYE27" s="173"/>
      <c r="CYF27" s="173"/>
      <c r="CYG27" s="173"/>
      <c r="CYH27" s="173"/>
      <c r="CYI27" s="173"/>
      <c r="CYJ27" s="173"/>
      <c r="CYK27" s="173"/>
      <c r="CYL27" s="173"/>
      <c r="CYM27" s="173"/>
      <c r="CYN27" s="173"/>
      <c r="CYO27" s="173"/>
      <c r="CYP27" s="173"/>
      <c r="CYQ27" s="173"/>
      <c r="CYR27" s="173"/>
      <c r="CYS27" s="173"/>
      <c r="CYT27" s="173"/>
      <c r="CYU27" s="173"/>
      <c r="CYV27" s="173"/>
      <c r="CYW27" s="173"/>
      <c r="CYX27" s="173"/>
      <c r="CYY27" s="173"/>
      <c r="CYZ27" s="173"/>
      <c r="CZA27" s="173"/>
      <c r="CZB27" s="173"/>
      <c r="CZC27" s="173"/>
      <c r="CZD27" s="173"/>
      <c r="CZE27" s="173"/>
      <c r="CZF27" s="173"/>
      <c r="CZG27" s="173"/>
      <c r="CZH27" s="173"/>
      <c r="CZI27" s="173"/>
      <c r="CZJ27" s="173"/>
      <c r="CZK27" s="173"/>
      <c r="CZL27" s="173"/>
      <c r="CZM27" s="173"/>
      <c r="CZN27" s="173"/>
      <c r="CZO27" s="173"/>
      <c r="CZP27" s="173"/>
      <c r="CZQ27" s="173"/>
      <c r="CZR27" s="173"/>
      <c r="CZS27" s="173"/>
      <c r="CZT27" s="173"/>
      <c r="CZU27" s="173"/>
      <c r="CZV27" s="173"/>
      <c r="CZW27" s="173"/>
      <c r="CZX27" s="173"/>
      <c r="CZY27" s="173"/>
      <c r="CZZ27" s="173"/>
      <c r="DAA27" s="173"/>
      <c r="DAB27" s="173"/>
      <c r="DAC27" s="173"/>
      <c r="DAD27" s="173"/>
      <c r="DAE27" s="173"/>
      <c r="DAF27" s="173"/>
      <c r="DAG27" s="173"/>
      <c r="DAH27" s="173"/>
      <c r="DAI27" s="173"/>
      <c r="DAJ27" s="173"/>
      <c r="DAK27" s="173"/>
      <c r="DAL27" s="173"/>
      <c r="DAM27" s="173"/>
      <c r="DAN27" s="173"/>
      <c r="DAO27" s="173"/>
      <c r="DAP27" s="173"/>
      <c r="DAQ27" s="173"/>
      <c r="DAR27" s="173"/>
      <c r="DAS27" s="173"/>
      <c r="DAT27" s="173"/>
      <c r="DAU27" s="173"/>
      <c r="DAV27" s="173"/>
      <c r="DAW27" s="173"/>
      <c r="DAX27" s="173"/>
      <c r="DAY27" s="173"/>
      <c r="DAZ27" s="173"/>
      <c r="DBA27" s="173"/>
      <c r="DBB27" s="173"/>
      <c r="DBC27" s="173"/>
      <c r="DBD27" s="173"/>
      <c r="DBE27" s="173"/>
      <c r="DBF27" s="173"/>
      <c r="DBG27" s="173"/>
      <c r="DBH27" s="173"/>
      <c r="DBI27" s="173"/>
      <c r="DBJ27" s="173"/>
      <c r="DBK27" s="173"/>
      <c r="DBL27" s="173"/>
      <c r="DBM27" s="173"/>
      <c r="DBN27" s="173"/>
      <c r="DBO27" s="173"/>
      <c r="DBP27" s="173"/>
      <c r="DBQ27" s="173"/>
      <c r="DBR27" s="173"/>
      <c r="DBS27" s="173"/>
      <c r="DBT27" s="173"/>
      <c r="DBU27" s="173"/>
      <c r="DBV27" s="173"/>
      <c r="DBW27" s="173"/>
      <c r="DBX27" s="173"/>
      <c r="DBY27" s="173"/>
      <c r="DBZ27" s="173"/>
      <c r="DCA27" s="173"/>
      <c r="DCB27" s="173"/>
      <c r="DCC27" s="173"/>
      <c r="DCD27" s="173"/>
      <c r="DCE27" s="173"/>
      <c r="DCF27" s="173"/>
      <c r="DCG27" s="173"/>
      <c r="DCH27" s="173"/>
      <c r="DCI27" s="173"/>
      <c r="DCJ27" s="173"/>
      <c r="DCK27" s="173"/>
      <c r="DCL27" s="173"/>
      <c r="DCM27" s="173"/>
      <c r="DCN27" s="173"/>
      <c r="DCO27" s="173"/>
      <c r="DCP27" s="173"/>
      <c r="DCQ27" s="173"/>
      <c r="DCR27" s="173"/>
      <c r="DCS27" s="173"/>
      <c r="DCT27" s="173"/>
      <c r="DCU27" s="173"/>
      <c r="DCV27" s="173"/>
      <c r="DCW27" s="173"/>
      <c r="DCX27" s="173"/>
      <c r="DCY27" s="173"/>
      <c r="DCZ27" s="173"/>
      <c r="DDA27" s="173"/>
      <c r="DDB27" s="173"/>
      <c r="DDC27" s="173"/>
      <c r="DDD27" s="173"/>
      <c r="DDE27" s="173"/>
      <c r="DDF27" s="173"/>
      <c r="DDG27" s="173"/>
      <c r="DDH27" s="173"/>
      <c r="DDI27" s="173"/>
      <c r="DDJ27" s="173"/>
      <c r="DDK27" s="173"/>
      <c r="DDL27" s="173"/>
      <c r="DDM27" s="173"/>
      <c r="DDN27" s="173"/>
      <c r="DDO27" s="173"/>
      <c r="DDP27" s="173"/>
      <c r="DDQ27" s="173"/>
      <c r="DDR27" s="173"/>
      <c r="DDS27" s="173"/>
      <c r="DDT27" s="173"/>
      <c r="DDU27" s="173"/>
      <c r="DDV27" s="173"/>
      <c r="DDW27" s="173"/>
      <c r="DDX27" s="173"/>
      <c r="DDY27" s="173"/>
      <c r="DDZ27" s="173"/>
      <c r="DEA27" s="173"/>
      <c r="DEB27" s="173"/>
      <c r="DEC27" s="173"/>
      <c r="DED27" s="173"/>
      <c r="DEE27" s="173"/>
      <c r="DEF27" s="173"/>
      <c r="DEG27" s="173"/>
      <c r="DEH27" s="173"/>
      <c r="DEI27" s="173"/>
      <c r="DEJ27" s="173"/>
      <c r="DEK27" s="173"/>
      <c r="DEL27" s="173"/>
      <c r="DEM27" s="173"/>
      <c r="DEN27" s="173"/>
      <c r="DEO27" s="173"/>
      <c r="DEP27" s="173"/>
      <c r="DEQ27" s="173"/>
      <c r="DER27" s="173"/>
      <c r="DES27" s="173"/>
      <c r="DET27" s="173"/>
      <c r="DEU27" s="173"/>
      <c r="DEV27" s="173"/>
      <c r="DEW27" s="173"/>
      <c r="DEX27" s="173"/>
      <c r="DEY27" s="173"/>
      <c r="DEZ27" s="173"/>
      <c r="DFA27" s="173"/>
      <c r="DFB27" s="173"/>
      <c r="DFC27" s="173"/>
      <c r="DFD27" s="173"/>
      <c r="DFE27" s="173"/>
      <c r="DFF27" s="173"/>
      <c r="DFG27" s="173"/>
      <c r="DFH27" s="173"/>
      <c r="DFI27" s="173"/>
      <c r="DFJ27" s="173"/>
      <c r="DFK27" s="173"/>
      <c r="DFL27" s="173"/>
      <c r="DFM27" s="173"/>
      <c r="DFN27" s="173"/>
      <c r="DFO27" s="173"/>
      <c r="DFP27" s="173"/>
      <c r="DFQ27" s="173"/>
      <c r="DFR27" s="173"/>
      <c r="DFS27" s="173"/>
      <c r="DFT27" s="173"/>
      <c r="DFU27" s="173"/>
      <c r="DFV27" s="173"/>
      <c r="DFW27" s="173"/>
      <c r="DFX27" s="173"/>
      <c r="DFY27" s="173"/>
      <c r="DFZ27" s="173"/>
      <c r="DGA27" s="173"/>
      <c r="DGB27" s="173"/>
      <c r="DGC27" s="173"/>
      <c r="DGD27" s="173"/>
      <c r="DGE27" s="173"/>
      <c r="DGF27" s="173"/>
      <c r="DGG27" s="173"/>
      <c r="DGH27" s="173"/>
      <c r="DGI27" s="173"/>
      <c r="DGJ27" s="173"/>
      <c r="DGK27" s="173"/>
      <c r="DGL27" s="173"/>
      <c r="DGM27" s="173"/>
      <c r="DGN27" s="173"/>
      <c r="DGO27" s="173"/>
      <c r="DGP27" s="173"/>
      <c r="DGQ27" s="173"/>
      <c r="DGR27" s="173"/>
      <c r="DGS27" s="173"/>
      <c r="DGT27" s="173"/>
      <c r="DGU27" s="173"/>
      <c r="DGV27" s="173"/>
      <c r="DGW27" s="173"/>
      <c r="DGX27" s="173"/>
      <c r="DGY27" s="173"/>
      <c r="DGZ27" s="173"/>
      <c r="DHA27" s="173"/>
      <c r="DHB27" s="173"/>
      <c r="DHC27" s="173"/>
      <c r="DHD27" s="173"/>
      <c r="DHE27" s="173"/>
      <c r="DHF27" s="173"/>
      <c r="DHG27" s="173"/>
      <c r="DHH27" s="173"/>
      <c r="DHI27" s="173"/>
      <c r="DHJ27" s="173"/>
      <c r="DHK27" s="173"/>
      <c r="DHL27" s="173"/>
      <c r="DHM27" s="173"/>
      <c r="DHN27" s="173"/>
      <c r="DHO27" s="173"/>
      <c r="DHP27" s="173"/>
      <c r="DHQ27" s="173"/>
      <c r="DHR27" s="173"/>
      <c r="DHS27" s="173"/>
      <c r="DHT27" s="173"/>
      <c r="DHU27" s="173"/>
      <c r="DHV27" s="173"/>
      <c r="DHW27" s="173"/>
      <c r="DHX27" s="173"/>
      <c r="DHY27" s="173"/>
      <c r="DHZ27" s="173"/>
      <c r="DIA27" s="173"/>
      <c r="DIB27" s="173"/>
      <c r="DIC27" s="173"/>
      <c r="DID27" s="173"/>
      <c r="DIE27" s="173"/>
      <c r="DIF27" s="173"/>
      <c r="DIG27" s="173"/>
      <c r="DIH27" s="173"/>
      <c r="DII27" s="173"/>
      <c r="DIJ27" s="173"/>
      <c r="DIK27" s="173"/>
      <c r="DIL27" s="173"/>
      <c r="DIM27" s="173"/>
      <c r="DIN27" s="173"/>
      <c r="DIO27" s="173"/>
      <c r="DIP27" s="173"/>
      <c r="DIQ27" s="173"/>
      <c r="DIR27" s="173"/>
      <c r="DIS27" s="173"/>
      <c r="DIT27" s="173"/>
      <c r="DIU27" s="173"/>
      <c r="DIV27" s="173"/>
      <c r="DIW27" s="173"/>
      <c r="DIX27" s="173"/>
      <c r="DIY27" s="173"/>
      <c r="DIZ27" s="173"/>
      <c r="DJA27" s="173"/>
      <c r="DJB27" s="173"/>
      <c r="DJC27" s="173"/>
      <c r="DJD27" s="173"/>
      <c r="DJE27" s="173"/>
      <c r="DJF27" s="173"/>
      <c r="DJG27" s="173"/>
      <c r="DJH27" s="173"/>
      <c r="DJI27" s="173"/>
      <c r="DJJ27" s="173"/>
      <c r="DJK27" s="173"/>
      <c r="DJL27" s="173"/>
      <c r="DJM27" s="173"/>
      <c r="DJN27" s="173"/>
      <c r="DJO27" s="173"/>
      <c r="DJP27" s="173"/>
      <c r="DJQ27" s="173"/>
      <c r="DJR27" s="173"/>
      <c r="DJS27" s="173"/>
      <c r="DJT27" s="173"/>
      <c r="DJU27" s="173"/>
      <c r="DJV27" s="173"/>
      <c r="DJW27" s="173"/>
      <c r="DJX27" s="173"/>
      <c r="DJY27" s="173"/>
      <c r="DJZ27" s="173"/>
      <c r="DKA27" s="173"/>
      <c r="DKB27" s="173"/>
      <c r="DKC27" s="173"/>
      <c r="DKD27" s="173"/>
      <c r="DKE27" s="173"/>
      <c r="DKF27" s="173"/>
      <c r="DKG27" s="173"/>
      <c r="DKH27" s="173"/>
      <c r="DKI27" s="173"/>
      <c r="DKJ27" s="173"/>
      <c r="DKK27" s="173"/>
      <c r="DKL27" s="173"/>
      <c r="DKM27" s="173"/>
      <c r="DKN27" s="173"/>
      <c r="DKO27" s="173"/>
      <c r="DKP27" s="173"/>
      <c r="DKQ27" s="173"/>
      <c r="DKR27" s="173"/>
      <c r="DKS27" s="173"/>
      <c r="DKT27" s="173"/>
      <c r="DKU27" s="173"/>
      <c r="DKV27" s="173"/>
      <c r="DKW27" s="173"/>
      <c r="DKX27" s="173"/>
      <c r="DKY27" s="173"/>
      <c r="DKZ27" s="173"/>
      <c r="DLA27" s="173"/>
      <c r="DLB27" s="173"/>
      <c r="DLC27" s="173"/>
      <c r="DLD27" s="173"/>
      <c r="DLE27" s="173"/>
      <c r="DLF27" s="173"/>
      <c r="DLG27" s="173"/>
      <c r="DLH27" s="173"/>
      <c r="DLI27" s="173"/>
      <c r="DLJ27" s="173"/>
      <c r="DLK27" s="173"/>
      <c r="DLL27" s="173"/>
      <c r="DLM27" s="173"/>
      <c r="DLN27" s="173"/>
      <c r="DLO27" s="173"/>
      <c r="DLP27" s="173"/>
      <c r="DLQ27" s="173"/>
      <c r="DLR27" s="173"/>
      <c r="DLS27" s="173"/>
      <c r="DLT27" s="173"/>
      <c r="DLU27" s="173"/>
      <c r="DLV27" s="173"/>
      <c r="DLW27" s="173"/>
      <c r="DLX27" s="173"/>
      <c r="DLY27" s="173"/>
      <c r="DLZ27" s="173"/>
      <c r="DMA27" s="173"/>
      <c r="DMB27" s="173"/>
      <c r="DMC27" s="173"/>
      <c r="DMD27" s="173"/>
      <c r="DME27" s="173"/>
      <c r="DMF27" s="173"/>
      <c r="DMG27" s="173"/>
      <c r="DMH27" s="173"/>
      <c r="DMI27" s="173"/>
      <c r="DMJ27" s="173"/>
      <c r="DMK27" s="173"/>
      <c r="DML27" s="173"/>
      <c r="DMM27" s="173"/>
      <c r="DMN27" s="173"/>
      <c r="DMO27" s="173"/>
      <c r="DMP27" s="173"/>
      <c r="DMQ27" s="173"/>
      <c r="DMR27" s="173"/>
      <c r="DMS27" s="173"/>
      <c r="DMT27" s="173"/>
      <c r="DMU27" s="173"/>
      <c r="DMV27" s="173"/>
      <c r="DMW27" s="173"/>
      <c r="DMX27" s="173"/>
      <c r="DMY27" s="173"/>
      <c r="DMZ27" s="173"/>
      <c r="DNA27" s="173"/>
      <c r="DNB27" s="173"/>
      <c r="DNC27" s="173"/>
      <c r="DND27" s="173"/>
      <c r="DNE27" s="173"/>
      <c r="DNF27" s="173"/>
      <c r="DNG27" s="173"/>
      <c r="DNH27" s="173"/>
      <c r="DNI27" s="173"/>
      <c r="DNJ27" s="173"/>
      <c r="DNK27" s="173"/>
      <c r="DNL27" s="173"/>
      <c r="DNM27" s="173"/>
      <c r="DNN27" s="173"/>
      <c r="DNO27" s="173"/>
      <c r="DNP27" s="173"/>
      <c r="DNQ27" s="173"/>
      <c r="DNR27" s="173"/>
      <c r="DNS27" s="173"/>
      <c r="DNT27" s="173"/>
      <c r="DNU27" s="173"/>
      <c r="DNV27" s="173"/>
      <c r="DNW27" s="173"/>
      <c r="DNX27" s="173"/>
      <c r="DNY27" s="173"/>
      <c r="DNZ27" s="173"/>
      <c r="DOA27" s="173"/>
      <c r="DOB27" s="173"/>
      <c r="DOC27" s="173"/>
      <c r="DOD27" s="173"/>
      <c r="DOE27" s="173"/>
      <c r="DOF27" s="173"/>
      <c r="DOG27" s="173"/>
      <c r="DOH27" s="173"/>
      <c r="DOI27" s="173"/>
      <c r="DOJ27" s="173"/>
      <c r="DOK27" s="173"/>
      <c r="DOL27" s="173"/>
      <c r="DOM27" s="173"/>
      <c r="DON27" s="173"/>
      <c r="DOO27" s="173"/>
      <c r="DOP27" s="173"/>
      <c r="DOQ27" s="173"/>
      <c r="DOR27" s="173"/>
      <c r="DOS27" s="173"/>
      <c r="DOT27" s="173"/>
      <c r="DOU27" s="173"/>
      <c r="DOV27" s="173"/>
      <c r="DOW27" s="173"/>
      <c r="DOX27" s="173"/>
      <c r="DOY27" s="173"/>
      <c r="DOZ27" s="173"/>
      <c r="DPA27" s="173"/>
      <c r="DPB27" s="173"/>
      <c r="DPC27" s="173"/>
      <c r="DPD27" s="173"/>
      <c r="DPE27" s="173"/>
      <c r="DPF27" s="173"/>
      <c r="DPG27" s="173"/>
      <c r="DPH27" s="173"/>
      <c r="DPI27" s="173"/>
      <c r="DPJ27" s="173"/>
      <c r="DPK27" s="173"/>
      <c r="DPL27" s="173"/>
      <c r="DPM27" s="173"/>
      <c r="DPN27" s="173"/>
      <c r="DPO27" s="173"/>
      <c r="DPP27" s="173"/>
      <c r="DPQ27" s="173"/>
      <c r="DPR27" s="173"/>
      <c r="DPS27" s="173"/>
      <c r="DPT27" s="173"/>
      <c r="DPU27" s="173"/>
      <c r="DPV27" s="173"/>
      <c r="DPW27" s="173"/>
      <c r="DPX27" s="173"/>
      <c r="DPY27" s="173"/>
      <c r="DPZ27" s="173"/>
      <c r="DQA27" s="173"/>
      <c r="DQB27" s="173"/>
      <c r="DQC27" s="173"/>
      <c r="DQD27" s="173"/>
      <c r="DQE27" s="173"/>
      <c r="DQF27" s="173"/>
      <c r="DQG27" s="173"/>
      <c r="DQH27" s="173"/>
      <c r="DQI27" s="173"/>
      <c r="DQJ27" s="173"/>
      <c r="DQK27" s="173"/>
      <c r="DQL27" s="173"/>
      <c r="DQM27" s="173"/>
      <c r="DQN27" s="173"/>
      <c r="DQO27" s="173"/>
      <c r="DQP27" s="173"/>
      <c r="DQQ27" s="173"/>
      <c r="DQR27" s="173"/>
      <c r="DQS27" s="173"/>
      <c r="DQT27" s="173"/>
      <c r="DQU27" s="173"/>
      <c r="DQV27" s="173"/>
      <c r="DQW27" s="173"/>
      <c r="DQX27" s="173"/>
      <c r="DQY27" s="173"/>
      <c r="DQZ27" s="173"/>
      <c r="DRA27" s="173"/>
      <c r="DRB27" s="173"/>
      <c r="DRC27" s="173"/>
      <c r="DRD27" s="173"/>
      <c r="DRE27" s="173"/>
      <c r="DRF27" s="173"/>
      <c r="DRG27" s="173"/>
      <c r="DRH27" s="173"/>
      <c r="DRI27" s="173"/>
      <c r="DRJ27" s="173"/>
      <c r="DRK27" s="173"/>
      <c r="DRL27" s="173"/>
      <c r="DRM27" s="173"/>
      <c r="DRN27" s="173"/>
      <c r="DRO27" s="173"/>
      <c r="DRP27" s="173"/>
      <c r="DRQ27" s="173"/>
      <c r="DRR27" s="173"/>
      <c r="DRS27" s="173"/>
      <c r="DRT27" s="173"/>
      <c r="DRU27" s="173"/>
      <c r="DRV27" s="173"/>
      <c r="DRW27" s="173"/>
      <c r="DRX27" s="173"/>
      <c r="DRY27" s="173"/>
      <c r="DRZ27" s="173"/>
      <c r="DSA27" s="173"/>
      <c r="DSB27" s="173"/>
      <c r="DSC27" s="173"/>
      <c r="DSD27" s="173"/>
      <c r="DSE27" s="173"/>
      <c r="DSF27" s="173"/>
      <c r="DSG27" s="173"/>
      <c r="DSH27" s="173"/>
      <c r="DSI27" s="173"/>
      <c r="DSJ27" s="173"/>
      <c r="DSK27" s="173"/>
      <c r="DSL27" s="173"/>
      <c r="DSM27" s="173"/>
      <c r="DSN27" s="173"/>
      <c r="DSO27" s="173"/>
      <c r="DSP27" s="173"/>
      <c r="DSQ27" s="173"/>
      <c r="DSR27" s="173"/>
      <c r="DSS27" s="173"/>
      <c r="DST27" s="173"/>
      <c r="DSU27" s="173"/>
      <c r="DSV27" s="173"/>
      <c r="DSW27" s="173"/>
      <c r="DSX27" s="173"/>
      <c r="DSY27" s="173"/>
      <c r="DSZ27" s="173"/>
      <c r="DTA27" s="173"/>
      <c r="DTB27" s="173"/>
      <c r="DTC27" s="173"/>
      <c r="DTD27" s="173"/>
      <c r="DTE27" s="173"/>
      <c r="DTF27" s="173"/>
      <c r="DTG27" s="173"/>
      <c r="DTH27" s="173"/>
      <c r="DTI27" s="173"/>
      <c r="DTJ27" s="173"/>
      <c r="DTK27" s="173"/>
      <c r="DTL27" s="173"/>
      <c r="DTM27" s="173"/>
      <c r="DTN27" s="173"/>
      <c r="DTO27" s="173"/>
      <c r="DTP27" s="173"/>
      <c r="DTQ27" s="173"/>
      <c r="DTR27" s="173"/>
      <c r="DTS27" s="173"/>
      <c r="DTT27" s="173"/>
      <c r="DTU27" s="173"/>
      <c r="DTV27" s="173"/>
      <c r="DTW27" s="173"/>
      <c r="DTX27" s="173"/>
      <c r="DTY27" s="173"/>
      <c r="DTZ27" s="173"/>
      <c r="DUA27" s="173"/>
      <c r="DUB27" s="173"/>
      <c r="DUC27" s="173"/>
      <c r="DUD27" s="173"/>
      <c r="DUE27" s="173"/>
      <c r="DUF27" s="173"/>
      <c r="DUG27" s="173"/>
      <c r="DUH27" s="173"/>
      <c r="DUI27" s="173"/>
      <c r="DUJ27" s="173"/>
      <c r="DUK27" s="173"/>
      <c r="DUL27" s="173"/>
      <c r="DUM27" s="173"/>
      <c r="DUN27" s="173"/>
      <c r="DUO27" s="173"/>
      <c r="DUP27" s="173"/>
      <c r="DUQ27" s="173"/>
      <c r="DUR27" s="173"/>
      <c r="DUS27" s="173"/>
      <c r="DUT27" s="173"/>
      <c r="DUU27" s="173"/>
      <c r="DUV27" s="173"/>
      <c r="DUW27" s="173"/>
      <c r="DUX27" s="173"/>
      <c r="DUY27" s="173"/>
      <c r="DUZ27" s="173"/>
      <c r="DVA27" s="173"/>
      <c r="DVB27" s="173"/>
      <c r="DVC27" s="173"/>
      <c r="DVD27" s="173"/>
      <c r="DVE27" s="173"/>
      <c r="DVF27" s="173"/>
      <c r="DVG27" s="173"/>
      <c r="DVH27" s="173"/>
      <c r="DVI27" s="173"/>
      <c r="DVJ27" s="173"/>
      <c r="DVK27" s="173"/>
      <c r="DVL27" s="173"/>
      <c r="DVM27" s="173"/>
      <c r="DVN27" s="173"/>
      <c r="DVO27" s="173"/>
      <c r="DVP27" s="173"/>
      <c r="DVQ27" s="173"/>
      <c r="DVR27" s="173"/>
      <c r="DVS27" s="173"/>
      <c r="DVT27" s="173"/>
      <c r="DVU27" s="173"/>
      <c r="DVV27" s="173"/>
      <c r="DVW27" s="173"/>
      <c r="DVX27" s="173"/>
      <c r="DVY27" s="173"/>
      <c r="DVZ27" s="173"/>
      <c r="DWA27" s="173"/>
      <c r="DWB27" s="173"/>
      <c r="DWC27" s="173"/>
      <c r="DWD27" s="173"/>
      <c r="DWE27" s="173"/>
      <c r="DWF27" s="173"/>
      <c r="DWG27" s="173"/>
      <c r="DWH27" s="173"/>
      <c r="DWI27" s="173"/>
      <c r="DWJ27" s="173"/>
      <c r="DWK27" s="173"/>
      <c r="DWL27" s="173"/>
      <c r="DWM27" s="173"/>
      <c r="DWN27" s="173"/>
      <c r="DWO27" s="173"/>
      <c r="DWP27" s="173"/>
      <c r="DWQ27" s="173"/>
      <c r="DWR27" s="173"/>
      <c r="DWS27" s="173"/>
      <c r="DWT27" s="173"/>
      <c r="DWU27" s="173"/>
      <c r="DWV27" s="173"/>
      <c r="DWW27" s="173"/>
      <c r="DWX27" s="173"/>
      <c r="DWY27" s="173"/>
      <c r="DWZ27" s="173"/>
      <c r="DXA27" s="173"/>
      <c r="DXB27" s="173"/>
      <c r="DXC27" s="173"/>
      <c r="DXD27" s="173"/>
      <c r="DXE27" s="173"/>
      <c r="DXF27" s="173"/>
      <c r="DXG27" s="173"/>
      <c r="DXH27" s="173"/>
      <c r="DXI27" s="173"/>
      <c r="DXJ27" s="173"/>
      <c r="DXK27" s="173"/>
      <c r="DXL27" s="173"/>
      <c r="DXM27" s="173"/>
      <c r="DXN27" s="173"/>
      <c r="DXO27" s="173"/>
      <c r="DXP27" s="173"/>
      <c r="DXQ27" s="173"/>
      <c r="DXR27" s="173"/>
      <c r="DXS27" s="173"/>
      <c r="DXT27" s="173"/>
      <c r="DXU27" s="173"/>
      <c r="DXV27" s="173"/>
      <c r="DXW27" s="173"/>
      <c r="DXX27" s="173"/>
      <c r="DXY27" s="173"/>
      <c r="DXZ27" s="173"/>
      <c r="DYA27" s="173"/>
      <c r="DYB27" s="173"/>
      <c r="DYC27" s="173"/>
      <c r="DYD27" s="173"/>
      <c r="DYE27" s="173"/>
      <c r="DYF27" s="173"/>
      <c r="DYG27" s="173"/>
      <c r="DYH27" s="173"/>
      <c r="DYI27" s="173"/>
      <c r="DYJ27" s="173"/>
      <c r="DYK27" s="173"/>
      <c r="DYL27" s="173"/>
      <c r="DYM27" s="173"/>
      <c r="DYN27" s="173"/>
      <c r="DYO27" s="173"/>
      <c r="DYP27" s="173"/>
      <c r="DYQ27" s="173"/>
      <c r="DYR27" s="173"/>
      <c r="DYS27" s="173"/>
      <c r="DYT27" s="173"/>
      <c r="DYU27" s="173"/>
      <c r="DYV27" s="173"/>
      <c r="DYW27" s="173"/>
      <c r="DYX27" s="173"/>
      <c r="DYY27" s="173"/>
      <c r="DYZ27" s="173"/>
      <c r="DZA27" s="173"/>
      <c r="DZB27" s="173"/>
      <c r="DZC27" s="173"/>
      <c r="DZD27" s="173"/>
      <c r="DZE27" s="173"/>
      <c r="DZF27" s="173"/>
      <c r="DZG27" s="173"/>
      <c r="DZH27" s="173"/>
      <c r="DZI27" s="173"/>
      <c r="DZJ27" s="173"/>
      <c r="DZK27" s="173"/>
      <c r="DZL27" s="173"/>
      <c r="DZM27" s="173"/>
      <c r="DZN27" s="173"/>
      <c r="DZO27" s="173"/>
      <c r="DZP27" s="173"/>
      <c r="DZQ27" s="173"/>
      <c r="DZR27" s="173"/>
      <c r="DZS27" s="173"/>
      <c r="DZT27" s="173"/>
      <c r="DZU27" s="173"/>
      <c r="DZV27" s="173"/>
      <c r="DZW27" s="173"/>
      <c r="DZX27" s="173"/>
      <c r="DZY27" s="173"/>
      <c r="DZZ27" s="173"/>
      <c r="EAA27" s="173"/>
      <c r="EAB27" s="173"/>
      <c r="EAC27" s="173"/>
      <c r="EAD27" s="173"/>
      <c r="EAE27" s="173"/>
      <c r="EAF27" s="173"/>
      <c r="EAG27" s="173"/>
      <c r="EAH27" s="173"/>
      <c r="EAI27" s="173"/>
      <c r="EAJ27" s="173"/>
      <c r="EAK27" s="173"/>
      <c r="EAL27" s="173"/>
      <c r="EAM27" s="173"/>
      <c r="EAN27" s="173"/>
      <c r="EAO27" s="173"/>
      <c r="EAP27" s="173"/>
      <c r="EAQ27" s="173"/>
      <c r="EAR27" s="173"/>
      <c r="EAS27" s="173"/>
      <c r="EAT27" s="173"/>
      <c r="EAU27" s="173"/>
      <c r="EAV27" s="173"/>
      <c r="EAW27" s="173"/>
      <c r="EAX27" s="173"/>
      <c r="EAY27" s="173"/>
      <c r="EAZ27" s="173"/>
      <c r="EBA27" s="173"/>
      <c r="EBB27" s="173"/>
      <c r="EBC27" s="173"/>
      <c r="EBD27" s="173"/>
      <c r="EBE27" s="173"/>
      <c r="EBF27" s="173"/>
      <c r="EBG27" s="173"/>
      <c r="EBH27" s="173"/>
      <c r="EBI27" s="173"/>
      <c r="EBJ27" s="173"/>
      <c r="EBK27" s="173"/>
      <c r="EBL27" s="173"/>
      <c r="EBM27" s="173"/>
      <c r="EBN27" s="173"/>
      <c r="EBO27" s="173"/>
      <c r="EBP27" s="173"/>
      <c r="EBQ27" s="173"/>
      <c r="EBR27" s="173"/>
      <c r="EBS27" s="173"/>
      <c r="EBT27" s="173"/>
      <c r="EBU27" s="173"/>
      <c r="EBV27" s="173"/>
      <c r="EBW27" s="173"/>
      <c r="EBX27" s="173"/>
      <c r="EBY27" s="173"/>
      <c r="EBZ27" s="173"/>
      <c r="ECA27" s="173"/>
      <c r="ECB27" s="173"/>
      <c r="ECC27" s="173"/>
      <c r="ECD27" s="173"/>
      <c r="ECE27" s="173"/>
      <c r="ECF27" s="173"/>
      <c r="ECG27" s="173"/>
      <c r="ECH27" s="173"/>
      <c r="ECI27" s="173"/>
      <c r="ECJ27" s="173"/>
      <c r="ECK27" s="173"/>
      <c r="ECL27" s="173"/>
      <c r="ECM27" s="173"/>
      <c r="ECN27" s="173"/>
      <c r="ECO27" s="173"/>
      <c r="ECP27" s="173"/>
      <c r="ECQ27" s="173"/>
      <c r="ECR27" s="173"/>
      <c r="ECS27" s="173"/>
      <c r="ECT27" s="173"/>
      <c r="ECU27" s="173"/>
      <c r="ECV27" s="173"/>
      <c r="ECW27" s="173"/>
      <c r="ECX27" s="173"/>
      <c r="ECY27" s="173"/>
      <c r="ECZ27" s="173"/>
      <c r="EDA27" s="173"/>
      <c r="EDB27" s="173"/>
      <c r="EDC27" s="173"/>
      <c r="EDD27" s="173"/>
      <c r="EDE27" s="173"/>
      <c r="EDF27" s="173"/>
      <c r="EDG27" s="173"/>
      <c r="EDH27" s="173"/>
      <c r="EDI27" s="173"/>
      <c r="EDJ27" s="173"/>
      <c r="EDK27" s="173"/>
      <c r="EDL27" s="173"/>
      <c r="EDM27" s="173"/>
      <c r="EDN27" s="173"/>
      <c r="EDO27" s="173"/>
      <c r="EDP27" s="173"/>
      <c r="EDQ27" s="173"/>
      <c r="EDR27" s="173"/>
      <c r="EDS27" s="173"/>
      <c r="EDT27" s="173"/>
      <c r="EDU27" s="173"/>
      <c r="EDV27" s="173"/>
      <c r="EDW27" s="173"/>
      <c r="EDX27" s="173"/>
      <c r="EDY27" s="173"/>
      <c r="EDZ27" s="173"/>
      <c r="EEA27" s="173"/>
      <c r="EEB27" s="173"/>
      <c r="EEC27" s="173"/>
      <c r="EED27" s="173"/>
      <c r="EEE27" s="173"/>
      <c r="EEF27" s="173"/>
      <c r="EEG27" s="173"/>
      <c r="EEH27" s="173"/>
      <c r="EEI27" s="173"/>
      <c r="EEJ27" s="173"/>
      <c r="EEK27" s="173"/>
      <c r="EEL27" s="173"/>
      <c r="EEM27" s="173"/>
      <c r="EEN27" s="173"/>
      <c r="EEO27" s="173"/>
      <c r="EEP27" s="173"/>
      <c r="EEQ27" s="173"/>
      <c r="EER27" s="173"/>
      <c r="EES27" s="173"/>
      <c r="EET27" s="173"/>
      <c r="EEU27" s="173"/>
      <c r="EEV27" s="173"/>
      <c r="EEW27" s="173"/>
      <c r="EEX27" s="173"/>
      <c r="EEY27" s="173"/>
      <c r="EEZ27" s="173"/>
      <c r="EFA27" s="173"/>
      <c r="EFB27" s="173"/>
      <c r="EFC27" s="173"/>
      <c r="EFD27" s="173"/>
      <c r="EFE27" s="173"/>
      <c r="EFF27" s="173"/>
      <c r="EFG27" s="173"/>
      <c r="EFH27" s="173"/>
      <c r="EFI27" s="173"/>
      <c r="EFJ27" s="173"/>
      <c r="EFK27" s="173"/>
      <c r="EFL27" s="173"/>
      <c r="EFM27" s="173"/>
      <c r="EFN27" s="173"/>
      <c r="EFO27" s="173"/>
      <c r="EFP27" s="173"/>
      <c r="EFQ27" s="173"/>
      <c r="EFR27" s="173"/>
      <c r="EFS27" s="173"/>
      <c r="EFT27" s="173"/>
      <c r="EFU27" s="173"/>
      <c r="EFV27" s="173"/>
      <c r="EFW27" s="173"/>
      <c r="EFX27" s="173"/>
      <c r="EFY27" s="173"/>
      <c r="EFZ27" s="173"/>
      <c r="EGA27" s="173"/>
      <c r="EGB27" s="173"/>
      <c r="EGC27" s="173"/>
      <c r="EGD27" s="173"/>
      <c r="EGE27" s="173"/>
      <c r="EGF27" s="173"/>
      <c r="EGG27" s="173"/>
      <c r="EGH27" s="173"/>
      <c r="EGI27" s="173"/>
      <c r="EGJ27" s="173"/>
      <c r="EGK27" s="173"/>
      <c r="EGL27" s="173"/>
      <c r="EGM27" s="173"/>
      <c r="EGN27" s="173"/>
      <c r="EGO27" s="173"/>
      <c r="EGP27" s="173"/>
      <c r="EGQ27" s="173"/>
      <c r="EGR27" s="173"/>
      <c r="EGS27" s="173"/>
      <c r="EGT27" s="173"/>
      <c r="EGU27" s="173"/>
      <c r="EGV27" s="173"/>
      <c r="EGW27" s="173"/>
      <c r="EGX27" s="173"/>
      <c r="EGY27" s="173"/>
      <c r="EGZ27" s="173"/>
      <c r="EHA27" s="173"/>
      <c r="EHB27" s="173"/>
      <c r="EHC27" s="173"/>
      <c r="EHD27" s="173"/>
      <c r="EHE27" s="173"/>
      <c r="EHF27" s="173"/>
      <c r="EHG27" s="173"/>
      <c r="EHH27" s="173"/>
      <c r="EHI27" s="173"/>
      <c r="EHJ27" s="173"/>
      <c r="EHK27" s="173"/>
      <c r="EHL27" s="173"/>
      <c r="EHM27" s="173"/>
      <c r="EHN27" s="173"/>
      <c r="EHO27" s="173"/>
      <c r="EHP27" s="173"/>
      <c r="EHQ27" s="173"/>
      <c r="EHR27" s="173"/>
      <c r="EHS27" s="173"/>
      <c r="EHT27" s="173"/>
      <c r="EHU27" s="173"/>
      <c r="EHV27" s="173"/>
      <c r="EHW27" s="173"/>
      <c r="EHX27" s="173"/>
      <c r="EHY27" s="173"/>
      <c r="EHZ27" s="173"/>
      <c r="EIA27" s="173"/>
      <c r="EIB27" s="173"/>
      <c r="EIC27" s="173"/>
      <c r="EID27" s="173"/>
      <c r="EIE27" s="173"/>
      <c r="EIF27" s="173"/>
      <c r="EIG27" s="173"/>
      <c r="EIH27" s="173"/>
      <c r="EII27" s="173"/>
      <c r="EIJ27" s="173"/>
      <c r="EIK27" s="173"/>
      <c r="EIL27" s="173"/>
      <c r="EIM27" s="173"/>
      <c r="EIN27" s="173"/>
      <c r="EIO27" s="173"/>
      <c r="EIP27" s="173"/>
      <c r="EIQ27" s="173"/>
      <c r="EIR27" s="173"/>
      <c r="EIS27" s="173"/>
      <c r="EIT27" s="173"/>
      <c r="EIU27" s="173"/>
      <c r="EIV27" s="173"/>
      <c r="EIW27" s="173"/>
      <c r="EIX27" s="173"/>
      <c r="EIY27" s="173"/>
      <c r="EIZ27" s="173"/>
      <c r="EJA27" s="173"/>
      <c r="EJB27" s="173"/>
      <c r="EJC27" s="173"/>
      <c r="EJD27" s="173"/>
      <c r="EJE27" s="173"/>
      <c r="EJF27" s="173"/>
      <c r="EJG27" s="173"/>
      <c r="EJH27" s="173"/>
      <c r="EJI27" s="173"/>
      <c r="EJJ27" s="173"/>
      <c r="EJK27" s="173"/>
      <c r="EJL27" s="173"/>
      <c r="EJM27" s="173"/>
      <c r="EJN27" s="173"/>
      <c r="EJO27" s="173"/>
      <c r="EJP27" s="173"/>
      <c r="EJQ27" s="173"/>
      <c r="EJR27" s="173"/>
      <c r="EJS27" s="173"/>
      <c r="EJT27" s="173"/>
      <c r="EJU27" s="173"/>
      <c r="EJV27" s="173"/>
      <c r="EJW27" s="173"/>
      <c r="EJX27" s="173"/>
      <c r="EJY27" s="173"/>
      <c r="EJZ27" s="173"/>
      <c r="EKA27" s="173"/>
      <c r="EKB27" s="173"/>
      <c r="EKC27" s="173"/>
      <c r="EKD27" s="173"/>
      <c r="EKE27" s="173"/>
      <c r="EKF27" s="173"/>
      <c r="EKG27" s="173"/>
      <c r="EKH27" s="173"/>
      <c r="EKI27" s="173"/>
      <c r="EKJ27" s="173"/>
      <c r="EKK27" s="173"/>
      <c r="EKL27" s="173"/>
      <c r="EKM27" s="173"/>
      <c r="EKN27" s="173"/>
      <c r="EKO27" s="173"/>
      <c r="EKP27" s="173"/>
      <c r="EKQ27" s="173"/>
      <c r="EKR27" s="173"/>
      <c r="EKS27" s="173"/>
      <c r="EKT27" s="173"/>
      <c r="EKU27" s="173"/>
      <c r="EKV27" s="173"/>
      <c r="EKW27" s="173"/>
      <c r="EKX27" s="173"/>
      <c r="EKY27" s="173"/>
      <c r="EKZ27" s="173"/>
      <c r="ELA27" s="173"/>
      <c r="ELB27" s="173"/>
      <c r="ELC27" s="173"/>
      <c r="ELD27" s="173"/>
      <c r="ELE27" s="173"/>
      <c r="ELF27" s="173"/>
      <c r="ELG27" s="173"/>
      <c r="ELH27" s="173"/>
      <c r="ELI27" s="173"/>
      <c r="ELJ27" s="173"/>
      <c r="ELK27" s="173"/>
      <c r="ELL27" s="173"/>
      <c r="ELM27" s="173"/>
      <c r="ELN27" s="173"/>
      <c r="ELO27" s="173"/>
      <c r="ELP27" s="173"/>
      <c r="ELQ27" s="173"/>
      <c r="ELR27" s="173"/>
      <c r="ELS27" s="173"/>
      <c r="ELT27" s="173"/>
      <c r="ELU27" s="173"/>
      <c r="ELV27" s="173"/>
      <c r="ELW27" s="173"/>
      <c r="ELX27" s="173"/>
      <c r="ELY27" s="173"/>
      <c r="ELZ27" s="173"/>
      <c r="EMA27" s="173"/>
      <c r="EMB27" s="173"/>
      <c r="EMC27" s="173"/>
      <c r="EMD27" s="173"/>
      <c r="EME27" s="173"/>
      <c r="EMF27" s="173"/>
      <c r="EMG27" s="173"/>
      <c r="EMH27" s="173"/>
      <c r="EMI27" s="173"/>
      <c r="EMJ27" s="173"/>
      <c r="EMK27" s="173"/>
      <c r="EML27" s="173"/>
      <c r="EMM27" s="173"/>
      <c r="EMN27" s="173"/>
      <c r="EMO27" s="173"/>
      <c r="EMP27" s="173"/>
      <c r="EMQ27" s="173"/>
      <c r="EMR27" s="173"/>
      <c r="EMS27" s="173"/>
      <c r="EMT27" s="173"/>
      <c r="EMU27" s="173"/>
      <c r="EMV27" s="173"/>
      <c r="EMW27" s="173"/>
      <c r="EMX27" s="173"/>
      <c r="EMY27" s="173"/>
      <c r="EMZ27" s="173"/>
      <c r="ENA27" s="173"/>
      <c r="ENB27" s="173"/>
      <c r="ENC27" s="173"/>
      <c r="END27" s="173"/>
      <c r="ENE27" s="173"/>
      <c r="ENF27" s="173"/>
      <c r="ENG27" s="173"/>
      <c r="ENH27" s="173"/>
      <c r="ENI27" s="173"/>
      <c r="ENJ27" s="173"/>
      <c r="ENK27" s="173"/>
      <c r="ENL27" s="173"/>
      <c r="ENM27" s="173"/>
      <c r="ENN27" s="173"/>
      <c r="ENO27" s="173"/>
      <c r="ENP27" s="173"/>
      <c r="ENQ27" s="173"/>
      <c r="ENR27" s="173"/>
      <c r="ENS27" s="173"/>
      <c r="ENT27" s="173"/>
      <c r="ENU27" s="173"/>
      <c r="ENV27" s="173"/>
      <c r="ENW27" s="173"/>
      <c r="ENX27" s="173"/>
      <c r="ENY27" s="173"/>
      <c r="ENZ27" s="173"/>
      <c r="EOA27" s="173"/>
      <c r="EOB27" s="173"/>
      <c r="EOC27" s="173"/>
      <c r="EOD27" s="173"/>
      <c r="EOE27" s="173"/>
      <c r="EOF27" s="173"/>
      <c r="EOG27" s="173"/>
      <c r="EOH27" s="173"/>
      <c r="EOI27" s="173"/>
      <c r="EOJ27" s="173"/>
      <c r="EOK27" s="173"/>
      <c r="EOL27" s="173"/>
      <c r="EOM27" s="173"/>
      <c r="EON27" s="173"/>
      <c r="EOO27" s="173"/>
      <c r="EOP27" s="173"/>
      <c r="EOQ27" s="173"/>
      <c r="EOR27" s="173"/>
      <c r="EOS27" s="173"/>
      <c r="EOT27" s="173"/>
      <c r="EOU27" s="173"/>
      <c r="EOV27" s="173"/>
      <c r="EOW27" s="173"/>
      <c r="EOX27" s="173"/>
      <c r="EOY27" s="173"/>
      <c r="EOZ27" s="173"/>
      <c r="EPA27" s="173"/>
      <c r="EPB27" s="173"/>
      <c r="EPC27" s="173"/>
      <c r="EPD27" s="173"/>
      <c r="EPE27" s="173"/>
      <c r="EPF27" s="173"/>
      <c r="EPG27" s="173"/>
      <c r="EPH27" s="173"/>
      <c r="EPI27" s="173"/>
      <c r="EPJ27" s="173"/>
      <c r="EPK27" s="173"/>
      <c r="EPL27" s="173"/>
      <c r="EPM27" s="173"/>
      <c r="EPN27" s="173"/>
      <c r="EPO27" s="173"/>
      <c r="EPP27" s="173"/>
      <c r="EPQ27" s="173"/>
      <c r="EPR27" s="173"/>
      <c r="EPS27" s="173"/>
      <c r="EPT27" s="173"/>
      <c r="EPU27" s="173"/>
      <c r="EPV27" s="173"/>
      <c r="EPW27" s="173"/>
      <c r="EPX27" s="173"/>
      <c r="EPY27" s="173"/>
      <c r="EPZ27" s="173"/>
      <c r="EQA27" s="173"/>
      <c r="EQB27" s="173"/>
      <c r="EQC27" s="173"/>
      <c r="EQD27" s="173"/>
      <c r="EQE27" s="173"/>
      <c r="EQF27" s="173"/>
      <c r="EQG27" s="173"/>
      <c r="EQH27" s="173"/>
      <c r="EQI27" s="173"/>
      <c r="EQJ27" s="173"/>
      <c r="EQK27" s="173"/>
      <c r="EQL27" s="173"/>
      <c r="EQM27" s="173"/>
      <c r="EQN27" s="173"/>
      <c r="EQO27" s="173"/>
      <c r="EQP27" s="173"/>
      <c r="EQQ27" s="173"/>
      <c r="EQR27" s="173"/>
      <c r="EQS27" s="173"/>
      <c r="EQT27" s="173"/>
      <c r="EQU27" s="173"/>
      <c r="EQV27" s="173"/>
      <c r="EQW27" s="173"/>
      <c r="EQX27" s="173"/>
      <c r="EQY27" s="173"/>
      <c r="EQZ27" s="173"/>
      <c r="ERA27" s="173"/>
      <c r="ERB27" s="173"/>
      <c r="ERC27" s="173"/>
      <c r="ERD27" s="173"/>
      <c r="ERE27" s="173"/>
      <c r="ERF27" s="173"/>
      <c r="ERG27" s="173"/>
      <c r="ERH27" s="173"/>
      <c r="ERI27" s="173"/>
      <c r="ERJ27" s="173"/>
      <c r="ERK27" s="173"/>
      <c r="ERL27" s="173"/>
      <c r="ERM27" s="173"/>
      <c r="ERN27" s="173"/>
      <c r="ERO27" s="173"/>
      <c r="ERP27" s="173"/>
      <c r="ERQ27" s="173"/>
      <c r="ERR27" s="173"/>
      <c r="ERS27" s="173"/>
      <c r="ERT27" s="173"/>
      <c r="ERU27" s="173"/>
      <c r="ERV27" s="173"/>
      <c r="ERW27" s="173"/>
      <c r="ERX27" s="173"/>
      <c r="ERY27" s="173"/>
      <c r="ERZ27" s="173"/>
      <c r="ESA27" s="173"/>
      <c r="ESB27" s="173"/>
      <c r="ESC27" s="173"/>
      <c r="ESD27" s="173"/>
      <c r="ESE27" s="173"/>
      <c r="ESF27" s="173"/>
      <c r="ESG27" s="173"/>
      <c r="ESH27" s="173"/>
      <c r="ESI27" s="173"/>
      <c r="ESJ27" s="173"/>
      <c r="ESK27" s="173"/>
      <c r="ESL27" s="173"/>
      <c r="ESM27" s="173"/>
      <c r="ESN27" s="173"/>
      <c r="ESO27" s="173"/>
      <c r="ESP27" s="173"/>
      <c r="ESQ27" s="173"/>
      <c r="ESR27" s="173"/>
      <c r="ESS27" s="173"/>
      <c r="EST27" s="173"/>
      <c r="ESU27" s="173"/>
      <c r="ESV27" s="173"/>
      <c r="ESW27" s="173"/>
      <c r="ESX27" s="173"/>
      <c r="ESY27" s="173"/>
      <c r="ESZ27" s="173"/>
      <c r="ETA27" s="173"/>
      <c r="ETB27" s="173"/>
      <c r="ETC27" s="173"/>
      <c r="ETD27" s="173"/>
      <c r="ETE27" s="173"/>
      <c r="ETF27" s="173"/>
      <c r="ETG27" s="173"/>
      <c r="ETH27" s="173"/>
      <c r="ETI27" s="173"/>
      <c r="ETJ27" s="173"/>
      <c r="ETK27" s="173"/>
      <c r="ETL27" s="173"/>
      <c r="ETM27" s="173"/>
      <c r="ETN27" s="173"/>
      <c r="ETO27" s="173"/>
      <c r="ETP27" s="173"/>
      <c r="ETQ27" s="173"/>
      <c r="ETR27" s="173"/>
      <c r="ETS27" s="173"/>
      <c r="ETT27" s="173"/>
      <c r="ETU27" s="173"/>
      <c r="ETV27" s="173"/>
      <c r="ETW27" s="173"/>
      <c r="ETX27" s="173"/>
      <c r="ETY27" s="173"/>
      <c r="ETZ27" s="173"/>
      <c r="EUA27" s="173"/>
      <c r="EUB27" s="173"/>
      <c r="EUC27" s="173"/>
      <c r="EUD27" s="173"/>
      <c r="EUE27" s="173"/>
      <c r="EUF27" s="173"/>
      <c r="EUG27" s="173"/>
      <c r="EUH27" s="173"/>
      <c r="EUI27" s="173"/>
      <c r="EUJ27" s="173"/>
      <c r="EUK27" s="173"/>
      <c r="EUL27" s="173"/>
      <c r="EUM27" s="173"/>
      <c r="EUN27" s="173"/>
      <c r="EUO27" s="173"/>
      <c r="EUP27" s="173"/>
      <c r="EUQ27" s="173"/>
      <c r="EUR27" s="173"/>
      <c r="EUS27" s="173"/>
      <c r="EUT27" s="173"/>
      <c r="EUU27" s="173"/>
      <c r="EUV27" s="173"/>
      <c r="EUW27" s="173"/>
      <c r="EUX27" s="173"/>
      <c r="EUY27" s="173"/>
      <c r="EUZ27" s="173"/>
      <c r="EVA27" s="173"/>
      <c r="EVB27" s="173"/>
      <c r="EVC27" s="173"/>
      <c r="EVD27" s="173"/>
      <c r="EVE27" s="173"/>
      <c r="EVF27" s="173"/>
      <c r="EVG27" s="173"/>
      <c r="EVH27" s="173"/>
      <c r="EVI27" s="173"/>
      <c r="EVJ27" s="173"/>
      <c r="EVK27" s="173"/>
      <c r="EVL27" s="173"/>
      <c r="EVM27" s="173"/>
      <c r="EVN27" s="173"/>
      <c r="EVO27" s="173"/>
      <c r="EVP27" s="173"/>
      <c r="EVQ27" s="173"/>
      <c r="EVR27" s="173"/>
      <c r="EVS27" s="173"/>
      <c r="EVT27" s="173"/>
      <c r="EVU27" s="173"/>
      <c r="EVV27" s="173"/>
      <c r="EVW27" s="173"/>
      <c r="EVX27" s="173"/>
      <c r="EVY27" s="173"/>
      <c r="EVZ27" s="173"/>
      <c r="EWA27" s="173"/>
      <c r="EWB27" s="173"/>
      <c r="EWC27" s="173"/>
      <c r="EWD27" s="173"/>
      <c r="EWE27" s="173"/>
      <c r="EWF27" s="173"/>
      <c r="EWG27" s="173"/>
      <c r="EWH27" s="173"/>
      <c r="EWI27" s="173"/>
      <c r="EWJ27" s="173"/>
      <c r="EWK27" s="173"/>
      <c r="EWL27" s="173"/>
      <c r="EWM27" s="173"/>
      <c r="EWN27" s="173"/>
      <c r="EWO27" s="173"/>
      <c r="EWP27" s="173"/>
      <c r="EWQ27" s="173"/>
      <c r="EWR27" s="173"/>
      <c r="EWS27" s="173"/>
      <c r="EWT27" s="173"/>
      <c r="EWU27" s="173"/>
      <c r="EWV27" s="173"/>
      <c r="EWW27" s="173"/>
      <c r="EWX27" s="173"/>
      <c r="EWY27" s="173"/>
      <c r="EWZ27" s="173"/>
      <c r="EXA27" s="173"/>
      <c r="EXB27" s="173"/>
      <c r="EXC27" s="173"/>
      <c r="EXD27" s="173"/>
      <c r="EXE27" s="173"/>
      <c r="EXF27" s="173"/>
      <c r="EXG27" s="173"/>
      <c r="EXH27" s="173"/>
      <c r="EXI27" s="173"/>
      <c r="EXJ27" s="173"/>
      <c r="EXK27" s="173"/>
      <c r="EXL27" s="173"/>
      <c r="EXM27" s="173"/>
      <c r="EXN27" s="173"/>
      <c r="EXO27" s="173"/>
      <c r="EXP27" s="173"/>
      <c r="EXQ27" s="173"/>
      <c r="EXR27" s="173"/>
      <c r="EXS27" s="173"/>
      <c r="EXT27" s="173"/>
      <c r="EXU27" s="173"/>
      <c r="EXV27" s="173"/>
      <c r="EXW27" s="173"/>
      <c r="EXX27" s="173"/>
      <c r="EXY27" s="173"/>
      <c r="EXZ27" s="173"/>
      <c r="EYA27" s="173"/>
      <c r="EYB27" s="173"/>
      <c r="EYC27" s="173"/>
      <c r="EYD27" s="173"/>
      <c r="EYE27" s="173"/>
      <c r="EYF27" s="173"/>
      <c r="EYG27" s="173"/>
      <c r="EYH27" s="173"/>
      <c r="EYI27" s="173"/>
      <c r="EYJ27" s="173"/>
      <c r="EYK27" s="173"/>
      <c r="EYL27" s="173"/>
      <c r="EYM27" s="173"/>
      <c r="EYN27" s="173"/>
      <c r="EYO27" s="173"/>
      <c r="EYP27" s="173"/>
      <c r="EYQ27" s="173"/>
      <c r="EYR27" s="173"/>
      <c r="EYS27" s="173"/>
      <c r="EYT27" s="173"/>
      <c r="EYU27" s="173"/>
      <c r="EYV27" s="173"/>
      <c r="EYW27" s="173"/>
      <c r="EYX27" s="173"/>
      <c r="EYY27" s="173"/>
      <c r="EYZ27" s="173"/>
      <c r="EZA27" s="173"/>
      <c r="EZB27" s="173"/>
      <c r="EZC27" s="173"/>
      <c r="EZD27" s="173"/>
      <c r="EZE27" s="173"/>
      <c r="EZF27" s="173"/>
      <c r="EZG27" s="173"/>
      <c r="EZH27" s="173"/>
      <c r="EZI27" s="173"/>
      <c r="EZJ27" s="173"/>
      <c r="EZK27" s="173"/>
      <c r="EZL27" s="173"/>
      <c r="EZM27" s="173"/>
      <c r="EZN27" s="173"/>
      <c r="EZO27" s="173"/>
      <c r="EZP27" s="173"/>
      <c r="EZQ27" s="173"/>
      <c r="EZR27" s="173"/>
      <c r="EZS27" s="173"/>
      <c r="EZT27" s="173"/>
      <c r="EZU27" s="173"/>
      <c r="EZV27" s="173"/>
      <c r="EZW27" s="173"/>
      <c r="EZX27" s="173"/>
      <c r="EZY27" s="173"/>
      <c r="EZZ27" s="173"/>
      <c r="FAA27" s="173"/>
      <c r="FAB27" s="173"/>
      <c r="FAC27" s="173"/>
      <c r="FAD27" s="173"/>
      <c r="FAE27" s="173"/>
      <c r="FAF27" s="173"/>
      <c r="FAG27" s="173"/>
      <c r="FAH27" s="173"/>
      <c r="FAI27" s="173"/>
      <c r="FAJ27" s="173"/>
      <c r="FAK27" s="173"/>
      <c r="FAL27" s="173"/>
      <c r="FAM27" s="173"/>
      <c r="FAN27" s="173"/>
      <c r="FAO27" s="173"/>
      <c r="FAP27" s="173"/>
      <c r="FAQ27" s="173"/>
      <c r="FAR27" s="173"/>
      <c r="FAS27" s="173"/>
      <c r="FAT27" s="173"/>
      <c r="FAU27" s="173"/>
      <c r="FAV27" s="173"/>
      <c r="FAW27" s="173"/>
      <c r="FAX27" s="173"/>
      <c r="FAY27" s="173"/>
      <c r="FAZ27" s="173"/>
      <c r="FBA27" s="173"/>
      <c r="FBB27" s="173"/>
      <c r="FBC27" s="173"/>
      <c r="FBD27" s="173"/>
      <c r="FBE27" s="173"/>
      <c r="FBF27" s="173"/>
      <c r="FBG27" s="173"/>
      <c r="FBH27" s="173"/>
      <c r="FBI27" s="173"/>
      <c r="FBJ27" s="173"/>
      <c r="FBK27" s="173"/>
      <c r="FBL27" s="173"/>
      <c r="FBM27" s="173"/>
      <c r="FBN27" s="173"/>
      <c r="FBO27" s="173"/>
      <c r="FBP27" s="173"/>
      <c r="FBQ27" s="173"/>
      <c r="FBR27" s="173"/>
      <c r="FBS27" s="173"/>
      <c r="FBT27" s="173"/>
      <c r="FBU27" s="173"/>
      <c r="FBV27" s="173"/>
      <c r="FBW27" s="173"/>
      <c r="FBX27" s="173"/>
      <c r="FBY27" s="173"/>
      <c r="FBZ27" s="173"/>
      <c r="FCA27" s="173"/>
      <c r="FCB27" s="173"/>
      <c r="FCC27" s="173"/>
      <c r="FCD27" s="173"/>
      <c r="FCE27" s="173"/>
      <c r="FCF27" s="173"/>
      <c r="FCG27" s="173"/>
      <c r="FCH27" s="173"/>
      <c r="FCI27" s="173"/>
      <c r="FCJ27" s="173"/>
      <c r="FCK27" s="173"/>
      <c r="FCL27" s="173"/>
      <c r="FCM27" s="173"/>
      <c r="FCN27" s="173"/>
      <c r="FCO27" s="173"/>
      <c r="FCP27" s="173"/>
      <c r="FCQ27" s="173"/>
      <c r="FCR27" s="173"/>
      <c r="FCS27" s="173"/>
      <c r="FCT27" s="173"/>
      <c r="FCU27" s="173"/>
      <c r="FCV27" s="173"/>
      <c r="FCW27" s="173"/>
      <c r="FCX27" s="173"/>
      <c r="FCY27" s="173"/>
      <c r="FCZ27" s="173"/>
      <c r="FDA27" s="173"/>
      <c r="FDB27" s="173"/>
      <c r="FDC27" s="173"/>
      <c r="FDD27" s="173"/>
      <c r="FDE27" s="173"/>
      <c r="FDF27" s="173"/>
      <c r="FDG27" s="173"/>
      <c r="FDH27" s="173"/>
      <c r="FDI27" s="173"/>
      <c r="FDJ27" s="173"/>
      <c r="FDK27" s="173"/>
      <c r="FDL27" s="173"/>
      <c r="FDM27" s="173"/>
      <c r="FDN27" s="173"/>
      <c r="FDO27" s="173"/>
      <c r="FDP27" s="173"/>
      <c r="FDQ27" s="173"/>
      <c r="FDR27" s="173"/>
      <c r="FDS27" s="173"/>
      <c r="FDT27" s="173"/>
      <c r="FDU27" s="173"/>
      <c r="FDV27" s="173"/>
      <c r="FDW27" s="173"/>
      <c r="FDX27" s="173"/>
      <c r="FDY27" s="173"/>
      <c r="FDZ27" s="173"/>
      <c r="FEA27" s="173"/>
      <c r="FEB27" s="173"/>
      <c r="FEC27" s="173"/>
      <c r="FED27" s="173"/>
      <c r="FEE27" s="173"/>
      <c r="FEF27" s="173"/>
      <c r="FEG27" s="173"/>
      <c r="FEH27" s="173"/>
      <c r="FEI27" s="173"/>
      <c r="FEJ27" s="173"/>
      <c r="FEK27" s="173"/>
      <c r="FEL27" s="173"/>
      <c r="FEM27" s="173"/>
      <c r="FEN27" s="173"/>
      <c r="FEO27" s="173"/>
      <c r="FEP27" s="173"/>
      <c r="FEQ27" s="173"/>
      <c r="FER27" s="173"/>
      <c r="FES27" s="173"/>
      <c r="FET27" s="173"/>
      <c r="FEU27" s="173"/>
      <c r="FEV27" s="173"/>
      <c r="FEW27" s="173"/>
      <c r="FEX27" s="173"/>
      <c r="FEY27" s="173"/>
      <c r="FEZ27" s="173"/>
      <c r="FFA27" s="173"/>
      <c r="FFB27" s="173"/>
      <c r="FFC27" s="173"/>
      <c r="FFD27" s="173"/>
      <c r="FFE27" s="173"/>
      <c r="FFF27" s="173"/>
      <c r="FFG27" s="173"/>
      <c r="FFH27" s="173"/>
      <c r="FFI27" s="173"/>
      <c r="FFJ27" s="173"/>
      <c r="FFK27" s="173"/>
      <c r="FFL27" s="173"/>
      <c r="FFM27" s="173"/>
      <c r="FFN27" s="173"/>
      <c r="FFO27" s="173"/>
      <c r="FFP27" s="173"/>
      <c r="FFQ27" s="173"/>
      <c r="FFR27" s="173"/>
      <c r="FFS27" s="173"/>
      <c r="FFT27" s="173"/>
      <c r="FFU27" s="173"/>
      <c r="FFV27" s="173"/>
      <c r="FFW27" s="173"/>
      <c r="FFX27" s="173"/>
      <c r="FFY27" s="173"/>
      <c r="FFZ27" s="173"/>
      <c r="FGA27" s="173"/>
      <c r="FGB27" s="173"/>
      <c r="FGC27" s="173"/>
      <c r="FGD27" s="173"/>
      <c r="FGE27" s="173"/>
      <c r="FGF27" s="173"/>
      <c r="FGG27" s="173"/>
      <c r="FGH27" s="173"/>
      <c r="FGI27" s="173"/>
      <c r="FGJ27" s="173"/>
      <c r="FGK27" s="173"/>
      <c r="FGL27" s="173"/>
      <c r="FGM27" s="173"/>
      <c r="FGN27" s="173"/>
      <c r="FGO27" s="173"/>
      <c r="FGP27" s="173"/>
      <c r="FGQ27" s="173"/>
      <c r="FGR27" s="173"/>
      <c r="FGS27" s="173"/>
      <c r="FGT27" s="173"/>
      <c r="FGU27" s="173"/>
      <c r="FGV27" s="173"/>
      <c r="FGW27" s="173"/>
      <c r="FGX27" s="173"/>
      <c r="FGY27" s="173"/>
      <c r="FGZ27" s="173"/>
      <c r="FHA27" s="173"/>
      <c r="FHB27" s="173"/>
      <c r="FHC27" s="173"/>
      <c r="FHD27" s="173"/>
      <c r="FHE27" s="173"/>
      <c r="FHF27" s="173"/>
      <c r="FHG27" s="173"/>
      <c r="FHH27" s="173"/>
      <c r="FHI27" s="173"/>
      <c r="FHJ27" s="173"/>
      <c r="FHK27" s="173"/>
      <c r="FHL27" s="173"/>
      <c r="FHM27" s="173"/>
      <c r="FHN27" s="173"/>
      <c r="FHO27" s="173"/>
      <c r="FHP27" s="173"/>
      <c r="FHQ27" s="173"/>
      <c r="FHR27" s="173"/>
      <c r="FHS27" s="173"/>
      <c r="FHT27" s="173"/>
      <c r="FHU27" s="173"/>
      <c r="FHV27" s="173"/>
      <c r="FHW27" s="173"/>
      <c r="FHX27" s="173"/>
      <c r="FHY27" s="173"/>
      <c r="FHZ27" s="173"/>
      <c r="FIA27" s="173"/>
      <c r="FIB27" s="173"/>
      <c r="FIC27" s="173"/>
      <c r="FID27" s="173"/>
      <c r="FIE27" s="173"/>
      <c r="FIF27" s="173"/>
      <c r="FIG27" s="173"/>
      <c r="FIH27" s="173"/>
      <c r="FII27" s="173"/>
      <c r="FIJ27" s="173"/>
      <c r="FIK27" s="173"/>
      <c r="FIL27" s="173"/>
      <c r="FIM27" s="173"/>
      <c r="FIN27" s="173"/>
      <c r="FIO27" s="173"/>
      <c r="FIP27" s="173"/>
      <c r="FIQ27" s="173"/>
      <c r="FIR27" s="173"/>
      <c r="FIS27" s="173"/>
      <c r="FIT27" s="173"/>
      <c r="FIU27" s="173"/>
      <c r="FIV27" s="173"/>
      <c r="FIW27" s="173"/>
      <c r="FIX27" s="173"/>
      <c r="FIY27" s="173"/>
      <c r="FIZ27" s="173"/>
      <c r="FJA27" s="173"/>
      <c r="FJB27" s="173"/>
      <c r="FJC27" s="173"/>
      <c r="FJD27" s="173"/>
      <c r="FJE27" s="173"/>
      <c r="FJF27" s="173"/>
      <c r="FJG27" s="173"/>
      <c r="FJH27" s="173"/>
      <c r="FJI27" s="173"/>
      <c r="FJJ27" s="173"/>
      <c r="FJK27" s="173"/>
      <c r="FJL27" s="173"/>
      <c r="FJM27" s="173"/>
      <c r="FJN27" s="173"/>
      <c r="FJO27" s="173"/>
      <c r="FJP27" s="173"/>
      <c r="FJQ27" s="173"/>
      <c r="FJR27" s="173"/>
      <c r="FJS27" s="173"/>
      <c r="FJT27" s="173"/>
      <c r="FJU27" s="173"/>
      <c r="FJV27" s="173"/>
      <c r="FJW27" s="173"/>
      <c r="FJX27" s="173"/>
      <c r="FJY27" s="173"/>
      <c r="FJZ27" s="173"/>
      <c r="FKA27" s="173"/>
      <c r="FKB27" s="173"/>
      <c r="FKC27" s="173"/>
      <c r="FKD27" s="173"/>
      <c r="FKE27" s="173"/>
      <c r="FKF27" s="173"/>
      <c r="FKG27" s="173"/>
      <c r="FKH27" s="173"/>
      <c r="FKI27" s="173"/>
      <c r="FKJ27" s="173"/>
      <c r="FKK27" s="173"/>
      <c r="FKL27" s="173"/>
      <c r="FKM27" s="173"/>
      <c r="FKN27" s="173"/>
      <c r="FKO27" s="173"/>
      <c r="FKP27" s="173"/>
      <c r="FKQ27" s="173"/>
      <c r="FKR27" s="173"/>
      <c r="FKS27" s="173"/>
      <c r="FKT27" s="173"/>
      <c r="FKU27" s="173"/>
      <c r="FKV27" s="173"/>
      <c r="FKW27" s="173"/>
      <c r="FKX27" s="173"/>
      <c r="FKY27" s="173"/>
      <c r="FKZ27" s="173"/>
      <c r="FLA27" s="173"/>
      <c r="FLB27" s="173"/>
      <c r="FLC27" s="173"/>
      <c r="FLD27" s="173"/>
      <c r="FLE27" s="173"/>
      <c r="FLF27" s="173"/>
      <c r="FLG27" s="173"/>
      <c r="FLH27" s="173"/>
      <c r="FLI27" s="173"/>
      <c r="FLJ27" s="173"/>
      <c r="FLK27" s="173"/>
      <c r="FLL27" s="173"/>
      <c r="FLM27" s="173"/>
      <c r="FLN27" s="173"/>
      <c r="FLO27" s="173"/>
      <c r="FLP27" s="173"/>
      <c r="FLQ27" s="173"/>
      <c r="FLR27" s="173"/>
      <c r="FLS27" s="173"/>
      <c r="FLT27" s="173"/>
      <c r="FLU27" s="173"/>
      <c r="FLV27" s="173"/>
      <c r="FLW27" s="173"/>
      <c r="FLX27" s="173"/>
      <c r="FLY27" s="173"/>
      <c r="FLZ27" s="173"/>
      <c r="FMA27" s="173"/>
      <c r="FMB27" s="173"/>
      <c r="FMC27" s="173"/>
      <c r="FMD27" s="173"/>
      <c r="FME27" s="173"/>
      <c r="FMF27" s="173"/>
      <c r="FMG27" s="173"/>
      <c r="FMH27" s="173"/>
      <c r="FMI27" s="173"/>
      <c r="FMJ27" s="173"/>
      <c r="FMK27" s="173"/>
      <c r="FML27" s="173"/>
      <c r="FMM27" s="173"/>
      <c r="FMN27" s="173"/>
      <c r="FMO27" s="173"/>
      <c r="FMP27" s="173"/>
      <c r="FMQ27" s="173"/>
      <c r="FMR27" s="173"/>
      <c r="FMS27" s="173"/>
      <c r="FMT27" s="173"/>
      <c r="FMU27" s="173"/>
      <c r="FMV27" s="173"/>
      <c r="FMW27" s="173"/>
      <c r="FMX27" s="173"/>
      <c r="FMY27" s="173"/>
      <c r="FMZ27" s="173"/>
      <c r="FNA27" s="173"/>
      <c r="FNB27" s="173"/>
      <c r="FNC27" s="173"/>
      <c r="FND27" s="173"/>
      <c r="FNE27" s="173"/>
      <c r="FNF27" s="173"/>
      <c r="FNG27" s="173"/>
      <c r="FNH27" s="173"/>
      <c r="FNI27" s="173"/>
      <c r="FNJ27" s="173"/>
      <c r="FNK27" s="173"/>
      <c r="FNL27" s="173"/>
      <c r="FNM27" s="173"/>
      <c r="FNN27" s="173"/>
      <c r="FNO27" s="173"/>
      <c r="FNP27" s="173"/>
      <c r="FNQ27" s="173"/>
      <c r="FNR27" s="173"/>
      <c r="FNS27" s="173"/>
      <c r="FNT27" s="173"/>
      <c r="FNU27" s="173"/>
      <c r="FNV27" s="173"/>
      <c r="FNW27" s="173"/>
      <c r="FNX27" s="173"/>
      <c r="FNY27" s="173"/>
      <c r="FNZ27" s="173"/>
      <c r="FOA27" s="173"/>
      <c r="FOB27" s="173"/>
      <c r="FOC27" s="173"/>
      <c r="FOD27" s="173"/>
      <c r="FOE27" s="173"/>
      <c r="FOF27" s="173"/>
      <c r="FOG27" s="173"/>
      <c r="FOH27" s="173"/>
      <c r="FOI27" s="173"/>
      <c r="FOJ27" s="173"/>
      <c r="FOK27" s="173"/>
      <c r="FOL27" s="173"/>
      <c r="FOM27" s="173"/>
      <c r="FON27" s="173"/>
      <c r="FOO27" s="173"/>
      <c r="FOP27" s="173"/>
      <c r="FOQ27" s="173"/>
      <c r="FOR27" s="173"/>
      <c r="FOS27" s="173"/>
      <c r="FOT27" s="173"/>
      <c r="FOU27" s="173"/>
      <c r="FOV27" s="173"/>
      <c r="FOW27" s="173"/>
      <c r="FOX27" s="173"/>
      <c r="FOY27" s="173"/>
      <c r="FOZ27" s="173"/>
      <c r="FPA27" s="173"/>
      <c r="FPB27" s="173"/>
      <c r="FPC27" s="173"/>
      <c r="FPD27" s="173"/>
      <c r="FPE27" s="173"/>
      <c r="FPF27" s="173"/>
      <c r="FPG27" s="173"/>
      <c r="FPH27" s="173"/>
      <c r="FPI27" s="173"/>
      <c r="FPJ27" s="173"/>
      <c r="FPK27" s="173"/>
      <c r="FPL27" s="173"/>
      <c r="FPM27" s="173"/>
      <c r="FPN27" s="173"/>
      <c r="FPO27" s="173"/>
      <c r="FPP27" s="173"/>
      <c r="FPQ27" s="173"/>
      <c r="FPR27" s="173"/>
      <c r="FPS27" s="173"/>
      <c r="FPT27" s="173"/>
      <c r="FPU27" s="173"/>
      <c r="FPV27" s="173"/>
      <c r="FPW27" s="173"/>
      <c r="FPX27" s="173"/>
      <c r="FPY27" s="173"/>
      <c r="FPZ27" s="173"/>
      <c r="FQA27" s="173"/>
      <c r="FQB27" s="173"/>
      <c r="FQC27" s="173"/>
      <c r="FQD27" s="173"/>
      <c r="FQE27" s="173"/>
      <c r="FQF27" s="173"/>
      <c r="FQG27" s="173"/>
      <c r="FQH27" s="173"/>
      <c r="FQI27" s="173"/>
      <c r="FQJ27" s="173"/>
      <c r="FQK27" s="173"/>
      <c r="FQL27" s="173"/>
      <c r="FQM27" s="173"/>
      <c r="FQN27" s="173"/>
      <c r="FQO27" s="173"/>
      <c r="FQP27" s="173"/>
      <c r="FQQ27" s="173"/>
      <c r="FQR27" s="173"/>
      <c r="FQS27" s="173"/>
      <c r="FQT27" s="173"/>
      <c r="FQU27" s="173"/>
      <c r="FQV27" s="173"/>
      <c r="FQW27" s="173"/>
      <c r="FQX27" s="173"/>
      <c r="FQY27" s="173"/>
      <c r="FQZ27" s="173"/>
      <c r="FRA27" s="173"/>
      <c r="FRB27" s="173"/>
      <c r="FRC27" s="173"/>
      <c r="FRD27" s="173"/>
      <c r="FRE27" s="173"/>
      <c r="FRF27" s="173"/>
      <c r="FRG27" s="173"/>
      <c r="FRH27" s="173"/>
      <c r="FRI27" s="173"/>
      <c r="FRJ27" s="173"/>
      <c r="FRK27" s="173"/>
      <c r="FRL27" s="173"/>
      <c r="FRM27" s="173"/>
      <c r="FRN27" s="173"/>
      <c r="FRO27" s="173"/>
      <c r="FRP27" s="173"/>
      <c r="FRQ27" s="173"/>
      <c r="FRR27" s="173"/>
      <c r="FRS27" s="173"/>
      <c r="FRT27" s="173"/>
      <c r="FRU27" s="173"/>
      <c r="FRV27" s="173"/>
      <c r="FRW27" s="173"/>
      <c r="FRX27" s="173"/>
      <c r="FRY27" s="173"/>
      <c r="FRZ27" s="173"/>
      <c r="FSA27" s="173"/>
      <c r="FSB27" s="173"/>
      <c r="FSC27" s="173"/>
      <c r="FSD27" s="173"/>
      <c r="FSE27" s="173"/>
      <c r="FSF27" s="173"/>
      <c r="FSG27" s="173"/>
      <c r="FSH27" s="173"/>
      <c r="FSI27" s="173"/>
      <c r="FSJ27" s="173"/>
      <c r="FSK27" s="173"/>
      <c r="FSL27" s="173"/>
      <c r="FSM27" s="173"/>
      <c r="FSN27" s="173"/>
      <c r="FSO27" s="173"/>
      <c r="FSP27" s="173"/>
      <c r="FSQ27" s="173"/>
      <c r="FSR27" s="173"/>
      <c r="FSS27" s="173"/>
      <c r="FST27" s="173"/>
      <c r="FSU27" s="173"/>
      <c r="FSV27" s="173"/>
      <c r="FSW27" s="173"/>
      <c r="FSX27" s="173"/>
      <c r="FSY27" s="173"/>
      <c r="FSZ27" s="173"/>
      <c r="FTA27" s="173"/>
      <c r="FTB27" s="173"/>
      <c r="FTC27" s="173"/>
      <c r="FTD27" s="173"/>
      <c r="FTE27" s="173"/>
      <c r="FTF27" s="173"/>
      <c r="FTG27" s="173"/>
      <c r="FTH27" s="173"/>
      <c r="FTI27" s="173"/>
      <c r="FTJ27" s="173"/>
      <c r="FTK27" s="173"/>
      <c r="FTL27" s="173"/>
      <c r="FTM27" s="173"/>
      <c r="FTN27" s="173"/>
      <c r="FTO27" s="173"/>
      <c r="FTP27" s="173"/>
      <c r="FTQ27" s="173"/>
      <c r="FTR27" s="173"/>
      <c r="FTS27" s="173"/>
      <c r="FTT27" s="173"/>
      <c r="FTU27" s="173"/>
      <c r="FTV27" s="173"/>
      <c r="FTW27" s="173"/>
      <c r="FTX27" s="173"/>
      <c r="FTY27" s="173"/>
      <c r="FTZ27" s="173"/>
      <c r="FUA27" s="173"/>
      <c r="FUB27" s="173"/>
      <c r="FUC27" s="173"/>
      <c r="FUD27" s="173"/>
      <c r="FUE27" s="173"/>
      <c r="FUF27" s="173"/>
      <c r="FUG27" s="173"/>
      <c r="FUH27" s="173"/>
      <c r="FUI27" s="173"/>
      <c r="FUJ27" s="173"/>
      <c r="FUK27" s="173"/>
      <c r="FUL27" s="173"/>
      <c r="FUM27" s="173"/>
      <c r="FUN27" s="173"/>
      <c r="FUO27" s="173"/>
      <c r="FUP27" s="173"/>
      <c r="FUQ27" s="173"/>
      <c r="FUR27" s="173"/>
      <c r="FUS27" s="173"/>
      <c r="FUT27" s="173"/>
      <c r="FUU27" s="173"/>
      <c r="FUV27" s="173"/>
      <c r="FUW27" s="173"/>
      <c r="FUX27" s="173"/>
      <c r="FUY27" s="173"/>
      <c r="FUZ27" s="173"/>
      <c r="FVA27" s="173"/>
      <c r="FVB27" s="173"/>
      <c r="FVC27" s="173"/>
      <c r="FVD27" s="173"/>
      <c r="FVE27" s="173"/>
      <c r="FVF27" s="173"/>
      <c r="FVG27" s="173"/>
      <c r="FVH27" s="173"/>
      <c r="FVI27" s="173"/>
      <c r="FVJ27" s="173"/>
      <c r="FVK27" s="173"/>
      <c r="FVL27" s="173"/>
      <c r="FVM27" s="173"/>
      <c r="FVN27" s="173"/>
      <c r="FVO27" s="173"/>
      <c r="FVP27" s="173"/>
      <c r="FVQ27" s="173"/>
      <c r="FVR27" s="173"/>
      <c r="FVS27" s="173"/>
      <c r="FVT27" s="173"/>
      <c r="FVU27" s="173"/>
      <c r="FVV27" s="173"/>
      <c r="FVW27" s="173"/>
      <c r="FVX27" s="173"/>
      <c r="FVY27" s="173"/>
      <c r="FVZ27" s="173"/>
      <c r="FWA27" s="173"/>
      <c r="FWB27" s="173"/>
      <c r="FWC27" s="173"/>
      <c r="FWD27" s="173"/>
      <c r="FWE27" s="173"/>
      <c r="FWF27" s="173"/>
      <c r="FWG27" s="173"/>
      <c r="FWH27" s="173"/>
      <c r="FWI27" s="173"/>
      <c r="FWJ27" s="173"/>
      <c r="FWK27" s="173"/>
      <c r="FWL27" s="173"/>
      <c r="FWM27" s="173"/>
      <c r="FWN27" s="173"/>
      <c r="FWO27" s="173"/>
      <c r="FWP27" s="173"/>
      <c r="FWQ27" s="173"/>
      <c r="FWR27" s="173"/>
      <c r="FWS27" s="173"/>
      <c r="FWT27" s="173"/>
      <c r="FWU27" s="173"/>
      <c r="FWV27" s="173"/>
      <c r="FWW27" s="173"/>
      <c r="FWX27" s="173"/>
      <c r="FWY27" s="173"/>
      <c r="FWZ27" s="173"/>
      <c r="FXA27" s="173"/>
      <c r="FXB27" s="173"/>
      <c r="FXC27" s="173"/>
      <c r="FXD27" s="173"/>
      <c r="FXE27" s="173"/>
      <c r="FXF27" s="173"/>
      <c r="FXG27" s="173"/>
      <c r="FXH27" s="173"/>
      <c r="FXI27" s="173"/>
      <c r="FXJ27" s="173"/>
      <c r="FXK27" s="173"/>
      <c r="FXL27" s="173"/>
      <c r="FXM27" s="173"/>
      <c r="FXN27" s="173"/>
      <c r="FXO27" s="173"/>
      <c r="FXP27" s="173"/>
      <c r="FXQ27" s="173"/>
      <c r="FXR27" s="173"/>
      <c r="FXS27" s="173"/>
      <c r="FXT27" s="173"/>
      <c r="FXU27" s="173"/>
      <c r="FXV27" s="173"/>
      <c r="FXW27" s="173"/>
      <c r="FXX27" s="173"/>
      <c r="FXY27" s="173"/>
      <c r="FXZ27" s="173"/>
      <c r="FYA27" s="173"/>
      <c r="FYB27" s="173"/>
      <c r="FYC27" s="173"/>
      <c r="FYD27" s="173"/>
      <c r="FYE27" s="173"/>
      <c r="FYF27" s="173"/>
      <c r="FYG27" s="173"/>
      <c r="FYH27" s="173"/>
      <c r="FYI27" s="173"/>
      <c r="FYJ27" s="173"/>
      <c r="FYK27" s="173"/>
      <c r="FYL27" s="173"/>
      <c r="FYM27" s="173"/>
      <c r="FYN27" s="173"/>
      <c r="FYO27" s="173"/>
      <c r="FYP27" s="173"/>
      <c r="FYQ27" s="173"/>
      <c r="FYR27" s="173"/>
      <c r="FYS27" s="173"/>
      <c r="FYT27" s="173"/>
      <c r="FYU27" s="173"/>
      <c r="FYV27" s="173"/>
      <c r="FYW27" s="173"/>
      <c r="FYX27" s="173"/>
      <c r="FYY27" s="173"/>
      <c r="FYZ27" s="173"/>
      <c r="FZA27" s="173"/>
      <c r="FZB27" s="173"/>
      <c r="FZC27" s="173"/>
      <c r="FZD27" s="173"/>
      <c r="FZE27" s="173"/>
      <c r="FZF27" s="173"/>
      <c r="FZG27" s="173"/>
      <c r="FZH27" s="173"/>
      <c r="FZI27" s="173"/>
      <c r="FZJ27" s="173"/>
      <c r="FZK27" s="173"/>
      <c r="FZL27" s="173"/>
      <c r="FZM27" s="173"/>
      <c r="FZN27" s="173"/>
      <c r="FZO27" s="173"/>
      <c r="FZP27" s="173"/>
      <c r="FZQ27" s="173"/>
      <c r="FZR27" s="173"/>
      <c r="FZS27" s="173"/>
      <c r="FZT27" s="173"/>
      <c r="FZU27" s="173"/>
      <c r="FZV27" s="173"/>
      <c r="FZW27" s="173"/>
      <c r="FZX27" s="173"/>
      <c r="FZY27" s="173"/>
      <c r="FZZ27" s="173"/>
      <c r="GAA27" s="173"/>
      <c r="GAB27" s="173"/>
      <c r="GAC27" s="173"/>
      <c r="GAD27" s="173"/>
      <c r="GAE27" s="173"/>
      <c r="GAF27" s="173"/>
      <c r="GAG27" s="173"/>
      <c r="GAH27" s="173"/>
      <c r="GAI27" s="173"/>
      <c r="GAJ27" s="173"/>
      <c r="GAK27" s="173"/>
      <c r="GAL27" s="173"/>
      <c r="GAM27" s="173"/>
      <c r="GAN27" s="173"/>
      <c r="GAO27" s="173"/>
      <c r="GAP27" s="173"/>
      <c r="GAQ27" s="173"/>
      <c r="GAR27" s="173"/>
      <c r="GAS27" s="173"/>
      <c r="GAT27" s="173"/>
      <c r="GAU27" s="173"/>
      <c r="GAV27" s="173"/>
      <c r="GAW27" s="173"/>
      <c r="GAX27" s="173"/>
      <c r="GAY27" s="173"/>
      <c r="GAZ27" s="173"/>
      <c r="GBA27" s="173"/>
      <c r="GBB27" s="173"/>
      <c r="GBC27" s="173"/>
      <c r="GBD27" s="173"/>
      <c r="GBE27" s="173"/>
      <c r="GBF27" s="173"/>
      <c r="GBG27" s="173"/>
      <c r="GBH27" s="173"/>
      <c r="GBI27" s="173"/>
      <c r="GBJ27" s="173"/>
      <c r="GBK27" s="173"/>
      <c r="GBL27" s="173"/>
      <c r="GBM27" s="173"/>
      <c r="GBN27" s="173"/>
      <c r="GBO27" s="173"/>
      <c r="GBP27" s="173"/>
      <c r="GBQ27" s="173"/>
      <c r="GBR27" s="173"/>
      <c r="GBS27" s="173"/>
      <c r="GBT27" s="173"/>
      <c r="GBU27" s="173"/>
      <c r="GBV27" s="173"/>
      <c r="GBW27" s="173"/>
      <c r="GBX27" s="173"/>
      <c r="GBY27" s="173"/>
      <c r="GBZ27" s="173"/>
      <c r="GCA27" s="173"/>
      <c r="GCB27" s="173"/>
      <c r="GCC27" s="173"/>
      <c r="GCD27" s="173"/>
      <c r="GCE27" s="173"/>
      <c r="GCF27" s="173"/>
      <c r="GCG27" s="173"/>
      <c r="GCH27" s="173"/>
      <c r="GCI27" s="173"/>
      <c r="GCJ27" s="173"/>
      <c r="GCK27" s="173"/>
      <c r="GCL27" s="173"/>
      <c r="GCM27" s="173"/>
      <c r="GCN27" s="173"/>
      <c r="GCO27" s="173"/>
      <c r="GCP27" s="173"/>
      <c r="GCQ27" s="173"/>
      <c r="GCR27" s="173"/>
      <c r="GCS27" s="173"/>
      <c r="GCT27" s="173"/>
      <c r="GCU27" s="173"/>
      <c r="GCV27" s="173"/>
      <c r="GCW27" s="173"/>
      <c r="GCX27" s="173"/>
      <c r="GCY27" s="173"/>
      <c r="GCZ27" s="173"/>
      <c r="GDA27" s="173"/>
      <c r="GDB27" s="173"/>
      <c r="GDC27" s="173"/>
      <c r="GDD27" s="173"/>
      <c r="GDE27" s="173"/>
      <c r="GDF27" s="173"/>
      <c r="GDG27" s="173"/>
      <c r="GDH27" s="173"/>
      <c r="GDI27" s="173"/>
      <c r="GDJ27" s="173"/>
      <c r="GDK27" s="173"/>
      <c r="GDL27" s="173"/>
      <c r="GDM27" s="173"/>
      <c r="GDN27" s="173"/>
      <c r="GDO27" s="173"/>
      <c r="GDP27" s="173"/>
      <c r="GDQ27" s="173"/>
      <c r="GDR27" s="173"/>
      <c r="GDS27" s="173"/>
      <c r="GDT27" s="173"/>
      <c r="GDU27" s="173"/>
      <c r="GDV27" s="173"/>
      <c r="GDW27" s="173"/>
      <c r="GDX27" s="173"/>
      <c r="GDY27" s="173"/>
      <c r="GDZ27" s="173"/>
      <c r="GEA27" s="173"/>
      <c r="GEB27" s="173"/>
      <c r="GEC27" s="173"/>
      <c r="GED27" s="173"/>
      <c r="GEE27" s="173"/>
      <c r="GEF27" s="173"/>
      <c r="GEG27" s="173"/>
      <c r="GEH27" s="173"/>
      <c r="GEI27" s="173"/>
      <c r="GEJ27" s="173"/>
      <c r="GEK27" s="173"/>
      <c r="GEL27" s="173"/>
      <c r="GEM27" s="173"/>
      <c r="GEN27" s="173"/>
      <c r="GEO27" s="173"/>
      <c r="GEP27" s="173"/>
      <c r="GEQ27" s="173"/>
      <c r="GER27" s="173"/>
      <c r="GES27" s="173"/>
      <c r="GET27" s="173"/>
      <c r="GEU27" s="173"/>
      <c r="GEV27" s="173"/>
      <c r="GEW27" s="173"/>
      <c r="GEX27" s="173"/>
      <c r="GEY27" s="173"/>
      <c r="GEZ27" s="173"/>
      <c r="GFA27" s="173"/>
      <c r="GFB27" s="173"/>
      <c r="GFC27" s="173"/>
      <c r="GFD27" s="173"/>
      <c r="GFE27" s="173"/>
      <c r="GFF27" s="173"/>
      <c r="GFG27" s="173"/>
      <c r="GFH27" s="173"/>
      <c r="GFI27" s="173"/>
      <c r="GFJ27" s="173"/>
      <c r="GFK27" s="173"/>
      <c r="GFL27" s="173"/>
      <c r="GFM27" s="173"/>
      <c r="GFN27" s="173"/>
      <c r="GFO27" s="173"/>
      <c r="GFP27" s="173"/>
      <c r="GFQ27" s="173"/>
      <c r="GFR27" s="173"/>
      <c r="GFS27" s="173"/>
      <c r="GFT27" s="173"/>
      <c r="GFU27" s="173"/>
      <c r="GFV27" s="173"/>
      <c r="GFW27" s="173"/>
      <c r="GFX27" s="173"/>
      <c r="GFY27" s="173"/>
      <c r="GFZ27" s="173"/>
      <c r="GGA27" s="173"/>
      <c r="GGB27" s="173"/>
      <c r="GGC27" s="173"/>
      <c r="GGD27" s="173"/>
      <c r="GGE27" s="173"/>
      <c r="GGF27" s="173"/>
      <c r="GGG27" s="173"/>
      <c r="GGH27" s="173"/>
      <c r="GGI27" s="173"/>
      <c r="GGJ27" s="173"/>
      <c r="GGK27" s="173"/>
      <c r="GGL27" s="173"/>
      <c r="GGM27" s="173"/>
      <c r="GGN27" s="173"/>
      <c r="GGO27" s="173"/>
      <c r="GGP27" s="173"/>
      <c r="GGQ27" s="173"/>
      <c r="GGR27" s="173"/>
      <c r="GGS27" s="173"/>
      <c r="GGT27" s="173"/>
      <c r="GGU27" s="173"/>
      <c r="GGV27" s="173"/>
      <c r="GGW27" s="173"/>
      <c r="GGX27" s="173"/>
      <c r="GGY27" s="173"/>
      <c r="GGZ27" s="173"/>
      <c r="GHA27" s="173"/>
      <c r="GHB27" s="173"/>
      <c r="GHC27" s="173"/>
      <c r="GHD27" s="173"/>
      <c r="GHE27" s="173"/>
      <c r="GHF27" s="173"/>
      <c r="GHG27" s="173"/>
      <c r="GHH27" s="173"/>
      <c r="GHI27" s="173"/>
      <c r="GHJ27" s="173"/>
      <c r="GHK27" s="173"/>
      <c r="GHL27" s="173"/>
      <c r="GHM27" s="173"/>
      <c r="GHN27" s="173"/>
      <c r="GHO27" s="173"/>
      <c r="GHP27" s="173"/>
      <c r="GHQ27" s="173"/>
      <c r="GHR27" s="173"/>
      <c r="GHS27" s="173"/>
      <c r="GHT27" s="173"/>
      <c r="GHU27" s="173"/>
      <c r="GHV27" s="173"/>
      <c r="GHW27" s="173"/>
      <c r="GHX27" s="173"/>
      <c r="GHY27" s="173"/>
      <c r="GHZ27" s="173"/>
      <c r="GIA27" s="173"/>
      <c r="GIB27" s="173"/>
      <c r="GIC27" s="173"/>
      <c r="GID27" s="173"/>
      <c r="GIE27" s="173"/>
      <c r="GIF27" s="173"/>
      <c r="GIG27" s="173"/>
      <c r="GIH27" s="173"/>
      <c r="GII27" s="173"/>
      <c r="GIJ27" s="173"/>
      <c r="GIK27" s="173"/>
      <c r="GIL27" s="173"/>
      <c r="GIM27" s="173"/>
      <c r="GIN27" s="173"/>
      <c r="GIO27" s="173"/>
      <c r="GIP27" s="173"/>
      <c r="GIQ27" s="173"/>
      <c r="GIR27" s="173"/>
      <c r="GIS27" s="173"/>
      <c r="GIT27" s="173"/>
      <c r="GIU27" s="173"/>
      <c r="GIV27" s="173"/>
      <c r="GIW27" s="173"/>
      <c r="GIX27" s="173"/>
      <c r="GIY27" s="173"/>
      <c r="GIZ27" s="173"/>
      <c r="GJA27" s="173"/>
      <c r="GJB27" s="173"/>
      <c r="GJC27" s="173"/>
      <c r="GJD27" s="173"/>
      <c r="GJE27" s="173"/>
      <c r="GJF27" s="173"/>
      <c r="GJG27" s="173"/>
      <c r="GJH27" s="173"/>
      <c r="GJI27" s="173"/>
      <c r="GJJ27" s="173"/>
      <c r="GJK27" s="173"/>
      <c r="GJL27" s="173"/>
      <c r="GJM27" s="173"/>
      <c r="GJN27" s="173"/>
      <c r="GJO27" s="173"/>
      <c r="GJP27" s="173"/>
      <c r="GJQ27" s="173"/>
      <c r="GJR27" s="173"/>
      <c r="GJS27" s="173"/>
      <c r="GJT27" s="173"/>
      <c r="GJU27" s="173"/>
      <c r="GJV27" s="173"/>
      <c r="GJW27" s="173"/>
      <c r="GJX27" s="173"/>
      <c r="GJY27" s="173"/>
      <c r="GJZ27" s="173"/>
      <c r="GKA27" s="173"/>
      <c r="GKB27" s="173"/>
      <c r="GKC27" s="173"/>
      <c r="GKD27" s="173"/>
      <c r="GKE27" s="173"/>
      <c r="GKF27" s="173"/>
      <c r="GKG27" s="173"/>
      <c r="GKH27" s="173"/>
      <c r="GKI27" s="173"/>
      <c r="GKJ27" s="173"/>
      <c r="GKK27" s="173"/>
      <c r="GKL27" s="173"/>
      <c r="GKM27" s="173"/>
      <c r="GKN27" s="173"/>
      <c r="GKO27" s="173"/>
      <c r="GKP27" s="173"/>
      <c r="GKQ27" s="173"/>
      <c r="GKR27" s="173"/>
      <c r="GKS27" s="173"/>
      <c r="GKT27" s="173"/>
      <c r="GKU27" s="173"/>
      <c r="GKV27" s="173"/>
      <c r="GKW27" s="173"/>
      <c r="GKX27" s="173"/>
      <c r="GKY27" s="173"/>
      <c r="GKZ27" s="173"/>
      <c r="GLA27" s="173"/>
      <c r="GLB27" s="173"/>
      <c r="GLC27" s="173"/>
      <c r="GLD27" s="173"/>
      <c r="GLE27" s="173"/>
      <c r="GLF27" s="173"/>
      <c r="GLG27" s="173"/>
      <c r="GLH27" s="173"/>
      <c r="GLI27" s="173"/>
      <c r="GLJ27" s="173"/>
      <c r="GLK27" s="173"/>
      <c r="GLL27" s="173"/>
      <c r="GLM27" s="173"/>
      <c r="GLN27" s="173"/>
      <c r="GLO27" s="173"/>
      <c r="GLP27" s="173"/>
      <c r="GLQ27" s="173"/>
      <c r="GLR27" s="173"/>
      <c r="GLS27" s="173"/>
      <c r="GLT27" s="173"/>
      <c r="GLU27" s="173"/>
      <c r="GLV27" s="173"/>
      <c r="GLW27" s="173"/>
      <c r="GLX27" s="173"/>
      <c r="GLY27" s="173"/>
      <c r="GLZ27" s="173"/>
      <c r="GMA27" s="173"/>
      <c r="GMB27" s="173"/>
      <c r="GMC27" s="173"/>
      <c r="GMD27" s="173"/>
      <c r="GME27" s="173"/>
      <c r="GMF27" s="173"/>
      <c r="GMG27" s="173"/>
      <c r="GMH27" s="173"/>
      <c r="GMI27" s="173"/>
      <c r="GMJ27" s="173"/>
      <c r="GMK27" s="173"/>
      <c r="GML27" s="173"/>
      <c r="GMM27" s="173"/>
      <c r="GMN27" s="173"/>
      <c r="GMO27" s="173"/>
      <c r="GMP27" s="173"/>
      <c r="GMQ27" s="173"/>
      <c r="GMR27" s="173"/>
      <c r="GMS27" s="173"/>
      <c r="GMT27" s="173"/>
      <c r="GMU27" s="173"/>
      <c r="GMV27" s="173"/>
      <c r="GMW27" s="173"/>
      <c r="GMX27" s="173"/>
      <c r="GMY27" s="173"/>
      <c r="GMZ27" s="173"/>
      <c r="GNA27" s="173"/>
      <c r="GNB27" s="173"/>
      <c r="GNC27" s="173"/>
      <c r="GND27" s="173"/>
      <c r="GNE27" s="173"/>
      <c r="GNF27" s="173"/>
      <c r="GNG27" s="173"/>
      <c r="GNH27" s="173"/>
      <c r="GNI27" s="173"/>
      <c r="GNJ27" s="173"/>
      <c r="GNK27" s="173"/>
      <c r="GNL27" s="173"/>
      <c r="GNM27" s="173"/>
      <c r="GNN27" s="173"/>
      <c r="GNO27" s="173"/>
      <c r="GNP27" s="173"/>
      <c r="GNQ27" s="173"/>
      <c r="GNR27" s="173"/>
      <c r="GNS27" s="173"/>
      <c r="GNT27" s="173"/>
      <c r="GNU27" s="173"/>
      <c r="GNV27" s="173"/>
      <c r="GNW27" s="173"/>
      <c r="GNX27" s="173"/>
      <c r="GNY27" s="173"/>
      <c r="GNZ27" s="173"/>
      <c r="GOA27" s="173"/>
      <c r="GOB27" s="173"/>
      <c r="GOC27" s="173"/>
      <c r="GOD27" s="173"/>
      <c r="GOE27" s="173"/>
      <c r="GOF27" s="173"/>
      <c r="GOG27" s="173"/>
      <c r="GOH27" s="173"/>
      <c r="GOI27" s="173"/>
      <c r="GOJ27" s="173"/>
      <c r="GOK27" s="173"/>
      <c r="GOL27" s="173"/>
      <c r="GOM27" s="173"/>
      <c r="GON27" s="173"/>
      <c r="GOO27" s="173"/>
      <c r="GOP27" s="173"/>
      <c r="GOQ27" s="173"/>
      <c r="GOR27" s="173"/>
      <c r="GOS27" s="173"/>
      <c r="GOT27" s="173"/>
      <c r="GOU27" s="173"/>
      <c r="GOV27" s="173"/>
      <c r="GOW27" s="173"/>
      <c r="GOX27" s="173"/>
      <c r="GOY27" s="173"/>
      <c r="GOZ27" s="173"/>
      <c r="GPA27" s="173"/>
      <c r="GPB27" s="173"/>
      <c r="GPC27" s="173"/>
      <c r="GPD27" s="173"/>
      <c r="GPE27" s="173"/>
      <c r="GPF27" s="173"/>
      <c r="GPG27" s="173"/>
      <c r="GPH27" s="173"/>
      <c r="GPI27" s="173"/>
      <c r="GPJ27" s="173"/>
      <c r="GPK27" s="173"/>
      <c r="GPL27" s="173"/>
      <c r="GPM27" s="173"/>
      <c r="GPN27" s="173"/>
      <c r="GPO27" s="173"/>
      <c r="GPP27" s="173"/>
      <c r="GPQ27" s="173"/>
      <c r="GPR27" s="173"/>
      <c r="GPS27" s="173"/>
      <c r="GPT27" s="173"/>
      <c r="GPU27" s="173"/>
      <c r="GPV27" s="173"/>
      <c r="GPW27" s="173"/>
      <c r="GPX27" s="173"/>
      <c r="GPY27" s="173"/>
      <c r="GPZ27" s="173"/>
      <c r="GQA27" s="173"/>
      <c r="GQB27" s="173"/>
      <c r="GQC27" s="173"/>
      <c r="GQD27" s="173"/>
      <c r="GQE27" s="173"/>
      <c r="GQF27" s="173"/>
      <c r="GQG27" s="173"/>
      <c r="GQH27" s="173"/>
      <c r="GQI27" s="173"/>
      <c r="GQJ27" s="173"/>
      <c r="GQK27" s="173"/>
      <c r="GQL27" s="173"/>
      <c r="GQM27" s="173"/>
      <c r="GQN27" s="173"/>
      <c r="GQO27" s="173"/>
      <c r="GQP27" s="173"/>
      <c r="GQQ27" s="173"/>
      <c r="GQR27" s="173"/>
      <c r="GQS27" s="173"/>
      <c r="GQT27" s="173"/>
      <c r="GQU27" s="173"/>
      <c r="GQV27" s="173"/>
      <c r="GQW27" s="173"/>
      <c r="GQX27" s="173"/>
      <c r="GQY27" s="173"/>
      <c r="GQZ27" s="173"/>
      <c r="GRA27" s="173"/>
      <c r="GRB27" s="173"/>
      <c r="GRC27" s="173"/>
      <c r="GRD27" s="173"/>
      <c r="GRE27" s="173"/>
      <c r="GRF27" s="173"/>
      <c r="GRG27" s="173"/>
      <c r="GRH27" s="173"/>
      <c r="GRI27" s="173"/>
      <c r="GRJ27" s="173"/>
      <c r="GRK27" s="173"/>
      <c r="GRL27" s="173"/>
      <c r="GRM27" s="173"/>
      <c r="GRN27" s="173"/>
      <c r="GRO27" s="173"/>
      <c r="GRP27" s="173"/>
      <c r="GRQ27" s="173"/>
      <c r="GRR27" s="173"/>
      <c r="GRS27" s="173"/>
      <c r="GRT27" s="173"/>
      <c r="GRU27" s="173"/>
      <c r="GRV27" s="173"/>
      <c r="GRW27" s="173"/>
      <c r="GRX27" s="173"/>
      <c r="GRY27" s="173"/>
      <c r="GRZ27" s="173"/>
      <c r="GSA27" s="173"/>
      <c r="GSB27" s="173"/>
      <c r="GSC27" s="173"/>
      <c r="GSD27" s="173"/>
      <c r="GSE27" s="173"/>
      <c r="GSF27" s="173"/>
      <c r="GSG27" s="173"/>
      <c r="GSH27" s="173"/>
      <c r="GSI27" s="173"/>
      <c r="GSJ27" s="173"/>
      <c r="GSK27" s="173"/>
      <c r="GSL27" s="173"/>
      <c r="GSM27" s="173"/>
      <c r="GSN27" s="173"/>
      <c r="GSO27" s="173"/>
      <c r="GSP27" s="173"/>
      <c r="GSQ27" s="173"/>
      <c r="GSR27" s="173"/>
      <c r="GSS27" s="173"/>
      <c r="GST27" s="173"/>
      <c r="GSU27" s="173"/>
      <c r="GSV27" s="173"/>
      <c r="GSW27" s="173"/>
      <c r="GSX27" s="173"/>
      <c r="GSY27" s="173"/>
      <c r="GSZ27" s="173"/>
      <c r="GTA27" s="173"/>
      <c r="GTB27" s="173"/>
      <c r="GTC27" s="173"/>
      <c r="GTD27" s="173"/>
      <c r="GTE27" s="173"/>
      <c r="GTF27" s="173"/>
      <c r="GTG27" s="173"/>
      <c r="GTH27" s="173"/>
      <c r="GTI27" s="173"/>
      <c r="GTJ27" s="173"/>
      <c r="GTK27" s="173"/>
      <c r="GTL27" s="173"/>
      <c r="GTM27" s="173"/>
      <c r="GTN27" s="173"/>
      <c r="GTO27" s="173"/>
      <c r="GTP27" s="173"/>
      <c r="GTQ27" s="173"/>
      <c r="GTR27" s="173"/>
      <c r="GTS27" s="173"/>
      <c r="GTT27" s="173"/>
      <c r="GTU27" s="173"/>
      <c r="GTV27" s="173"/>
      <c r="GTW27" s="173"/>
      <c r="GTX27" s="173"/>
      <c r="GTY27" s="173"/>
      <c r="GTZ27" s="173"/>
      <c r="GUA27" s="173"/>
      <c r="GUB27" s="173"/>
      <c r="GUC27" s="173"/>
      <c r="GUD27" s="173"/>
      <c r="GUE27" s="173"/>
      <c r="GUF27" s="173"/>
      <c r="GUG27" s="173"/>
      <c r="GUH27" s="173"/>
      <c r="GUI27" s="173"/>
      <c r="GUJ27" s="173"/>
      <c r="GUK27" s="173"/>
      <c r="GUL27" s="173"/>
      <c r="GUM27" s="173"/>
      <c r="GUN27" s="173"/>
      <c r="GUO27" s="173"/>
      <c r="GUP27" s="173"/>
      <c r="GUQ27" s="173"/>
      <c r="GUR27" s="173"/>
      <c r="GUS27" s="173"/>
      <c r="GUT27" s="173"/>
      <c r="GUU27" s="173"/>
      <c r="GUV27" s="173"/>
      <c r="GUW27" s="173"/>
      <c r="GUX27" s="173"/>
      <c r="GUY27" s="173"/>
      <c r="GUZ27" s="173"/>
      <c r="GVA27" s="173"/>
      <c r="GVB27" s="173"/>
      <c r="GVC27" s="173"/>
      <c r="GVD27" s="173"/>
      <c r="GVE27" s="173"/>
      <c r="GVF27" s="173"/>
      <c r="GVG27" s="173"/>
      <c r="GVH27" s="173"/>
      <c r="GVI27" s="173"/>
      <c r="GVJ27" s="173"/>
      <c r="GVK27" s="173"/>
      <c r="GVL27" s="173"/>
      <c r="GVM27" s="173"/>
      <c r="GVN27" s="173"/>
      <c r="GVO27" s="173"/>
      <c r="GVP27" s="173"/>
      <c r="GVQ27" s="173"/>
      <c r="GVR27" s="173"/>
      <c r="GVS27" s="173"/>
      <c r="GVT27" s="173"/>
      <c r="GVU27" s="173"/>
      <c r="GVV27" s="173"/>
      <c r="GVW27" s="173"/>
      <c r="GVX27" s="173"/>
      <c r="GVY27" s="173"/>
      <c r="GVZ27" s="173"/>
      <c r="GWA27" s="173"/>
      <c r="GWB27" s="173"/>
      <c r="GWC27" s="173"/>
      <c r="GWD27" s="173"/>
      <c r="GWE27" s="173"/>
      <c r="GWF27" s="173"/>
      <c r="GWG27" s="173"/>
      <c r="GWH27" s="173"/>
      <c r="GWI27" s="173"/>
      <c r="GWJ27" s="173"/>
      <c r="GWK27" s="173"/>
      <c r="GWL27" s="173"/>
      <c r="GWM27" s="173"/>
      <c r="GWN27" s="173"/>
      <c r="GWO27" s="173"/>
      <c r="GWP27" s="173"/>
      <c r="GWQ27" s="173"/>
      <c r="GWR27" s="173"/>
      <c r="GWS27" s="173"/>
      <c r="GWT27" s="173"/>
      <c r="GWU27" s="173"/>
      <c r="GWV27" s="173"/>
      <c r="GWW27" s="173"/>
      <c r="GWX27" s="173"/>
      <c r="GWY27" s="173"/>
      <c r="GWZ27" s="173"/>
      <c r="GXA27" s="173"/>
      <c r="GXB27" s="173"/>
      <c r="GXC27" s="173"/>
      <c r="GXD27" s="173"/>
      <c r="GXE27" s="173"/>
      <c r="GXF27" s="173"/>
      <c r="GXG27" s="173"/>
      <c r="GXH27" s="173"/>
      <c r="GXI27" s="173"/>
      <c r="GXJ27" s="173"/>
      <c r="GXK27" s="173"/>
      <c r="GXL27" s="173"/>
      <c r="GXM27" s="173"/>
      <c r="GXN27" s="173"/>
      <c r="GXO27" s="173"/>
      <c r="GXP27" s="173"/>
      <c r="GXQ27" s="173"/>
      <c r="GXR27" s="173"/>
      <c r="GXS27" s="173"/>
      <c r="GXT27" s="173"/>
      <c r="GXU27" s="173"/>
      <c r="GXV27" s="173"/>
      <c r="GXW27" s="173"/>
      <c r="GXX27" s="173"/>
      <c r="GXY27" s="173"/>
      <c r="GXZ27" s="173"/>
      <c r="GYA27" s="173"/>
      <c r="GYB27" s="173"/>
      <c r="GYC27" s="173"/>
      <c r="GYD27" s="173"/>
      <c r="GYE27" s="173"/>
      <c r="GYF27" s="173"/>
      <c r="GYG27" s="173"/>
      <c r="GYH27" s="173"/>
      <c r="GYI27" s="173"/>
      <c r="GYJ27" s="173"/>
      <c r="GYK27" s="173"/>
      <c r="GYL27" s="173"/>
      <c r="GYM27" s="173"/>
      <c r="GYN27" s="173"/>
      <c r="GYO27" s="173"/>
      <c r="GYP27" s="173"/>
      <c r="GYQ27" s="173"/>
      <c r="GYR27" s="173"/>
      <c r="GYS27" s="173"/>
      <c r="GYT27" s="173"/>
      <c r="GYU27" s="173"/>
      <c r="GYV27" s="173"/>
      <c r="GYW27" s="173"/>
      <c r="GYX27" s="173"/>
      <c r="GYY27" s="173"/>
      <c r="GYZ27" s="173"/>
      <c r="GZA27" s="173"/>
      <c r="GZB27" s="173"/>
      <c r="GZC27" s="173"/>
      <c r="GZD27" s="173"/>
      <c r="GZE27" s="173"/>
      <c r="GZF27" s="173"/>
      <c r="GZG27" s="173"/>
      <c r="GZH27" s="173"/>
      <c r="GZI27" s="173"/>
      <c r="GZJ27" s="173"/>
      <c r="GZK27" s="173"/>
      <c r="GZL27" s="173"/>
      <c r="GZM27" s="173"/>
      <c r="GZN27" s="173"/>
      <c r="GZO27" s="173"/>
      <c r="GZP27" s="173"/>
      <c r="GZQ27" s="173"/>
      <c r="GZR27" s="173"/>
      <c r="GZS27" s="173"/>
      <c r="GZT27" s="173"/>
      <c r="GZU27" s="173"/>
      <c r="GZV27" s="173"/>
      <c r="GZW27" s="173"/>
      <c r="GZX27" s="173"/>
      <c r="GZY27" s="173"/>
      <c r="GZZ27" s="173"/>
      <c r="HAA27" s="173"/>
      <c r="HAB27" s="173"/>
      <c r="HAC27" s="173"/>
      <c r="HAD27" s="173"/>
      <c r="HAE27" s="173"/>
      <c r="HAF27" s="173"/>
      <c r="HAG27" s="173"/>
      <c r="HAH27" s="173"/>
      <c r="HAI27" s="173"/>
      <c r="HAJ27" s="173"/>
      <c r="HAK27" s="173"/>
      <c r="HAL27" s="173"/>
      <c r="HAM27" s="173"/>
      <c r="HAN27" s="173"/>
      <c r="HAO27" s="173"/>
      <c r="HAP27" s="173"/>
      <c r="HAQ27" s="173"/>
      <c r="HAR27" s="173"/>
      <c r="HAS27" s="173"/>
      <c r="HAT27" s="173"/>
      <c r="HAU27" s="173"/>
      <c r="HAV27" s="173"/>
      <c r="HAW27" s="173"/>
      <c r="HAX27" s="173"/>
      <c r="HAY27" s="173"/>
      <c r="HAZ27" s="173"/>
      <c r="HBA27" s="173"/>
      <c r="HBB27" s="173"/>
      <c r="HBC27" s="173"/>
      <c r="HBD27" s="173"/>
      <c r="HBE27" s="173"/>
      <c r="HBF27" s="173"/>
      <c r="HBG27" s="173"/>
      <c r="HBH27" s="173"/>
      <c r="HBI27" s="173"/>
      <c r="HBJ27" s="173"/>
      <c r="HBK27" s="173"/>
      <c r="HBL27" s="173"/>
      <c r="HBM27" s="173"/>
      <c r="HBN27" s="173"/>
      <c r="HBO27" s="173"/>
      <c r="HBP27" s="173"/>
      <c r="HBQ27" s="173"/>
      <c r="HBR27" s="173"/>
      <c r="HBS27" s="173"/>
      <c r="HBT27" s="173"/>
      <c r="HBU27" s="173"/>
      <c r="HBV27" s="173"/>
      <c r="HBW27" s="173"/>
      <c r="HBX27" s="173"/>
      <c r="HBY27" s="173"/>
      <c r="HBZ27" s="173"/>
      <c r="HCA27" s="173"/>
      <c r="HCB27" s="173"/>
      <c r="HCC27" s="173"/>
      <c r="HCD27" s="173"/>
      <c r="HCE27" s="173"/>
      <c r="HCF27" s="173"/>
      <c r="HCG27" s="173"/>
      <c r="HCH27" s="173"/>
      <c r="HCI27" s="173"/>
      <c r="HCJ27" s="173"/>
      <c r="HCK27" s="173"/>
      <c r="HCL27" s="173"/>
      <c r="HCM27" s="173"/>
      <c r="HCN27" s="173"/>
      <c r="HCO27" s="173"/>
      <c r="HCP27" s="173"/>
      <c r="HCQ27" s="173"/>
      <c r="HCR27" s="173"/>
      <c r="HCS27" s="173"/>
      <c r="HCT27" s="173"/>
      <c r="HCU27" s="173"/>
      <c r="HCV27" s="173"/>
      <c r="HCW27" s="173"/>
      <c r="HCX27" s="173"/>
      <c r="HCY27" s="173"/>
      <c r="HCZ27" s="173"/>
      <c r="HDA27" s="173"/>
      <c r="HDB27" s="173"/>
      <c r="HDC27" s="173"/>
      <c r="HDD27" s="173"/>
      <c r="HDE27" s="173"/>
      <c r="HDF27" s="173"/>
      <c r="HDG27" s="173"/>
      <c r="HDH27" s="173"/>
      <c r="HDI27" s="173"/>
      <c r="HDJ27" s="173"/>
      <c r="HDK27" s="173"/>
      <c r="HDL27" s="173"/>
      <c r="HDM27" s="173"/>
      <c r="HDN27" s="173"/>
      <c r="HDO27" s="173"/>
      <c r="HDP27" s="173"/>
      <c r="HDQ27" s="173"/>
      <c r="HDR27" s="173"/>
      <c r="HDS27" s="173"/>
      <c r="HDT27" s="173"/>
      <c r="HDU27" s="173"/>
      <c r="HDV27" s="173"/>
      <c r="HDW27" s="173"/>
      <c r="HDX27" s="173"/>
      <c r="HDY27" s="173"/>
      <c r="HDZ27" s="173"/>
      <c r="HEA27" s="173"/>
      <c r="HEB27" s="173"/>
      <c r="HEC27" s="173"/>
      <c r="HED27" s="173"/>
      <c r="HEE27" s="173"/>
      <c r="HEF27" s="173"/>
      <c r="HEG27" s="173"/>
      <c r="HEH27" s="173"/>
      <c r="HEI27" s="173"/>
      <c r="HEJ27" s="173"/>
      <c r="HEK27" s="173"/>
      <c r="HEL27" s="173"/>
      <c r="HEM27" s="173"/>
      <c r="HEN27" s="173"/>
      <c r="HEO27" s="173"/>
      <c r="HEP27" s="173"/>
      <c r="HEQ27" s="173"/>
      <c r="HER27" s="173"/>
      <c r="HES27" s="173"/>
      <c r="HET27" s="173"/>
      <c r="HEU27" s="173"/>
      <c r="HEV27" s="173"/>
      <c r="HEW27" s="173"/>
      <c r="HEX27" s="173"/>
      <c r="HEY27" s="173"/>
      <c r="HEZ27" s="173"/>
      <c r="HFA27" s="173"/>
      <c r="HFB27" s="173"/>
      <c r="HFC27" s="173"/>
      <c r="HFD27" s="173"/>
      <c r="HFE27" s="173"/>
      <c r="HFF27" s="173"/>
      <c r="HFG27" s="173"/>
      <c r="HFH27" s="173"/>
      <c r="HFI27" s="173"/>
      <c r="HFJ27" s="173"/>
      <c r="HFK27" s="173"/>
      <c r="HFL27" s="173"/>
      <c r="HFM27" s="173"/>
      <c r="HFN27" s="173"/>
      <c r="HFO27" s="173"/>
      <c r="HFP27" s="173"/>
      <c r="HFQ27" s="173"/>
      <c r="HFR27" s="173"/>
      <c r="HFS27" s="173"/>
      <c r="HFT27" s="173"/>
      <c r="HFU27" s="173"/>
      <c r="HFV27" s="173"/>
      <c r="HFW27" s="173"/>
      <c r="HFX27" s="173"/>
      <c r="HFY27" s="173"/>
      <c r="HFZ27" s="173"/>
      <c r="HGA27" s="173"/>
      <c r="HGB27" s="173"/>
      <c r="HGC27" s="173"/>
      <c r="HGD27" s="173"/>
      <c r="HGE27" s="173"/>
      <c r="HGF27" s="173"/>
      <c r="HGG27" s="173"/>
      <c r="HGH27" s="173"/>
      <c r="HGI27" s="173"/>
      <c r="HGJ27" s="173"/>
      <c r="HGK27" s="173"/>
      <c r="HGL27" s="173"/>
      <c r="HGM27" s="173"/>
      <c r="HGN27" s="173"/>
      <c r="HGO27" s="173"/>
      <c r="HGP27" s="173"/>
      <c r="HGQ27" s="173"/>
      <c r="HGR27" s="173"/>
      <c r="HGS27" s="173"/>
      <c r="HGT27" s="173"/>
      <c r="HGU27" s="173"/>
      <c r="HGV27" s="173"/>
      <c r="HGW27" s="173"/>
      <c r="HGX27" s="173"/>
      <c r="HGY27" s="173"/>
      <c r="HGZ27" s="173"/>
      <c r="HHA27" s="173"/>
      <c r="HHB27" s="173"/>
      <c r="HHC27" s="173"/>
      <c r="HHD27" s="173"/>
      <c r="HHE27" s="173"/>
      <c r="HHF27" s="173"/>
      <c r="HHG27" s="173"/>
      <c r="HHH27" s="173"/>
      <c r="HHI27" s="173"/>
      <c r="HHJ27" s="173"/>
      <c r="HHK27" s="173"/>
      <c r="HHL27" s="173"/>
      <c r="HHM27" s="173"/>
      <c r="HHN27" s="173"/>
      <c r="HHO27" s="173"/>
      <c r="HHP27" s="173"/>
      <c r="HHQ27" s="173"/>
      <c r="HHR27" s="173"/>
      <c r="HHS27" s="173"/>
      <c r="HHT27" s="173"/>
      <c r="HHU27" s="173"/>
      <c r="HHV27" s="173"/>
      <c r="HHW27" s="173"/>
      <c r="HHX27" s="173"/>
      <c r="HHY27" s="173"/>
      <c r="HHZ27" s="173"/>
      <c r="HIA27" s="173"/>
      <c r="HIB27" s="173"/>
      <c r="HIC27" s="173"/>
      <c r="HID27" s="173"/>
      <c r="HIE27" s="173"/>
      <c r="HIF27" s="173"/>
      <c r="HIG27" s="173"/>
      <c r="HIH27" s="173"/>
      <c r="HII27" s="173"/>
      <c r="HIJ27" s="173"/>
      <c r="HIK27" s="173"/>
      <c r="HIL27" s="173"/>
      <c r="HIM27" s="173"/>
      <c r="HIN27" s="173"/>
      <c r="HIO27" s="173"/>
      <c r="HIP27" s="173"/>
      <c r="HIQ27" s="173"/>
      <c r="HIR27" s="173"/>
      <c r="HIS27" s="173"/>
      <c r="HIT27" s="173"/>
      <c r="HIU27" s="173"/>
      <c r="HIV27" s="173"/>
      <c r="HIW27" s="173"/>
      <c r="HIX27" s="173"/>
      <c r="HIY27" s="173"/>
      <c r="HIZ27" s="173"/>
      <c r="HJA27" s="173"/>
      <c r="HJB27" s="173"/>
      <c r="HJC27" s="173"/>
      <c r="HJD27" s="173"/>
      <c r="HJE27" s="173"/>
      <c r="HJF27" s="173"/>
      <c r="HJG27" s="173"/>
      <c r="HJH27" s="173"/>
      <c r="HJI27" s="173"/>
      <c r="HJJ27" s="173"/>
      <c r="HJK27" s="173"/>
      <c r="HJL27" s="173"/>
      <c r="HJM27" s="173"/>
      <c r="HJN27" s="173"/>
      <c r="HJO27" s="173"/>
      <c r="HJP27" s="173"/>
      <c r="HJQ27" s="173"/>
      <c r="HJR27" s="173"/>
      <c r="HJS27" s="173"/>
      <c r="HJT27" s="173"/>
      <c r="HJU27" s="173"/>
      <c r="HJV27" s="173"/>
      <c r="HJW27" s="173"/>
      <c r="HJX27" s="173"/>
      <c r="HJY27" s="173"/>
      <c r="HJZ27" s="173"/>
      <c r="HKA27" s="173"/>
      <c r="HKB27" s="173"/>
      <c r="HKC27" s="173"/>
      <c r="HKD27" s="173"/>
      <c r="HKE27" s="173"/>
      <c r="HKF27" s="173"/>
      <c r="HKG27" s="173"/>
      <c r="HKH27" s="173"/>
      <c r="HKI27" s="173"/>
      <c r="HKJ27" s="173"/>
      <c r="HKK27" s="173"/>
      <c r="HKL27" s="173"/>
      <c r="HKM27" s="173"/>
      <c r="HKN27" s="173"/>
      <c r="HKO27" s="173"/>
      <c r="HKP27" s="173"/>
      <c r="HKQ27" s="173"/>
      <c r="HKR27" s="173"/>
      <c r="HKS27" s="173"/>
      <c r="HKT27" s="173"/>
      <c r="HKU27" s="173"/>
      <c r="HKV27" s="173"/>
      <c r="HKW27" s="173"/>
      <c r="HKX27" s="173"/>
      <c r="HKY27" s="173"/>
      <c r="HKZ27" s="173"/>
      <c r="HLA27" s="173"/>
      <c r="HLB27" s="173"/>
      <c r="HLC27" s="173"/>
      <c r="HLD27" s="173"/>
      <c r="HLE27" s="173"/>
      <c r="HLF27" s="173"/>
      <c r="HLG27" s="173"/>
      <c r="HLH27" s="173"/>
      <c r="HLI27" s="173"/>
      <c r="HLJ27" s="173"/>
      <c r="HLK27" s="173"/>
      <c r="HLL27" s="173"/>
      <c r="HLM27" s="173"/>
      <c r="HLN27" s="173"/>
      <c r="HLO27" s="173"/>
      <c r="HLP27" s="173"/>
      <c r="HLQ27" s="173"/>
      <c r="HLR27" s="173"/>
      <c r="HLS27" s="173"/>
      <c r="HLT27" s="173"/>
      <c r="HLU27" s="173"/>
      <c r="HLV27" s="173"/>
      <c r="HLW27" s="173"/>
      <c r="HLX27" s="173"/>
      <c r="HLY27" s="173"/>
      <c r="HLZ27" s="173"/>
      <c r="HMA27" s="173"/>
      <c r="HMB27" s="173"/>
      <c r="HMC27" s="173"/>
      <c r="HMD27" s="173"/>
      <c r="HME27" s="173"/>
      <c r="HMF27" s="173"/>
      <c r="HMG27" s="173"/>
      <c r="HMH27" s="173"/>
      <c r="HMI27" s="173"/>
      <c r="HMJ27" s="173"/>
      <c r="HMK27" s="173"/>
      <c r="HML27" s="173"/>
      <c r="HMM27" s="173"/>
      <c r="HMN27" s="173"/>
      <c r="HMO27" s="173"/>
      <c r="HMP27" s="173"/>
      <c r="HMQ27" s="173"/>
      <c r="HMR27" s="173"/>
      <c r="HMS27" s="173"/>
      <c r="HMT27" s="173"/>
      <c r="HMU27" s="173"/>
      <c r="HMV27" s="173"/>
      <c r="HMW27" s="173"/>
      <c r="HMX27" s="173"/>
      <c r="HMY27" s="173"/>
      <c r="HMZ27" s="173"/>
      <c r="HNA27" s="173"/>
      <c r="HNB27" s="173"/>
      <c r="HNC27" s="173"/>
      <c r="HND27" s="173"/>
      <c r="HNE27" s="173"/>
      <c r="HNF27" s="173"/>
      <c r="HNG27" s="173"/>
      <c r="HNH27" s="173"/>
      <c r="HNI27" s="173"/>
      <c r="HNJ27" s="173"/>
      <c r="HNK27" s="173"/>
      <c r="HNL27" s="173"/>
      <c r="HNM27" s="173"/>
      <c r="HNN27" s="173"/>
      <c r="HNO27" s="173"/>
      <c r="HNP27" s="173"/>
      <c r="HNQ27" s="173"/>
      <c r="HNR27" s="173"/>
      <c r="HNS27" s="173"/>
      <c r="HNT27" s="173"/>
      <c r="HNU27" s="173"/>
      <c r="HNV27" s="173"/>
      <c r="HNW27" s="173"/>
      <c r="HNX27" s="173"/>
      <c r="HNY27" s="173"/>
      <c r="HNZ27" s="173"/>
      <c r="HOA27" s="173"/>
      <c r="HOB27" s="173"/>
      <c r="HOC27" s="173"/>
      <c r="HOD27" s="173"/>
      <c r="HOE27" s="173"/>
      <c r="HOF27" s="173"/>
      <c r="HOG27" s="173"/>
      <c r="HOH27" s="173"/>
      <c r="HOI27" s="173"/>
      <c r="HOJ27" s="173"/>
      <c r="HOK27" s="173"/>
      <c r="HOL27" s="173"/>
      <c r="HOM27" s="173"/>
      <c r="HON27" s="173"/>
      <c r="HOO27" s="173"/>
      <c r="HOP27" s="173"/>
      <c r="HOQ27" s="173"/>
      <c r="HOR27" s="173"/>
      <c r="HOS27" s="173"/>
      <c r="HOT27" s="173"/>
      <c r="HOU27" s="173"/>
      <c r="HOV27" s="173"/>
      <c r="HOW27" s="173"/>
      <c r="HOX27" s="173"/>
      <c r="HOY27" s="173"/>
      <c r="HOZ27" s="173"/>
      <c r="HPA27" s="173"/>
      <c r="HPB27" s="173"/>
      <c r="HPC27" s="173"/>
      <c r="HPD27" s="173"/>
      <c r="HPE27" s="173"/>
      <c r="HPF27" s="173"/>
      <c r="HPG27" s="173"/>
      <c r="HPH27" s="173"/>
      <c r="HPI27" s="173"/>
      <c r="HPJ27" s="173"/>
      <c r="HPK27" s="173"/>
      <c r="HPL27" s="173"/>
      <c r="HPM27" s="173"/>
      <c r="HPN27" s="173"/>
      <c r="HPO27" s="173"/>
      <c r="HPP27" s="173"/>
      <c r="HPQ27" s="173"/>
      <c r="HPR27" s="173"/>
      <c r="HPS27" s="173"/>
      <c r="HPT27" s="173"/>
      <c r="HPU27" s="173"/>
      <c r="HPV27" s="173"/>
      <c r="HPW27" s="173"/>
      <c r="HPX27" s="173"/>
      <c r="HPY27" s="173"/>
      <c r="HPZ27" s="173"/>
      <c r="HQA27" s="173"/>
      <c r="HQB27" s="173"/>
      <c r="HQC27" s="173"/>
      <c r="HQD27" s="173"/>
      <c r="HQE27" s="173"/>
      <c r="HQF27" s="173"/>
      <c r="HQG27" s="173"/>
      <c r="HQH27" s="173"/>
      <c r="HQI27" s="173"/>
      <c r="HQJ27" s="173"/>
      <c r="HQK27" s="173"/>
      <c r="HQL27" s="173"/>
      <c r="HQM27" s="173"/>
      <c r="HQN27" s="173"/>
      <c r="HQO27" s="173"/>
      <c r="HQP27" s="173"/>
      <c r="HQQ27" s="173"/>
      <c r="HQR27" s="173"/>
      <c r="HQS27" s="173"/>
      <c r="HQT27" s="173"/>
      <c r="HQU27" s="173"/>
      <c r="HQV27" s="173"/>
      <c r="HQW27" s="173"/>
      <c r="HQX27" s="173"/>
      <c r="HQY27" s="173"/>
      <c r="HQZ27" s="173"/>
      <c r="HRA27" s="173"/>
      <c r="HRB27" s="173"/>
      <c r="HRC27" s="173"/>
      <c r="HRD27" s="173"/>
      <c r="HRE27" s="173"/>
      <c r="HRF27" s="173"/>
      <c r="HRG27" s="173"/>
      <c r="HRH27" s="173"/>
      <c r="HRI27" s="173"/>
      <c r="HRJ27" s="173"/>
      <c r="HRK27" s="173"/>
      <c r="HRL27" s="173"/>
      <c r="HRM27" s="173"/>
      <c r="HRN27" s="173"/>
      <c r="HRO27" s="173"/>
      <c r="HRP27" s="173"/>
      <c r="HRQ27" s="173"/>
      <c r="HRR27" s="173"/>
      <c r="HRS27" s="173"/>
      <c r="HRT27" s="173"/>
      <c r="HRU27" s="173"/>
      <c r="HRV27" s="173"/>
      <c r="HRW27" s="173"/>
      <c r="HRX27" s="173"/>
      <c r="HRY27" s="173"/>
      <c r="HRZ27" s="173"/>
      <c r="HSA27" s="173"/>
      <c r="HSB27" s="173"/>
      <c r="HSC27" s="173"/>
      <c r="HSD27" s="173"/>
      <c r="HSE27" s="173"/>
      <c r="HSF27" s="173"/>
      <c r="HSG27" s="173"/>
      <c r="HSH27" s="173"/>
      <c r="HSI27" s="173"/>
      <c r="HSJ27" s="173"/>
      <c r="HSK27" s="173"/>
      <c r="HSL27" s="173"/>
      <c r="HSM27" s="173"/>
      <c r="HSN27" s="173"/>
      <c r="HSO27" s="173"/>
      <c r="HSP27" s="173"/>
      <c r="HSQ27" s="173"/>
      <c r="HSR27" s="173"/>
      <c r="HSS27" s="173"/>
      <c r="HST27" s="173"/>
      <c r="HSU27" s="173"/>
      <c r="HSV27" s="173"/>
      <c r="HSW27" s="173"/>
      <c r="HSX27" s="173"/>
      <c r="HSY27" s="173"/>
      <c r="HSZ27" s="173"/>
      <c r="HTA27" s="173"/>
      <c r="HTB27" s="173"/>
      <c r="HTC27" s="173"/>
      <c r="HTD27" s="173"/>
      <c r="HTE27" s="173"/>
      <c r="HTF27" s="173"/>
      <c r="HTG27" s="173"/>
      <c r="HTH27" s="173"/>
      <c r="HTI27" s="173"/>
      <c r="HTJ27" s="173"/>
      <c r="HTK27" s="173"/>
      <c r="HTL27" s="173"/>
      <c r="HTM27" s="173"/>
      <c r="HTN27" s="173"/>
      <c r="HTO27" s="173"/>
      <c r="HTP27" s="173"/>
      <c r="HTQ27" s="173"/>
      <c r="HTR27" s="173"/>
      <c r="HTS27" s="173"/>
      <c r="HTT27" s="173"/>
      <c r="HTU27" s="173"/>
      <c r="HTV27" s="173"/>
      <c r="HTW27" s="173"/>
      <c r="HTX27" s="173"/>
      <c r="HTY27" s="173"/>
      <c r="HTZ27" s="173"/>
      <c r="HUA27" s="173"/>
      <c r="HUB27" s="173"/>
      <c r="HUC27" s="173"/>
      <c r="HUD27" s="173"/>
      <c r="HUE27" s="173"/>
      <c r="HUF27" s="173"/>
      <c r="HUG27" s="173"/>
      <c r="HUH27" s="173"/>
      <c r="HUI27" s="173"/>
      <c r="HUJ27" s="173"/>
      <c r="HUK27" s="173"/>
      <c r="HUL27" s="173"/>
      <c r="HUM27" s="173"/>
      <c r="HUN27" s="173"/>
      <c r="HUO27" s="173"/>
      <c r="HUP27" s="173"/>
      <c r="HUQ27" s="173"/>
      <c r="HUR27" s="173"/>
      <c r="HUS27" s="173"/>
      <c r="HUT27" s="173"/>
      <c r="HUU27" s="173"/>
      <c r="HUV27" s="173"/>
      <c r="HUW27" s="173"/>
      <c r="HUX27" s="173"/>
      <c r="HUY27" s="173"/>
      <c r="HUZ27" s="173"/>
      <c r="HVA27" s="173"/>
      <c r="HVB27" s="173"/>
      <c r="HVC27" s="173"/>
      <c r="HVD27" s="173"/>
      <c r="HVE27" s="173"/>
      <c r="HVF27" s="173"/>
      <c r="HVG27" s="173"/>
      <c r="HVH27" s="173"/>
      <c r="HVI27" s="173"/>
      <c r="HVJ27" s="173"/>
      <c r="HVK27" s="173"/>
      <c r="HVL27" s="173"/>
      <c r="HVM27" s="173"/>
      <c r="HVN27" s="173"/>
      <c r="HVO27" s="173"/>
      <c r="HVP27" s="173"/>
      <c r="HVQ27" s="173"/>
      <c r="HVR27" s="173"/>
      <c r="HVS27" s="173"/>
      <c r="HVT27" s="173"/>
      <c r="HVU27" s="173"/>
      <c r="HVV27" s="173"/>
      <c r="HVW27" s="173"/>
      <c r="HVX27" s="173"/>
      <c r="HVY27" s="173"/>
      <c r="HVZ27" s="173"/>
      <c r="HWA27" s="173"/>
      <c r="HWB27" s="173"/>
      <c r="HWC27" s="173"/>
      <c r="HWD27" s="173"/>
      <c r="HWE27" s="173"/>
      <c r="HWF27" s="173"/>
      <c r="HWG27" s="173"/>
      <c r="HWH27" s="173"/>
      <c r="HWI27" s="173"/>
      <c r="HWJ27" s="173"/>
      <c r="HWK27" s="173"/>
      <c r="HWL27" s="173"/>
      <c r="HWM27" s="173"/>
      <c r="HWN27" s="173"/>
      <c r="HWO27" s="173"/>
      <c r="HWP27" s="173"/>
      <c r="HWQ27" s="173"/>
      <c r="HWR27" s="173"/>
      <c r="HWS27" s="173"/>
      <c r="HWT27" s="173"/>
      <c r="HWU27" s="173"/>
      <c r="HWV27" s="173"/>
      <c r="HWW27" s="173"/>
      <c r="HWX27" s="173"/>
      <c r="HWY27" s="173"/>
      <c r="HWZ27" s="173"/>
      <c r="HXA27" s="173"/>
      <c r="HXB27" s="173"/>
      <c r="HXC27" s="173"/>
      <c r="HXD27" s="173"/>
      <c r="HXE27" s="173"/>
      <c r="HXF27" s="173"/>
      <c r="HXG27" s="173"/>
      <c r="HXH27" s="173"/>
      <c r="HXI27" s="173"/>
      <c r="HXJ27" s="173"/>
      <c r="HXK27" s="173"/>
      <c r="HXL27" s="173"/>
      <c r="HXM27" s="173"/>
      <c r="HXN27" s="173"/>
      <c r="HXO27" s="173"/>
      <c r="HXP27" s="173"/>
      <c r="HXQ27" s="173"/>
      <c r="HXR27" s="173"/>
      <c r="HXS27" s="173"/>
      <c r="HXT27" s="173"/>
      <c r="HXU27" s="173"/>
      <c r="HXV27" s="173"/>
      <c r="HXW27" s="173"/>
      <c r="HXX27" s="173"/>
      <c r="HXY27" s="173"/>
      <c r="HXZ27" s="173"/>
      <c r="HYA27" s="173"/>
      <c r="HYB27" s="173"/>
      <c r="HYC27" s="173"/>
      <c r="HYD27" s="173"/>
      <c r="HYE27" s="173"/>
      <c r="HYF27" s="173"/>
      <c r="HYG27" s="173"/>
      <c r="HYH27" s="173"/>
      <c r="HYI27" s="173"/>
      <c r="HYJ27" s="173"/>
      <c r="HYK27" s="173"/>
      <c r="HYL27" s="173"/>
      <c r="HYM27" s="173"/>
      <c r="HYN27" s="173"/>
      <c r="HYO27" s="173"/>
      <c r="HYP27" s="173"/>
      <c r="HYQ27" s="173"/>
      <c r="HYR27" s="173"/>
      <c r="HYS27" s="173"/>
      <c r="HYT27" s="173"/>
      <c r="HYU27" s="173"/>
      <c r="HYV27" s="173"/>
      <c r="HYW27" s="173"/>
      <c r="HYX27" s="173"/>
      <c r="HYY27" s="173"/>
      <c r="HYZ27" s="173"/>
      <c r="HZA27" s="173"/>
      <c r="HZB27" s="173"/>
      <c r="HZC27" s="173"/>
      <c r="HZD27" s="173"/>
      <c r="HZE27" s="173"/>
      <c r="HZF27" s="173"/>
      <c r="HZG27" s="173"/>
      <c r="HZH27" s="173"/>
      <c r="HZI27" s="173"/>
      <c r="HZJ27" s="173"/>
      <c r="HZK27" s="173"/>
      <c r="HZL27" s="173"/>
      <c r="HZM27" s="173"/>
      <c r="HZN27" s="173"/>
      <c r="HZO27" s="173"/>
      <c r="HZP27" s="173"/>
      <c r="HZQ27" s="173"/>
      <c r="HZR27" s="173"/>
      <c r="HZS27" s="173"/>
      <c r="HZT27" s="173"/>
      <c r="HZU27" s="173"/>
      <c r="HZV27" s="173"/>
      <c r="HZW27" s="173"/>
      <c r="HZX27" s="173"/>
      <c r="HZY27" s="173"/>
      <c r="HZZ27" s="173"/>
      <c r="IAA27" s="173"/>
      <c r="IAB27" s="173"/>
      <c r="IAC27" s="173"/>
      <c r="IAD27" s="173"/>
      <c r="IAE27" s="173"/>
      <c r="IAF27" s="173"/>
      <c r="IAG27" s="173"/>
      <c r="IAH27" s="173"/>
      <c r="IAI27" s="173"/>
      <c r="IAJ27" s="173"/>
      <c r="IAK27" s="173"/>
      <c r="IAL27" s="173"/>
      <c r="IAM27" s="173"/>
      <c r="IAN27" s="173"/>
      <c r="IAO27" s="173"/>
      <c r="IAP27" s="173"/>
      <c r="IAQ27" s="173"/>
      <c r="IAR27" s="173"/>
      <c r="IAS27" s="173"/>
      <c r="IAT27" s="173"/>
      <c r="IAU27" s="173"/>
      <c r="IAV27" s="173"/>
      <c r="IAW27" s="173"/>
      <c r="IAX27" s="173"/>
      <c r="IAY27" s="173"/>
      <c r="IAZ27" s="173"/>
      <c r="IBA27" s="173"/>
      <c r="IBB27" s="173"/>
      <c r="IBC27" s="173"/>
      <c r="IBD27" s="173"/>
      <c r="IBE27" s="173"/>
      <c r="IBF27" s="173"/>
      <c r="IBG27" s="173"/>
      <c r="IBH27" s="173"/>
      <c r="IBI27" s="173"/>
      <c r="IBJ27" s="173"/>
      <c r="IBK27" s="173"/>
      <c r="IBL27" s="173"/>
      <c r="IBM27" s="173"/>
      <c r="IBN27" s="173"/>
      <c r="IBO27" s="173"/>
      <c r="IBP27" s="173"/>
      <c r="IBQ27" s="173"/>
      <c r="IBR27" s="173"/>
      <c r="IBS27" s="173"/>
      <c r="IBT27" s="173"/>
      <c r="IBU27" s="173"/>
      <c r="IBV27" s="173"/>
      <c r="IBW27" s="173"/>
      <c r="IBX27" s="173"/>
      <c r="IBY27" s="173"/>
      <c r="IBZ27" s="173"/>
      <c r="ICA27" s="173"/>
      <c r="ICB27" s="173"/>
      <c r="ICC27" s="173"/>
      <c r="ICD27" s="173"/>
      <c r="ICE27" s="173"/>
      <c r="ICF27" s="173"/>
      <c r="ICG27" s="173"/>
      <c r="ICH27" s="173"/>
      <c r="ICI27" s="173"/>
      <c r="ICJ27" s="173"/>
      <c r="ICK27" s="173"/>
      <c r="ICL27" s="173"/>
      <c r="ICM27" s="173"/>
      <c r="ICN27" s="173"/>
      <c r="ICO27" s="173"/>
      <c r="ICP27" s="173"/>
      <c r="ICQ27" s="173"/>
      <c r="ICR27" s="173"/>
      <c r="ICS27" s="173"/>
      <c r="ICT27" s="173"/>
      <c r="ICU27" s="173"/>
      <c r="ICV27" s="173"/>
      <c r="ICW27" s="173"/>
      <c r="ICX27" s="173"/>
      <c r="ICY27" s="173"/>
      <c r="ICZ27" s="173"/>
      <c r="IDA27" s="173"/>
      <c r="IDB27" s="173"/>
      <c r="IDC27" s="173"/>
      <c r="IDD27" s="173"/>
      <c r="IDE27" s="173"/>
      <c r="IDF27" s="173"/>
      <c r="IDG27" s="173"/>
      <c r="IDH27" s="173"/>
      <c r="IDI27" s="173"/>
      <c r="IDJ27" s="173"/>
      <c r="IDK27" s="173"/>
      <c r="IDL27" s="173"/>
      <c r="IDM27" s="173"/>
      <c r="IDN27" s="173"/>
      <c r="IDO27" s="173"/>
      <c r="IDP27" s="173"/>
      <c r="IDQ27" s="173"/>
      <c r="IDR27" s="173"/>
      <c r="IDS27" s="173"/>
      <c r="IDT27" s="173"/>
      <c r="IDU27" s="173"/>
      <c r="IDV27" s="173"/>
      <c r="IDW27" s="173"/>
      <c r="IDX27" s="173"/>
      <c r="IDY27" s="173"/>
      <c r="IDZ27" s="173"/>
      <c r="IEA27" s="173"/>
      <c r="IEB27" s="173"/>
      <c r="IEC27" s="173"/>
      <c r="IED27" s="173"/>
      <c r="IEE27" s="173"/>
      <c r="IEF27" s="173"/>
      <c r="IEG27" s="173"/>
      <c r="IEH27" s="173"/>
      <c r="IEI27" s="173"/>
      <c r="IEJ27" s="173"/>
      <c r="IEK27" s="173"/>
      <c r="IEL27" s="173"/>
      <c r="IEM27" s="173"/>
      <c r="IEN27" s="173"/>
      <c r="IEO27" s="173"/>
      <c r="IEP27" s="173"/>
      <c r="IEQ27" s="173"/>
      <c r="IER27" s="173"/>
      <c r="IES27" s="173"/>
      <c r="IET27" s="173"/>
      <c r="IEU27" s="173"/>
      <c r="IEV27" s="173"/>
      <c r="IEW27" s="173"/>
      <c r="IEX27" s="173"/>
      <c r="IEY27" s="173"/>
      <c r="IEZ27" s="173"/>
      <c r="IFA27" s="173"/>
      <c r="IFB27" s="173"/>
      <c r="IFC27" s="173"/>
      <c r="IFD27" s="173"/>
      <c r="IFE27" s="173"/>
      <c r="IFF27" s="173"/>
      <c r="IFG27" s="173"/>
      <c r="IFH27" s="173"/>
      <c r="IFI27" s="173"/>
      <c r="IFJ27" s="173"/>
      <c r="IFK27" s="173"/>
      <c r="IFL27" s="173"/>
      <c r="IFM27" s="173"/>
      <c r="IFN27" s="173"/>
      <c r="IFO27" s="173"/>
      <c r="IFP27" s="173"/>
      <c r="IFQ27" s="173"/>
      <c r="IFR27" s="173"/>
      <c r="IFS27" s="173"/>
      <c r="IFT27" s="173"/>
      <c r="IFU27" s="173"/>
      <c r="IFV27" s="173"/>
      <c r="IFW27" s="173"/>
      <c r="IFX27" s="173"/>
      <c r="IFY27" s="173"/>
      <c r="IFZ27" s="173"/>
      <c r="IGA27" s="173"/>
      <c r="IGB27" s="173"/>
      <c r="IGC27" s="173"/>
      <c r="IGD27" s="173"/>
      <c r="IGE27" s="173"/>
      <c r="IGF27" s="173"/>
      <c r="IGG27" s="173"/>
      <c r="IGH27" s="173"/>
      <c r="IGI27" s="173"/>
      <c r="IGJ27" s="173"/>
      <c r="IGK27" s="173"/>
      <c r="IGL27" s="173"/>
      <c r="IGM27" s="173"/>
      <c r="IGN27" s="173"/>
      <c r="IGO27" s="173"/>
      <c r="IGP27" s="173"/>
      <c r="IGQ27" s="173"/>
      <c r="IGR27" s="173"/>
      <c r="IGS27" s="173"/>
      <c r="IGT27" s="173"/>
      <c r="IGU27" s="173"/>
      <c r="IGV27" s="173"/>
      <c r="IGW27" s="173"/>
      <c r="IGX27" s="173"/>
      <c r="IGY27" s="173"/>
      <c r="IGZ27" s="173"/>
      <c r="IHA27" s="173"/>
      <c r="IHB27" s="173"/>
      <c r="IHC27" s="173"/>
      <c r="IHD27" s="173"/>
      <c r="IHE27" s="173"/>
      <c r="IHF27" s="173"/>
      <c r="IHG27" s="173"/>
      <c r="IHH27" s="173"/>
      <c r="IHI27" s="173"/>
      <c r="IHJ27" s="173"/>
      <c r="IHK27" s="173"/>
      <c r="IHL27" s="173"/>
      <c r="IHM27" s="173"/>
      <c r="IHN27" s="173"/>
      <c r="IHO27" s="173"/>
      <c r="IHP27" s="173"/>
      <c r="IHQ27" s="173"/>
      <c r="IHR27" s="173"/>
      <c r="IHS27" s="173"/>
      <c r="IHT27" s="173"/>
      <c r="IHU27" s="173"/>
      <c r="IHV27" s="173"/>
      <c r="IHW27" s="173"/>
      <c r="IHX27" s="173"/>
      <c r="IHY27" s="173"/>
      <c r="IHZ27" s="173"/>
      <c r="IIA27" s="173"/>
      <c r="IIB27" s="173"/>
      <c r="IIC27" s="173"/>
      <c r="IID27" s="173"/>
      <c r="IIE27" s="173"/>
      <c r="IIF27" s="173"/>
      <c r="IIG27" s="173"/>
      <c r="IIH27" s="173"/>
      <c r="III27" s="173"/>
      <c r="IIJ27" s="173"/>
      <c r="IIK27" s="173"/>
      <c r="IIL27" s="173"/>
      <c r="IIM27" s="173"/>
      <c r="IIN27" s="173"/>
      <c r="IIO27" s="173"/>
      <c r="IIP27" s="173"/>
      <c r="IIQ27" s="173"/>
      <c r="IIR27" s="173"/>
      <c r="IIS27" s="173"/>
      <c r="IIT27" s="173"/>
      <c r="IIU27" s="173"/>
      <c r="IIV27" s="173"/>
      <c r="IIW27" s="173"/>
      <c r="IIX27" s="173"/>
      <c r="IIY27" s="173"/>
      <c r="IIZ27" s="173"/>
      <c r="IJA27" s="173"/>
      <c r="IJB27" s="173"/>
      <c r="IJC27" s="173"/>
      <c r="IJD27" s="173"/>
      <c r="IJE27" s="173"/>
      <c r="IJF27" s="173"/>
      <c r="IJG27" s="173"/>
      <c r="IJH27" s="173"/>
      <c r="IJI27" s="173"/>
      <c r="IJJ27" s="173"/>
      <c r="IJK27" s="173"/>
      <c r="IJL27" s="173"/>
      <c r="IJM27" s="173"/>
      <c r="IJN27" s="173"/>
      <c r="IJO27" s="173"/>
      <c r="IJP27" s="173"/>
      <c r="IJQ27" s="173"/>
      <c r="IJR27" s="173"/>
      <c r="IJS27" s="173"/>
      <c r="IJT27" s="173"/>
      <c r="IJU27" s="173"/>
      <c r="IJV27" s="173"/>
      <c r="IJW27" s="173"/>
      <c r="IJX27" s="173"/>
      <c r="IJY27" s="173"/>
      <c r="IJZ27" s="173"/>
      <c r="IKA27" s="173"/>
      <c r="IKB27" s="173"/>
      <c r="IKC27" s="173"/>
      <c r="IKD27" s="173"/>
      <c r="IKE27" s="173"/>
      <c r="IKF27" s="173"/>
      <c r="IKG27" s="173"/>
      <c r="IKH27" s="173"/>
      <c r="IKI27" s="173"/>
      <c r="IKJ27" s="173"/>
      <c r="IKK27" s="173"/>
      <c r="IKL27" s="173"/>
      <c r="IKM27" s="173"/>
      <c r="IKN27" s="173"/>
      <c r="IKO27" s="173"/>
      <c r="IKP27" s="173"/>
      <c r="IKQ27" s="173"/>
      <c r="IKR27" s="173"/>
      <c r="IKS27" s="173"/>
      <c r="IKT27" s="173"/>
      <c r="IKU27" s="173"/>
      <c r="IKV27" s="173"/>
      <c r="IKW27" s="173"/>
      <c r="IKX27" s="173"/>
      <c r="IKY27" s="173"/>
      <c r="IKZ27" s="173"/>
      <c r="ILA27" s="173"/>
      <c r="ILB27" s="173"/>
      <c r="ILC27" s="173"/>
      <c r="ILD27" s="173"/>
      <c r="ILE27" s="173"/>
      <c r="ILF27" s="173"/>
      <c r="ILG27" s="173"/>
      <c r="ILH27" s="173"/>
      <c r="ILI27" s="173"/>
      <c r="ILJ27" s="173"/>
      <c r="ILK27" s="173"/>
      <c r="ILL27" s="173"/>
      <c r="ILM27" s="173"/>
      <c r="ILN27" s="173"/>
      <c r="ILO27" s="173"/>
      <c r="ILP27" s="173"/>
      <c r="ILQ27" s="173"/>
      <c r="ILR27" s="173"/>
      <c r="ILS27" s="173"/>
      <c r="ILT27" s="173"/>
      <c r="ILU27" s="173"/>
      <c r="ILV27" s="173"/>
      <c r="ILW27" s="173"/>
      <c r="ILX27" s="173"/>
      <c r="ILY27" s="173"/>
      <c r="ILZ27" s="173"/>
      <c r="IMA27" s="173"/>
      <c r="IMB27" s="173"/>
      <c r="IMC27" s="173"/>
      <c r="IMD27" s="173"/>
      <c r="IME27" s="173"/>
      <c r="IMF27" s="173"/>
      <c r="IMG27" s="173"/>
      <c r="IMH27" s="173"/>
      <c r="IMI27" s="173"/>
      <c r="IMJ27" s="173"/>
      <c r="IMK27" s="173"/>
      <c r="IML27" s="173"/>
      <c r="IMM27" s="173"/>
      <c r="IMN27" s="173"/>
      <c r="IMO27" s="173"/>
      <c r="IMP27" s="173"/>
      <c r="IMQ27" s="173"/>
      <c r="IMR27" s="173"/>
      <c r="IMS27" s="173"/>
      <c r="IMT27" s="173"/>
      <c r="IMU27" s="173"/>
      <c r="IMV27" s="173"/>
      <c r="IMW27" s="173"/>
      <c r="IMX27" s="173"/>
      <c r="IMY27" s="173"/>
      <c r="IMZ27" s="173"/>
      <c r="INA27" s="173"/>
      <c r="INB27" s="173"/>
      <c r="INC27" s="173"/>
      <c r="IND27" s="173"/>
      <c r="INE27" s="173"/>
      <c r="INF27" s="173"/>
      <c r="ING27" s="173"/>
      <c r="INH27" s="173"/>
      <c r="INI27" s="173"/>
      <c r="INJ27" s="173"/>
      <c r="INK27" s="173"/>
      <c r="INL27" s="173"/>
      <c r="INM27" s="173"/>
      <c r="INN27" s="173"/>
      <c r="INO27" s="173"/>
      <c r="INP27" s="173"/>
      <c r="INQ27" s="173"/>
      <c r="INR27" s="173"/>
      <c r="INS27" s="173"/>
      <c r="INT27" s="173"/>
      <c r="INU27" s="173"/>
      <c r="INV27" s="173"/>
      <c r="INW27" s="173"/>
      <c r="INX27" s="173"/>
      <c r="INY27" s="173"/>
      <c r="INZ27" s="173"/>
      <c r="IOA27" s="173"/>
      <c r="IOB27" s="173"/>
      <c r="IOC27" s="173"/>
      <c r="IOD27" s="173"/>
      <c r="IOE27" s="173"/>
      <c r="IOF27" s="173"/>
      <c r="IOG27" s="173"/>
      <c r="IOH27" s="173"/>
      <c r="IOI27" s="173"/>
      <c r="IOJ27" s="173"/>
      <c r="IOK27" s="173"/>
      <c r="IOL27" s="173"/>
      <c r="IOM27" s="173"/>
      <c r="ION27" s="173"/>
      <c r="IOO27" s="173"/>
      <c r="IOP27" s="173"/>
      <c r="IOQ27" s="173"/>
      <c r="IOR27" s="173"/>
      <c r="IOS27" s="173"/>
      <c r="IOT27" s="173"/>
      <c r="IOU27" s="173"/>
      <c r="IOV27" s="173"/>
      <c r="IOW27" s="173"/>
      <c r="IOX27" s="173"/>
      <c r="IOY27" s="173"/>
      <c r="IOZ27" s="173"/>
      <c r="IPA27" s="173"/>
      <c r="IPB27" s="173"/>
      <c r="IPC27" s="173"/>
      <c r="IPD27" s="173"/>
      <c r="IPE27" s="173"/>
      <c r="IPF27" s="173"/>
      <c r="IPG27" s="173"/>
      <c r="IPH27" s="173"/>
      <c r="IPI27" s="173"/>
      <c r="IPJ27" s="173"/>
      <c r="IPK27" s="173"/>
      <c r="IPL27" s="173"/>
      <c r="IPM27" s="173"/>
      <c r="IPN27" s="173"/>
      <c r="IPO27" s="173"/>
      <c r="IPP27" s="173"/>
      <c r="IPQ27" s="173"/>
      <c r="IPR27" s="173"/>
      <c r="IPS27" s="173"/>
      <c r="IPT27" s="173"/>
      <c r="IPU27" s="173"/>
      <c r="IPV27" s="173"/>
      <c r="IPW27" s="173"/>
      <c r="IPX27" s="173"/>
      <c r="IPY27" s="173"/>
      <c r="IPZ27" s="173"/>
      <c r="IQA27" s="173"/>
      <c r="IQB27" s="173"/>
      <c r="IQC27" s="173"/>
      <c r="IQD27" s="173"/>
      <c r="IQE27" s="173"/>
      <c r="IQF27" s="173"/>
      <c r="IQG27" s="173"/>
      <c r="IQH27" s="173"/>
      <c r="IQI27" s="173"/>
      <c r="IQJ27" s="173"/>
      <c r="IQK27" s="173"/>
      <c r="IQL27" s="173"/>
      <c r="IQM27" s="173"/>
      <c r="IQN27" s="173"/>
      <c r="IQO27" s="173"/>
      <c r="IQP27" s="173"/>
      <c r="IQQ27" s="173"/>
      <c r="IQR27" s="173"/>
      <c r="IQS27" s="173"/>
      <c r="IQT27" s="173"/>
      <c r="IQU27" s="173"/>
      <c r="IQV27" s="173"/>
      <c r="IQW27" s="173"/>
      <c r="IQX27" s="173"/>
      <c r="IQY27" s="173"/>
      <c r="IQZ27" s="173"/>
      <c r="IRA27" s="173"/>
      <c r="IRB27" s="173"/>
      <c r="IRC27" s="173"/>
      <c r="IRD27" s="173"/>
      <c r="IRE27" s="173"/>
      <c r="IRF27" s="173"/>
      <c r="IRG27" s="173"/>
      <c r="IRH27" s="173"/>
      <c r="IRI27" s="173"/>
      <c r="IRJ27" s="173"/>
      <c r="IRK27" s="173"/>
      <c r="IRL27" s="173"/>
      <c r="IRM27" s="173"/>
      <c r="IRN27" s="173"/>
      <c r="IRO27" s="173"/>
      <c r="IRP27" s="173"/>
      <c r="IRQ27" s="173"/>
      <c r="IRR27" s="173"/>
      <c r="IRS27" s="173"/>
      <c r="IRT27" s="173"/>
      <c r="IRU27" s="173"/>
      <c r="IRV27" s="173"/>
      <c r="IRW27" s="173"/>
      <c r="IRX27" s="173"/>
      <c r="IRY27" s="173"/>
      <c r="IRZ27" s="173"/>
      <c r="ISA27" s="173"/>
      <c r="ISB27" s="173"/>
      <c r="ISC27" s="173"/>
      <c r="ISD27" s="173"/>
      <c r="ISE27" s="173"/>
      <c r="ISF27" s="173"/>
      <c r="ISG27" s="173"/>
      <c r="ISH27" s="173"/>
      <c r="ISI27" s="173"/>
      <c r="ISJ27" s="173"/>
      <c r="ISK27" s="173"/>
      <c r="ISL27" s="173"/>
      <c r="ISM27" s="173"/>
      <c r="ISN27" s="173"/>
      <c r="ISO27" s="173"/>
      <c r="ISP27" s="173"/>
      <c r="ISQ27" s="173"/>
      <c r="ISR27" s="173"/>
      <c r="ISS27" s="173"/>
      <c r="IST27" s="173"/>
      <c r="ISU27" s="173"/>
      <c r="ISV27" s="173"/>
      <c r="ISW27" s="173"/>
      <c r="ISX27" s="173"/>
      <c r="ISY27" s="173"/>
      <c r="ISZ27" s="173"/>
      <c r="ITA27" s="173"/>
      <c r="ITB27" s="173"/>
      <c r="ITC27" s="173"/>
      <c r="ITD27" s="173"/>
      <c r="ITE27" s="173"/>
      <c r="ITF27" s="173"/>
      <c r="ITG27" s="173"/>
      <c r="ITH27" s="173"/>
      <c r="ITI27" s="173"/>
      <c r="ITJ27" s="173"/>
      <c r="ITK27" s="173"/>
      <c r="ITL27" s="173"/>
      <c r="ITM27" s="173"/>
      <c r="ITN27" s="173"/>
      <c r="ITO27" s="173"/>
      <c r="ITP27" s="173"/>
      <c r="ITQ27" s="173"/>
      <c r="ITR27" s="173"/>
      <c r="ITS27" s="173"/>
      <c r="ITT27" s="173"/>
      <c r="ITU27" s="173"/>
      <c r="ITV27" s="173"/>
      <c r="ITW27" s="173"/>
      <c r="ITX27" s="173"/>
      <c r="ITY27" s="173"/>
      <c r="ITZ27" s="173"/>
      <c r="IUA27" s="173"/>
      <c r="IUB27" s="173"/>
      <c r="IUC27" s="173"/>
      <c r="IUD27" s="173"/>
      <c r="IUE27" s="173"/>
      <c r="IUF27" s="173"/>
      <c r="IUG27" s="173"/>
      <c r="IUH27" s="173"/>
      <c r="IUI27" s="173"/>
      <c r="IUJ27" s="173"/>
      <c r="IUK27" s="173"/>
      <c r="IUL27" s="173"/>
      <c r="IUM27" s="173"/>
      <c r="IUN27" s="173"/>
      <c r="IUO27" s="173"/>
      <c r="IUP27" s="173"/>
      <c r="IUQ27" s="173"/>
      <c r="IUR27" s="173"/>
      <c r="IUS27" s="173"/>
      <c r="IUT27" s="173"/>
      <c r="IUU27" s="173"/>
      <c r="IUV27" s="173"/>
      <c r="IUW27" s="173"/>
      <c r="IUX27" s="173"/>
      <c r="IUY27" s="173"/>
      <c r="IUZ27" s="173"/>
      <c r="IVA27" s="173"/>
      <c r="IVB27" s="173"/>
      <c r="IVC27" s="173"/>
      <c r="IVD27" s="173"/>
      <c r="IVE27" s="173"/>
      <c r="IVF27" s="173"/>
      <c r="IVG27" s="173"/>
      <c r="IVH27" s="173"/>
      <c r="IVI27" s="173"/>
      <c r="IVJ27" s="173"/>
      <c r="IVK27" s="173"/>
      <c r="IVL27" s="173"/>
      <c r="IVM27" s="173"/>
      <c r="IVN27" s="173"/>
      <c r="IVO27" s="173"/>
      <c r="IVP27" s="173"/>
      <c r="IVQ27" s="173"/>
      <c r="IVR27" s="173"/>
      <c r="IVS27" s="173"/>
      <c r="IVT27" s="173"/>
      <c r="IVU27" s="173"/>
      <c r="IVV27" s="173"/>
      <c r="IVW27" s="173"/>
      <c r="IVX27" s="173"/>
      <c r="IVY27" s="173"/>
      <c r="IVZ27" s="173"/>
      <c r="IWA27" s="173"/>
      <c r="IWB27" s="173"/>
      <c r="IWC27" s="173"/>
      <c r="IWD27" s="173"/>
      <c r="IWE27" s="173"/>
      <c r="IWF27" s="173"/>
      <c r="IWG27" s="173"/>
      <c r="IWH27" s="173"/>
      <c r="IWI27" s="173"/>
      <c r="IWJ27" s="173"/>
      <c r="IWK27" s="173"/>
      <c r="IWL27" s="173"/>
      <c r="IWM27" s="173"/>
      <c r="IWN27" s="173"/>
      <c r="IWO27" s="173"/>
      <c r="IWP27" s="173"/>
      <c r="IWQ27" s="173"/>
      <c r="IWR27" s="173"/>
      <c r="IWS27" s="173"/>
      <c r="IWT27" s="173"/>
      <c r="IWU27" s="173"/>
      <c r="IWV27" s="173"/>
      <c r="IWW27" s="173"/>
      <c r="IWX27" s="173"/>
      <c r="IWY27" s="173"/>
      <c r="IWZ27" s="173"/>
      <c r="IXA27" s="173"/>
      <c r="IXB27" s="173"/>
      <c r="IXC27" s="173"/>
      <c r="IXD27" s="173"/>
      <c r="IXE27" s="173"/>
      <c r="IXF27" s="173"/>
      <c r="IXG27" s="173"/>
      <c r="IXH27" s="173"/>
      <c r="IXI27" s="173"/>
      <c r="IXJ27" s="173"/>
      <c r="IXK27" s="173"/>
      <c r="IXL27" s="173"/>
      <c r="IXM27" s="173"/>
      <c r="IXN27" s="173"/>
      <c r="IXO27" s="173"/>
      <c r="IXP27" s="173"/>
      <c r="IXQ27" s="173"/>
      <c r="IXR27" s="173"/>
      <c r="IXS27" s="173"/>
      <c r="IXT27" s="173"/>
      <c r="IXU27" s="173"/>
      <c r="IXV27" s="173"/>
      <c r="IXW27" s="173"/>
      <c r="IXX27" s="173"/>
      <c r="IXY27" s="173"/>
      <c r="IXZ27" s="173"/>
      <c r="IYA27" s="173"/>
      <c r="IYB27" s="173"/>
      <c r="IYC27" s="173"/>
      <c r="IYD27" s="173"/>
      <c r="IYE27" s="173"/>
      <c r="IYF27" s="173"/>
      <c r="IYG27" s="173"/>
      <c r="IYH27" s="173"/>
      <c r="IYI27" s="173"/>
      <c r="IYJ27" s="173"/>
      <c r="IYK27" s="173"/>
      <c r="IYL27" s="173"/>
      <c r="IYM27" s="173"/>
      <c r="IYN27" s="173"/>
      <c r="IYO27" s="173"/>
      <c r="IYP27" s="173"/>
      <c r="IYQ27" s="173"/>
      <c r="IYR27" s="173"/>
      <c r="IYS27" s="173"/>
      <c r="IYT27" s="173"/>
      <c r="IYU27" s="173"/>
      <c r="IYV27" s="173"/>
      <c r="IYW27" s="173"/>
      <c r="IYX27" s="173"/>
      <c r="IYY27" s="173"/>
      <c r="IYZ27" s="173"/>
      <c r="IZA27" s="173"/>
      <c r="IZB27" s="173"/>
      <c r="IZC27" s="173"/>
      <c r="IZD27" s="173"/>
      <c r="IZE27" s="173"/>
      <c r="IZF27" s="173"/>
      <c r="IZG27" s="173"/>
      <c r="IZH27" s="173"/>
      <c r="IZI27" s="173"/>
      <c r="IZJ27" s="173"/>
      <c r="IZK27" s="173"/>
      <c r="IZL27" s="173"/>
      <c r="IZM27" s="173"/>
      <c r="IZN27" s="173"/>
      <c r="IZO27" s="173"/>
      <c r="IZP27" s="173"/>
      <c r="IZQ27" s="173"/>
      <c r="IZR27" s="173"/>
      <c r="IZS27" s="173"/>
      <c r="IZT27" s="173"/>
      <c r="IZU27" s="173"/>
      <c r="IZV27" s="173"/>
      <c r="IZW27" s="173"/>
      <c r="IZX27" s="173"/>
      <c r="IZY27" s="173"/>
      <c r="IZZ27" s="173"/>
      <c r="JAA27" s="173"/>
      <c r="JAB27" s="173"/>
      <c r="JAC27" s="173"/>
      <c r="JAD27" s="173"/>
      <c r="JAE27" s="173"/>
      <c r="JAF27" s="173"/>
      <c r="JAG27" s="173"/>
      <c r="JAH27" s="173"/>
      <c r="JAI27" s="173"/>
      <c r="JAJ27" s="173"/>
      <c r="JAK27" s="173"/>
      <c r="JAL27" s="173"/>
      <c r="JAM27" s="173"/>
      <c r="JAN27" s="173"/>
      <c r="JAO27" s="173"/>
      <c r="JAP27" s="173"/>
      <c r="JAQ27" s="173"/>
      <c r="JAR27" s="173"/>
      <c r="JAS27" s="173"/>
      <c r="JAT27" s="173"/>
      <c r="JAU27" s="173"/>
      <c r="JAV27" s="173"/>
      <c r="JAW27" s="173"/>
      <c r="JAX27" s="173"/>
      <c r="JAY27" s="173"/>
      <c r="JAZ27" s="173"/>
      <c r="JBA27" s="173"/>
      <c r="JBB27" s="173"/>
      <c r="JBC27" s="173"/>
      <c r="JBD27" s="173"/>
      <c r="JBE27" s="173"/>
      <c r="JBF27" s="173"/>
      <c r="JBG27" s="173"/>
      <c r="JBH27" s="173"/>
      <c r="JBI27" s="173"/>
      <c r="JBJ27" s="173"/>
      <c r="JBK27" s="173"/>
      <c r="JBL27" s="173"/>
      <c r="JBM27" s="173"/>
      <c r="JBN27" s="173"/>
      <c r="JBO27" s="173"/>
      <c r="JBP27" s="173"/>
      <c r="JBQ27" s="173"/>
      <c r="JBR27" s="173"/>
      <c r="JBS27" s="173"/>
      <c r="JBT27" s="173"/>
      <c r="JBU27" s="173"/>
      <c r="JBV27" s="173"/>
      <c r="JBW27" s="173"/>
      <c r="JBX27" s="173"/>
      <c r="JBY27" s="173"/>
      <c r="JBZ27" s="173"/>
      <c r="JCA27" s="173"/>
      <c r="JCB27" s="173"/>
      <c r="JCC27" s="173"/>
      <c r="JCD27" s="173"/>
      <c r="JCE27" s="173"/>
      <c r="JCF27" s="173"/>
      <c r="JCG27" s="173"/>
      <c r="JCH27" s="173"/>
      <c r="JCI27" s="173"/>
      <c r="JCJ27" s="173"/>
      <c r="JCK27" s="173"/>
      <c r="JCL27" s="173"/>
      <c r="JCM27" s="173"/>
      <c r="JCN27" s="173"/>
      <c r="JCO27" s="173"/>
      <c r="JCP27" s="173"/>
      <c r="JCQ27" s="173"/>
      <c r="JCR27" s="173"/>
      <c r="JCS27" s="173"/>
      <c r="JCT27" s="173"/>
      <c r="JCU27" s="173"/>
      <c r="JCV27" s="173"/>
      <c r="JCW27" s="173"/>
      <c r="JCX27" s="173"/>
      <c r="JCY27" s="173"/>
      <c r="JCZ27" s="173"/>
      <c r="JDA27" s="173"/>
      <c r="JDB27" s="173"/>
      <c r="JDC27" s="173"/>
      <c r="JDD27" s="173"/>
      <c r="JDE27" s="173"/>
      <c r="JDF27" s="173"/>
      <c r="JDG27" s="173"/>
      <c r="JDH27" s="173"/>
      <c r="JDI27" s="173"/>
      <c r="JDJ27" s="173"/>
      <c r="JDK27" s="173"/>
      <c r="JDL27" s="173"/>
      <c r="JDM27" s="173"/>
      <c r="JDN27" s="173"/>
      <c r="JDO27" s="173"/>
      <c r="JDP27" s="173"/>
      <c r="JDQ27" s="173"/>
      <c r="JDR27" s="173"/>
      <c r="JDS27" s="173"/>
      <c r="JDT27" s="173"/>
      <c r="JDU27" s="173"/>
      <c r="JDV27" s="173"/>
      <c r="JDW27" s="173"/>
      <c r="JDX27" s="173"/>
      <c r="JDY27" s="173"/>
      <c r="JDZ27" s="173"/>
      <c r="JEA27" s="173"/>
      <c r="JEB27" s="173"/>
      <c r="JEC27" s="173"/>
      <c r="JED27" s="173"/>
      <c r="JEE27" s="173"/>
      <c r="JEF27" s="173"/>
      <c r="JEG27" s="173"/>
      <c r="JEH27" s="173"/>
      <c r="JEI27" s="173"/>
      <c r="JEJ27" s="173"/>
      <c r="JEK27" s="173"/>
      <c r="JEL27" s="173"/>
      <c r="JEM27" s="173"/>
      <c r="JEN27" s="173"/>
      <c r="JEO27" s="173"/>
      <c r="JEP27" s="173"/>
      <c r="JEQ27" s="173"/>
      <c r="JER27" s="173"/>
      <c r="JES27" s="173"/>
      <c r="JET27" s="173"/>
      <c r="JEU27" s="173"/>
      <c r="JEV27" s="173"/>
      <c r="JEW27" s="173"/>
      <c r="JEX27" s="173"/>
      <c r="JEY27" s="173"/>
      <c r="JEZ27" s="173"/>
      <c r="JFA27" s="173"/>
      <c r="JFB27" s="173"/>
      <c r="JFC27" s="173"/>
      <c r="JFD27" s="173"/>
      <c r="JFE27" s="173"/>
      <c r="JFF27" s="173"/>
      <c r="JFG27" s="173"/>
      <c r="JFH27" s="173"/>
      <c r="JFI27" s="173"/>
      <c r="JFJ27" s="173"/>
      <c r="JFK27" s="173"/>
      <c r="JFL27" s="173"/>
      <c r="JFM27" s="173"/>
      <c r="JFN27" s="173"/>
      <c r="JFO27" s="173"/>
      <c r="JFP27" s="173"/>
      <c r="JFQ27" s="173"/>
      <c r="JFR27" s="173"/>
      <c r="JFS27" s="173"/>
      <c r="JFT27" s="173"/>
      <c r="JFU27" s="173"/>
      <c r="JFV27" s="173"/>
      <c r="JFW27" s="173"/>
      <c r="JFX27" s="173"/>
      <c r="JFY27" s="173"/>
      <c r="JFZ27" s="173"/>
      <c r="JGA27" s="173"/>
      <c r="JGB27" s="173"/>
      <c r="JGC27" s="173"/>
      <c r="JGD27" s="173"/>
      <c r="JGE27" s="173"/>
      <c r="JGF27" s="173"/>
      <c r="JGG27" s="173"/>
      <c r="JGH27" s="173"/>
      <c r="JGI27" s="173"/>
      <c r="JGJ27" s="173"/>
      <c r="JGK27" s="173"/>
      <c r="JGL27" s="173"/>
      <c r="JGM27" s="173"/>
      <c r="JGN27" s="173"/>
      <c r="JGO27" s="173"/>
      <c r="JGP27" s="173"/>
      <c r="JGQ27" s="173"/>
      <c r="JGR27" s="173"/>
      <c r="JGS27" s="173"/>
      <c r="JGT27" s="173"/>
      <c r="JGU27" s="173"/>
      <c r="JGV27" s="173"/>
      <c r="JGW27" s="173"/>
      <c r="JGX27" s="173"/>
      <c r="JGY27" s="173"/>
      <c r="JGZ27" s="173"/>
      <c r="JHA27" s="173"/>
      <c r="JHB27" s="173"/>
      <c r="JHC27" s="173"/>
      <c r="JHD27" s="173"/>
      <c r="JHE27" s="173"/>
      <c r="JHF27" s="173"/>
      <c r="JHG27" s="173"/>
      <c r="JHH27" s="173"/>
      <c r="JHI27" s="173"/>
      <c r="JHJ27" s="173"/>
      <c r="JHK27" s="173"/>
      <c r="JHL27" s="173"/>
      <c r="JHM27" s="173"/>
      <c r="JHN27" s="173"/>
      <c r="JHO27" s="173"/>
      <c r="JHP27" s="173"/>
      <c r="JHQ27" s="173"/>
      <c r="JHR27" s="173"/>
      <c r="JHS27" s="173"/>
      <c r="JHT27" s="173"/>
      <c r="JHU27" s="173"/>
      <c r="JHV27" s="173"/>
      <c r="JHW27" s="173"/>
      <c r="JHX27" s="173"/>
      <c r="JHY27" s="173"/>
      <c r="JHZ27" s="173"/>
      <c r="JIA27" s="173"/>
      <c r="JIB27" s="173"/>
      <c r="JIC27" s="173"/>
      <c r="JID27" s="173"/>
      <c r="JIE27" s="173"/>
      <c r="JIF27" s="173"/>
      <c r="JIG27" s="173"/>
      <c r="JIH27" s="173"/>
      <c r="JII27" s="173"/>
      <c r="JIJ27" s="173"/>
      <c r="JIK27" s="173"/>
      <c r="JIL27" s="173"/>
      <c r="JIM27" s="173"/>
      <c r="JIN27" s="173"/>
      <c r="JIO27" s="173"/>
      <c r="JIP27" s="173"/>
      <c r="JIQ27" s="173"/>
      <c r="JIR27" s="173"/>
      <c r="JIS27" s="173"/>
      <c r="JIT27" s="173"/>
      <c r="JIU27" s="173"/>
      <c r="JIV27" s="173"/>
      <c r="JIW27" s="173"/>
      <c r="JIX27" s="173"/>
      <c r="JIY27" s="173"/>
      <c r="JIZ27" s="173"/>
      <c r="JJA27" s="173"/>
      <c r="JJB27" s="173"/>
      <c r="JJC27" s="173"/>
      <c r="JJD27" s="173"/>
      <c r="JJE27" s="173"/>
      <c r="JJF27" s="173"/>
      <c r="JJG27" s="173"/>
      <c r="JJH27" s="173"/>
      <c r="JJI27" s="173"/>
      <c r="JJJ27" s="173"/>
      <c r="JJK27" s="173"/>
      <c r="JJL27" s="173"/>
      <c r="JJM27" s="173"/>
      <c r="JJN27" s="173"/>
      <c r="JJO27" s="173"/>
      <c r="JJP27" s="173"/>
      <c r="JJQ27" s="173"/>
      <c r="JJR27" s="173"/>
      <c r="JJS27" s="173"/>
      <c r="JJT27" s="173"/>
      <c r="JJU27" s="173"/>
      <c r="JJV27" s="173"/>
      <c r="JJW27" s="173"/>
      <c r="JJX27" s="173"/>
      <c r="JJY27" s="173"/>
      <c r="JJZ27" s="173"/>
      <c r="JKA27" s="173"/>
      <c r="JKB27" s="173"/>
      <c r="JKC27" s="173"/>
      <c r="JKD27" s="173"/>
      <c r="JKE27" s="173"/>
      <c r="JKF27" s="173"/>
      <c r="JKG27" s="173"/>
      <c r="JKH27" s="173"/>
      <c r="JKI27" s="173"/>
      <c r="JKJ27" s="173"/>
      <c r="JKK27" s="173"/>
      <c r="JKL27" s="173"/>
      <c r="JKM27" s="173"/>
      <c r="JKN27" s="173"/>
      <c r="JKO27" s="173"/>
      <c r="JKP27" s="173"/>
      <c r="JKQ27" s="173"/>
      <c r="JKR27" s="173"/>
      <c r="JKS27" s="173"/>
      <c r="JKT27" s="173"/>
      <c r="JKU27" s="173"/>
      <c r="JKV27" s="173"/>
      <c r="JKW27" s="173"/>
      <c r="JKX27" s="173"/>
      <c r="JKY27" s="173"/>
      <c r="JKZ27" s="173"/>
      <c r="JLA27" s="173"/>
      <c r="JLB27" s="173"/>
      <c r="JLC27" s="173"/>
      <c r="JLD27" s="173"/>
      <c r="JLE27" s="173"/>
      <c r="JLF27" s="173"/>
      <c r="JLG27" s="173"/>
      <c r="JLH27" s="173"/>
      <c r="JLI27" s="173"/>
      <c r="JLJ27" s="173"/>
      <c r="JLK27" s="173"/>
      <c r="JLL27" s="173"/>
      <c r="JLM27" s="173"/>
      <c r="JLN27" s="173"/>
      <c r="JLO27" s="173"/>
      <c r="JLP27" s="173"/>
      <c r="JLQ27" s="173"/>
      <c r="JLR27" s="173"/>
      <c r="JLS27" s="173"/>
      <c r="JLT27" s="173"/>
      <c r="JLU27" s="173"/>
      <c r="JLV27" s="173"/>
      <c r="JLW27" s="173"/>
      <c r="JLX27" s="173"/>
      <c r="JLY27" s="173"/>
      <c r="JLZ27" s="173"/>
      <c r="JMA27" s="173"/>
      <c r="JMB27" s="173"/>
      <c r="JMC27" s="173"/>
      <c r="JMD27" s="173"/>
      <c r="JME27" s="173"/>
      <c r="JMF27" s="173"/>
      <c r="JMG27" s="173"/>
      <c r="JMH27" s="173"/>
      <c r="JMI27" s="173"/>
      <c r="JMJ27" s="173"/>
      <c r="JMK27" s="173"/>
      <c r="JML27" s="173"/>
      <c r="JMM27" s="173"/>
      <c r="JMN27" s="173"/>
      <c r="JMO27" s="173"/>
      <c r="JMP27" s="173"/>
      <c r="JMQ27" s="173"/>
      <c r="JMR27" s="173"/>
      <c r="JMS27" s="173"/>
      <c r="JMT27" s="173"/>
      <c r="JMU27" s="173"/>
      <c r="JMV27" s="173"/>
      <c r="JMW27" s="173"/>
      <c r="JMX27" s="173"/>
      <c r="JMY27" s="173"/>
      <c r="JMZ27" s="173"/>
      <c r="JNA27" s="173"/>
      <c r="JNB27" s="173"/>
      <c r="JNC27" s="173"/>
      <c r="JND27" s="173"/>
      <c r="JNE27" s="173"/>
      <c r="JNF27" s="173"/>
      <c r="JNG27" s="173"/>
      <c r="JNH27" s="173"/>
      <c r="JNI27" s="173"/>
      <c r="JNJ27" s="173"/>
      <c r="JNK27" s="173"/>
      <c r="JNL27" s="173"/>
      <c r="JNM27" s="173"/>
      <c r="JNN27" s="173"/>
      <c r="JNO27" s="173"/>
      <c r="JNP27" s="173"/>
      <c r="JNQ27" s="173"/>
      <c r="JNR27" s="173"/>
      <c r="JNS27" s="173"/>
      <c r="JNT27" s="173"/>
      <c r="JNU27" s="173"/>
      <c r="JNV27" s="173"/>
      <c r="JNW27" s="173"/>
      <c r="JNX27" s="173"/>
      <c r="JNY27" s="173"/>
      <c r="JNZ27" s="173"/>
      <c r="JOA27" s="173"/>
      <c r="JOB27" s="173"/>
      <c r="JOC27" s="173"/>
      <c r="JOD27" s="173"/>
      <c r="JOE27" s="173"/>
      <c r="JOF27" s="173"/>
      <c r="JOG27" s="173"/>
      <c r="JOH27" s="173"/>
      <c r="JOI27" s="173"/>
      <c r="JOJ27" s="173"/>
      <c r="JOK27" s="173"/>
      <c r="JOL27" s="173"/>
      <c r="JOM27" s="173"/>
      <c r="JON27" s="173"/>
      <c r="JOO27" s="173"/>
      <c r="JOP27" s="173"/>
      <c r="JOQ27" s="173"/>
      <c r="JOR27" s="173"/>
      <c r="JOS27" s="173"/>
      <c r="JOT27" s="173"/>
      <c r="JOU27" s="173"/>
      <c r="JOV27" s="173"/>
      <c r="JOW27" s="173"/>
      <c r="JOX27" s="173"/>
      <c r="JOY27" s="173"/>
      <c r="JOZ27" s="173"/>
      <c r="JPA27" s="173"/>
      <c r="JPB27" s="173"/>
      <c r="JPC27" s="173"/>
      <c r="JPD27" s="173"/>
      <c r="JPE27" s="173"/>
      <c r="JPF27" s="173"/>
      <c r="JPG27" s="173"/>
      <c r="JPH27" s="173"/>
      <c r="JPI27" s="173"/>
      <c r="JPJ27" s="173"/>
      <c r="JPK27" s="173"/>
      <c r="JPL27" s="173"/>
      <c r="JPM27" s="173"/>
      <c r="JPN27" s="173"/>
      <c r="JPO27" s="173"/>
      <c r="JPP27" s="173"/>
      <c r="JPQ27" s="173"/>
      <c r="JPR27" s="173"/>
      <c r="JPS27" s="173"/>
      <c r="JPT27" s="173"/>
      <c r="JPU27" s="173"/>
      <c r="JPV27" s="173"/>
      <c r="JPW27" s="173"/>
      <c r="JPX27" s="173"/>
      <c r="JPY27" s="173"/>
      <c r="JPZ27" s="173"/>
      <c r="JQA27" s="173"/>
      <c r="JQB27" s="173"/>
      <c r="JQC27" s="173"/>
      <c r="JQD27" s="173"/>
      <c r="JQE27" s="173"/>
      <c r="JQF27" s="173"/>
      <c r="JQG27" s="173"/>
      <c r="JQH27" s="173"/>
      <c r="JQI27" s="173"/>
      <c r="JQJ27" s="173"/>
      <c r="JQK27" s="173"/>
      <c r="JQL27" s="173"/>
      <c r="JQM27" s="173"/>
      <c r="JQN27" s="173"/>
      <c r="JQO27" s="173"/>
      <c r="JQP27" s="173"/>
      <c r="JQQ27" s="173"/>
      <c r="JQR27" s="173"/>
      <c r="JQS27" s="173"/>
      <c r="JQT27" s="173"/>
      <c r="JQU27" s="173"/>
      <c r="JQV27" s="173"/>
      <c r="JQW27" s="173"/>
      <c r="JQX27" s="173"/>
      <c r="JQY27" s="173"/>
      <c r="JQZ27" s="173"/>
      <c r="JRA27" s="173"/>
      <c r="JRB27" s="173"/>
      <c r="JRC27" s="173"/>
      <c r="JRD27" s="173"/>
      <c r="JRE27" s="173"/>
      <c r="JRF27" s="173"/>
      <c r="JRG27" s="173"/>
      <c r="JRH27" s="173"/>
      <c r="JRI27" s="173"/>
      <c r="JRJ27" s="173"/>
      <c r="JRK27" s="173"/>
      <c r="JRL27" s="173"/>
      <c r="JRM27" s="173"/>
      <c r="JRN27" s="173"/>
      <c r="JRO27" s="173"/>
      <c r="JRP27" s="173"/>
      <c r="JRQ27" s="173"/>
      <c r="JRR27" s="173"/>
      <c r="JRS27" s="173"/>
      <c r="JRT27" s="173"/>
      <c r="JRU27" s="173"/>
      <c r="JRV27" s="173"/>
      <c r="JRW27" s="173"/>
      <c r="JRX27" s="173"/>
      <c r="JRY27" s="173"/>
      <c r="JRZ27" s="173"/>
      <c r="JSA27" s="173"/>
      <c r="JSB27" s="173"/>
      <c r="JSC27" s="173"/>
      <c r="JSD27" s="173"/>
      <c r="JSE27" s="173"/>
      <c r="JSF27" s="173"/>
      <c r="JSG27" s="173"/>
      <c r="JSH27" s="173"/>
      <c r="JSI27" s="173"/>
      <c r="JSJ27" s="173"/>
      <c r="JSK27" s="173"/>
      <c r="JSL27" s="173"/>
      <c r="JSM27" s="173"/>
      <c r="JSN27" s="173"/>
      <c r="JSO27" s="173"/>
      <c r="JSP27" s="173"/>
      <c r="JSQ27" s="173"/>
      <c r="JSR27" s="173"/>
      <c r="JSS27" s="173"/>
      <c r="JST27" s="173"/>
      <c r="JSU27" s="173"/>
      <c r="JSV27" s="173"/>
      <c r="JSW27" s="173"/>
      <c r="JSX27" s="173"/>
      <c r="JSY27" s="173"/>
      <c r="JSZ27" s="173"/>
      <c r="JTA27" s="173"/>
      <c r="JTB27" s="173"/>
      <c r="JTC27" s="173"/>
      <c r="JTD27" s="173"/>
      <c r="JTE27" s="173"/>
      <c r="JTF27" s="173"/>
      <c r="JTG27" s="173"/>
      <c r="JTH27" s="173"/>
      <c r="JTI27" s="173"/>
      <c r="JTJ27" s="173"/>
      <c r="JTK27" s="173"/>
      <c r="JTL27" s="173"/>
      <c r="JTM27" s="173"/>
      <c r="JTN27" s="173"/>
      <c r="JTO27" s="173"/>
      <c r="JTP27" s="173"/>
      <c r="JTQ27" s="173"/>
      <c r="JTR27" s="173"/>
      <c r="JTS27" s="173"/>
      <c r="JTT27" s="173"/>
      <c r="JTU27" s="173"/>
      <c r="JTV27" s="173"/>
      <c r="JTW27" s="173"/>
      <c r="JTX27" s="173"/>
      <c r="JTY27" s="173"/>
      <c r="JTZ27" s="173"/>
      <c r="JUA27" s="173"/>
      <c r="JUB27" s="173"/>
      <c r="JUC27" s="173"/>
      <c r="JUD27" s="173"/>
      <c r="JUE27" s="173"/>
      <c r="JUF27" s="173"/>
      <c r="JUG27" s="173"/>
      <c r="JUH27" s="173"/>
      <c r="JUI27" s="173"/>
      <c r="JUJ27" s="173"/>
      <c r="JUK27" s="173"/>
      <c r="JUL27" s="173"/>
      <c r="JUM27" s="173"/>
      <c r="JUN27" s="173"/>
      <c r="JUO27" s="173"/>
      <c r="JUP27" s="173"/>
      <c r="JUQ27" s="173"/>
      <c r="JUR27" s="173"/>
      <c r="JUS27" s="173"/>
      <c r="JUT27" s="173"/>
      <c r="JUU27" s="173"/>
      <c r="JUV27" s="173"/>
      <c r="JUW27" s="173"/>
      <c r="JUX27" s="173"/>
      <c r="JUY27" s="173"/>
      <c r="JUZ27" s="173"/>
      <c r="JVA27" s="173"/>
      <c r="JVB27" s="173"/>
      <c r="JVC27" s="173"/>
      <c r="JVD27" s="173"/>
      <c r="JVE27" s="173"/>
      <c r="JVF27" s="173"/>
      <c r="JVG27" s="173"/>
      <c r="JVH27" s="173"/>
      <c r="JVI27" s="173"/>
      <c r="JVJ27" s="173"/>
      <c r="JVK27" s="173"/>
      <c r="JVL27" s="173"/>
      <c r="JVM27" s="173"/>
      <c r="JVN27" s="173"/>
      <c r="JVO27" s="173"/>
      <c r="JVP27" s="173"/>
      <c r="JVQ27" s="173"/>
      <c r="JVR27" s="173"/>
      <c r="JVS27" s="173"/>
      <c r="JVT27" s="173"/>
      <c r="JVU27" s="173"/>
      <c r="JVV27" s="173"/>
      <c r="JVW27" s="173"/>
      <c r="JVX27" s="173"/>
      <c r="JVY27" s="173"/>
      <c r="JVZ27" s="173"/>
      <c r="JWA27" s="173"/>
      <c r="JWB27" s="173"/>
      <c r="JWC27" s="173"/>
      <c r="JWD27" s="173"/>
      <c r="JWE27" s="173"/>
      <c r="JWF27" s="173"/>
      <c r="JWG27" s="173"/>
      <c r="JWH27" s="173"/>
      <c r="JWI27" s="173"/>
      <c r="JWJ27" s="173"/>
      <c r="JWK27" s="173"/>
      <c r="JWL27" s="173"/>
      <c r="JWM27" s="173"/>
      <c r="JWN27" s="173"/>
      <c r="JWO27" s="173"/>
      <c r="JWP27" s="173"/>
      <c r="JWQ27" s="173"/>
      <c r="JWR27" s="173"/>
      <c r="JWS27" s="173"/>
      <c r="JWT27" s="173"/>
      <c r="JWU27" s="173"/>
      <c r="JWV27" s="173"/>
      <c r="JWW27" s="173"/>
      <c r="JWX27" s="173"/>
      <c r="JWY27" s="173"/>
      <c r="JWZ27" s="173"/>
      <c r="JXA27" s="173"/>
      <c r="JXB27" s="173"/>
      <c r="JXC27" s="173"/>
      <c r="JXD27" s="173"/>
      <c r="JXE27" s="173"/>
      <c r="JXF27" s="173"/>
      <c r="JXG27" s="173"/>
      <c r="JXH27" s="173"/>
      <c r="JXI27" s="173"/>
      <c r="JXJ27" s="173"/>
      <c r="JXK27" s="173"/>
      <c r="JXL27" s="173"/>
      <c r="JXM27" s="173"/>
      <c r="JXN27" s="173"/>
      <c r="JXO27" s="173"/>
      <c r="JXP27" s="173"/>
      <c r="JXQ27" s="173"/>
      <c r="JXR27" s="173"/>
      <c r="JXS27" s="173"/>
      <c r="JXT27" s="173"/>
      <c r="JXU27" s="173"/>
      <c r="JXV27" s="173"/>
      <c r="JXW27" s="173"/>
      <c r="JXX27" s="173"/>
      <c r="JXY27" s="173"/>
      <c r="JXZ27" s="173"/>
      <c r="JYA27" s="173"/>
      <c r="JYB27" s="173"/>
      <c r="JYC27" s="173"/>
      <c r="JYD27" s="173"/>
      <c r="JYE27" s="173"/>
      <c r="JYF27" s="173"/>
      <c r="JYG27" s="173"/>
      <c r="JYH27" s="173"/>
      <c r="JYI27" s="173"/>
      <c r="JYJ27" s="173"/>
      <c r="JYK27" s="173"/>
      <c r="JYL27" s="173"/>
      <c r="JYM27" s="173"/>
      <c r="JYN27" s="173"/>
      <c r="JYO27" s="173"/>
      <c r="JYP27" s="173"/>
      <c r="JYQ27" s="173"/>
      <c r="JYR27" s="173"/>
      <c r="JYS27" s="173"/>
      <c r="JYT27" s="173"/>
      <c r="JYU27" s="173"/>
      <c r="JYV27" s="173"/>
      <c r="JYW27" s="173"/>
      <c r="JYX27" s="173"/>
      <c r="JYY27" s="173"/>
      <c r="JYZ27" s="173"/>
      <c r="JZA27" s="173"/>
      <c r="JZB27" s="173"/>
      <c r="JZC27" s="173"/>
      <c r="JZD27" s="173"/>
      <c r="JZE27" s="173"/>
      <c r="JZF27" s="173"/>
      <c r="JZG27" s="173"/>
      <c r="JZH27" s="173"/>
      <c r="JZI27" s="173"/>
      <c r="JZJ27" s="173"/>
      <c r="JZK27" s="173"/>
      <c r="JZL27" s="173"/>
      <c r="JZM27" s="173"/>
      <c r="JZN27" s="173"/>
      <c r="JZO27" s="173"/>
      <c r="JZP27" s="173"/>
      <c r="JZQ27" s="173"/>
      <c r="JZR27" s="173"/>
      <c r="JZS27" s="173"/>
      <c r="JZT27" s="173"/>
      <c r="JZU27" s="173"/>
      <c r="JZV27" s="173"/>
      <c r="JZW27" s="173"/>
      <c r="JZX27" s="173"/>
      <c r="JZY27" s="173"/>
      <c r="JZZ27" s="173"/>
      <c r="KAA27" s="173"/>
      <c r="KAB27" s="173"/>
      <c r="KAC27" s="173"/>
      <c r="KAD27" s="173"/>
      <c r="KAE27" s="173"/>
      <c r="KAF27" s="173"/>
      <c r="KAG27" s="173"/>
      <c r="KAH27" s="173"/>
      <c r="KAI27" s="173"/>
      <c r="KAJ27" s="173"/>
      <c r="KAK27" s="173"/>
      <c r="KAL27" s="173"/>
      <c r="KAM27" s="173"/>
      <c r="KAN27" s="173"/>
      <c r="KAO27" s="173"/>
      <c r="KAP27" s="173"/>
      <c r="KAQ27" s="173"/>
      <c r="KAR27" s="173"/>
      <c r="KAS27" s="173"/>
      <c r="KAT27" s="173"/>
      <c r="KAU27" s="173"/>
      <c r="KAV27" s="173"/>
      <c r="KAW27" s="173"/>
      <c r="KAX27" s="173"/>
      <c r="KAY27" s="173"/>
      <c r="KAZ27" s="173"/>
      <c r="KBA27" s="173"/>
      <c r="KBB27" s="173"/>
      <c r="KBC27" s="173"/>
      <c r="KBD27" s="173"/>
      <c r="KBE27" s="173"/>
      <c r="KBF27" s="173"/>
      <c r="KBG27" s="173"/>
      <c r="KBH27" s="173"/>
      <c r="KBI27" s="173"/>
      <c r="KBJ27" s="173"/>
      <c r="KBK27" s="173"/>
      <c r="KBL27" s="173"/>
      <c r="KBM27" s="173"/>
      <c r="KBN27" s="173"/>
      <c r="KBO27" s="173"/>
      <c r="KBP27" s="173"/>
      <c r="KBQ27" s="173"/>
      <c r="KBR27" s="173"/>
      <c r="KBS27" s="173"/>
      <c r="KBT27" s="173"/>
      <c r="KBU27" s="173"/>
      <c r="KBV27" s="173"/>
      <c r="KBW27" s="173"/>
      <c r="KBX27" s="173"/>
      <c r="KBY27" s="173"/>
      <c r="KBZ27" s="173"/>
      <c r="KCA27" s="173"/>
      <c r="KCB27" s="173"/>
      <c r="KCC27" s="173"/>
      <c r="KCD27" s="173"/>
      <c r="KCE27" s="173"/>
      <c r="KCF27" s="173"/>
      <c r="KCG27" s="173"/>
      <c r="KCH27" s="173"/>
      <c r="KCI27" s="173"/>
      <c r="KCJ27" s="173"/>
      <c r="KCK27" s="173"/>
      <c r="KCL27" s="173"/>
      <c r="KCM27" s="173"/>
      <c r="KCN27" s="173"/>
      <c r="KCO27" s="173"/>
      <c r="KCP27" s="173"/>
      <c r="KCQ27" s="173"/>
      <c r="KCR27" s="173"/>
      <c r="KCS27" s="173"/>
      <c r="KCT27" s="173"/>
      <c r="KCU27" s="173"/>
      <c r="KCV27" s="173"/>
      <c r="KCW27" s="173"/>
      <c r="KCX27" s="173"/>
      <c r="KCY27" s="173"/>
      <c r="KCZ27" s="173"/>
      <c r="KDA27" s="173"/>
      <c r="KDB27" s="173"/>
      <c r="KDC27" s="173"/>
      <c r="KDD27" s="173"/>
      <c r="KDE27" s="173"/>
      <c r="KDF27" s="173"/>
      <c r="KDG27" s="173"/>
      <c r="KDH27" s="173"/>
      <c r="KDI27" s="173"/>
      <c r="KDJ27" s="173"/>
      <c r="KDK27" s="173"/>
      <c r="KDL27" s="173"/>
      <c r="KDM27" s="173"/>
      <c r="KDN27" s="173"/>
      <c r="KDO27" s="173"/>
      <c r="KDP27" s="173"/>
      <c r="KDQ27" s="173"/>
      <c r="KDR27" s="173"/>
      <c r="KDS27" s="173"/>
      <c r="KDT27" s="173"/>
      <c r="KDU27" s="173"/>
      <c r="KDV27" s="173"/>
      <c r="KDW27" s="173"/>
      <c r="KDX27" s="173"/>
      <c r="KDY27" s="173"/>
      <c r="KDZ27" s="173"/>
      <c r="KEA27" s="173"/>
      <c r="KEB27" s="173"/>
      <c r="KEC27" s="173"/>
      <c r="KED27" s="173"/>
      <c r="KEE27" s="173"/>
      <c r="KEF27" s="173"/>
      <c r="KEG27" s="173"/>
      <c r="KEH27" s="173"/>
      <c r="KEI27" s="173"/>
      <c r="KEJ27" s="173"/>
      <c r="KEK27" s="173"/>
      <c r="KEL27" s="173"/>
      <c r="KEM27" s="173"/>
      <c r="KEN27" s="173"/>
      <c r="KEO27" s="173"/>
      <c r="KEP27" s="173"/>
      <c r="KEQ27" s="173"/>
      <c r="KER27" s="173"/>
      <c r="KES27" s="173"/>
      <c r="KET27" s="173"/>
      <c r="KEU27" s="173"/>
      <c r="KEV27" s="173"/>
      <c r="KEW27" s="173"/>
      <c r="KEX27" s="173"/>
      <c r="KEY27" s="173"/>
      <c r="KEZ27" s="173"/>
      <c r="KFA27" s="173"/>
      <c r="KFB27" s="173"/>
      <c r="KFC27" s="173"/>
      <c r="KFD27" s="173"/>
      <c r="KFE27" s="173"/>
      <c r="KFF27" s="173"/>
      <c r="KFG27" s="173"/>
      <c r="KFH27" s="173"/>
      <c r="KFI27" s="173"/>
      <c r="KFJ27" s="173"/>
      <c r="KFK27" s="173"/>
      <c r="KFL27" s="173"/>
      <c r="KFM27" s="173"/>
      <c r="KFN27" s="173"/>
      <c r="KFO27" s="173"/>
      <c r="KFP27" s="173"/>
      <c r="KFQ27" s="173"/>
      <c r="KFR27" s="173"/>
      <c r="KFS27" s="173"/>
      <c r="KFT27" s="173"/>
      <c r="KFU27" s="173"/>
      <c r="KFV27" s="173"/>
      <c r="KFW27" s="173"/>
      <c r="KFX27" s="173"/>
      <c r="KFY27" s="173"/>
      <c r="KFZ27" s="173"/>
      <c r="KGA27" s="173"/>
      <c r="KGB27" s="173"/>
      <c r="KGC27" s="173"/>
      <c r="KGD27" s="173"/>
      <c r="KGE27" s="173"/>
      <c r="KGF27" s="173"/>
      <c r="KGG27" s="173"/>
      <c r="KGH27" s="173"/>
      <c r="KGI27" s="173"/>
      <c r="KGJ27" s="173"/>
      <c r="KGK27" s="173"/>
      <c r="KGL27" s="173"/>
      <c r="KGM27" s="173"/>
      <c r="KGN27" s="173"/>
      <c r="KGO27" s="173"/>
      <c r="KGP27" s="173"/>
      <c r="KGQ27" s="173"/>
      <c r="KGR27" s="173"/>
      <c r="KGS27" s="173"/>
      <c r="KGT27" s="173"/>
      <c r="KGU27" s="173"/>
      <c r="KGV27" s="173"/>
      <c r="KGW27" s="173"/>
      <c r="KGX27" s="173"/>
      <c r="KGY27" s="173"/>
      <c r="KGZ27" s="173"/>
      <c r="KHA27" s="173"/>
      <c r="KHB27" s="173"/>
      <c r="KHC27" s="173"/>
      <c r="KHD27" s="173"/>
      <c r="KHE27" s="173"/>
      <c r="KHF27" s="173"/>
      <c r="KHG27" s="173"/>
      <c r="KHH27" s="173"/>
      <c r="KHI27" s="173"/>
      <c r="KHJ27" s="173"/>
      <c r="KHK27" s="173"/>
      <c r="KHL27" s="173"/>
      <c r="KHM27" s="173"/>
      <c r="KHN27" s="173"/>
      <c r="KHO27" s="173"/>
      <c r="KHP27" s="173"/>
      <c r="KHQ27" s="173"/>
      <c r="KHR27" s="173"/>
      <c r="KHS27" s="173"/>
      <c r="KHT27" s="173"/>
      <c r="KHU27" s="173"/>
      <c r="KHV27" s="173"/>
      <c r="KHW27" s="173"/>
      <c r="KHX27" s="173"/>
      <c r="KHY27" s="173"/>
      <c r="KHZ27" s="173"/>
      <c r="KIA27" s="173"/>
      <c r="KIB27" s="173"/>
      <c r="KIC27" s="173"/>
      <c r="KID27" s="173"/>
      <c r="KIE27" s="173"/>
      <c r="KIF27" s="173"/>
      <c r="KIG27" s="173"/>
      <c r="KIH27" s="173"/>
      <c r="KII27" s="173"/>
      <c r="KIJ27" s="173"/>
      <c r="KIK27" s="173"/>
      <c r="KIL27" s="173"/>
      <c r="KIM27" s="173"/>
      <c r="KIN27" s="173"/>
      <c r="KIO27" s="173"/>
      <c r="KIP27" s="173"/>
      <c r="KIQ27" s="173"/>
      <c r="KIR27" s="173"/>
      <c r="KIS27" s="173"/>
      <c r="KIT27" s="173"/>
      <c r="KIU27" s="173"/>
      <c r="KIV27" s="173"/>
      <c r="KIW27" s="173"/>
      <c r="KIX27" s="173"/>
      <c r="KIY27" s="173"/>
      <c r="KIZ27" s="173"/>
      <c r="KJA27" s="173"/>
      <c r="KJB27" s="173"/>
      <c r="KJC27" s="173"/>
      <c r="KJD27" s="173"/>
      <c r="KJE27" s="173"/>
      <c r="KJF27" s="173"/>
      <c r="KJG27" s="173"/>
      <c r="KJH27" s="173"/>
      <c r="KJI27" s="173"/>
      <c r="KJJ27" s="173"/>
      <c r="KJK27" s="173"/>
      <c r="KJL27" s="173"/>
      <c r="KJM27" s="173"/>
      <c r="KJN27" s="173"/>
      <c r="KJO27" s="173"/>
      <c r="KJP27" s="173"/>
      <c r="KJQ27" s="173"/>
      <c r="KJR27" s="173"/>
      <c r="KJS27" s="173"/>
      <c r="KJT27" s="173"/>
      <c r="KJU27" s="173"/>
      <c r="KJV27" s="173"/>
      <c r="KJW27" s="173"/>
      <c r="KJX27" s="173"/>
      <c r="KJY27" s="173"/>
      <c r="KJZ27" s="173"/>
      <c r="KKA27" s="173"/>
      <c r="KKB27" s="173"/>
      <c r="KKC27" s="173"/>
      <c r="KKD27" s="173"/>
      <c r="KKE27" s="173"/>
      <c r="KKF27" s="173"/>
      <c r="KKG27" s="173"/>
      <c r="KKH27" s="173"/>
      <c r="KKI27" s="173"/>
      <c r="KKJ27" s="173"/>
      <c r="KKK27" s="173"/>
      <c r="KKL27" s="173"/>
      <c r="KKM27" s="173"/>
      <c r="KKN27" s="173"/>
      <c r="KKO27" s="173"/>
      <c r="KKP27" s="173"/>
      <c r="KKQ27" s="173"/>
      <c r="KKR27" s="173"/>
      <c r="KKS27" s="173"/>
      <c r="KKT27" s="173"/>
      <c r="KKU27" s="173"/>
      <c r="KKV27" s="173"/>
      <c r="KKW27" s="173"/>
      <c r="KKX27" s="173"/>
      <c r="KKY27" s="173"/>
      <c r="KKZ27" s="173"/>
      <c r="KLA27" s="173"/>
      <c r="KLB27" s="173"/>
      <c r="KLC27" s="173"/>
      <c r="KLD27" s="173"/>
      <c r="KLE27" s="173"/>
      <c r="KLF27" s="173"/>
      <c r="KLG27" s="173"/>
      <c r="KLH27" s="173"/>
      <c r="KLI27" s="173"/>
      <c r="KLJ27" s="173"/>
      <c r="KLK27" s="173"/>
      <c r="KLL27" s="173"/>
      <c r="KLM27" s="173"/>
      <c r="KLN27" s="173"/>
      <c r="KLO27" s="173"/>
      <c r="KLP27" s="173"/>
      <c r="KLQ27" s="173"/>
      <c r="KLR27" s="173"/>
      <c r="KLS27" s="173"/>
      <c r="KLT27" s="173"/>
      <c r="KLU27" s="173"/>
      <c r="KLV27" s="173"/>
      <c r="KLW27" s="173"/>
      <c r="KLX27" s="173"/>
      <c r="KLY27" s="173"/>
      <c r="KLZ27" s="173"/>
      <c r="KMA27" s="173"/>
      <c r="KMB27" s="173"/>
      <c r="KMC27" s="173"/>
      <c r="KMD27" s="173"/>
      <c r="KME27" s="173"/>
      <c r="KMF27" s="173"/>
      <c r="KMG27" s="173"/>
      <c r="KMH27" s="173"/>
      <c r="KMI27" s="173"/>
      <c r="KMJ27" s="173"/>
      <c r="KMK27" s="173"/>
      <c r="KML27" s="173"/>
      <c r="KMM27" s="173"/>
      <c r="KMN27" s="173"/>
      <c r="KMO27" s="173"/>
      <c r="KMP27" s="173"/>
      <c r="KMQ27" s="173"/>
      <c r="KMR27" s="173"/>
      <c r="KMS27" s="173"/>
      <c r="KMT27" s="173"/>
      <c r="KMU27" s="173"/>
      <c r="KMV27" s="173"/>
      <c r="KMW27" s="173"/>
      <c r="KMX27" s="173"/>
      <c r="KMY27" s="173"/>
      <c r="KMZ27" s="173"/>
      <c r="KNA27" s="173"/>
      <c r="KNB27" s="173"/>
      <c r="KNC27" s="173"/>
      <c r="KND27" s="173"/>
      <c r="KNE27" s="173"/>
      <c r="KNF27" s="173"/>
      <c r="KNG27" s="173"/>
      <c r="KNH27" s="173"/>
      <c r="KNI27" s="173"/>
      <c r="KNJ27" s="173"/>
      <c r="KNK27" s="173"/>
      <c r="KNL27" s="173"/>
      <c r="KNM27" s="173"/>
      <c r="KNN27" s="173"/>
      <c r="KNO27" s="173"/>
      <c r="KNP27" s="173"/>
      <c r="KNQ27" s="173"/>
      <c r="KNR27" s="173"/>
      <c r="KNS27" s="173"/>
      <c r="KNT27" s="173"/>
      <c r="KNU27" s="173"/>
      <c r="KNV27" s="173"/>
      <c r="KNW27" s="173"/>
      <c r="KNX27" s="173"/>
      <c r="KNY27" s="173"/>
      <c r="KNZ27" s="173"/>
      <c r="KOA27" s="173"/>
      <c r="KOB27" s="173"/>
      <c r="KOC27" s="173"/>
      <c r="KOD27" s="173"/>
      <c r="KOE27" s="173"/>
      <c r="KOF27" s="173"/>
      <c r="KOG27" s="173"/>
      <c r="KOH27" s="173"/>
      <c r="KOI27" s="173"/>
      <c r="KOJ27" s="173"/>
      <c r="KOK27" s="173"/>
      <c r="KOL27" s="173"/>
      <c r="KOM27" s="173"/>
      <c r="KON27" s="173"/>
      <c r="KOO27" s="173"/>
      <c r="KOP27" s="173"/>
      <c r="KOQ27" s="173"/>
      <c r="KOR27" s="173"/>
      <c r="KOS27" s="173"/>
      <c r="KOT27" s="173"/>
      <c r="KOU27" s="173"/>
      <c r="KOV27" s="173"/>
      <c r="KOW27" s="173"/>
      <c r="KOX27" s="173"/>
      <c r="KOY27" s="173"/>
      <c r="KOZ27" s="173"/>
      <c r="KPA27" s="173"/>
      <c r="KPB27" s="173"/>
      <c r="KPC27" s="173"/>
      <c r="KPD27" s="173"/>
      <c r="KPE27" s="173"/>
      <c r="KPF27" s="173"/>
      <c r="KPG27" s="173"/>
      <c r="KPH27" s="173"/>
      <c r="KPI27" s="173"/>
      <c r="KPJ27" s="173"/>
      <c r="KPK27" s="173"/>
      <c r="KPL27" s="173"/>
      <c r="KPM27" s="173"/>
      <c r="KPN27" s="173"/>
      <c r="KPO27" s="173"/>
      <c r="KPP27" s="173"/>
      <c r="KPQ27" s="173"/>
      <c r="KPR27" s="173"/>
      <c r="KPS27" s="173"/>
      <c r="KPT27" s="173"/>
      <c r="KPU27" s="173"/>
      <c r="KPV27" s="173"/>
      <c r="KPW27" s="173"/>
      <c r="KPX27" s="173"/>
      <c r="KPY27" s="173"/>
      <c r="KPZ27" s="173"/>
      <c r="KQA27" s="173"/>
      <c r="KQB27" s="173"/>
      <c r="KQC27" s="173"/>
      <c r="KQD27" s="173"/>
      <c r="KQE27" s="173"/>
      <c r="KQF27" s="173"/>
      <c r="KQG27" s="173"/>
      <c r="KQH27" s="173"/>
      <c r="KQI27" s="173"/>
      <c r="KQJ27" s="173"/>
      <c r="KQK27" s="173"/>
      <c r="KQL27" s="173"/>
      <c r="KQM27" s="173"/>
      <c r="KQN27" s="173"/>
      <c r="KQO27" s="173"/>
      <c r="KQP27" s="173"/>
      <c r="KQQ27" s="173"/>
      <c r="KQR27" s="173"/>
      <c r="KQS27" s="173"/>
      <c r="KQT27" s="173"/>
      <c r="KQU27" s="173"/>
      <c r="KQV27" s="173"/>
      <c r="KQW27" s="173"/>
      <c r="KQX27" s="173"/>
      <c r="KQY27" s="173"/>
      <c r="KQZ27" s="173"/>
      <c r="KRA27" s="173"/>
      <c r="KRB27" s="173"/>
      <c r="KRC27" s="173"/>
      <c r="KRD27" s="173"/>
      <c r="KRE27" s="173"/>
      <c r="KRF27" s="173"/>
      <c r="KRG27" s="173"/>
      <c r="KRH27" s="173"/>
      <c r="KRI27" s="173"/>
      <c r="KRJ27" s="173"/>
      <c r="KRK27" s="173"/>
      <c r="KRL27" s="173"/>
      <c r="KRM27" s="173"/>
      <c r="KRN27" s="173"/>
      <c r="KRO27" s="173"/>
      <c r="KRP27" s="173"/>
      <c r="KRQ27" s="173"/>
      <c r="KRR27" s="173"/>
      <c r="KRS27" s="173"/>
      <c r="KRT27" s="173"/>
      <c r="KRU27" s="173"/>
      <c r="KRV27" s="173"/>
      <c r="KRW27" s="173"/>
      <c r="KRX27" s="173"/>
      <c r="KRY27" s="173"/>
      <c r="KRZ27" s="173"/>
      <c r="KSA27" s="173"/>
      <c r="KSB27" s="173"/>
      <c r="KSC27" s="173"/>
      <c r="KSD27" s="173"/>
      <c r="KSE27" s="173"/>
      <c r="KSF27" s="173"/>
      <c r="KSG27" s="173"/>
      <c r="KSH27" s="173"/>
      <c r="KSI27" s="173"/>
      <c r="KSJ27" s="173"/>
      <c r="KSK27" s="173"/>
      <c r="KSL27" s="173"/>
      <c r="KSM27" s="173"/>
      <c r="KSN27" s="173"/>
      <c r="KSO27" s="173"/>
      <c r="KSP27" s="173"/>
      <c r="KSQ27" s="173"/>
      <c r="KSR27" s="173"/>
      <c r="KSS27" s="173"/>
      <c r="KST27" s="173"/>
      <c r="KSU27" s="173"/>
      <c r="KSV27" s="173"/>
      <c r="KSW27" s="173"/>
      <c r="KSX27" s="173"/>
      <c r="KSY27" s="173"/>
      <c r="KSZ27" s="173"/>
      <c r="KTA27" s="173"/>
      <c r="KTB27" s="173"/>
      <c r="KTC27" s="173"/>
      <c r="KTD27" s="173"/>
      <c r="KTE27" s="173"/>
      <c r="KTF27" s="173"/>
      <c r="KTG27" s="173"/>
      <c r="KTH27" s="173"/>
      <c r="KTI27" s="173"/>
      <c r="KTJ27" s="173"/>
      <c r="KTK27" s="173"/>
      <c r="KTL27" s="173"/>
      <c r="KTM27" s="173"/>
      <c r="KTN27" s="173"/>
      <c r="KTO27" s="173"/>
      <c r="KTP27" s="173"/>
      <c r="KTQ27" s="173"/>
      <c r="KTR27" s="173"/>
      <c r="KTS27" s="173"/>
      <c r="KTT27" s="173"/>
      <c r="KTU27" s="173"/>
      <c r="KTV27" s="173"/>
      <c r="KTW27" s="173"/>
      <c r="KTX27" s="173"/>
      <c r="KTY27" s="173"/>
      <c r="KTZ27" s="173"/>
      <c r="KUA27" s="173"/>
      <c r="KUB27" s="173"/>
      <c r="KUC27" s="173"/>
      <c r="KUD27" s="173"/>
      <c r="KUE27" s="173"/>
      <c r="KUF27" s="173"/>
      <c r="KUG27" s="173"/>
      <c r="KUH27" s="173"/>
      <c r="KUI27" s="173"/>
      <c r="KUJ27" s="173"/>
      <c r="KUK27" s="173"/>
      <c r="KUL27" s="173"/>
      <c r="KUM27" s="173"/>
      <c r="KUN27" s="173"/>
      <c r="KUO27" s="173"/>
      <c r="KUP27" s="173"/>
      <c r="KUQ27" s="173"/>
      <c r="KUR27" s="173"/>
      <c r="KUS27" s="173"/>
      <c r="KUT27" s="173"/>
      <c r="KUU27" s="173"/>
      <c r="KUV27" s="173"/>
      <c r="KUW27" s="173"/>
      <c r="KUX27" s="173"/>
      <c r="KUY27" s="173"/>
      <c r="KUZ27" s="173"/>
      <c r="KVA27" s="173"/>
      <c r="KVB27" s="173"/>
      <c r="KVC27" s="173"/>
      <c r="KVD27" s="173"/>
      <c r="KVE27" s="173"/>
      <c r="KVF27" s="173"/>
      <c r="KVG27" s="173"/>
      <c r="KVH27" s="173"/>
      <c r="KVI27" s="173"/>
      <c r="KVJ27" s="173"/>
      <c r="KVK27" s="173"/>
      <c r="KVL27" s="173"/>
      <c r="KVM27" s="173"/>
      <c r="KVN27" s="173"/>
      <c r="KVO27" s="173"/>
      <c r="KVP27" s="173"/>
      <c r="KVQ27" s="173"/>
      <c r="KVR27" s="173"/>
      <c r="KVS27" s="173"/>
      <c r="KVT27" s="173"/>
      <c r="KVU27" s="173"/>
      <c r="KVV27" s="173"/>
      <c r="KVW27" s="173"/>
      <c r="KVX27" s="173"/>
      <c r="KVY27" s="173"/>
      <c r="KVZ27" s="173"/>
      <c r="KWA27" s="173"/>
      <c r="KWB27" s="173"/>
      <c r="KWC27" s="173"/>
      <c r="KWD27" s="173"/>
      <c r="KWE27" s="173"/>
      <c r="KWF27" s="173"/>
      <c r="KWG27" s="173"/>
      <c r="KWH27" s="173"/>
      <c r="KWI27" s="173"/>
      <c r="KWJ27" s="173"/>
      <c r="KWK27" s="173"/>
      <c r="KWL27" s="173"/>
      <c r="KWM27" s="173"/>
      <c r="KWN27" s="173"/>
      <c r="KWO27" s="173"/>
      <c r="KWP27" s="173"/>
      <c r="KWQ27" s="173"/>
      <c r="KWR27" s="173"/>
      <c r="KWS27" s="173"/>
      <c r="KWT27" s="173"/>
      <c r="KWU27" s="173"/>
      <c r="KWV27" s="173"/>
      <c r="KWW27" s="173"/>
      <c r="KWX27" s="173"/>
      <c r="KWY27" s="173"/>
      <c r="KWZ27" s="173"/>
      <c r="KXA27" s="173"/>
      <c r="KXB27" s="173"/>
      <c r="KXC27" s="173"/>
      <c r="KXD27" s="173"/>
      <c r="KXE27" s="173"/>
      <c r="KXF27" s="173"/>
      <c r="KXG27" s="173"/>
      <c r="KXH27" s="173"/>
      <c r="KXI27" s="173"/>
      <c r="KXJ27" s="173"/>
      <c r="KXK27" s="173"/>
      <c r="KXL27" s="173"/>
      <c r="KXM27" s="173"/>
      <c r="KXN27" s="173"/>
      <c r="KXO27" s="173"/>
      <c r="KXP27" s="173"/>
      <c r="KXQ27" s="173"/>
      <c r="KXR27" s="173"/>
      <c r="KXS27" s="173"/>
      <c r="KXT27" s="173"/>
      <c r="KXU27" s="173"/>
      <c r="KXV27" s="173"/>
      <c r="KXW27" s="173"/>
      <c r="KXX27" s="173"/>
      <c r="KXY27" s="173"/>
      <c r="KXZ27" s="173"/>
      <c r="KYA27" s="173"/>
      <c r="KYB27" s="173"/>
      <c r="KYC27" s="173"/>
      <c r="KYD27" s="173"/>
      <c r="KYE27" s="173"/>
      <c r="KYF27" s="173"/>
      <c r="KYG27" s="173"/>
      <c r="KYH27" s="173"/>
      <c r="KYI27" s="173"/>
      <c r="KYJ27" s="173"/>
      <c r="KYK27" s="173"/>
      <c r="KYL27" s="173"/>
      <c r="KYM27" s="173"/>
      <c r="KYN27" s="173"/>
      <c r="KYO27" s="173"/>
      <c r="KYP27" s="173"/>
      <c r="KYQ27" s="173"/>
      <c r="KYR27" s="173"/>
      <c r="KYS27" s="173"/>
      <c r="KYT27" s="173"/>
      <c r="KYU27" s="173"/>
      <c r="KYV27" s="173"/>
      <c r="KYW27" s="173"/>
      <c r="KYX27" s="173"/>
      <c r="KYY27" s="173"/>
      <c r="KYZ27" s="173"/>
      <c r="KZA27" s="173"/>
      <c r="KZB27" s="173"/>
      <c r="KZC27" s="173"/>
      <c r="KZD27" s="173"/>
      <c r="KZE27" s="173"/>
      <c r="KZF27" s="173"/>
      <c r="KZG27" s="173"/>
      <c r="KZH27" s="173"/>
      <c r="KZI27" s="173"/>
      <c r="KZJ27" s="173"/>
      <c r="KZK27" s="173"/>
      <c r="KZL27" s="173"/>
      <c r="KZM27" s="173"/>
      <c r="KZN27" s="173"/>
      <c r="KZO27" s="173"/>
      <c r="KZP27" s="173"/>
      <c r="KZQ27" s="173"/>
      <c r="KZR27" s="173"/>
      <c r="KZS27" s="173"/>
      <c r="KZT27" s="173"/>
      <c r="KZU27" s="173"/>
      <c r="KZV27" s="173"/>
      <c r="KZW27" s="173"/>
      <c r="KZX27" s="173"/>
      <c r="KZY27" s="173"/>
      <c r="KZZ27" s="173"/>
      <c r="LAA27" s="173"/>
      <c r="LAB27" s="173"/>
      <c r="LAC27" s="173"/>
      <c r="LAD27" s="173"/>
      <c r="LAE27" s="173"/>
      <c r="LAF27" s="173"/>
      <c r="LAG27" s="173"/>
      <c r="LAH27" s="173"/>
      <c r="LAI27" s="173"/>
      <c r="LAJ27" s="173"/>
      <c r="LAK27" s="173"/>
      <c r="LAL27" s="173"/>
      <c r="LAM27" s="173"/>
      <c r="LAN27" s="173"/>
      <c r="LAO27" s="173"/>
      <c r="LAP27" s="173"/>
      <c r="LAQ27" s="173"/>
      <c r="LAR27" s="173"/>
      <c r="LAS27" s="173"/>
      <c r="LAT27" s="173"/>
      <c r="LAU27" s="173"/>
      <c r="LAV27" s="173"/>
      <c r="LAW27" s="173"/>
      <c r="LAX27" s="173"/>
      <c r="LAY27" s="173"/>
      <c r="LAZ27" s="173"/>
      <c r="LBA27" s="173"/>
      <c r="LBB27" s="173"/>
      <c r="LBC27" s="173"/>
      <c r="LBD27" s="173"/>
      <c r="LBE27" s="173"/>
      <c r="LBF27" s="173"/>
      <c r="LBG27" s="173"/>
      <c r="LBH27" s="173"/>
      <c r="LBI27" s="173"/>
      <c r="LBJ27" s="173"/>
      <c r="LBK27" s="173"/>
      <c r="LBL27" s="173"/>
      <c r="LBM27" s="173"/>
      <c r="LBN27" s="173"/>
      <c r="LBO27" s="173"/>
      <c r="LBP27" s="173"/>
      <c r="LBQ27" s="173"/>
      <c r="LBR27" s="173"/>
      <c r="LBS27" s="173"/>
      <c r="LBT27" s="173"/>
      <c r="LBU27" s="173"/>
      <c r="LBV27" s="173"/>
      <c r="LBW27" s="173"/>
      <c r="LBX27" s="173"/>
      <c r="LBY27" s="173"/>
      <c r="LBZ27" s="173"/>
      <c r="LCA27" s="173"/>
      <c r="LCB27" s="173"/>
      <c r="LCC27" s="173"/>
      <c r="LCD27" s="173"/>
      <c r="LCE27" s="173"/>
      <c r="LCF27" s="173"/>
      <c r="LCG27" s="173"/>
      <c r="LCH27" s="173"/>
      <c r="LCI27" s="173"/>
      <c r="LCJ27" s="173"/>
      <c r="LCK27" s="173"/>
      <c r="LCL27" s="173"/>
      <c r="LCM27" s="173"/>
      <c r="LCN27" s="173"/>
      <c r="LCO27" s="173"/>
      <c r="LCP27" s="173"/>
      <c r="LCQ27" s="173"/>
      <c r="LCR27" s="173"/>
      <c r="LCS27" s="173"/>
      <c r="LCT27" s="173"/>
      <c r="LCU27" s="173"/>
      <c r="LCV27" s="173"/>
      <c r="LCW27" s="173"/>
      <c r="LCX27" s="173"/>
      <c r="LCY27" s="173"/>
      <c r="LCZ27" s="173"/>
      <c r="LDA27" s="173"/>
      <c r="LDB27" s="173"/>
      <c r="LDC27" s="173"/>
      <c r="LDD27" s="173"/>
      <c r="LDE27" s="173"/>
      <c r="LDF27" s="173"/>
      <c r="LDG27" s="173"/>
      <c r="LDH27" s="173"/>
      <c r="LDI27" s="173"/>
      <c r="LDJ27" s="173"/>
      <c r="LDK27" s="173"/>
      <c r="LDL27" s="173"/>
      <c r="LDM27" s="173"/>
      <c r="LDN27" s="173"/>
      <c r="LDO27" s="173"/>
      <c r="LDP27" s="173"/>
      <c r="LDQ27" s="173"/>
      <c r="LDR27" s="173"/>
      <c r="LDS27" s="173"/>
      <c r="LDT27" s="173"/>
      <c r="LDU27" s="173"/>
      <c r="LDV27" s="173"/>
      <c r="LDW27" s="173"/>
      <c r="LDX27" s="173"/>
      <c r="LDY27" s="173"/>
      <c r="LDZ27" s="173"/>
      <c r="LEA27" s="173"/>
      <c r="LEB27" s="173"/>
      <c r="LEC27" s="173"/>
      <c r="LED27" s="173"/>
      <c r="LEE27" s="173"/>
      <c r="LEF27" s="173"/>
      <c r="LEG27" s="173"/>
      <c r="LEH27" s="173"/>
      <c r="LEI27" s="173"/>
      <c r="LEJ27" s="173"/>
      <c r="LEK27" s="173"/>
      <c r="LEL27" s="173"/>
      <c r="LEM27" s="173"/>
      <c r="LEN27" s="173"/>
      <c r="LEO27" s="173"/>
      <c r="LEP27" s="173"/>
      <c r="LEQ27" s="173"/>
      <c r="LER27" s="173"/>
      <c r="LES27" s="173"/>
      <c r="LET27" s="173"/>
      <c r="LEU27" s="173"/>
      <c r="LEV27" s="173"/>
      <c r="LEW27" s="173"/>
      <c r="LEX27" s="173"/>
      <c r="LEY27" s="173"/>
      <c r="LEZ27" s="173"/>
      <c r="LFA27" s="173"/>
      <c r="LFB27" s="173"/>
      <c r="LFC27" s="173"/>
      <c r="LFD27" s="173"/>
      <c r="LFE27" s="173"/>
      <c r="LFF27" s="173"/>
      <c r="LFG27" s="173"/>
      <c r="LFH27" s="173"/>
      <c r="LFI27" s="173"/>
      <c r="LFJ27" s="173"/>
      <c r="LFK27" s="173"/>
      <c r="LFL27" s="173"/>
      <c r="LFM27" s="173"/>
      <c r="LFN27" s="173"/>
      <c r="LFO27" s="173"/>
      <c r="LFP27" s="173"/>
      <c r="LFQ27" s="173"/>
      <c r="LFR27" s="173"/>
      <c r="LFS27" s="173"/>
      <c r="LFT27" s="173"/>
      <c r="LFU27" s="173"/>
      <c r="LFV27" s="173"/>
      <c r="LFW27" s="173"/>
      <c r="LFX27" s="173"/>
      <c r="LFY27" s="173"/>
      <c r="LFZ27" s="173"/>
      <c r="LGA27" s="173"/>
      <c r="LGB27" s="173"/>
      <c r="LGC27" s="173"/>
      <c r="LGD27" s="173"/>
      <c r="LGE27" s="173"/>
      <c r="LGF27" s="173"/>
      <c r="LGG27" s="173"/>
      <c r="LGH27" s="173"/>
      <c r="LGI27" s="173"/>
      <c r="LGJ27" s="173"/>
      <c r="LGK27" s="173"/>
      <c r="LGL27" s="173"/>
      <c r="LGM27" s="173"/>
      <c r="LGN27" s="173"/>
      <c r="LGO27" s="173"/>
      <c r="LGP27" s="173"/>
      <c r="LGQ27" s="173"/>
      <c r="LGR27" s="173"/>
      <c r="LGS27" s="173"/>
      <c r="LGT27" s="173"/>
      <c r="LGU27" s="173"/>
      <c r="LGV27" s="173"/>
      <c r="LGW27" s="173"/>
      <c r="LGX27" s="173"/>
      <c r="LGY27" s="173"/>
      <c r="LGZ27" s="173"/>
      <c r="LHA27" s="173"/>
      <c r="LHB27" s="173"/>
      <c r="LHC27" s="173"/>
      <c r="LHD27" s="173"/>
      <c r="LHE27" s="173"/>
      <c r="LHF27" s="173"/>
      <c r="LHG27" s="173"/>
      <c r="LHH27" s="173"/>
      <c r="LHI27" s="173"/>
      <c r="LHJ27" s="173"/>
      <c r="LHK27" s="173"/>
      <c r="LHL27" s="173"/>
      <c r="LHM27" s="173"/>
      <c r="LHN27" s="173"/>
      <c r="LHO27" s="173"/>
      <c r="LHP27" s="173"/>
      <c r="LHQ27" s="173"/>
      <c r="LHR27" s="173"/>
      <c r="LHS27" s="173"/>
      <c r="LHT27" s="173"/>
      <c r="LHU27" s="173"/>
      <c r="LHV27" s="173"/>
      <c r="LHW27" s="173"/>
      <c r="LHX27" s="173"/>
      <c r="LHY27" s="173"/>
      <c r="LHZ27" s="173"/>
      <c r="LIA27" s="173"/>
      <c r="LIB27" s="173"/>
      <c r="LIC27" s="173"/>
      <c r="LID27" s="173"/>
      <c r="LIE27" s="173"/>
      <c r="LIF27" s="173"/>
      <c r="LIG27" s="173"/>
      <c r="LIH27" s="173"/>
      <c r="LII27" s="173"/>
      <c r="LIJ27" s="173"/>
      <c r="LIK27" s="173"/>
      <c r="LIL27" s="173"/>
      <c r="LIM27" s="173"/>
      <c r="LIN27" s="173"/>
      <c r="LIO27" s="173"/>
      <c r="LIP27" s="173"/>
      <c r="LIQ27" s="173"/>
      <c r="LIR27" s="173"/>
      <c r="LIS27" s="173"/>
      <c r="LIT27" s="173"/>
      <c r="LIU27" s="173"/>
      <c r="LIV27" s="173"/>
      <c r="LIW27" s="173"/>
      <c r="LIX27" s="173"/>
      <c r="LIY27" s="173"/>
      <c r="LIZ27" s="173"/>
      <c r="LJA27" s="173"/>
      <c r="LJB27" s="173"/>
      <c r="LJC27" s="173"/>
      <c r="LJD27" s="173"/>
      <c r="LJE27" s="173"/>
      <c r="LJF27" s="173"/>
      <c r="LJG27" s="173"/>
      <c r="LJH27" s="173"/>
      <c r="LJI27" s="173"/>
      <c r="LJJ27" s="173"/>
      <c r="LJK27" s="173"/>
      <c r="LJL27" s="173"/>
      <c r="LJM27" s="173"/>
      <c r="LJN27" s="173"/>
      <c r="LJO27" s="173"/>
      <c r="LJP27" s="173"/>
      <c r="LJQ27" s="173"/>
      <c r="LJR27" s="173"/>
      <c r="LJS27" s="173"/>
      <c r="LJT27" s="173"/>
      <c r="LJU27" s="173"/>
      <c r="LJV27" s="173"/>
      <c r="LJW27" s="173"/>
      <c r="LJX27" s="173"/>
      <c r="LJY27" s="173"/>
      <c r="LJZ27" s="173"/>
      <c r="LKA27" s="173"/>
      <c r="LKB27" s="173"/>
      <c r="LKC27" s="173"/>
      <c r="LKD27" s="173"/>
      <c r="LKE27" s="173"/>
      <c r="LKF27" s="173"/>
      <c r="LKG27" s="173"/>
      <c r="LKH27" s="173"/>
      <c r="LKI27" s="173"/>
      <c r="LKJ27" s="173"/>
      <c r="LKK27" s="173"/>
      <c r="LKL27" s="173"/>
      <c r="LKM27" s="173"/>
      <c r="LKN27" s="173"/>
      <c r="LKO27" s="173"/>
      <c r="LKP27" s="173"/>
      <c r="LKQ27" s="173"/>
      <c r="LKR27" s="173"/>
      <c r="LKS27" s="173"/>
      <c r="LKT27" s="173"/>
      <c r="LKU27" s="173"/>
      <c r="LKV27" s="173"/>
      <c r="LKW27" s="173"/>
      <c r="LKX27" s="173"/>
      <c r="LKY27" s="173"/>
      <c r="LKZ27" s="173"/>
      <c r="LLA27" s="173"/>
      <c r="LLB27" s="173"/>
      <c r="LLC27" s="173"/>
      <c r="LLD27" s="173"/>
      <c r="LLE27" s="173"/>
      <c r="LLF27" s="173"/>
      <c r="LLG27" s="173"/>
      <c r="LLH27" s="173"/>
      <c r="LLI27" s="173"/>
      <c r="LLJ27" s="173"/>
      <c r="LLK27" s="173"/>
      <c r="LLL27" s="173"/>
      <c r="LLM27" s="173"/>
      <c r="LLN27" s="173"/>
      <c r="LLO27" s="173"/>
      <c r="LLP27" s="173"/>
      <c r="LLQ27" s="173"/>
      <c r="LLR27" s="173"/>
      <c r="LLS27" s="173"/>
      <c r="LLT27" s="173"/>
      <c r="LLU27" s="173"/>
      <c r="LLV27" s="173"/>
      <c r="LLW27" s="173"/>
      <c r="LLX27" s="173"/>
      <c r="LLY27" s="173"/>
      <c r="LLZ27" s="173"/>
      <c r="LMA27" s="173"/>
      <c r="LMB27" s="173"/>
      <c r="LMC27" s="173"/>
      <c r="LMD27" s="173"/>
      <c r="LME27" s="173"/>
      <c r="LMF27" s="173"/>
      <c r="LMG27" s="173"/>
      <c r="LMH27" s="173"/>
      <c r="LMI27" s="173"/>
      <c r="LMJ27" s="173"/>
      <c r="LMK27" s="173"/>
      <c r="LML27" s="173"/>
      <c r="LMM27" s="173"/>
      <c r="LMN27" s="173"/>
      <c r="LMO27" s="173"/>
      <c r="LMP27" s="173"/>
      <c r="LMQ27" s="173"/>
      <c r="LMR27" s="173"/>
      <c r="LMS27" s="173"/>
      <c r="LMT27" s="173"/>
      <c r="LMU27" s="173"/>
      <c r="LMV27" s="173"/>
      <c r="LMW27" s="173"/>
      <c r="LMX27" s="173"/>
      <c r="LMY27" s="173"/>
      <c r="LMZ27" s="173"/>
      <c r="LNA27" s="173"/>
      <c r="LNB27" s="173"/>
      <c r="LNC27" s="173"/>
      <c r="LND27" s="173"/>
      <c r="LNE27" s="173"/>
      <c r="LNF27" s="173"/>
      <c r="LNG27" s="173"/>
      <c r="LNH27" s="173"/>
      <c r="LNI27" s="173"/>
      <c r="LNJ27" s="173"/>
      <c r="LNK27" s="173"/>
      <c r="LNL27" s="173"/>
      <c r="LNM27" s="173"/>
      <c r="LNN27" s="173"/>
      <c r="LNO27" s="173"/>
      <c r="LNP27" s="173"/>
      <c r="LNQ27" s="173"/>
      <c r="LNR27" s="173"/>
      <c r="LNS27" s="173"/>
      <c r="LNT27" s="173"/>
      <c r="LNU27" s="173"/>
      <c r="LNV27" s="173"/>
      <c r="LNW27" s="173"/>
      <c r="LNX27" s="173"/>
      <c r="LNY27" s="173"/>
      <c r="LNZ27" s="173"/>
      <c r="LOA27" s="173"/>
      <c r="LOB27" s="173"/>
      <c r="LOC27" s="173"/>
      <c r="LOD27" s="173"/>
      <c r="LOE27" s="173"/>
      <c r="LOF27" s="173"/>
      <c r="LOG27" s="173"/>
      <c r="LOH27" s="173"/>
      <c r="LOI27" s="173"/>
      <c r="LOJ27" s="173"/>
      <c r="LOK27" s="173"/>
      <c r="LOL27" s="173"/>
      <c r="LOM27" s="173"/>
      <c r="LON27" s="173"/>
      <c r="LOO27" s="173"/>
      <c r="LOP27" s="173"/>
      <c r="LOQ27" s="173"/>
      <c r="LOR27" s="173"/>
      <c r="LOS27" s="173"/>
      <c r="LOT27" s="173"/>
      <c r="LOU27" s="173"/>
      <c r="LOV27" s="173"/>
      <c r="LOW27" s="173"/>
      <c r="LOX27" s="173"/>
      <c r="LOY27" s="173"/>
      <c r="LOZ27" s="173"/>
      <c r="LPA27" s="173"/>
      <c r="LPB27" s="173"/>
      <c r="LPC27" s="173"/>
      <c r="LPD27" s="173"/>
      <c r="LPE27" s="173"/>
      <c r="LPF27" s="173"/>
      <c r="LPG27" s="173"/>
      <c r="LPH27" s="173"/>
      <c r="LPI27" s="173"/>
      <c r="LPJ27" s="173"/>
      <c r="LPK27" s="173"/>
      <c r="LPL27" s="173"/>
      <c r="LPM27" s="173"/>
      <c r="LPN27" s="173"/>
      <c r="LPO27" s="173"/>
      <c r="LPP27" s="173"/>
      <c r="LPQ27" s="173"/>
      <c r="LPR27" s="173"/>
      <c r="LPS27" s="173"/>
      <c r="LPT27" s="173"/>
      <c r="LPU27" s="173"/>
      <c r="LPV27" s="173"/>
      <c r="LPW27" s="173"/>
      <c r="LPX27" s="173"/>
      <c r="LPY27" s="173"/>
      <c r="LPZ27" s="173"/>
      <c r="LQA27" s="173"/>
      <c r="LQB27" s="173"/>
      <c r="LQC27" s="173"/>
      <c r="LQD27" s="173"/>
      <c r="LQE27" s="173"/>
      <c r="LQF27" s="173"/>
      <c r="LQG27" s="173"/>
      <c r="LQH27" s="173"/>
      <c r="LQI27" s="173"/>
      <c r="LQJ27" s="173"/>
      <c r="LQK27" s="173"/>
      <c r="LQL27" s="173"/>
      <c r="LQM27" s="173"/>
      <c r="LQN27" s="173"/>
      <c r="LQO27" s="173"/>
      <c r="LQP27" s="173"/>
      <c r="LQQ27" s="173"/>
      <c r="LQR27" s="173"/>
      <c r="LQS27" s="173"/>
      <c r="LQT27" s="173"/>
      <c r="LQU27" s="173"/>
      <c r="LQV27" s="173"/>
      <c r="LQW27" s="173"/>
      <c r="LQX27" s="173"/>
      <c r="LQY27" s="173"/>
      <c r="LQZ27" s="173"/>
      <c r="LRA27" s="173"/>
      <c r="LRB27" s="173"/>
      <c r="LRC27" s="173"/>
      <c r="LRD27" s="173"/>
      <c r="LRE27" s="173"/>
      <c r="LRF27" s="173"/>
      <c r="LRG27" s="173"/>
      <c r="LRH27" s="173"/>
      <c r="LRI27" s="173"/>
      <c r="LRJ27" s="173"/>
      <c r="LRK27" s="173"/>
      <c r="LRL27" s="173"/>
      <c r="LRM27" s="173"/>
      <c r="LRN27" s="173"/>
      <c r="LRO27" s="173"/>
      <c r="LRP27" s="173"/>
      <c r="LRQ27" s="173"/>
      <c r="LRR27" s="173"/>
      <c r="LRS27" s="173"/>
      <c r="LRT27" s="173"/>
      <c r="LRU27" s="173"/>
      <c r="LRV27" s="173"/>
      <c r="LRW27" s="173"/>
      <c r="LRX27" s="173"/>
      <c r="LRY27" s="173"/>
      <c r="LRZ27" s="173"/>
      <c r="LSA27" s="173"/>
      <c r="LSB27" s="173"/>
      <c r="LSC27" s="173"/>
      <c r="LSD27" s="173"/>
      <c r="LSE27" s="173"/>
      <c r="LSF27" s="173"/>
      <c r="LSG27" s="173"/>
      <c r="LSH27" s="173"/>
      <c r="LSI27" s="173"/>
      <c r="LSJ27" s="173"/>
      <c r="LSK27" s="173"/>
      <c r="LSL27" s="173"/>
      <c r="LSM27" s="173"/>
      <c r="LSN27" s="173"/>
      <c r="LSO27" s="173"/>
      <c r="LSP27" s="173"/>
      <c r="LSQ27" s="173"/>
      <c r="LSR27" s="173"/>
      <c r="LSS27" s="173"/>
      <c r="LST27" s="173"/>
      <c r="LSU27" s="173"/>
      <c r="LSV27" s="173"/>
      <c r="LSW27" s="173"/>
      <c r="LSX27" s="173"/>
      <c r="LSY27" s="173"/>
      <c r="LSZ27" s="173"/>
      <c r="LTA27" s="173"/>
      <c r="LTB27" s="173"/>
      <c r="LTC27" s="173"/>
      <c r="LTD27" s="173"/>
      <c r="LTE27" s="173"/>
      <c r="LTF27" s="173"/>
      <c r="LTG27" s="173"/>
      <c r="LTH27" s="173"/>
      <c r="LTI27" s="173"/>
      <c r="LTJ27" s="173"/>
      <c r="LTK27" s="173"/>
      <c r="LTL27" s="173"/>
      <c r="LTM27" s="173"/>
      <c r="LTN27" s="173"/>
      <c r="LTO27" s="173"/>
      <c r="LTP27" s="173"/>
      <c r="LTQ27" s="173"/>
      <c r="LTR27" s="173"/>
      <c r="LTS27" s="173"/>
      <c r="LTT27" s="173"/>
      <c r="LTU27" s="173"/>
      <c r="LTV27" s="173"/>
      <c r="LTW27" s="173"/>
      <c r="LTX27" s="173"/>
      <c r="LTY27" s="173"/>
      <c r="LTZ27" s="173"/>
      <c r="LUA27" s="173"/>
      <c r="LUB27" s="173"/>
      <c r="LUC27" s="173"/>
      <c r="LUD27" s="173"/>
      <c r="LUE27" s="173"/>
      <c r="LUF27" s="173"/>
      <c r="LUG27" s="173"/>
      <c r="LUH27" s="173"/>
      <c r="LUI27" s="173"/>
      <c r="LUJ27" s="173"/>
      <c r="LUK27" s="173"/>
      <c r="LUL27" s="173"/>
      <c r="LUM27" s="173"/>
      <c r="LUN27" s="173"/>
      <c r="LUO27" s="173"/>
      <c r="LUP27" s="173"/>
      <c r="LUQ27" s="173"/>
      <c r="LUR27" s="173"/>
      <c r="LUS27" s="173"/>
      <c r="LUT27" s="173"/>
      <c r="LUU27" s="173"/>
      <c r="LUV27" s="173"/>
      <c r="LUW27" s="173"/>
      <c r="LUX27" s="173"/>
      <c r="LUY27" s="173"/>
      <c r="LUZ27" s="173"/>
      <c r="LVA27" s="173"/>
      <c r="LVB27" s="173"/>
      <c r="LVC27" s="173"/>
      <c r="LVD27" s="173"/>
      <c r="LVE27" s="173"/>
      <c r="LVF27" s="173"/>
      <c r="LVG27" s="173"/>
      <c r="LVH27" s="173"/>
      <c r="LVI27" s="173"/>
      <c r="LVJ27" s="173"/>
      <c r="LVK27" s="173"/>
      <c r="LVL27" s="173"/>
      <c r="LVM27" s="173"/>
      <c r="LVN27" s="173"/>
      <c r="LVO27" s="173"/>
      <c r="LVP27" s="173"/>
      <c r="LVQ27" s="173"/>
      <c r="LVR27" s="173"/>
      <c r="LVS27" s="173"/>
      <c r="LVT27" s="173"/>
      <c r="LVU27" s="173"/>
      <c r="LVV27" s="173"/>
      <c r="LVW27" s="173"/>
      <c r="LVX27" s="173"/>
      <c r="LVY27" s="173"/>
      <c r="LVZ27" s="173"/>
      <c r="LWA27" s="173"/>
      <c r="LWB27" s="173"/>
      <c r="LWC27" s="173"/>
      <c r="LWD27" s="173"/>
      <c r="LWE27" s="173"/>
      <c r="LWF27" s="173"/>
      <c r="LWG27" s="173"/>
      <c r="LWH27" s="173"/>
      <c r="LWI27" s="173"/>
      <c r="LWJ27" s="173"/>
      <c r="LWK27" s="173"/>
      <c r="LWL27" s="173"/>
      <c r="LWM27" s="173"/>
      <c r="LWN27" s="173"/>
      <c r="LWO27" s="173"/>
      <c r="LWP27" s="173"/>
      <c r="LWQ27" s="173"/>
      <c r="LWR27" s="173"/>
      <c r="LWS27" s="173"/>
      <c r="LWT27" s="173"/>
      <c r="LWU27" s="173"/>
      <c r="LWV27" s="173"/>
      <c r="LWW27" s="173"/>
      <c r="LWX27" s="173"/>
      <c r="LWY27" s="173"/>
      <c r="LWZ27" s="173"/>
      <c r="LXA27" s="173"/>
      <c r="LXB27" s="173"/>
      <c r="LXC27" s="173"/>
      <c r="LXD27" s="173"/>
      <c r="LXE27" s="173"/>
      <c r="LXF27" s="173"/>
      <c r="LXG27" s="173"/>
      <c r="LXH27" s="173"/>
      <c r="LXI27" s="173"/>
      <c r="LXJ27" s="173"/>
      <c r="LXK27" s="173"/>
      <c r="LXL27" s="173"/>
      <c r="LXM27" s="173"/>
      <c r="LXN27" s="173"/>
      <c r="LXO27" s="173"/>
      <c r="LXP27" s="173"/>
      <c r="LXQ27" s="173"/>
      <c r="LXR27" s="173"/>
      <c r="LXS27" s="173"/>
      <c r="LXT27" s="173"/>
      <c r="LXU27" s="173"/>
      <c r="LXV27" s="173"/>
      <c r="LXW27" s="173"/>
      <c r="LXX27" s="173"/>
      <c r="LXY27" s="173"/>
      <c r="LXZ27" s="173"/>
      <c r="LYA27" s="173"/>
      <c r="LYB27" s="173"/>
      <c r="LYC27" s="173"/>
      <c r="LYD27" s="173"/>
      <c r="LYE27" s="173"/>
      <c r="LYF27" s="173"/>
      <c r="LYG27" s="173"/>
      <c r="LYH27" s="173"/>
      <c r="LYI27" s="173"/>
      <c r="LYJ27" s="173"/>
      <c r="LYK27" s="173"/>
      <c r="LYL27" s="173"/>
      <c r="LYM27" s="173"/>
      <c r="LYN27" s="173"/>
      <c r="LYO27" s="173"/>
      <c r="LYP27" s="173"/>
      <c r="LYQ27" s="173"/>
      <c r="LYR27" s="173"/>
      <c r="LYS27" s="173"/>
      <c r="LYT27" s="173"/>
      <c r="LYU27" s="173"/>
      <c r="LYV27" s="173"/>
      <c r="LYW27" s="173"/>
      <c r="LYX27" s="173"/>
      <c r="LYY27" s="173"/>
      <c r="LYZ27" s="173"/>
      <c r="LZA27" s="173"/>
      <c r="LZB27" s="173"/>
      <c r="LZC27" s="173"/>
      <c r="LZD27" s="173"/>
      <c r="LZE27" s="173"/>
      <c r="LZF27" s="173"/>
      <c r="LZG27" s="173"/>
      <c r="LZH27" s="173"/>
      <c r="LZI27" s="173"/>
      <c r="LZJ27" s="173"/>
      <c r="LZK27" s="173"/>
      <c r="LZL27" s="173"/>
      <c r="LZM27" s="173"/>
      <c r="LZN27" s="173"/>
      <c r="LZO27" s="173"/>
      <c r="LZP27" s="173"/>
      <c r="LZQ27" s="173"/>
      <c r="LZR27" s="173"/>
      <c r="LZS27" s="173"/>
      <c r="LZT27" s="173"/>
      <c r="LZU27" s="173"/>
      <c r="LZV27" s="173"/>
      <c r="LZW27" s="173"/>
      <c r="LZX27" s="173"/>
      <c r="LZY27" s="173"/>
      <c r="LZZ27" s="173"/>
      <c r="MAA27" s="173"/>
      <c r="MAB27" s="173"/>
      <c r="MAC27" s="173"/>
      <c r="MAD27" s="173"/>
      <c r="MAE27" s="173"/>
      <c r="MAF27" s="173"/>
      <c r="MAG27" s="173"/>
      <c r="MAH27" s="173"/>
      <c r="MAI27" s="173"/>
      <c r="MAJ27" s="173"/>
      <c r="MAK27" s="173"/>
      <c r="MAL27" s="173"/>
      <c r="MAM27" s="173"/>
      <c r="MAN27" s="173"/>
      <c r="MAO27" s="173"/>
      <c r="MAP27" s="173"/>
      <c r="MAQ27" s="173"/>
      <c r="MAR27" s="173"/>
      <c r="MAS27" s="173"/>
      <c r="MAT27" s="173"/>
      <c r="MAU27" s="173"/>
      <c r="MAV27" s="173"/>
      <c r="MAW27" s="173"/>
      <c r="MAX27" s="173"/>
      <c r="MAY27" s="173"/>
      <c r="MAZ27" s="173"/>
      <c r="MBA27" s="173"/>
      <c r="MBB27" s="173"/>
      <c r="MBC27" s="173"/>
      <c r="MBD27" s="173"/>
      <c r="MBE27" s="173"/>
      <c r="MBF27" s="173"/>
      <c r="MBG27" s="173"/>
      <c r="MBH27" s="173"/>
      <c r="MBI27" s="173"/>
      <c r="MBJ27" s="173"/>
      <c r="MBK27" s="173"/>
      <c r="MBL27" s="173"/>
      <c r="MBM27" s="173"/>
      <c r="MBN27" s="173"/>
      <c r="MBO27" s="173"/>
      <c r="MBP27" s="173"/>
      <c r="MBQ27" s="173"/>
      <c r="MBR27" s="173"/>
      <c r="MBS27" s="173"/>
      <c r="MBT27" s="173"/>
      <c r="MBU27" s="173"/>
      <c r="MBV27" s="173"/>
      <c r="MBW27" s="173"/>
      <c r="MBX27" s="173"/>
      <c r="MBY27" s="173"/>
      <c r="MBZ27" s="173"/>
      <c r="MCA27" s="173"/>
      <c r="MCB27" s="173"/>
      <c r="MCC27" s="173"/>
      <c r="MCD27" s="173"/>
      <c r="MCE27" s="173"/>
      <c r="MCF27" s="173"/>
      <c r="MCG27" s="173"/>
      <c r="MCH27" s="173"/>
      <c r="MCI27" s="173"/>
      <c r="MCJ27" s="173"/>
      <c r="MCK27" s="173"/>
      <c r="MCL27" s="173"/>
      <c r="MCM27" s="173"/>
      <c r="MCN27" s="173"/>
      <c r="MCO27" s="173"/>
      <c r="MCP27" s="173"/>
      <c r="MCQ27" s="173"/>
      <c r="MCR27" s="173"/>
      <c r="MCS27" s="173"/>
      <c r="MCT27" s="173"/>
      <c r="MCU27" s="173"/>
      <c r="MCV27" s="173"/>
      <c r="MCW27" s="173"/>
      <c r="MCX27" s="173"/>
      <c r="MCY27" s="173"/>
      <c r="MCZ27" s="173"/>
      <c r="MDA27" s="173"/>
      <c r="MDB27" s="173"/>
      <c r="MDC27" s="173"/>
      <c r="MDD27" s="173"/>
      <c r="MDE27" s="173"/>
      <c r="MDF27" s="173"/>
      <c r="MDG27" s="173"/>
      <c r="MDH27" s="173"/>
      <c r="MDI27" s="173"/>
      <c r="MDJ27" s="173"/>
      <c r="MDK27" s="173"/>
      <c r="MDL27" s="173"/>
      <c r="MDM27" s="173"/>
      <c r="MDN27" s="173"/>
      <c r="MDO27" s="173"/>
      <c r="MDP27" s="173"/>
      <c r="MDQ27" s="173"/>
      <c r="MDR27" s="173"/>
      <c r="MDS27" s="173"/>
      <c r="MDT27" s="173"/>
      <c r="MDU27" s="173"/>
      <c r="MDV27" s="173"/>
      <c r="MDW27" s="173"/>
      <c r="MDX27" s="173"/>
      <c r="MDY27" s="173"/>
      <c r="MDZ27" s="173"/>
      <c r="MEA27" s="173"/>
      <c r="MEB27" s="173"/>
      <c r="MEC27" s="173"/>
      <c r="MED27" s="173"/>
      <c r="MEE27" s="173"/>
      <c r="MEF27" s="173"/>
      <c r="MEG27" s="173"/>
      <c r="MEH27" s="173"/>
      <c r="MEI27" s="173"/>
      <c r="MEJ27" s="173"/>
      <c r="MEK27" s="173"/>
      <c r="MEL27" s="173"/>
      <c r="MEM27" s="173"/>
      <c r="MEN27" s="173"/>
      <c r="MEO27" s="173"/>
      <c r="MEP27" s="173"/>
      <c r="MEQ27" s="173"/>
      <c r="MER27" s="173"/>
      <c r="MES27" s="173"/>
      <c r="MET27" s="173"/>
      <c r="MEU27" s="173"/>
      <c r="MEV27" s="173"/>
      <c r="MEW27" s="173"/>
      <c r="MEX27" s="173"/>
      <c r="MEY27" s="173"/>
      <c r="MEZ27" s="173"/>
      <c r="MFA27" s="173"/>
      <c r="MFB27" s="173"/>
      <c r="MFC27" s="173"/>
      <c r="MFD27" s="173"/>
      <c r="MFE27" s="173"/>
      <c r="MFF27" s="173"/>
      <c r="MFG27" s="173"/>
      <c r="MFH27" s="173"/>
      <c r="MFI27" s="173"/>
      <c r="MFJ27" s="173"/>
      <c r="MFK27" s="173"/>
      <c r="MFL27" s="173"/>
      <c r="MFM27" s="173"/>
      <c r="MFN27" s="173"/>
      <c r="MFO27" s="173"/>
      <c r="MFP27" s="173"/>
      <c r="MFQ27" s="173"/>
      <c r="MFR27" s="173"/>
      <c r="MFS27" s="173"/>
      <c r="MFT27" s="173"/>
      <c r="MFU27" s="173"/>
      <c r="MFV27" s="173"/>
      <c r="MFW27" s="173"/>
      <c r="MFX27" s="173"/>
      <c r="MFY27" s="173"/>
      <c r="MFZ27" s="173"/>
      <c r="MGA27" s="173"/>
      <c r="MGB27" s="173"/>
      <c r="MGC27" s="173"/>
      <c r="MGD27" s="173"/>
      <c r="MGE27" s="173"/>
      <c r="MGF27" s="173"/>
      <c r="MGG27" s="173"/>
      <c r="MGH27" s="173"/>
      <c r="MGI27" s="173"/>
      <c r="MGJ27" s="173"/>
      <c r="MGK27" s="173"/>
      <c r="MGL27" s="173"/>
      <c r="MGM27" s="173"/>
      <c r="MGN27" s="173"/>
      <c r="MGO27" s="173"/>
      <c r="MGP27" s="173"/>
      <c r="MGQ27" s="173"/>
      <c r="MGR27" s="173"/>
      <c r="MGS27" s="173"/>
      <c r="MGT27" s="173"/>
      <c r="MGU27" s="173"/>
      <c r="MGV27" s="173"/>
      <c r="MGW27" s="173"/>
      <c r="MGX27" s="173"/>
      <c r="MGY27" s="173"/>
      <c r="MGZ27" s="173"/>
      <c r="MHA27" s="173"/>
      <c r="MHB27" s="173"/>
      <c r="MHC27" s="173"/>
      <c r="MHD27" s="173"/>
      <c r="MHE27" s="173"/>
      <c r="MHF27" s="173"/>
      <c r="MHG27" s="173"/>
      <c r="MHH27" s="173"/>
      <c r="MHI27" s="173"/>
      <c r="MHJ27" s="173"/>
      <c r="MHK27" s="173"/>
      <c r="MHL27" s="173"/>
      <c r="MHM27" s="173"/>
      <c r="MHN27" s="173"/>
      <c r="MHO27" s="173"/>
      <c r="MHP27" s="173"/>
      <c r="MHQ27" s="173"/>
      <c r="MHR27" s="173"/>
      <c r="MHS27" s="173"/>
      <c r="MHT27" s="173"/>
      <c r="MHU27" s="173"/>
      <c r="MHV27" s="173"/>
      <c r="MHW27" s="173"/>
      <c r="MHX27" s="173"/>
      <c r="MHY27" s="173"/>
      <c r="MHZ27" s="173"/>
      <c r="MIA27" s="173"/>
      <c r="MIB27" s="173"/>
      <c r="MIC27" s="173"/>
      <c r="MID27" s="173"/>
      <c r="MIE27" s="173"/>
      <c r="MIF27" s="173"/>
      <c r="MIG27" s="173"/>
      <c r="MIH27" s="173"/>
      <c r="MII27" s="173"/>
      <c r="MIJ27" s="173"/>
      <c r="MIK27" s="173"/>
      <c r="MIL27" s="173"/>
      <c r="MIM27" s="173"/>
      <c r="MIN27" s="173"/>
      <c r="MIO27" s="173"/>
      <c r="MIP27" s="173"/>
      <c r="MIQ27" s="173"/>
      <c r="MIR27" s="173"/>
      <c r="MIS27" s="173"/>
      <c r="MIT27" s="173"/>
      <c r="MIU27" s="173"/>
      <c r="MIV27" s="173"/>
      <c r="MIW27" s="173"/>
      <c r="MIX27" s="173"/>
      <c r="MIY27" s="173"/>
      <c r="MIZ27" s="173"/>
      <c r="MJA27" s="173"/>
      <c r="MJB27" s="173"/>
      <c r="MJC27" s="173"/>
      <c r="MJD27" s="173"/>
      <c r="MJE27" s="173"/>
      <c r="MJF27" s="173"/>
      <c r="MJG27" s="173"/>
      <c r="MJH27" s="173"/>
      <c r="MJI27" s="173"/>
      <c r="MJJ27" s="173"/>
      <c r="MJK27" s="173"/>
      <c r="MJL27" s="173"/>
      <c r="MJM27" s="173"/>
      <c r="MJN27" s="173"/>
      <c r="MJO27" s="173"/>
      <c r="MJP27" s="173"/>
      <c r="MJQ27" s="173"/>
      <c r="MJR27" s="173"/>
      <c r="MJS27" s="173"/>
      <c r="MJT27" s="173"/>
      <c r="MJU27" s="173"/>
      <c r="MJV27" s="173"/>
      <c r="MJW27" s="173"/>
      <c r="MJX27" s="173"/>
      <c r="MJY27" s="173"/>
      <c r="MJZ27" s="173"/>
      <c r="MKA27" s="173"/>
      <c r="MKB27" s="173"/>
      <c r="MKC27" s="173"/>
      <c r="MKD27" s="173"/>
      <c r="MKE27" s="173"/>
      <c r="MKF27" s="173"/>
      <c r="MKG27" s="173"/>
      <c r="MKH27" s="173"/>
      <c r="MKI27" s="173"/>
      <c r="MKJ27" s="173"/>
      <c r="MKK27" s="173"/>
      <c r="MKL27" s="173"/>
      <c r="MKM27" s="173"/>
      <c r="MKN27" s="173"/>
      <c r="MKO27" s="173"/>
      <c r="MKP27" s="173"/>
      <c r="MKQ27" s="173"/>
      <c r="MKR27" s="173"/>
      <c r="MKS27" s="173"/>
      <c r="MKT27" s="173"/>
      <c r="MKU27" s="173"/>
      <c r="MKV27" s="173"/>
      <c r="MKW27" s="173"/>
      <c r="MKX27" s="173"/>
      <c r="MKY27" s="173"/>
      <c r="MKZ27" s="173"/>
      <c r="MLA27" s="173"/>
      <c r="MLB27" s="173"/>
      <c r="MLC27" s="173"/>
      <c r="MLD27" s="173"/>
      <c r="MLE27" s="173"/>
      <c r="MLF27" s="173"/>
      <c r="MLG27" s="173"/>
      <c r="MLH27" s="173"/>
      <c r="MLI27" s="173"/>
      <c r="MLJ27" s="173"/>
      <c r="MLK27" s="173"/>
      <c r="MLL27" s="173"/>
      <c r="MLM27" s="173"/>
      <c r="MLN27" s="173"/>
      <c r="MLO27" s="173"/>
      <c r="MLP27" s="173"/>
      <c r="MLQ27" s="173"/>
      <c r="MLR27" s="173"/>
      <c r="MLS27" s="173"/>
      <c r="MLT27" s="173"/>
      <c r="MLU27" s="173"/>
      <c r="MLV27" s="173"/>
      <c r="MLW27" s="173"/>
      <c r="MLX27" s="173"/>
      <c r="MLY27" s="173"/>
      <c r="MLZ27" s="173"/>
      <c r="MMA27" s="173"/>
      <c r="MMB27" s="173"/>
      <c r="MMC27" s="173"/>
      <c r="MMD27" s="173"/>
      <c r="MME27" s="173"/>
      <c r="MMF27" s="173"/>
      <c r="MMG27" s="173"/>
      <c r="MMH27" s="173"/>
      <c r="MMI27" s="173"/>
      <c r="MMJ27" s="173"/>
      <c r="MMK27" s="173"/>
      <c r="MML27" s="173"/>
      <c r="MMM27" s="173"/>
      <c r="MMN27" s="173"/>
      <c r="MMO27" s="173"/>
      <c r="MMP27" s="173"/>
      <c r="MMQ27" s="173"/>
      <c r="MMR27" s="173"/>
      <c r="MMS27" s="173"/>
      <c r="MMT27" s="173"/>
      <c r="MMU27" s="173"/>
      <c r="MMV27" s="173"/>
      <c r="MMW27" s="173"/>
      <c r="MMX27" s="173"/>
      <c r="MMY27" s="173"/>
      <c r="MMZ27" s="173"/>
      <c r="MNA27" s="173"/>
      <c r="MNB27" s="173"/>
      <c r="MNC27" s="173"/>
      <c r="MND27" s="173"/>
      <c r="MNE27" s="173"/>
      <c r="MNF27" s="173"/>
      <c r="MNG27" s="173"/>
      <c r="MNH27" s="173"/>
      <c r="MNI27" s="173"/>
      <c r="MNJ27" s="173"/>
      <c r="MNK27" s="173"/>
      <c r="MNL27" s="173"/>
      <c r="MNM27" s="173"/>
      <c r="MNN27" s="173"/>
      <c r="MNO27" s="173"/>
      <c r="MNP27" s="173"/>
      <c r="MNQ27" s="173"/>
      <c r="MNR27" s="173"/>
      <c r="MNS27" s="173"/>
      <c r="MNT27" s="173"/>
      <c r="MNU27" s="173"/>
      <c r="MNV27" s="173"/>
      <c r="MNW27" s="173"/>
      <c r="MNX27" s="173"/>
      <c r="MNY27" s="173"/>
      <c r="MNZ27" s="173"/>
      <c r="MOA27" s="173"/>
      <c r="MOB27" s="173"/>
      <c r="MOC27" s="173"/>
      <c r="MOD27" s="173"/>
      <c r="MOE27" s="173"/>
      <c r="MOF27" s="173"/>
      <c r="MOG27" s="173"/>
      <c r="MOH27" s="173"/>
      <c r="MOI27" s="173"/>
      <c r="MOJ27" s="173"/>
      <c r="MOK27" s="173"/>
      <c r="MOL27" s="173"/>
      <c r="MOM27" s="173"/>
      <c r="MON27" s="173"/>
      <c r="MOO27" s="173"/>
      <c r="MOP27" s="173"/>
      <c r="MOQ27" s="173"/>
      <c r="MOR27" s="173"/>
      <c r="MOS27" s="173"/>
      <c r="MOT27" s="173"/>
      <c r="MOU27" s="173"/>
      <c r="MOV27" s="173"/>
      <c r="MOW27" s="173"/>
      <c r="MOX27" s="173"/>
      <c r="MOY27" s="173"/>
      <c r="MOZ27" s="173"/>
      <c r="MPA27" s="173"/>
      <c r="MPB27" s="173"/>
      <c r="MPC27" s="173"/>
      <c r="MPD27" s="173"/>
      <c r="MPE27" s="173"/>
      <c r="MPF27" s="173"/>
      <c r="MPG27" s="173"/>
      <c r="MPH27" s="173"/>
      <c r="MPI27" s="173"/>
      <c r="MPJ27" s="173"/>
      <c r="MPK27" s="173"/>
      <c r="MPL27" s="173"/>
      <c r="MPM27" s="173"/>
      <c r="MPN27" s="173"/>
      <c r="MPO27" s="173"/>
      <c r="MPP27" s="173"/>
      <c r="MPQ27" s="173"/>
      <c r="MPR27" s="173"/>
      <c r="MPS27" s="173"/>
      <c r="MPT27" s="173"/>
      <c r="MPU27" s="173"/>
      <c r="MPV27" s="173"/>
      <c r="MPW27" s="173"/>
      <c r="MPX27" s="173"/>
      <c r="MPY27" s="173"/>
      <c r="MPZ27" s="173"/>
      <c r="MQA27" s="173"/>
      <c r="MQB27" s="173"/>
      <c r="MQC27" s="173"/>
      <c r="MQD27" s="173"/>
      <c r="MQE27" s="173"/>
      <c r="MQF27" s="173"/>
      <c r="MQG27" s="173"/>
      <c r="MQH27" s="173"/>
      <c r="MQI27" s="173"/>
      <c r="MQJ27" s="173"/>
      <c r="MQK27" s="173"/>
      <c r="MQL27" s="173"/>
      <c r="MQM27" s="173"/>
      <c r="MQN27" s="173"/>
      <c r="MQO27" s="173"/>
      <c r="MQP27" s="173"/>
      <c r="MQQ27" s="173"/>
      <c r="MQR27" s="173"/>
      <c r="MQS27" s="173"/>
      <c r="MQT27" s="173"/>
      <c r="MQU27" s="173"/>
      <c r="MQV27" s="173"/>
      <c r="MQW27" s="173"/>
      <c r="MQX27" s="173"/>
      <c r="MQY27" s="173"/>
      <c r="MQZ27" s="173"/>
      <c r="MRA27" s="173"/>
      <c r="MRB27" s="173"/>
      <c r="MRC27" s="173"/>
      <c r="MRD27" s="173"/>
      <c r="MRE27" s="173"/>
      <c r="MRF27" s="173"/>
      <c r="MRG27" s="173"/>
      <c r="MRH27" s="173"/>
      <c r="MRI27" s="173"/>
      <c r="MRJ27" s="173"/>
      <c r="MRK27" s="173"/>
      <c r="MRL27" s="173"/>
      <c r="MRM27" s="173"/>
      <c r="MRN27" s="173"/>
      <c r="MRO27" s="173"/>
      <c r="MRP27" s="173"/>
      <c r="MRQ27" s="173"/>
      <c r="MRR27" s="173"/>
      <c r="MRS27" s="173"/>
      <c r="MRT27" s="173"/>
      <c r="MRU27" s="173"/>
      <c r="MRV27" s="173"/>
      <c r="MRW27" s="173"/>
      <c r="MRX27" s="173"/>
      <c r="MRY27" s="173"/>
      <c r="MRZ27" s="173"/>
      <c r="MSA27" s="173"/>
      <c r="MSB27" s="173"/>
      <c r="MSC27" s="173"/>
      <c r="MSD27" s="173"/>
      <c r="MSE27" s="173"/>
      <c r="MSF27" s="173"/>
      <c r="MSG27" s="173"/>
      <c r="MSH27" s="173"/>
      <c r="MSI27" s="173"/>
      <c r="MSJ27" s="173"/>
      <c r="MSK27" s="173"/>
      <c r="MSL27" s="173"/>
      <c r="MSM27" s="173"/>
      <c r="MSN27" s="173"/>
      <c r="MSO27" s="173"/>
      <c r="MSP27" s="173"/>
      <c r="MSQ27" s="173"/>
      <c r="MSR27" s="173"/>
      <c r="MSS27" s="173"/>
      <c r="MST27" s="173"/>
      <c r="MSU27" s="173"/>
      <c r="MSV27" s="173"/>
      <c r="MSW27" s="173"/>
      <c r="MSX27" s="173"/>
      <c r="MSY27" s="173"/>
      <c r="MSZ27" s="173"/>
      <c r="MTA27" s="173"/>
      <c r="MTB27" s="173"/>
      <c r="MTC27" s="173"/>
      <c r="MTD27" s="173"/>
      <c r="MTE27" s="173"/>
      <c r="MTF27" s="173"/>
      <c r="MTG27" s="173"/>
      <c r="MTH27" s="173"/>
      <c r="MTI27" s="173"/>
      <c r="MTJ27" s="173"/>
      <c r="MTK27" s="173"/>
      <c r="MTL27" s="173"/>
      <c r="MTM27" s="173"/>
      <c r="MTN27" s="173"/>
      <c r="MTO27" s="173"/>
      <c r="MTP27" s="173"/>
      <c r="MTQ27" s="173"/>
      <c r="MTR27" s="173"/>
      <c r="MTS27" s="173"/>
      <c r="MTT27" s="173"/>
      <c r="MTU27" s="173"/>
      <c r="MTV27" s="173"/>
      <c r="MTW27" s="173"/>
      <c r="MTX27" s="173"/>
      <c r="MTY27" s="173"/>
      <c r="MTZ27" s="173"/>
      <c r="MUA27" s="173"/>
      <c r="MUB27" s="173"/>
      <c r="MUC27" s="173"/>
      <c r="MUD27" s="173"/>
      <c r="MUE27" s="173"/>
      <c r="MUF27" s="173"/>
      <c r="MUG27" s="173"/>
      <c r="MUH27" s="173"/>
      <c r="MUI27" s="173"/>
      <c r="MUJ27" s="173"/>
      <c r="MUK27" s="173"/>
      <c r="MUL27" s="173"/>
      <c r="MUM27" s="173"/>
      <c r="MUN27" s="173"/>
      <c r="MUO27" s="173"/>
      <c r="MUP27" s="173"/>
      <c r="MUQ27" s="173"/>
      <c r="MUR27" s="173"/>
      <c r="MUS27" s="173"/>
      <c r="MUT27" s="173"/>
      <c r="MUU27" s="173"/>
      <c r="MUV27" s="173"/>
      <c r="MUW27" s="173"/>
      <c r="MUX27" s="173"/>
      <c r="MUY27" s="173"/>
      <c r="MUZ27" s="173"/>
      <c r="MVA27" s="173"/>
      <c r="MVB27" s="173"/>
      <c r="MVC27" s="173"/>
      <c r="MVD27" s="173"/>
      <c r="MVE27" s="173"/>
      <c r="MVF27" s="173"/>
      <c r="MVG27" s="173"/>
      <c r="MVH27" s="173"/>
      <c r="MVI27" s="173"/>
      <c r="MVJ27" s="173"/>
      <c r="MVK27" s="173"/>
      <c r="MVL27" s="173"/>
      <c r="MVM27" s="173"/>
      <c r="MVN27" s="173"/>
      <c r="MVO27" s="173"/>
      <c r="MVP27" s="173"/>
      <c r="MVQ27" s="173"/>
      <c r="MVR27" s="173"/>
      <c r="MVS27" s="173"/>
      <c r="MVT27" s="173"/>
      <c r="MVU27" s="173"/>
      <c r="MVV27" s="173"/>
      <c r="MVW27" s="173"/>
      <c r="MVX27" s="173"/>
      <c r="MVY27" s="173"/>
      <c r="MVZ27" s="173"/>
      <c r="MWA27" s="173"/>
      <c r="MWB27" s="173"/>
      <c r="MWC27" s="173"/>
      <c r="MWD27" s="173"/>
      <c r="MWE27" s="173"/>
      <c r="MWF27" s="173"/>
      <c r="MWG27" s="173"/>
      <c r="MWH27" s="173"/>
      <c r="MWI27" s="173"/>
      <c r="MWJ27" s="173"/>
      <c r="MWK27" s="173"/>
      <c r="MWL27" s="173"/>
      <c r="MWM27" s="173"/>
      <c r="MWN27" s="173"/>
      <c r="MWO27" s="173"/>
      <c r="MWP27" s="173"/>
      <c r="MWQ27" s="173"/>
      <c r="MWR27" s="173"/>
      <c r="MWS27" s="173"/>
      <c r="MWT27" s="173"/>
      <c r="MWU27" s="173"/>
      <c r="MWV27" s="173"/>
      <c r="MWW27" s="173"/>
      <c r="MWX27" s="173"/>
      <c r="MWY27" s="173"/>
      <c r="MWZ27" s="173"/>
      <c r="MXA27" s="173"/>
      <c r="MXB27" s="173"/>
      <c r="MXC27" s="173"/>
      <c r="MXD27" s="173"/>
      <c r="MXE27" s="173"/>
      <c r="MXF27" s="173"/>
      <c r="MXG27" s="173"/>
      <c r="MXH27" s="173"/>
      <c r="MXI27" s="173"/>
      <c r="MXJ27" s="173"/>
      <c r="MXK27" s="173"/>
      <c r="MXL27" s="173"/>
      <c r="MXM27" s="173"/>
      <c r="MXN27" s="173"/>
      <c r="MXO27" s="173"/>
      <c r="MXP27" s="173"/>
      <c r="MXQ27" s="173"/>
      <c r="MXR27" s="173"/>
      <c r="MXS27" s="173"/>
      <c r="MXT27" s="173"/>
      <c r="MXU27" s="173"/>
      <c r="MXV27" s="173"/>
      <c r="MXW27" s="173"/>
      <c r="MXX27" s="173"/>
      <c r="MXY27" s="173"/>
      <c r="MXZ27" s="173"/>
      <c r="MYA27" s="173"/>
      <c r="MYB27" s="173"/>
      <c r="MYC27" s="173"/>
      <c r="MYD27" s="173"/>
      <c r="MYE27" s="173"/>
      <c r="MYF27" s="173"/>
      <c r="MYG27" s="173"/>
      <c r="MYH27" s="173"/>
      <c r="MYI27" s="173"/>
      <c r="MYJ27" s="173"/>
      <c r="MYK27" s="173"/>
      <c r="MYL27" s="173"/>
      <c r="MYM27" s="173"/>
      <c r="MYN27" s="173"/>
      <c r="MYO27" s="173"/>
      <c r="MYP27" s="173"/>
      <c r="MYQ27" s="173"/>
      <c r="MYR27" s="173"/>
      <c r="MYS27" s="173"/>
      <c r="MYT27" s="173"/>
      <c r="MYU27" s="173"/>
      <c r="MYV27" s="173"/>
      <c r="MYW27" s="173"/>
      <c r="MYX27" s="173"/>
      <c r="MYY27" s="173"/>
      <c r="MYZ27" s="173"/>
      <c r="MZA27" s="173"/>
      <c r="MZB27" s="173"/>
      <c r="MZC27" s="173"/>
      <c r="MZD27" s="173"/>
      <c r="MZE27" s="173"/>
      <c r="MZF27" s="173"/>
      <c r="MZG27" s="173"/>
      <c r="MZH27" s="173"/>
      <c r="MZI27" s="173"/>
      <c r="MZJ27" s="173"/>
      <c r="MZK27" s="173"/>
      <c r="MZL27" s="173"/>
      <c r="MZM27" s="173"/>
      <c r="MZN27" s="173"/>
      <c r="MZO27" s="173"/>
      <c r="MZP27" s="173"/>
      <c r="MZQ27" s="173"/>
      <c r="MZR27" s="173"/>
      <c r="MZS27" s="173"/>
      <c r="MZT27" s="173"/>
      <c r="MZU27" s="173"/>
      <c r="MZV27" s="173"/>
      <c r="MZW27" s="173"/>
      <c r="MZX27" s="173"/>
      <c r="MZY27" s="173"/>
      <c r="MZZ27" s="173"/>
      <c r="NAA27" s="173"/>
      <c r="NAB27" s="173"/>
      <c r="NAC27" s="173"/>
      <c r="NAD27" s="173"/>
      <c r="NAE27" s="173"/>
      <c r="NAF27" s="173"/>
      <c r="NAG27" s="173"/>
      <c r="NAH27" s="173"/>
      <c r="NAI27" s="173"/>
      <c r="NAJ27" s="173"/>
      <c r="NAK27" s="173"/>
      <c r="NAL27" s="173"/>
      <c r="NAM27" s="173"/>
      <c r="NAN27" s="173"/>
      <c r="NAO27" s="173"/>
      <c r="NAP27" s="173"/>
      <c r="NAQ27" s="173"/>
      <c r="NAR27" s="173"/>
      <c r="NAS27" s="173"/>
      <c r="NAT27" s="173"/>
      <c r="NAU27" s="173"/>
      <c r="NAV27" s="173"/>
      <c r="NAW27" s="173"/>
      <c r="NAX27" s="173"/>
      <c r="NAY27" s="173"/>
      <c r="NAZ27" s="173"/>
      <c r="NBA27" s="173"/>
      <c r="NBB27" s="173"/>
      <c r="NBC27" s="173"/>
      <c r="NBD27" s="173"/>
      <c r="NBE27" s="173"/>
      <c r="NBF27" s="173"/>
      <c r="NBG27" s="173"/>
      <c r="NBH27" s="173"/>
      <c r="NBI27" s="173"/>
      <c r="NBJ27" s="173"/>
      <c r="NBK27" s="173"/>
      <c r="NBL27" s="173"/>
      <c r="NBM27" s="173"/>
      <c r="NBN27" s="173"/>
      <c r="NBO27" s="173"/>
      <c r="NBP27" s="173"/>
      <c r="NBQ27" s="173"/>
      <c r="NBR27" s="173"/>
      <c r="NBS27" s="173"/>
      <c r="NBT27" s="173"/>
      <c r="NBU27" s="173"/>
      <c r="NBV27" s="173"/>
      <c r="NBW27" s="173"/>
      <c r="NBX27" s="173"/>
      <c r="NBY27" s="173"/>
      <c r="NBZ27" s="173"/>
      <c r="NCA27" s="173"/>
      <c r="NCB27" s="173"/>
      <c r="NCC27" s="173"/>
      <c r="NCD27" s="173"/>
      <c r="NCE27" s="173"/>
      <c r="NCF27" s="173"/>
      <c r="NCG27" s="173"/>
      <c r="NCH27" s="173"/>
      <c r="NCI27" s="173"/>
      <c r="NCJ27" s="173"/>
      <c r="NCK27" s="173"/>
      <c r="NCL27" s="173"/>
      <c r="NCM27" s="173"/>
      <c r="NCN27" s="173"/>
      <c r="NCO27" s="173"/>
      <c r="NCP27" s="173"/>
      <c r="NCQ27" s="173"/>
      <c r="NCR27" s="173"/>
      <c r="NCS27" s="173"/>
      <c r="NCT27" s="173"/>
      <c r="NCU27" s="173"/>
      <c r="NCV27" s="173"/>
      <c r="NCW27" s="173"/>
      <c r="NCX27" s="173"/>
      <c r="NCY27" s="173"/>
      <c r="NCZ27" s="173"/>
      <c r="NDA27" s="173"/>
      <c r="NDB27" s="173"/>
      <c r="NDC27" s="173"/>
      <c r="NDD27" s="173"/>
      <c r="NDE27" s="173"/>
      <c r="NDF27" s="173"/>
      <c r="NDG27" s="173"/>
      <c r="NDH27" s="173"/>
      <c r="NDI27" s="173"/>
      <c r="NDJ27" s="173"/>
      <c r="NDK27" s="173"/>
      <c r="NDL27" s="173"/>
      <c r="NDM27" s="173"/>
      <c r="NDN27" s="173"/>
      <c r="NDO27" s="173"/>
      <c r="NDP27" s="173"/>
      <c r="NDQ27" s="173"/>
      <c r="NDR27" s="173"/>
      <c r="NDS27" s="173"/>
      <c r="NDT27" s="173"/>
      <c r="NDU27" s="173"/>
      <c r="NDV27" s="173"/>
      <c r="NDW27" s="173"/>
      <c r="NDX27" s="173"/>
      <c r="NDY27" s="173"/>
      <c r="NDZ27" s="173"/>
      <c r="NEA27" s="173"/>
      <c r="NEB27" s="173"/>
      <c r="NEC27" s="173"/>
      <c r="NED27" s="173"/>
      <c r="NEE27" s="173"/>
      <c r="NEF27" s="173"/>
      <c r="NEG27" s="173"/>
      <c r="NEH27" s="173"/>
      <c r="NEI27" s="173"/>
      <c r="NEJ27" s="173"/>
      <c r="NEK27" s="173"/>
      <c r="NEL27" s="173"/>
      <c r="NEM27" s="173"/>
      <c r="NEN27" s="173"/>
      <c r="NEO27" s="173"/>
      <c r="NEP27" s="173"/>
      <c r="NEQ27" s="173"/>
      <c r="NER27" s="173"/>
      <c r="NES27" s="173"/>
      <c r="NET27" s="173"/>
      <c r="NEU27" s="173"/>
      <c r="NEV27" s="173"/>
      <c r="NEW27" s="173"/>
      <c r="NEX27" s="173"/>
      <c r="NEY27" s="173"/>
      <c r="NEZ27" s="173"/>
      <c r="NFA27" s="173"/>
      <c r="NFB27" s="173"/>
      <c r="NFC27" s="173"/>
      <c r="NFD27" s="173"/>
      <c r="NFE27" s="173"/>
      <c r="NFF27" s="173"/>
      <c r="NFG27" s="173"/>
      <c r="NFH27" s="173"/>
      <c r="NFI27" s="173"/>
      <c r="NFJ27" s="173"/>
      <c r="NFK27" s="173"/>
      <c r="NFL27" s="173"/>
      <c r="NFM27" s="173"/>
      <c r="NFN27" s="173"/>
      <c r="NFO27" s="173"/>
      <c r="NFP27" s="173"/>
      <c r="NFQ27" s="173"/>
      <c r="NFR27" s="173"/>
      <c r="NFS27" s="173"/>
      <c r="NFT27" s="173"/>
      <c r="NFU27" s="173"/>
      <c r="NFV27" s="173"/>
      <c r="NFW27" s="173"/>
      <c r="NFX27" s="173"/>
      <c r="NFY27" s="173"/>
      <c r="NFZ27" s="173"/>
      <c r="NGA27" s="173"/>
      <c r="NGB27" s="173"/>
      <c r="NGC27" s="173"/>
      <c r="NGD27" s="173"/>
      <c r="NGE27" s="173"/>
      <c r="NGF27" s="173"/>
      <c r="NGG27" s="173"/>
      <c r="NGH27" s="173"/>
      <c r="NGI27" s="173"/>
      <c r="NGJ27" s="173"/>
      <c r="NGK27" s="173"/>
      <c r="NGL27" s="173"/>
      <c r="NGM27" s="173"/>
      <c r="NGN27" s="173"/>
      <c r="NGO27" s="173"/>
      <c r="NGP27" s="173"/>
      <c r="NGQ27" s="173"/>
      <c r="NGR27" s="173"/>
      <c r="NGS27" s="173"/>
      <c r="NGT27" s="173"/>
      <c r="NGU27" s="173"/>
      <c r="NGV27" s="173"/>
      <c r="NGW27" s="173"/>
      <c r="NGX27" s="173"/>
      <c r="NGY27" s="173"/>
      <c r="NGZ27" s="173"/>
      <c r="NHA27" s="173"/>
      <c r="NHB27" s="173"/>
      <c r="NHC27" s="173"/>
      <c r="NHD27" s="173"/>
      <c r="NHE27" s="173"/>
      <c r="NHF27" s="173"/>
      <c r="NHG27" s="173"/>
      <c r="NHH27" s="173"/>
      <c r="NHI27" s="173"/>
      <c r="NHJ27" s="173"/>
      <c r="NHK27" s="173"/>
      <c r="NHL27" s="173"/>
      <c r="NHM27" s="173"/>
      <c r="NHN27" s="173"/>
      <c r="NHO27" s="173"/>
      <c r="NHP27" s="173"/>
      <c r="NHQ27" s="173"/>
      <c r="NHR27" s="173"/>
      <c r="NHS27" s="173"/>
      <c r="NHT27" s="173"/>
      <c r="NHU27" s="173"/>
      <c r="NHV27" s="173"/>
      <c r="NHW27" s="173"/>
      <c r="NHX27" s="173"/>
      <c r="NHY27" s="173"/>
      <c r="NHZ27" s="173"/>
      <c r="NIA27" s="173"/>
      <c r="NIB27" s="173"/>
      <c r="NIC27" s="173"/>
      <c r="NID27" s="173"/>
      <c r="NIE27" s="173"/>
      <c r="NIF27" s="173"/>
      <c r="NIG27" s="173"/>
      <c r="NIH27" s="173"/>
      <c r="NII27" s="173"/>
      <c r="NIJ27" s="173"/>
      <c r="NIK27" s="173"/>
      <c r="NIL27" s="173"/>
      <c r="NIM27" s="173"/>
      <c r="NIN27" s="173"/>
      <c r="NIO27" s="173"/>
      <c r="NIP27" s="173"/>
      <c r="NIQ27" s="173"/>
      <c r="NIR27" s="173"/>
      <c r="NIS27" s="173"/>
      <c r="NIT27" s="173"/>
      <c r="NIU27" s="173"/>
      <c r="NIV27" s="173"/>
      <c r="NIW27" s="173"/>
      <c r="NIX27" s="173"/>
      <c r="NIY27" s="173"/>
      <c r="NIZ27" s="173"/>
      <c r="NJA27" s="173"/>
      <c r="NJB27" s="173"/>
      <c r="NJC27" s="173"/>
      <c r="NJD27" s="173"/>
      <c r="NJE27" s="173"/>
      <c r="NJF27" s="173"/>
      <c r="NJG27" s="173"/>
      <c r="NJH27" s="173"/>
      <c r="NJI27" s="173"/>
      <c r="NJJ27" s="173"/>
      <c r="NJK27" s="173"/>
      <c r="NJL27" s="173"/>
      <c r="NJM27" s="173"/>
      <c r="NJN27" s="173"/>
      <c r="NJO27" s="173"/>
      <c r="NJP27" s="173"/>
      <c r="NJQ27" s="173"/>
      <c r="NJR27" s="173"/>
      <c r="NJS27" s="173"/>
      <c r="NJT27" s="173"/>
      <c r="NJU27" s="173"/>
      <c r="NJV27" s="173"/>
      <c r="NJW27" s="173"/>
      <c r="NJX27" s="173"/>
      <c r="NJY27" s="173"/>
      <c r="NJZ27" s="173"/>
      <c r="NKA27" s="173"/>
      <c r="NKB27" s="173"/>
      <c r="NKC27" s="173"/>
      <c r="NKD27" s="173"/>
      <c r="NKE27" s="173"/>
      <c r="NKF27" s="173"/>
      <c r="NKG27" s="173"/>
      <c r="NKH27" s="173"/>
      <c r="NKI27" s="173"/>
      <c r="NKJ27" s="173"/>
      <c r="NKK27" s="173"/>
      <c r="NKL27" s="173"/>
      <c r="NKM27" s="173"/>
      <c r="NKN27" s="173"/>
      <c r="NKO27" s="173"/>
      <c r="NKP27" s="173"/>
      <c r="NKQ27" s="173"/>
      <c r="NKR27" s="173"/>
      <c r="NKS27" s="173"/>
      <c r="NKT27" s="173"/>
      <c r="NKU27" s="173"/>
      <c r="NKV27" s="173"/>
      <c r="NKW27" s="173"/>
      <c r="NKX27" s="173"/>
      <c r="NKY27" s="173"/>
      <c r="NKZ27" s="173"/>
      <c r="NLA27" s="173"/>
      <c r="NLB27" s="173"/>
      <c r="NLC27" s="173"/>
      <c r="NLD27" s="173"/>
      <c r="NLE27" s="173"/>
      <c r="NLF27" s="173"/>
      <c r="NLG27" s="173"/>
      <c r="NLH27" s="173"/>
      <c r="NLI27" s="173"/>
      <c r="NLJ27" s="173"/>
      <c r="NLK27" s="173"/>
      <c r="NLL27" s="173"/>
      <c r="NLM27" s="173"/>
      <c r="NLN27" s="173"/>
      <c r="NLO27" s="173"/>
      <c r="NLP27" s="173"/>
      <c r="NLQ27" s="173"/>
      <c r="NLR27" s="173"/>
      <c r="NLS27" s="173"/>
      <c r="NLT27" s="173"/>
      <c r="NLU27" s="173"/>
      <c r="NLV27" s="173"/>
      <c r="NLW27" s="173"/>
      <c r="NLX27" s="173"/>
      <c r="NLY27" s="173"/>
      <c r="NLZ27" s="173"/>
      <c r="NMA27" s="173"/>
      <c r="NMB27" s="173"/>
      <c r="NMC27" s="173"/>
      <c r="NMD27" s="173"/>
      <c r="NME27" s="173"/>
      <c r="NMF27" s="173"/>
      <c r="NMG27" s="173"/>
      <c r="NMH27" s="173"/>
      <c r="NMI27" s="173"/>
      <c r="NMJ27" s="173"/>
      <c r="NMK27" s="173"/>
      <c r="NML27" s="173"/>
      <c r="NMM27" s="173"/>
      <c r="NMN27" s="173"/>
      <c r="NMO27" s="173"/>
      <c r="NMP27" s="173"/>
      <c r="NMQ27" s="173"/>
      <c r="NMR27" s="173"/>
      <c r="NMS27" s="173"/>
      <c r="NMT27" s="173"/>
      <c r="NMU27" s="173"/>
      <c r="NMV27" s="173"/>
      <c r="NMW27" s="173"/>
      <c r="NMX27" s="173"/>
      <c r="NMY27" s="173"/>
      <c r="NMZ27" s="173"/>
      <c r="NNA27" s="173"/>
      <c r="NNB27" s="173"/>
      <c r="NNC27" s="173"/>
      <c r="NND27" s="173"/>
      <c r="NNE27" s="173"/>
      <c r="NNF27" s="173"/>
      <c r="NNG27" s="173"/>
      <c r="NNH27" s="173"/>
      <c r="NNI27" s="173"/>
      <c r="NNJ27" s="173"/>
      <c r="NNK27" s="173"/>
      <c r="NNL27" s="173"/>
      <c r="NNM27" s="173"/>
      <c r="NNN27" s="173"/>
      <c r="NNO27" s="173"/>
      <c r="NNP27" s="173"/>
      <c r="NNQ27" s="173"/>
      <c r="NNR27" s="173"/>
      <c r="NNS27" s="173"/>
      <c r="NNT27" s="173"/>
      <c r="NNU27" s="173"/>
      <c r="NNV27" s="173"/>
      <c r="NNW27" s="173"/>
      <c r="NNX27" s="173"/>
      <c r="NNY27" s="173"/>
      <c r="NNZ27" s="173"/>
      <c r="NOA27" s="173"/>
      <c r="NOB27" s="173"/>
      <c r="NOC27" s="173"/>
      <c r="NOD27" s="173"/>
      <c r="NOE27" s="173"/>
      <c r="NOF27" s="173"/>
      <c r="NOG27" s="173"/>
      <c r="NOH27" s="173"/>
      <c r="NOI27" s="173"/>
      <c r="NOJ27" s="173"/>
      <c r="NOK27" s="173"/>
      <c r="NOL27" s="173"/>
      <c r="NOM27" s="173"/>
      <c r="NON27" s="173"/>
      <c r="NOO27" s="173"/>
      <c r="NOP27" s="173"/>
      <c r="NOQ27" s="173"/>
      <c r="NOR27" s="173"/>
      <c r="NOS27" s="173"/>
      <c r="NOT27" s="173"/>
      <c r="NOU27" s="173"/>
      <c r="NOV27" s="173"/>
      <c r="NOW27" s="173"/>
      <c r="NOX27" s="173"/>
      <c r="NOY27" s="173"/>
      <c r="NOZ27" s="173"/>
      <c r="NPA27" s="173"/>
      <c r="NPB27" s="173"/>
      <c r="NPC27" s="173"/>
      <c r="NPD27" s="173"/>
      <c r="NPE27" s="173"/>
      <c r="NPF27" s="173"/>
      <c r="NPG27" s="173"/>
      <c r="NPH27" s="173"/>
      <c r="NPI27" s="173"/>
      <c r="NPJ27" s="173"/>
      <c r="NPK27" s="173"/>
      <c r="NPL27" s="173"/>
      <c r="NPM27" s="173"/>
      <c r="NPN27" s="173"/>
      <c r="NPO27" s="173"/>
      <c r="NPP27" s="173"/>
      <c r="NPQ27" s="173"/>
      <c r="NPR27" s="173"/>
      <c r="NPS27" s="173"/>
      <c r="NPT27" s="173"/>
      <c r="NPU27" s="173"/>
      <c r="NPV27" s="173"/>
      <c r="NPW27" s="173"/>
      <c r="NPX27" s="173"/>
      <c r="NPY27" s="173"/>
      <c r="NPZ27" s="173"/>
      <c r="NQA27" s="173"/>
      <c r="NQB27" s="173"/>
      <c r="NQC27" s="173"/>
      <c r="NQD27" s="173"/>
      <c r="NQE27" s="173"/>
      <c r="NQF27" s="173"/>
      <c r="NQG27" s="173"/>
      <c r="NQH27" s="173"/>
      <c r="NQI27" s="173"/>
      <c r="NQJ27" s="173"/>
      <c r="NQK27" s="173"/>
      <c r="NQL27" s="173"/>
      <c r="NQM27" s="173"/>
      <c r="NQN27" s="173"/>
      <c r="NQO27" s="173"/>
      <c r="NQP27" s="173"/>
      <c r="NQQ27" s="173"/>
      <c r="NQR27" s="173"/>
      <c r="NQS27" s="173"/>
      <c r="NQT27" s="173"/>
      <c r="NQU27" s="173"/>
      <c r="NQV27" s="173"/>
      <c r="NQW27" s="173"/>
      <c r="NQX27" s="173"/>
      <c r="NQY27" s="173"/>
      <c r="NQZ27" s="173"/>
      <c r="NRA27" s="173"/>
      <c r="NRB27" s="173"/>
      <c r="NRC27" s="173"/>
      <c r="NRD27" s="173"/>
      <c r="NRE27" s="173"/>
      <c r="NRF27" s="173"/>
      <c r="NRG27" s="173"/>
      <c r="NRH27" s="173"/>
      <c r="NRI27" s="173"/>
      <c r="NRJ27" s="173"/>
      <c r="NRK27" s="173"/>
      <c r="NRL27" s="173"/>
      <c r="NRM27" s="173"/>
      <c r="NRN27" s="173"/>
      <c r="NRO27" s="173"/>
      <c r="NRP27" s="173"/>
      <c r="NRQ27" s="173"/>
      <c r="NRR27" s="173"/>
      <c r="NRS27" s="173"/>
      <c r="NRT27" s="173"/>
      <c r="NRU27" s="173"/>
      <c r="NRV27" s="173"/>
      <c r="NRW27" s="173"/>
      <c r="NRX27" s="173"/>
      <c r="NRY27" s="173"/>
      <c r="NRZ27" s="173"/>
      <c r="NSA27" s="173"/>
      <c r="NSB27" s="173"/>
      <c r="NSC27" s="173"/>
      <c r="NSD27" s="173"/>
      <c r="NSE27" s="173"/>
      <c r="NSF27" s="173"/>
      <c r="NSG27" s="173"/>
      <c r="NSH27" s="173"/>
      <c r="NSI27" s="173"/>
      <c r="NSJ27" s="173"/>
      <c r="NSK27" s="173"/>
      <c r="NSL27" s="173"/>
      <c r="NSM27" s="173"/>
      <c r="NSN27" s="173"/>
      <c r="NSO27" s="173"/>
      <c r="NSP27" s="173"/>
      <c r="NSQ27" s="173"/>
      <c r="NSR27" s="173"/>
      <c r="NSS27" s="173"/>
      <c r="NST27" s="173"/>
      <c r="NSU27" s="173"/>
      <c r="NSV27" s="173"/>
      <c r="NSW27" s="173"/>
      <c r="NSX27" s="173"/>
      <c r="NSY27" s="173"/>
      <c r="NSZ27" s="173"/>
      <c r="NTA27" s="173"/>
      <c r="NTB27" s="173"/>
      <c r="NTC27" s="173"/>
      <c r="NTD27" s="173"/>
      <c r="NTE27" s="173"/>
      <c r="NTF27" s="173"/>
      <c r="NTG27" s="173"/>
      <c r="NTH27" s="173"/>
      <c r="NTI27" s="173"/>
      <c r="NTJ27" s="173"/>
      <c r="NTK27" s="173"/>
      <c r="NTL27" s="173"/>
      <c r="NTM27" s="173"/>
      <c r="NTN27" s="173"/>
      <c r="NTO27" s="173"/>
      <c r="NTP27" s="173"/>
      <c r="NTQ27" s="173"/>
      <c r="NTR27" s="173"/>
      <c r="NTS27" s="173"/>
      <c r="NTT27" s="173"/>
      <c r="NTU27" s="173"/>
      <c r="NTV27" s="173"/>
      <c r="NTW27" s="173"/>
      <c r="NTX27" s="173"/>
      <c r="NTY27" s="173"/>
      <c r="NTZ27" s="173"/>
      <c r="NUA27" s="173"/>
      <c r="NUB27" s="173"/>
      <c r="NUC27" s="173"/>
      <c r="NUD27" s="173"/>
      <c r="NUE27" s="173"/>
      <c r="NUF27" s="173"/>
      <c r="NUG27" s="173"/>
      <c r="NUH27" s="173"/>
      <c r="NUI27" s="173"/>
      <c r="NUJ27" s="173"/>
      <c r="NUK27" s="173"/>
      <c r="NUL27" s="173"/>
      <c r="NUM27" s="173"/>
      <c r="NUN27" s="173"/>
      <c r="NUO27" s="173"/>
      <c r="NUP27" s="173"/>
      <c r="NUQ27" s="173"/>
      <c r="NUR27" s="173"/>
      <c r="NUS27" s="173"/>
      <c r="NUT27" s="173"/>
      <c r="NUU27" s="173"/>
      <c r="NUV27" s="173"/>
      <c r="NUW27" s="173"/>
      <c r="NUX27" s="173"/>
      <c r="NUY27" s="173"/>
      <c r="NUZ27" s="173"/>
      <c r="NVA27" s="173"/>
      <c r="NVB27" s="173"/>
      <c r="NVC27" s="173"/>
      <c r="NVD27" s="173"/>
      <c r="NVE27" s="173"/>
      <c r="NVF27" s="173"/>
      <c r="NVG27" s="173"/>
      <c r="NVH27" s="173"/>
      <c r="NVI27" s="173"/>
      <c r="NVJ27" s="173"/>
      <c r="NVK27" s="173"/>
      <c r="NVL27" s="173"/>
      <c r="NVM27" s="173"/>
      <c r="NVN27" s="173"/>
      <c r="NVO27" s="173"/>
      <c r="NVP27" s="173"/>
      <c r="NVQ27" s="173"/>
      <c r="NVR27" s="173"/>
      <c r="NVS27" s="173"/>
      <c r="NVT27" s="173"/>
      <c r="NVU27" s="173"/>
      <c r="NVV27" s="173"/>
      <c r="NVW27" s="173"/>
      <c r="NVX27" s="173"/>
      <c r="NVY27" s="173"/>
      <c r="NVZ27" s="173"/>
      <c r="NWA27" s="173"/>
      <c r="NWB27" s="173"/>
      <c r="NWC27" s="173"/>
      <c r="NWD27" s="173"/>
      <c r="NWE27" s="173"/>
      <c r="NWF27" s="173"/>
      <c r="NWG27" s="173"/>
      <c r="NWH27" s="173"/>
      <c r="NWI27" s="173"/>
      <c r="NWJ27" s="173"/>
      <c r="NWK27" s="173"/>
      <c r="NWL27" s="173"/>
      <c r="NWM27" s="173"/>
      <c r="NWN27" s="173"/>
      <c r="NWO27" s="173"/>
      <c r="NWP27" s="173"/>
      <c r="NWQ27" s="173"/>
      <c r="NWR27" s="173"/>
      <c r="NWS27" s="173"/>
      <c r="NWT27" s="173"/>
      <c r="NWU27" s="173"/>
      <c r="NWV27" s="173"/>
      <c r="NWW27" s="173"/>
      <c r="NWX27" s="173"/>
      <c r="NWY27" s="173"/>
      <c r="NWZ27" s="173"/>
      <c r="NXA27" s="173"/>
      <c r="NXB27" s="173"/>
      <c r="NXC27" s="173"/>
      <c r="NXD27" s="173"/>
      <c r="NXE27" s="173"/>
      <c r="NXF27" s="173"/>
      <c r="NXG27" s="173"/>
      <c r="NXH27" s="173"/>
      <c r="NXI27" s="173"/>
      <c r="NXJ27" s="173"/>
      <c r="NXK27" s="173"/>
      <c r="NXL27" s="173"/>
      <c r="NXM27" s="173"/>
      <c r="NXN27" s="173"/>
      <c r="NXO27" s="173"/>
      <c r="NXP27" s="173"/>
      <c r="NXQ27" s="173"/>
      <c r="NXR27" s="173"/>
      <c r="NXS27" s="173"/>
      <c r="NXT27" s="173"/>
      <c r="NXU27" s="173"/>
      <c r="NXV27" s="173"/>
      <c r="NXW27" s="173"/>
      <c r="NXX27" s="173"/>
      <c r="NXY27" s="173"/>
      <c r="NXZ27" s="173"/>
      <c r="NYA27" s="173"/>
      <c r="NYB27" s="173"/>
      <c r="NYC27" s="173"/>
      <c r="NYD27" s="173"/>
      <c r="NYE27" s="173"/>
      <c r="NYF27" s="173"/>
      <c r="NYG27" s="173"/>
      <c r="NYH27" s="173"/>
      <c r="NYI27" s="173"/>
      <c r="NYJ27" s="173"/>
      <c r="NYK27" s="173"/>
      <c r="NYL27" s="173"/>
      <c r="NYM27" s="173"/>
      <c r="NYN27" s="173"/>
      <c r="NYO27" s="173"/>
      <c r="NYP27" s="173"/>
      <c r="NYQ27" s="173"/>
      <c r="NYR27" s="173"/>
      <c r="NYS27" s="173"/>
      <c r="NYT27" s="173"/>
      <c r="NYU27" s="173"/>
      <c r="NYV27" s="173"/>
      <c r="NYW27" s="173"/>
      <c r="NYX27" s="173"/>
      <c r="NYY27" s="173"/>
      <c r="NYZ27" s="173"/>
      <c r="NZA27" s="173"/>
      <c r="NZB27" s="173"/>
      <c r="NZC27" s="173"/>
      <c r="NZD27" s="173"/>
      <c r="NZE27" s="173"/>
      <c r="NZF27" s="173"/>
      <c r="NZG27" s="173"/>
      <c r="NZH27" s="173"/>
      <c r="NZI27" s="173"/>
      <c r="NZJ27" s="173"/>
      <c r="NZK27" s="173"/>
      <c r="NZL27" s="173"/>
      <c r="NZM27" s="173"/>
      <c r="NZN27" s="173"/>
      <c r="NZO27" s="173"/>
      <c r="NZP27" s="173"/>
      <c r="NZQ27" s="173"/>
      <c r="NZR27" s="173"/>
      <c r="NZS27" s="173"/>
      <c r="NZT27" s="173"/>
      <c r="NZU27" s="173"/>
      <c r="NZV27" s="173"/>
      <c r="NZW27" s="173"/>
      <c r="NZX27" s="173"/>
      <c r="NZY27" s="173"/>
      <c r="NZZ27" s="173"/>
      <c r="OAA27" s="173"/>
      <c r="OAB27" s="173"/>
      <c r="OAC27" s="173"/>
      <c r="OAD27" s="173"/>
      <c r="OAE27" s="173"/>
      <c r="OAF27" s="173"/>
      <c r="OAG27" s="173"/>
      <c r="OAH27" s="173"/>
      <c r="OAI27" s="173"/>
      <c r="OAJ27" s="173"/>
      <c r="OAK27" s="173"/>
      <c r="OAL27" s="173"/>
      <c r="OAM27" s="173"/>
      <c r="OAN27" s="173"/>
      <c r="OAO27" s="173"/>
      <c r="OAP27" s="173"/>
      <c r="OAQ27" s="173"/>
      <c r="OAR27" s="173"/>
      <c r="OAS27" s="173"/>
      <c r="OAT27" s="173"/>
      <c r="OAU27" s="173"/>
      <c r="OAV27" s="173"/>
      <c r="OAW27" s="173"/>
      <c r="OAX27" s="173"/>
      <c r="OAY27" s="173"/>
      <c r="OAZ27" s="173"/>
      <c r="OBA27" s="173"/>
      <c r="OBB27" s="173"/>
      <c r="OBC27" s="173"/>
      <c r="OBD27" s="173"/>
      <c r="OBE27" s="173"/>
      <c r="OBF27" s="173"/>
      <c r="OBG27" s="173"/>
      <c r="OBH27" s="173"/>
      <c r="OBI27" s="173"/>
      <c r="OBJ27" s="173"/>
      <c r="OBK27" s="173"/>
      <c r="OBL27" s="173"/>
      <c r="OBM27" s="173"/>
      <c r="OBN27" s="173"/>
      <c r="OBO27" s="173"/>
      <c r="OBP27" s="173"/>
      <c r="OBQ27" s="173"/>
      <c r="OBR27" s="173"/>
      <c r="OBS27" s="173"/>
      <c r="OBT27" s="173"/>
      <c r="OBU27" s="173"/>
      <c r="OBV27" s="173"/>
      <c r="OBW27" s="173"/>
      <c r="OBX27" s="173"/>
      <c r="OBY27" s="173"/>
      <c r="OBZ27" s="173"/>
      <c r="OCA27" s="173"/>
      <c r="OCB27" s="173"/>
      <c r="OCC27" s="173"/>
      <c r="OCD27" s="173"/>
      <c r="OCE27" s="173"/>
      <c r="OCF27" s="173"/>
      <c r="OCG27" s="173"/>
      <c r="OCH27" s="173"/>
      <c r="OCI27" s="173"/>
      <c r="OCJ27" s="173"/>
      <c r="OCK27" s="173"/>
      <c r="OCL27" s="173"/>
      <c r="OCM27" s="173"/>
      <c r="OCN27" s="173"/>
      <c r="OCO27" s="173"/>
      <c r="OCP27" s="173"/>
      <c r="OCQ27" s="173"/>
      <c r="OCR27" s="173"/>
      <c r="OCS27" s="173"/>
      <c r="OCT27" s="173"/>
      <c r="OCU27" s="173"/>
      <c r="OCV27" s="173"/>
      <c r="OCW27" s="173"/>
      <c r="OCX27" s="173"/>
      <c r="OCY27" s="173"/>
      <c r="OCZ27" s="173"/>
      <c r="ODA27" s="173"/>
      <c r="ODB27" s="173"/>
      <c r="ODC27" s="173"/>
      <c r="ODD27" s="173"/>
      <c r="ODE27" s="173"/>
      <c r="ODF27" s="173"/>
      <c r="ODG27" s="173"/>
      <c r="ODH27" s="173"/>
      <c r="ODI27" s="173"/>
      <c r="ODJ27" s="173"/>
      <c r="ODK27" s="173"/>
      <c r="ODL27" s="173"/>
      <c r="ODM27" s="173"/>
      <c r="ODN27" s="173"/>
      <c r="ODO27" s="173"/>
      <c r="ODP27" s="173"/>
      <c r="ODQ27" s="173"/>
      <c r="ODR27" s="173"/>
      <c r="ODS27" s="173"/>
      <c r="ODT27" s="173"/>
      <c r="ODU27" s="173"/>
      <c r="ODV27" s="173"/>
      <c r="ODW27" s="173"/>
      <c r="ODX27" s="173"/>
      <c r="ODY27" s="173"/>
      <c r="ODZ27" s="173"/>
      <c r="OEA27" s="173"/>
      <c r="OEB27" s="173"/>
      <c r="OEC27" s="173"/>
      <c r="OED27" s="173"/>
      <c r="OEE27" s="173"/>
      <c r="OEF27" s="173"/>
      <c r="OEG27" s="173"/>
      <c r="OEH27" s="173"/>
      <c r="OEI27" s="173"/>
      <c r="OEJ27" s="173"/>
      <c r="OEK27" s="173"/>
      <c r="OEL27" s="173"/>
      <c r="OEM27" s="173"/>
      <c r="OEN27" s="173"/>
      <c r="OEO27" s="173"/>
      <c r="OEP27" s="173"/>
      <c r="OEQ27" s="173"/>
      <c r="OER27" s="173"/>
      <c r="OES27" s="173"/>
      <c r="OET27" s="173"/>
      <c r="OEU27" s="173"/>
      <c r="OEV27" s="173"/>
      <c r="OEW27" s="173"/>
      <c r="OEX27" s="173"/>
      <c r="OEY27" s="173"/>
      <c r="OEZ27" s="173"/>
      <c r="OFA27" s="173"/>
      <c r="OFB27" s="173"/>
      <c r="OFC27" s="173"/>
      <c r="OFD27" s="173"/>
      <c r="OFE27" s="173"/>
      <c r="OFF27" s="173"/>
      <c r="OFG27" s="173"/>
      <c r="OFH27" s="173"/>
      <c r="OFI27" s="173"/>
      <c r="OFJ27" s="173"/>
      <c r="OFK27" s="173"/>
      <c r="OFL27" s="173"/>
      <c r="OFM27" s="173"/>
      <c r="OFN27" s="173"/>
      <c r="OFO27" s="173"/>
      <c r="OFP27" s="173"/>
      <c r="OFQ27" s="173"/>
      <c r="OFR27" s="173"/>
      <c r="OFS27" s="173"/>
      <c r="OFT27" s="173"/>
      <c r="OFU27" s="173"/>
      <c r="OFV27" s="173"/>
      <c r="OFW27" s="173"/>
      <c r="OFX27" s="173"/>
      <c r="OFY27" s="173"/>
      <c r="OFZ27" s="173"/>
      <c r="OGA27" s="173"/>
      <c r="OGB27" s="173"/>
      <c r="OGC27" s="173"/>
      <c r="OGD27" s="173"/>
      <c r="OGE27" s="173"/>
      <c r="OGF27" s="173"/>
      <c r="OGG27" s="173"/>
      <c r="OGH27" s="173"/>
      <c r="OGI27" s="173"/>
      <c r="OGJ27" s="173"/>
      <c r="OGK27" s="173"/>
      <c r="OGL27" s="173"/>
      <c r="OGM27" s="173"/>
      <c r="OGN27" s="173"/>
      <c r="OGO27" s="173"/>
      <c r="OGP27" s="173"/>
      <c r="OGQ27" s="173"/>
      <c r="OGR27" s="173"/>
      <c r="OGS27" s="173"/>
      <c r="OGT27" s="173"/>
      <c r="OGU27" s="173"/>
      <c r="OGV27" s="173"/>
      <c r="OGW27" s="173"/>
      <c r="OGX27" s="173"/>
      <c r="OGY27" s="173"/>
      <c r="OGZ27" s="173"/>
      <c r="OHA27" s="173"/>
      <c r="OHB27" s="173"/>
      <c r="OHC27" s="173"/>
      <c r="OHD27" s="173"/>
      <c r="OHE27" s="173"/>
      <c r="OHF27" s="173"/>
      <c r="OHG27" s="173"/>
      <c r="OHH27" s="173"/>
      <c r="OHI27" s="173"/>
      <c r="OHJ27" s="173"/>
      <c r="OHK27" s="173"/>
      <c r="OHL27" s="173"/>
      <c r="OHM27" s="173"/>
      <c r="OHN27" s="173"/>
      <c r="OHO27" s="173"/>
      <c r="OHP27" s="173"/>
      <c r="OHQ27" s="173"/>
      <c r="OHR27" s="173"/>
      <c r="OHS27" s="173"/>
      <c r="OHT27" s="173"/>
      <c r="OHU27" s="173"/>
      <c r="OHV27" s="173"/>
      <c r="OHW27" s="173"/>
      <c r="OHX27" s="173"/>
      <c r="OHY27" s="173"/>
      <c r="OHZ27" s="173"/>
      <c r="OIA27" s="173"/>
      <c r="OIB27" s="173"/>
      <c r="OIC27" s="173"/>
      <c r="OID27" s="173"/>
      <c r="OIE27" s="173"/>
      <c r="OIF27" s="173"/>
      <c r="OIG27" s="173"/>
      <c r="OIH27" s="173"/>
      <c r="OII27" s="173"/>
      <c r="OIJ27" s="173"/>
      <c r="OIK27" s="173"/>
      <c r="OIL27" s="173"/>
      <c r="OIM27" s="173"/>
      <c r="OIN27" s="173"/>
      <c r="OIO27" s="173"/>
      <c r="OIP27" s="173"/>
      <c r="OIQ27" s="173"/>
      <c r="OIR27" s="173"/>
      <c r="OIS27" s="173"/>
      <c r="OIT27" s="173"/>
      <c r="OIU27" s="173"/>
      <c r="OIV27" s="173"/>
      <c r="OIW27" s="173"/>
      <c r="OIX27" s="173"/>
      <c r="OIY27" s="173"/>
      <c r="OIZ27" s="173"/>
      <c r="OJA27" s="173"/>
      <c r="OJB27" s="173"/>
      <c r="OJC27" s="173"/>
      <c r="OJD27" s="173"/>
      <c r="OJE27" s="173"/>
      <c r="OJF27" s="173"/>
      <c r="OJG27" s="173"/>
      <c r="OJH27" s="173"/>
      <c r="OJI27" s="173"/>
      <c r="OJJ27" s="173"/>
      <c r="OJK27" s="173"/>
      <c r="OJL27" s="173"/>
      <c r="OJM27" s="173"/>
      <c r="OJN27" s="173"/>
      <c r="OJO27" s="173"/>
      <c r="OJP27" s="173"/>
      <c r="OJQ27" s="173"/>
      <c r="OJR27" s="173"/>
      <c r="OJS27" s="173"/>
      <c r="OJT27" s="173"/>
      <c r="OJU27" s="173"/>
      <c r="OJV27" s="173"/>
      <c r="OJW27" s="173"/>
      <c r="OJX27" s="173"/>
      <c r="OJY27" s="173"/>
      <c r="OJZ27" s="173"/>
      <c r="OKA27" s="173"/>
      <c r="OKB27" s="173"/>
      <c r="OKC27" s="173"/>
      <c r="OKD27" s="173"/>
      <c r="OKE27" s="173"/>
      <c r="OKF27" s="173"/>
      <c r="OKG27" s="173"/>
      <c r="OKH27" s="173"/>
      <c r="OKI27" s="173"/>
      <c r="OKJ27" s="173"/>
      <c r="OKK27" s="173"/>
      <c r="OKL27" s="173"/>
      <c r="OKM27" s="173"/>
      <c r="OKN27" s="173"/>
      <c r="OKO27" s="173"/>
      <c r="OKP27" s="173"/>
      <c r="OKQ27" s="173"/>
      <c r="OKR27" s="173"/>
      <c r="OKS27" s="173"/>
      <c r="OKT27" s="173"/>
      <c r="OKU27" s="173"/>
      <c r="OKV27" s="173"/>
      <c r="OKW27" s="173"/>
      <c r="OKX27" s="173"/>
      <c r="OKY27" s="173"/>
      <c r="OKZ27" s="173"/>
      <c r="OLA27" s="173"/>
      <c r="OLB27" s="173"/>
      <c r="OLC27" s="173"/>
      <c r="OLD27" s="173"/>
      <c r="OLE27" s="173"/>
      <c r="OLF27" s="173"/>
      <c r="OLG27" s="173"/>
      <c r="OLH27" s="173"/>
      <c r="OLI27" s="173"/>
      <c r="OLJ27" s="173"/>
      <c r="OLK27" s="173"/>
      <c r="OLL27" s="173"/>
      <c r="OLM27" s="173"/>
      <c r="OLN27" s="173"/>
      <c r="OLO27" s="173"/>
      <c r="OLP27" s="173"/>
      <c r="OLQ27" s="173"/>
      <c r="OLR27" s="173"/>
      <c r="OLS27" s="173"/>
      <c r="OLT27" s="173"/>
      <c r="OLU27" s="173"/>
      <c r="OLV27" s="173"/>
      <c r="OLW27" s="173"/>
      <c r="OLX27" s="173"/>
      <c r="OLY27" s="173"/>
      <c r="OLZ27" s="173"/>
      <c r="OMA27" s="173"/>
      <c r="OMB27" s="173"/>
      <c r="OMC27" s="173"/>
      <c r="OMD27" s="173"/>
      <c r="OME27" s="173"/>
      <c r="OMF27" s="173"/>
      <c r="OMG27" s="173"/>
      <c r="OMH27" s="173"/>
      <c r="OMI27" s="173"/>
      <c r="OMJ27" s="173"/>
      <c r="OMK27" s="173"/>
      <c r="OML27" s="173"/>
      <c r="OMM27" s="173"/>
      <c r="OMN27" s="173"/>
      <c r="OMO27" s="173"/>
      <c r="OMP27" s="173"/>
      <c r="OMQ27" s="173"/>
      <c r="OMR27" s="173"/>
      <c r="OMS27" s="173"/>
      <c r="OMT27" s="173"/>
      <c r="OMU27" s="173"/>
      <c r="OMV27" s="173"/>
      <c r="OMW27" s="173"/>
      <c r="OMX27" s="173"/>
      <c r="OMY27" s="173"/>
      <c r="OMZ27" s="173"/>
      <c r="ONA27" s="173"/>
      <c r="ONB27" s="173"/>
      <c r="ONC27" s="173"/>
      <c r="OND27" s="173"/>
      <c r="ONE27" s="173"/>
      <c r="ONF27" s="173"/>
      <c r="ONG27" s="173"/>
      <c r="ONH27" s="173"/>
      <c r="ONI27" s="173"/>
      <c r="ONJ27" s="173"/>
      <c r="ONK27" s="173"/>
      <c r="ONL27" s="173"/>
      <c r="ONM27" s="173"/>
      <c r="ONN27" s="173"/>
      <c r="ONO27" s="173"/>
      <c r="ONP27" s="173"/>
      <c r="ONQ27" s="173"/>
      <c r="ONR27" s="173"/>
      <c r="ONS27" s="173"/>
      <c r="ONT27" s="173"/>
      <c r="ONU27" s="173"/>
      <c r="ONV27" s="173"/>
      <c r="ONW27" s="173"/>
      <c r="ONX27" s="173"/>
      <c r="ONY27" s="173"/>
      <c r="ONZ27" s="173"/>
      <c r="OOA27" s="173"/>
      <c r="OOB27" s="173"/>
      <c r="OOC27" s="173"/>
      <c r="OOD27" s="173"/>
      <c r="OOE27" s="173"/>
      <c r="OOF27" s="173"/>
      <c r="OOG27" s="173"/>
      <c r="OOH27" s="173"/>
      <c r="OOI27" s="173"/>
      <c r="OOJ27" s="173"/>
      <c r="OOK27" s="173"/>
      <c r="OOL27" s="173"/>
      <c r="OOM27" s="173"/>
      <c r="OON27" s="173"/>
      <c r="OOO27" s="173"/>
      <c r="OOP27" s="173"/>
      <c r="OOQ27" s="173"/>
      <c r="OOR27" s="173"/>
      <c r="OOS27" s="173"/>
      <c r="OOT27" s="173"/>
      <c r="OOU27" s="173"/>
      <c r="OOV27" s="173"/>
      <c r="OOW27" s="173"/>
      <c r="OOX27" s="173"/>
      <c r="OOY27" s="173"/>
      <c r="OOZ27" s="173"/>
      <c r="OPA27" s="173"/>
      <c r="OPB27" s="173"/>
      <c r="OPC27" s="173"/>
      <c r="OPD27" s="173"/>
      <c r="OPE27" s="173"/>
      <c r="OPF27" s="173"/>
      <c r="OPG27" s="173"/>
      <c r="OPH27" s="173"/>
      <c r="OPI27" s="173"/>
      <c r="OPJ27" s="173"/>
      <c r="OPK27" s="173"/>
      <c r="OPL27" s="173"/>
      <c r="OPM27" s="173"/>
      <c r="OPN27" s="173"/>
      <c r="OPO27" s="173"/>
      <c r="OPP27" s="173"/>
      <c r="OPQ27" s="173"/>
      <c r="OPR27" s="173"/>
      <c r="OPS27" s="173"/>
      <c r="OPT27" s="173"/>
      <c r="OPU27" s="173"/>
      <c r="OPV27" s="173"/>
      <c r="OPW27" s="173"/>
      <c r="OPX27" s="173"/>
      <c r="OPY27" s="173"/>
      <c r="OPZ27" s="173"/>
      <c r="OQA27" s="173"/>
      <c r="OQB27" s="173"/>
      <c r="OQC27" s="173"/>
      <c r="OQD27" s="173"/>
      <c r="OQE27" s="173"/>
      <c r="OQF27" s="173"/>
      <c r="OQG27" s="173"/>
      <c r="OQH27" s="173"/>
      <c r="OQI27" s="173"/>
      <c r="OQJ27" s="173"/>
      <c r="OQK27" s="173"/>
      <c r="OQL27" s="173"/>
      <c r="OQM27" s="173"/>
      <c r="OQN27" s="173"/>
      <c r="OQO27" s="173"/>
      <c r="OQP27" s="173"/>
      <c r="OQQ27" s="173"/>
      <c r="OQR27" s="173"/>
      <c r="OQS27" s="173"/>
      <c r="OQT27" s="173"/>
      <c r="OQU27" s="173"/>
      <c r="OQV27" s="173"/>
      <c r="OQW27" s="173"/>
      <c r="OQX27" s="173"/>
      <c r="OQY27" s="173"/>
      <c r="OQZ27" s="173"/>
      <c r="ORA27" s="173"/>
      <c r="ORB27" s="173"/>
      <c r="ORC27" s="173"/>
      <c r="ORD27" s="173"/>
      <c r="ORE27" s="173"/>
      <c r="ORF27" s="173"/>
      <c r="ORG27" s="173"/>
      <c r="ORH27" s="173"/>
      <c r="ORI27" s="173"/>
      <c r="ORJ27" s="173"/>
      <c r="ORK27" s="173"/>
      <c r="ORL27" s="173"/>
      <c r="ORM27" s="173"/>
      <c r="ORN27" s="173"/>
      <c r="ORO27" s="173"/>
      <c r="ORP27" s="173"/>
      <c r="ORQ27" s="173"/>
      <c r="ORR27" s="173"/>
      <c r="ORS27" s="173"/>
      <c r="ORT27" s="173"/>
      <c r="ORU27" s="173"/>
      <c r="ORV27" s="173"/>
      <c r="ORW27" s="173"/>
      <c r="ORX27" s="173"/>
      <c r="ORY27" s="173"/>
      <c r="ORZ27" s="173"/>
      <c r="OSA27" s="173"/>
      <c r="OSB27" s="173"/>
      <c r="OSC27" s="173"/>
      <c r="OSD27" s="173"/>
      <c r="OSE27" s="173"/>
      <c r="OSF27" s="173"/>
      <c r="OSG27" s="173"/>
      <c r="OSH27" s="173"/>
      <c r="OSI27" s="173"/>
      <c r="OSJ27" s="173"/>
      <c r="OSK27" s="173"/>
      <c r="OSL27" s="173"/>
      <c r="OSM27" s="173"/>
      <c r="OSN27" s="173"/>
      <c r="OSO27" s="173"/>
      <c r="OSP27" s="173"/>
      <c r="OSQ27" s="173"/>
      <c r="OSR27" s="173"/>
      <c r="OSS27" s="173"/>
      <c r="OST27" s="173"/>
      <c r="OSU27" s="173"/>
      <c r="OSV27" s="173"/>
      <c r="OSW27" s="173"/>
      <c r="OSX27" s="173"/>
      <c r="OSY27" s="173"/>
      <c r="OSZ27" s="173"/>
      <c r="OTA27" s="173"/>
      <c r="OTB27" s="173"/>
      <c r="OTC27" s="173"/>
      <c r="OTD27" s="173"/>
      <c r="OTE27" s="173"/>
      <c r="OTF27" s="173"/>
      <c r="OTG27" s="173"/>
      <c r="OTH27" s="173"/>
      <c r="OTI27" s="173"/>
      <c r="OTJ27" s="173"/>
      <c r="OTK27" s="173"/>
      <c r="OTL27" s="173"/>
      <c r="OTM27" s="173"/>
      <c r="OTN27" s="173"/>
      <c r="OTO27" s="173"/>
      <c r="OTP27" s="173"/>
      <c r="OTQ27" s="173"/>
      <c r="OTR27" s="173"/>
      <c r="OTS27" s="173"/>
      <c r="OTT27" s="173"/>
      <c r="OTU27" s="173"/>
      <c r="OTV27" s="173"/>
      <c r="OTW27" s="173"/>
      <c r="OTX27" s="173"/>
      <c r="OTY27" s="173"/>
      <c r="OTZ27" s="173"/>
      <c r="OUA27" s="173"/>
      <c r="OUB27" s="173"/>
      <c r="OUC27" s="173"/>
      <c r="OUD27" s="173"/>
      <c r="OUE27" s="173"/>
      <c r="OUF27" s="173"/>
      <c r="OUG27" s="173"/>
      <c r="OUH27" s="173"/>
      <c r="OUI27" s="173"/>
      <c r="OUJ27" s="173"/>
      <c r="OUK27" s="173"/>
      <c r="OUL27" s="173"/>
      <c r="OUM27" s="173"/>
      <c r="OUN27" s="173"/>
      <c r="OUO27" s="173"/>
      <c r="OUP27" s="173"/>
      <c r="OUQ27" s="173"/>
      <c r="OUR27" s="173"/>
      <c r="OUS27" s="173"/>
      <c r="OUT27" s="173"/>
      <c r="OUU27" s="173"/>
      <c r="OUV27" s="173"/>
      <c r="OUW27" s="173"/>
      <c r="OUX27" s="173"/>
      <c r="OUY27" s="173"/>
      <c r="OUZ27" s="173"/>
      <c r="OVA27" s="173"/>
      <c r="OVB27" s="173"/>
      <c r="OVC27" s="173"/>
      <c r="OVD27" s="173"/>
      <c r="OVE27" s="173"/>
      <c r="OVF27" s="173"/>
      <c r="OVG27" s="173"/>
      <c r="OVH27" s="173"/>
      <c r="OVI27" s="173"/>
      <c r="OVJ27" s="173"/>
      <c r="OVK27" s="173"/>
      <c r="OVL27" s="173"/>
      <c r="OVM27" s="173"/>
      <c r="OVN27" s="173"/>
      <c r="OVO27" s="173"/>
      <c r="OVP27" s="173"/>
      <c r="OVQ27" s="173"/>
      <c r="OVR27" s="173"/>
      <c r="OVS27" s="173"/>
      <c r="OVT27" s="173"/>
      <c r="OVU27" s="173"/>
      <c r="OVV27" s="173"/>
      <c r="OVW27" s="173"/>
      <c r="OVX27" s="173"/>
      <c r="OVY27" s="173"/>
      <c r="OVZ27" s="173"/>
      <c r="OWA27" s="173"/>
      <c r="OWB27" s="173"/>
      <c r="OWC27" s="173"/>
      <c r="OWD27" s="173"/>
      <c r="OWE27" s="173"/>
      <c r="OWF27" s="173"/>
      <c r="OWG27" s="173"/>
      <c r="OWH27" s="173"/>
      <c r="OWI27" s="173"/>
      <c r="OWJ27" s="173"/>
      <c r="OWK27" s="173"/>
      <c r="OWL27" s="173"/>
      <c r="OWM27" s="173"/>
      <c r="OWN27" s="173"/>
      <c r="OWO27" s="173"/>
      <c r="OWP27" s="173"/>
      <c r="OWQ27" s="173"/>
      <c r="OWR27" s="173"/>
      <c r="OWS27" s="173"/>
      <c r="OWT27" s="173"/>
      <c r="OWU27" s="173"/>
      <c r="OWV27" s="173"/>
      <c r="OWW27" s="173"/>
      <c r="OWX27" s="173"/>
      <c r="OWY27" s="173"/>
      <c r="OWZ27" s="173"/>
      <c r="OXA27" s="173"/>
      <c r="OXB27" s="173"/>
      <c r="OXC27" s="173"/>
      <c r="OXD27" s="173"/>
      <c r="OXE27" s="173"/>
      <c r="OXF27" s="173"/>
      <c r="OXG27" s="173"/>
      <c r="OXH27" s="173"/>
      <c r="OXI27" s="173"/>
      <c r="OXJ27" s="173"/>
      <c r="OXK27" s="173"/>
      <c r="OXL27" s="173"/>
      <c r="OXM27" s="173"/>
      <c r="OXN27" s="173"/>
      <c r="OXO27" s="173"/>
      <c r="OXP27" s="173"/>
      <c r="OXQ27" s="173"/>
      <c r="OXR27" s="173"/>
      <c r="OXS27" s="173"/>
      <c r="OXT27" s="173"/>
      <c r="OXU27" s="173"/>
      <c r="OXV27" s="173"/>
      <c r="OXW27" s="173"/>
      <c r="OXX27" s="173"/>
      <c r="OXY27" s="173"/>
      <c r="OXZ27" s="173"/>
      <c r="OYA27" s="173"/>
      <c r="OYB27" s="173"/>
      <c r="OYC27" s="173"/>
      <c r="OYD27" s="173"/>
      <c r="OYE27" s="173"/>
      <c r="OYF27" s="173"/>
      <c r="OYG27" s="173"/>
      <c r="OYH27" s="173"/>
      <c r="OYI27" s="173"/>
      <c r="OYJ27" s="173"/>
      <c r="OYK27" s="173"/>
      <c r="OYL27" s="173"/>
      <c r="OYM27" s="173"/>
      <c r="OYN27" s="173"/>
      <c r="OYO27" s="173"/>
      <c r="OYP27" s="173"/>
      <c r="OYQ27" s="173"/>
      <c r="OYR27" s="173"/>
      <c r="OYS27" s="173"/>
      <c r="OYT27" s="173"/>
      <c r="OYU27" s="173"/>
      <c r="OYV27" s="173"/>
      <c r="OYW27" s="173"/>
      <c r="OYX27" s="173"/>
      <c r="OYY27" s="173"/>
      <c r="OYZ27" s="173"/>
      <c r="OZA27" s="173"/>
      <c r="OZB27" s="173"/>
      <c r="OZC27" s="173"/>
      <c r="OZD27" s="173"/>
      <c r="OZE27" s="173"/>
      <c r="OZF27" s="173"/>
      <c r="OZG27" s="173"/>
      <c r="OZH27" s="173"/>
      <c r="OZI27" s="173"/>
      <c r="OZJ27" s="173"/>
      <c r="OZK27" s="173"/>
      <c r="OZL27" s="173"/>
      <c r="OZM27" s="173"/>
      <c r="OZN27" s="173"/>
      <c r="OZO27" s="173"/>
      <c r="OZP27" s="173"/>
      <c r="OZQ27" s="173"/>
      <c r="OZR27" s="173"/>
      <c r="OZS27" s="173"/>
      <c r="OZT27" s="173"/>
      <c r="OZU27" s="173"/>
      <c r="OZV27" s="173"/>
      <c r="OZW27" s="173"/>
      <c r="OZX27" s="173"/>
      <c r="OZY27" s="173"/>
      <c r="OZZ27" s="173"/>
      <c r="PAA27" s="173"/>
      <c r="PAB27" s="173"/>
      <c r="PAC27" s="173"/>
      <c r="PAD27" s="173"/>
      <c r="PAE27" s="173"/>
      <c r="PAF27" s="173"/>
      <c r="PAG27" s="173"/>
      <c r="PAH27" s="173"/>
      <c r="PAI27" s="173"/>
      <c r="PAJ27" s="173"/>
      <c r="PAK27" s="173"/>
      <c r="PAL27" s="173"/>
      <c r="PAM27" s="173"/>
      <c r="PAN27" s="173"/>
      <c r="PAO27" s="173"/>
      <c r="PAP27" s="173"/>
      <c r="PAQ27" s="173"/>
      <c r="PAR27" s="173"/>
      <c r="PAS27" s="173"/>
      <c r="PAT27" s="173"/>
      <c r="PAU27" s="173"/>
      <c r="PAV27" s="173"/>
      <c r="PAW27" s="173"/>
      <c r="PAX27" s="173"/>
      <c r="PAY27" s="173"/>
      <c r="PAZ27" s="173"/>
      <c r="PBA27" s="173"/>
      <c r="PBB27" s="173"/>
      <c r="PBC27" s="173"/>
      <c r="PBD27" s="173"/>
      <c r="PBE27" s="173"/>
      <c r="PBF27" s="173"/>
      <c r="PBG27" s="173"/>
      <c r="PBH27" s="173"/>
      <c r="PBI27" s="173"/>
      <c r="PBJ27" s="173"/>
      <c r="PBK27" s="173"/>
      <c r="PBL27" s="173"/>
      <c r="PBM27" s="173"/>
      <c r="PBN27" s="173"/>
      <c r="PBO27" s="173"/>
      <c r="PBP27" s="173"/>
      <c r="PBQ27" s="173"/>
      <c r="PBR27" s="173"/>
      <c r="PBS27" s="173"/>
      <c r="PBT27" s="173"/>
      <c r="PBU27" s="173"/>
      <c r="PBV27" s="173"/>
      <c r="PBW27" s="173"/>
      <c r="PBX27" s="173"/>
      <c r="PBY27" s="173"/>
      <c r="PBZ27" s="173"/>
      <c r="PCA27" s="173"/>
      <c r="PCB27" s="173"/>
      <c r="PCC27" s="173"/>
      <c r="PCD27" s="173"/>
      <c r="PCE27" s="173"/>
      <c r="PCF27" s="173"/>
      <c r="PCG27" s="173"/>
      <c r="PCH27" s="173"/>
      <c r="PCI27" s="173"/>
      <c r="PCJ27" s="173"/>
      <c r="PCK27" s="173"/>
      <c r="PCL27" s="173"/>
      <c r="PCM27" s="173"/>
      <c r="PCN27" s="173"/>
      <c r="PCO27" s="173"/>
      <c r="PCP27" s="173"/>
      <c r="PCQ27" s="173"/>
      <c r="PCR27" s="173"/>
      <c r="PCS27" s="173"/>
      <c r="PCT27" s="173"/>
      <c r="PCU27" s="173"/>
      <c r="PCV27" s="173"/>
      <c r="PCW27" s="173"/>
      <c r="PCX27" s="173"/>
      <c r="PCY27" s="173"/>
      <c r="PCZ27" s="173"/>
      <c r="PDA27" s="173"/>
      <c r="PDB27" s="173"/>
      <c r="PDC27" s="173"/>
      <c r="PDD27" s="173"/>
      <c r="PDE27" s="173"/>
      <c r="PDF27" s="173"/>
      <c r="PDG27" s="173"/>
      <c r="PDH27" s="173"/>
      <c r="PDI27" s="173"/>
      <c r="PDJ27" s="173"/>
      <c r="PDK27" s="173"/>
      <c r="PDL27" s="173"/>
      <c r="PDM27" s="173"/>
      <c r="PDN27" s="173"/>
      <c r="PDO27" s="173"/>
      <c r="PDP27" s="173"/>
      <c r="PDQ27" s="173"/>
      <c r="PDR27" s="173"/>
      <c r="PDS27" s="173"/>
      <c r="PDT27" s="173"/>
      <c r="PDU27" s="173"/>
      <c r="PDV27" s="173"/>
      <c r="PDW27" s="173"/>
      <c r="PDX27" s="173"/>
      <c r="PDY27" s="173"/>
      <c r="PDZ27" s="173"/>
      <c r="PEA27" s="173"/>
      <c r="PEB27" s="173"/>
      <c r="PEC27" s="173"/>
      <c r="PED27" s="173"/>
      <c r="PEE27" s="173"/>
      <c r="PEF27" s="173"/>
      <c r="PEG27" s="173"/>
      <c r="PEH27" s="173"/>
      <c r="PEI27" s="173"/>
      <c r="PEJ27" s="173"/>
      <c r="PEK27" s="173"/>
      <c r="PEL27" s="173"/>
      <c r="PEM27" s="173"/>
      <c r="PEN27" s="173"/>
      <c r="PEO27" s="173"/>
      <c r="PEP27" s="173"/>
      <c r="PEQ27" s="173"/>
      <c r="PER27" s="173"/>
      <c r="PES27" s="173"/>
      <c r="PET27" s="173"/>
      <c r="PEU27" s="173"/>
      <c r="PEV27" s="173"/>
      <c r="PEW27" s="173"/>
      <c r="PEX27" s="173"/>
      <c r="PEY27" s="173"/>
      <c r="PEZ27" s="173"/>
      <c r="PFA27" s="173"/>
      <c r="PFB27" s="173"/>
      <c r="PFC27" s="173"/>
      <c r="PFD27" s="173"/>
      <c r="PFE27" s="173"/>
      <c r="PFF27" s="173"/>
      <c r="PFG27" s="173"/>
      <c r="PFH27" s="173"/>
      <c r="PFI27" s="173"/>
      <c r="PFJ27" s="173"/>
      <c r="PFK27" s="173"/>
      <c r="PFL27" s="173"/>
      <c r="PFM27" s="173"/>
      <c r="PFN27" s="173"/>
      <c r="PFO27" s="173"/>
      <c r="PFP27" s="173"/>
      <c r="PFQ27" s="173"/>
      <c r="PFR27" s="173"/>
      <c r="PFS27" s="173"/>
      <c r="PFT27" s="173"/>
      <c r="PFU27" s="173"/>
      <c r="PFV27" s="173"/>
      <c r="PFW27" s="173"/>
      <c r="PFX27" s="173"/>
      <c r="PFY27" s="173"/>
      <c r="PFZ27" s="173"/>
      <c r="PGA27" s="173"/>
      <c r="PGB27" s="173"/>
      <c r="PGC27" s="173"/>
      <c r="PGD27" s="173"/>
      <c r="PGE27" s="173"/>
      <c r="PGF27" s="173"/>
      <c r="PGG27" s="173"/>
      <c r="PGH27" s="173"/>
      <c r="PGI27" s="173"/>
      <c r="PGJ27" s="173"/>
      <c r="PGK27" s="173"/>
      <c r="PGL27" s="173"/>
      <c r="PGM27" s="173"/>
      <c r="PGN27" s="173"/>
      <c r="PGO27" s="173"/>
      <c r="PGP27" s="173"/>
      <c r="PGQ27" s="173"/>
      <c r="PGR27" s="173"/>
      <c r="PGS27" s="173"/>
      <c r="PGT27" s="173"/>
      <c r="PGU27" s="173"/>
      <c r="PGV27" s="173"/>
      <c r="PGW27" s="173"/>
      <c r="PGX27" s="173"/>
      <c r="PGY27" s="173"/>
      <c r="PGZ27" s="173"/>
      <c r="PHA27" s="173"/>
      <c r="PHB27" s="173"/>
      <c r="PHC27" s="173"/>
      <c r="PHD27" s="173"/>
      <c r="PHE27" s="173"/>
      <c r="PHF27" s="173"/>
      <c r="PHG27" s="173"/>
      <c r="PHH27" s="173"/>
      <c r="PHI27" s="173"/>
      <c r="PHJ27" s="173"/>
      <c r="PHK27" s="173"/>
      <c r="PHL27" s="173"/>
      <c r="PHM27" s="173"/>
      <c r="PHN27" s="173"/>
      <c r="PHO27" s="173"/>
      <c r="PHP27" s="173"/>
      <c r="PHQ27" s="173"/>
      <c r="PHR27" s="173"/>
      <c r="PHS27" s="173"/>
      <c r="PHT27" s="173"/>
      <c r="PHU27" s="173"/>
      <c r="PHV27" s="173"/>
      <c r="PHW27" s="173"/>
      <c r="PHX27" s="173"/>
      <c r="PHY27" s="173"/>
      <c r="PHZ27" s="173"/>
      <c r="PIA27" s="173"/>
      <c r="PIB27" s="173"/>
      <c r="PIC27" s="173"/>
      <c r="PID27" s="173"/>
      <c r="PIE27" s="173"/>
      <c r="PIF27" s="173"/>
      <c r="PIG27" s="173"/>
      <c r="PIH27" s="173"/>
      <c r="PII27" s="173"/>
      <c r="PIJ27" s="173"/>
      <c r="PIK27" s="173"/>
      <c r="PIL27" s="173"/>
      <c r="PIM27" s="173"/>
      <c r="PIN27" s="173"/>
      <c r="PIO27" s="173"/>
      <c r="PIP27" s="173"/>
      <c r="PIQ27" s="173"/>
      <c r="PIR27" s="173"/>
      <c r="PIS27" s="173"/>
      <c r="PIT27" s="173"/>
      <c r="PIU27" s="173"/>
      <c r="PIV27" s="173"/>
      <c r="PIW27" s="173"/>
      <c r="PIX27" s="173"/>
      <c r="PIY27" s="173"/>
      <c r="PIZ27" s="173"/>
      <c r="PJA27" s="173"/>
      <c r="PJB27" s="173"/>
      <c r="PJC27" s="173"/>
      <c r="PJD27" s="173"/>
      <c r="PJE27" s="173"/>
      <c r="PJF27" s="173"/>
      <c r="PJG27" s="173"/>
      <c r="PJH27" s="173"/>
      <c r="PJI27" s="173"/>
      <c r="PJJ27" s="173"/>
      <c r="PJK27" s="173"/>
      <c r="PJL27" s="173"/>
      <c r="PJM27" s="173"/>
      <c r="PJN27" s="173"/>
      <c r="PJO27" s="173"/>
      <c r="PJP27" s="173"/>
      <c r="PJQ27" s="173"/>
      <c r="PJR27" s="173"/>
      <c r="PJS27" s="173"/>
      <c r="PJT27" s="173"/>
      <c r="PJU27" s="173"/>
      <c r="PJV27" s="173"/>
      <c r="PJW27" s="173"/>
      <c r="PJX27" s="173"/>
      <c r="PJY27" s="173"/>
      <c r="PJZ27" s="173"/>
      <c r="PKA27" s="173"/>
      <c r="PKB27" s="173"/>
      <c r="PKC27" s="173"/>
      <c r="PKD27" s="173"/>
      <c r="PKE27" s="173"/>
      <c r="PKF27" s="173"/>
      <c r="PKG27" s="173"/>
      <c r="PKH27" s="173"/>
      <c r="PKI27" s="173"/>
      <c r="PKJ27" s="173"/>
      <c r="PKK27" s="173"/>
      <c r="PKL27" s="173"/>
      <c r="PKM27" s="173"/>
      <c r="PKN27" s="173"/>
      <c r="PKO27" s="173"/>
      <c r="PKP27" s="173"/>
      <c r="PKQ27" s="173"/>
      <c r="PKR27" s="173"/>
      <c r="PKS27" s="173"/>
      <c r="PKT27" s="173"/>
      <c r="PKU27" s="173"/>
      <c r="PKV27" s="173"/>
      <c r="PKW27" s="173"/>
      <c r="PKX27" s="173"/>
      <c r="PKY27" s="173"/>
      <c r="PKZ27" s="173"/>
      <c r="PLA27" s="173"/>
      <c r="PLB27" s="173"/>
      <c r="PLC27" s="173"/>
      <c r="PLD27" s="173"/>
      <c r="PLE27" s="173"/>
      <c r="PLF27" s="173"/>
      <c r="PLG27" s="173"/>
      <c r="PLH27" s="173"/>
      <c r="PLI27" s="173"/>
      <c r="PLJ27" s="173"/>
      <c r="PLK27" s="173"/>
      <c r="PLL27" s="173"/>
      <c r="PLM27" s="173"/>
      <c r="PLN27" s="173"/>
      <c r="PLO27" s="173"/>
      <c r="PLP27" s="173"/>
      <c r="PLQ27" s="173"/>
      <c r="PLR27" s="173"/>
      <c r="PLS27" s="173"/>
      <c r="PLT27" s="173"/>
      <c r="PLU27" s="173"/>
      <c r="PLV27" s="173"/>
      <c r="PLW27" s="173"/>
      <c r="PLX27" s="173"/>
      <c r="PLY27" s="173"/>
      <c r="PLZ27" s="173"/>
      <c r="PMA27" s="173"/>
      <c r="PMB27" s="173"/>
      <c r="PMC27" s="173"/>
      <c r="PMD27" s="173"/>
      <c r="PME27" s="173"/>
      <c r="PMF27" s="173"/>
      <c r="PMG27" s="173"/>
      <c r="PMH27" s="173"/>
      <c r="PMI27" s="173"/>
      <c r="PMJ27" s="173"/>
      <c r="PMK27" s="173"/>
      <c r="PML27" s="173"/>
      <c r="PMM27" s="173"/>
      <c r="PMN27" s="173"/>
      <c r="PMO27" s="173"/>
      <c r="PMP27" s="173"/>
      <c r="PMQ27" s="173"/>
      <c r="PMR27" s="173"/>
      <c r="PMS27" s="173"/>
      <c r="PMT27" s="173"/>
      <c r="PMU27" s="173"/>
      <c r="PMV27" s="173"/>
      <c r="PMW27" s="173"/>
      <c r="PMX27" s="173"/>
      <c r="PMY27" s="173"/>
      <c r="PMZ27" s="173"/>
      <c r="PNA27" s="173"/>
      <c r="PNB27" s="173"/>
      <c r="PNC27" s="173"/>
      <c r="PND27" s="173"/>
      <c r="PNE27" s="173"/>
      <c r="PNF27" s="173"/>
      <c r="PNG27" s="173"/>
      <c r="PNH27" s="173"/>
      <c r="PNI27" s="173"/>
      <c r="PNJ27" s="173"/>
      <c r="PNK27" s="173"/>
      <c r="PNL27" s="173"/>
      <c r="PNM27" s="173"/>
      <c r="PNN27" s="173"/>
      <c r="PNO27" s="173"/>
      <c r="PNP27" s="173"/>
      <c r="PNQ27" s="173"/>
      <c r="PNR27" s="173"/>
      <c r="PNS27" s="173"/>
      <c r="PNT27" s="173"/>
      <c r="PNU27" s="173"/>
      <c r="PNV27" s="173"/>
      <c r="PNW27" s="173"/>
      <c r="PNX27" s="173"/>
      <c r="PNY27" s="173"/>
      <c r="PNZ27" s="173"/>
      <c r="POA27" s="173"/>
      <c r="POB27" s="173"/>
      <c r="POC27" s="173"/>
      <c r="POD27" s="173"/>
      <c r="POE27" s="173"/>
      <c r="POF27" s="173"/>
      <c r="POG27" s="173"/>
      <c r="POH27" s="173"/>
      <c r="POI27" s="173"/>
      <c r="POJ27" s="173"/>
      <c r="POK27" s="173"/>
      <c r="POL27" s="173"/>
      <c r="POM27" s="173"/>
      <c r="PON27" s="173"/>
      <c r="POO27" s="173"/>
      <c r="POP27" s="173"/>
      <c r="POQ27" s="173"/>
      <c r="POR27" s="173"/>
      <c r="POS27" s="173"/>
      <c r="POT27" s="173"/>
      <c r="POU27" s="173"/>
      <c r="POV27" s="173"/>
      <c r="POW27" s="173"/>
      <c r="POX27" s="173"/>
      <c r="POY27" s="173"/>
      <c r="POZ27" s="173"/>
      <c r="PPA27" s="173"/>
      <c r="PPB27" s="173"/>
      <c r="PPC27" s="173"/>
      <c r="PPD27" s="173"/>
      <c r="PPE27" s="173"/>
      <c r="PPF27" s="173"/>
      <c r="PPG27" s="173"/>
      <c r="PPH27" s="173"/>
      <c r="PPI27" s="173"/>
      <c r="PPJ27" s="173"/>
      <c r="PPK27" s="173"/>
      <c r="PPL27" s="173"/>
      <c r="PPM27" s="173"/>
      <c r="PPN27" s="173"/>
      <c r="PPO27" s="173"/>
      <c r="PPP27" s="173"/>
      <c r="PPQ27" s="173"/>
      <c r="PPR27" s="173"/>
      <c r="PPS27" s="173"/>
      <c r="PPT27" s="173"/>
      <c r="PPU27" s="173"/>
      <c r="PPV27" s="173"/>
      <c r="PPW27" s="173"/>
      <c r="PPX27" s="173"/>
      <c r="PPY27" s="173"/>
      <c r="PPZ27" s="173"/>
      <c r="PQA27" s="173"/>
      <c r="PQB27" s="173"/>
      <c r="PQC27" s="173"/>
      <c r="PQD27" s="173"/>
      <c r="PQE27" s="173"/>
      <c r="PQF27" s="173"/>
      <c r="PQG27" s="173"/>
      <c r="PQH27" s="173"/>
      <c r="PQI27" s="173"/>
      <c r="PQJ27" s="173"/>
      <c r="PQK27" s="173"/>
      <c r="PQL27" s="173"/>
      <c r="PQM27" s="173"/>
      <c r="PQN27" s="173"/>
      <c r="PQO27" s="173"/>
      <c r="PQP27" s="173"/>
      <c r="PQQ27" s="173"/>
      <c r="PQR27" s="173"/>
      <c r="PQS27" s="173"/>
      <c r="PQT27" s="173"/>
      <c r="PQU27" s="173"/>
      <c r="PQV27" s="173"/>
      <c r="PQW27" s="173"/>
      <c r="PQX27" s="173"/>
      <c r="PQY27" s="173"/>
      <c r="PQZ27" s="173"/>
      <c r="PRA27" s="173"/>
      <c r="PRB27" s="173"/>
      <c r="PRC27" s="173"/>
      <c r="PRD27" s="173"/>
      <c r="PRE27" s="173"/>
      <c r="PRF27" s="173"/>
      <c r="PRG27" s="173"/>
      <c r="PRH27" s="173"/>
      <c r="PRI27" s="173"/>
      <c r="PRJ27" s="173"/>
      <c r="PRK27" s="173"/>
      <c r="PRL27" s="173"/>
      <c r="PRM27" s="173"/>
      <c r="PRN27" s="173"/>
      <c r="PRO27" s="173"/>
      <c r="PRP27" s="173"/>
      <c r="PRQ27" s="173"/>
      <c r="PRR27" s="173"/>
      <c r="PRS27" s="173"/>
      <c r="PRT27" s="173"/>
      <c r="PRU27" s="173"/>
      <c r="PRV27" s="173"/>
      <c r="PRW27" s="173"/>
      <c r="PRX27" s="173"/>
      <c r="PRY27" s="173"/>
      <c r="PRZ27" s="173"/>
      <c r="PSA27" s="173"/>
      <c r="PSB27" s="173"/>
      <c r="PSC27" s="173"/>
      <c r="PSD27" s="173"/>
      <c r="PSE27" s="173"/>
      <c r="PSF27" s="173"/>
      <c r="PSG27" s="173"/>
      <c r="PSH27" s="173"/>
      <c r="PSI27" s="173"/>
      <c r="PSJ27" s="173"/>
      <c r="PSK27" s="173"/>
      <c r="PSL27" s="173"/>
      <c r="PSM27" s="173"/>
      <c r="PSN27" s="173"/>
      <c r="PSO27" s="173"/>
      <c r="PSP27" s="173"/>
      <c r="PSQ27" s="173"/>
      <c r="PSR27" s="173"/>
      <c r="PSS27" s="173"/>
      <c r="PST27" s="173"/>
      <c r="PSU27" s="173"/>
      <c r="PSV27" s="173"/>
      <c r="PSW27" s="173"/>
      <c r="PSX27" s="173"/>
      <c r="PSY27" s="173"/>
      <c r="PSZ27" s="173"/>
      <c r="PTA27" s="173"/>
      <c r="PTB27" s="173"/>
      <c r="PTC27" s="173"/>
      <c r="PTD27" s="173"/>
      <c r="PTE27" s="173"/>
      <c r="PTF27" s="173"/>
      <c r="PTG27" s="173"/>
      <c r="PTH27" s="173"/>
      <c r="PTI27" s="173"/>
      <c r="PTJ27" s="173"/>
      <c r="PTK27" s="173"/>
      <c r="PTL27" s="173"/>
      <c r="PTM27" s="173"/>
      <c r="PTN27" s="173"/>
      <c r="PTO27" s="173"/>
      <c r="PTP27" s="173"/>
      <c r="PTQ27" s="173"/>
      <c r="PTR27" s="173"/>
      <c r="PTS27" s="173"/>
      <c r="PTT27" s="173"/>
      <c r="PTU27" s="173"/>
      <c r="PTV27" s="173"/>
      <c r="PTW27" s="173"/>
      <c r="PTX27" s="173"/>
      <c r="PTY27" s="173"/>
      <c r="PTZ27" s="173"/>
      <c r="PUA27" s="173"/>
      <c r="PUB27" s="173"/>
      <c r="PUC27" s="173"/>
      <c r="PUD27" s="173"/>
      <c r="PUE27" s="173"/>
      <c r="PUF27" s="173"/>
      <c r="PUG27" s="173"/>
      <c r="PUH27" s="173"/>
      <c r="PUI27" s="173"/>
      <c r="PUJ27" s="173"/>
      <c r="PUK27" s="173"/>
      <c r="PUL27" s="173"/>
      <c r="PUM27" s="173"/>
      <c r="PUN27" s="173"/>
      <c r="PUO27" s="173"/>
      <c r="PUP27" s="173"/>
      <c r="PUQ27" s="173"/>
      <c r="PUR27" s="173"/>
      <c r="PUS27" s="173"/>
      <c r="PUT27" s="173"/>
      <c r="PUU27" s="173"/>
      <c r="PUV27" s="173"/>
      <c r="PUW27" s="173"/>
      <c r="PUX27" s="173"/>
      <c r="PUY27" s="173"/>
      <c r="PUZ27" s="173"/>
      <c r="PVA27" s="173"/>
      <c r="PVB27" s="173"/>
      <c r="PVC27" s="173"/>
      <c r="PVD27" s="173"/>
      <c r="PVE27" s="173"/>
      <c r="PVF27" s="173"/>
      <c r="PVG27" s="173"/>
      <c r="PVH27" s="173"/>
      <c r="PVI27" s="173"/>
      <c r="PVJ27" s="173"/>
      <c r="PVK27" s="173"/>
      <c r="PVL27" s="173"/>
      <c r="PVM27" s="173"/>
      <c r="PVN27" s="173"/>
      <c r="PVO27" s="173"/>
      <c r="PVP27" s="173"/>
      <c r="PVQ27" s="173"/>
      <c r="PVR27" s="173"/>
      <c r="PVS27" s="173"/>
      <c r="PVT27" s="173"/>
      <c r="PVU27" s="173"/>
      <c r="PVV27" s="173"/>
      <c r="PVW27" s="173"/>
      <c r="PVX27" s="173"/>
      <c r="PVY27" s="173"/>
      <c r="PVZ27" s="173"/>
      <c r="PWA27" s="173"/>
      <c r="PWB27" s="173"/>
      <c r="PWC27" s="173"/>
      <c r="PWD27" s="173"/>
      <c r="PWE27" s="173"/>
      <c r="PWF27" s="173"/>
      <c r="PWG27" s="173"/>
      <c r="PWH27" s="173"/>
      <c r="PWI27" s="173"/>
      <c r="PWJ27" s="173"/>
      <c r="PWK27" s="173"/>
      <c r="PWL27" s="173"/>
      <c r="PWM27" s="173"/>
      <c r="PWN27" s="173"/>
      <c r="PWO27" s="173"/>
      <c r="PWP27" s="173"/>
      <c r="PWQ27" s="173"/>
      <c r="PWR27" s="173"/>
      <c r="PWS27" s="173"/>
      <c r="PWT27" s="173"/>
      <c r="PWU27" s="173"/>
      <c r="PWV27" s="173"/>
      <c r="PWW27" s="173"/>
      <c r="PWX27" s="173"/>
      <c r="PWY27" s="173"/>
      <c r="PWZ27" s="173"/>
      <c r="PXA27" s="173"/>
      <c r="PXB27" s="173"/>
      <c r="PXC27" s="173"/>
      <c r="PXD27" s="173"/>
      <c r="PXE27" s="173"/>
      <c r="PXF27" s="173"/>
      <c r="PXG27" s="173"/>
      <c r="PXH27" s="173"/>
      <c r="PXI27" s="173"/>
      <c r="PXJ27" s="173"/>
      <c r="PXK27" s="173"/>
      <c r="PXL27" s="173"/>
      <c r="PXM27" s="173"/>
      <c r="PXN27" s="173"/>
      <c r="PXO27" s="173"/>
      <c r="PXP27" s="173"/>
      <c r="PXQ27" s="173"/>
      <c r="PXR27" s="173"/>
      <c r="PXS27" s="173"/>
      <c r="PXT27" s="173"/>
      <c r="PXU27" s="173"/>
      <c r="PXV27" s="173"/>
      <c r="PXW27" s="173"/>
      <c r="PXX27" s="173"/>
      <c r="PXY27" s="173"/>
      <c r="PXZ27" s="173"/>
      <c r="PYA27" s="173"/>
      <c r="PYB27" s="173"/>
      <c r="PYC27" s="173"/>
      <c r="PYD27" s="173"/>
      <c r="PYE27" s="173"/>
      <c r="PYF27" s="173"/>
      <c r="PYG27" s="173"/>
      <c r="PYH27" s="173"/>
      <c r="PYI27" s="173"/>
      <c r="PYJ27" s="173"/>
      <c r="PYK27" s="173"/>
      <c r="PYL27" s="173"/>
      <c r="PYM27" s="173"/>
      <c r="PYN27" s="173"/>
      <c r="PYO27" s="173"/>
      <c r="PYP27" s="173"/>
      <c r="PYQ27" s="173"/>
      <c r="PYR27" s="173"/>
      <c r="PYS27" s="173"/>
      <c r="PYT27" s="173"/>
      <c r="PYU27" s="173"/>
      <c r="PYV27" s="173"/>
      <c r="PYW27" s="173"/>
      <c r="PYX27" s="173"/>
      <c r="PYY27" s="173"/>
      <c r="PYZ27" s="173"/>
      <c r="PZA27" s="173"/>
      <c r="PZB27" s="173"/>
      <c r="PZC27" s="173"/>
      <c r="PZD27" s="173"/>
      <c r="PZE27" s="173"/>
      <c r="PZF27" s="173"/>
      <c r="PZG27" s="173"/>
      <c r="PZH27" s="173"/>
      <c r="PZI27" s="173"/>
      <c r="PZJ27" s="173"/>
      <c r="PZK27" s="173"/>
      <c r="PZL27" s="173"/>
      <c r="PZM27" s="173"/>
      <c r="PZN27" s="173"/>
      <c r="PZO27" s="173"/>
      <c r="PZP27" s="173"/>
      <c r="PZQ27" s="173"/>
      <c r="PZR27" s="173"/>
      <c r="PZS27" s="173"/>
      <c r="PZT27" s="173"/>
      <c r="PZU27" s="173"/>
      <c r="PZV27" s="173"/>
      <c r="PZW27" s="173"/>
      <c r="PZX27" s="173"/>
      <c r="PZY27" s="173"/>
      <c r="PZZ27" s="173"/>
      <c r="QAA27" s="173"/>
      <c r="QAB27" s="173"/>
      <c r="QAC27" s="173"/>
      <c r="QAD27" s="173"/>
      <c r="QAE27" s="173"/>
      <c r="QAF27" s="173"/>
      <c r="QAG27" s="173"/>
      <c r="QAH27" s="173"/>
      <c r="QAI27" s="173"/>
      <c r="QAJ27" s="173"/>
      <c r="QAK27" s="173"/>
      <c r="QAL27" s="173"/>
      <c r="QAM27" s="173"/>
      <c r="QAN27" s="173"/>
      <c r="QAO27" s="173"/>
      <c r="QAP27" s="173"/>
      <c r="QAQ27" s="173"/>
      <c r="QAR27" s="173"/>
      <c r="QAS27" s="173"/>
      <c r="QAT27" s="173"/>
      <c r="QAU27" s="173"/>
      <c r="QAV27" s="173"/>
      <c r="QAW27" s="173"/>
      <c r="QAX27" s="173"/>
      <c r="QAY27" s="173"/>
      <c r="QAZ27" s="173"/>
      <c r="QBA27" s="173"/>
      <c r="QBB27" s="173"/>
      <c r="QBC27" s="173"/>
      <c r="QBD27" s="173"/>
      <c r="QBE27" s="173"/>
      <c r="QBF27" s="173"/>
      <c r="QBG27" s="173"/>
      <c r="QBH27" s="173"/>
      <c r="QBI27" s="173"/>
      <c r="QBJ27" s="173"/>
      <c r="QBK27" s="173"/>
      <c r="QBL27" s="173"/>
      <c r="QBM27" s="173"/>
      <c r="QBN27" s="173"/>
      <c r="QBO27" s="173"/>
      <c r="QBP27" s="173"/>
      <c r="QBQ27" s="173"/>
      <c r="QBR27" s="173"/>
      <c r="QBS27" s="173"/>
      <c r="QBT27" s="173"/>
      <c r="QBU27" s="173"/>
      <c r="QBV27" s="173"/>
      <c r="QBW27" s="173"/>
      <c r="QBX27" s="173"/>
      <c r="QBY27" s="173"/>
      <c r="QBZ27" s="173"/>
      <c r="QCA27" s="173"/>
      <c r="QCB27" s="173"/>
      <c r="QCC27" s="173"/>
      <c r="QCD27" s="173"/>
      <c r="QCE27" s="173"/>
      <c r="QCF27" s="173"/>
      <c r="QCG27" s="173"/>
      <c r="QCH27" s="173"/>
      <c r="QCI27" s="173"/>
      <c r="QCJ27" s="173"/>
      <c r="QCK27" s="173"/>
      <c r="QCL27" s="173"/>
      <c r="QCM27" s="173"/>
      <c r="QCN27" s="173"/>
      <c r="QCO27" s="173"/>
      <c r="QCP27" s="173"/>
      <c r="QCQ27" s="173"/>
      <c r="QCR27" s="173"/>
      <c r="QCS27" s="173"/>
      <c r="QCT27" s="173"/>
      <c r="QCU27" s="173"/>
      <c r="QCV27" s="173"/>
      <c r="QCW27" s="173"/>
      <c r="QCX27" s="173"/>
      <c r="QCY27" s="173"/>
      <c r="QCZ27" s="173"/>
      <c r="QDA27" s="173"/>
      <c r="QDB27" s="173"/>
      <c r="QDC27" s="173"/>
      <c r="QDD27" s="173"/>
      <c r="QDE27" s="173"/>
      <c r="QDF27" s="173"/>
      <c r="QDG27" s="173"/>
      <c r="QDH27" s="173"/>
      <c r="QDI27" s="173"/>
      <c r="QDJ27" s="173"/>
      <c r="QDK27" s="173"/>
      <c r="QDL27" s="173"/>
      <c r="QDM27" s="173"/>
      <c r="QDN27" s="173"/>
      <c r="QDO27" s="173"/>
      <c r="QDP27" s="173"/>
      <c r="QDQ27" s="173"/>
      <c r="QDR27" s="173"/>
      <c r="QDS27" s="173"/>
      <c r="QDT27" s="173"/>
      <c r="QDU27" s="173"/>
      <c r="QDV27" s="173"/>
      <c r="QDW27" s="173"/>
      <c r="QDX27" s="173"/>
      <c r="QDY27" s="173"/>
      <c r="QDZ27" s="173"/>
      <c r="QEA27" s="173"/>
      <c r="QEB27" s="173"/>
      <c r="QEC27" s="173"/>
      <c r="QED27" s="173"/>
      <c r="QEE27" s="173"/>
      <c r="QEF27" s="173"/>
      <c r="QEG27" s="173"/>
      <c r="QEH27" s="173"/>
      <c r="QEI27" s="173"/>
      <c r="QEJ27" s="173"/>
      <c r="QEK27" s="173"/>
      <c r="QEL27" s="173"/>
      <c r="QEM27" s="173"/>
      <c r="QEN27" s="173"/>
      <c r="QEO27" s="173"/>
      <c r="QEP27" s="173"/>
      <c r="QEQ27" s="173"/>
      <c r="QER27" s="173"/>
      <c r="QES27" s="173"/>
      <c r="QET27" s="173"/>
      <c r="QEU27" s="173"/>
      <c r="QEV27" s="173"/>
      <c r="QEW27" s="173"/>
      <c r="QEX27" s="173"/>
      <c r="QEY27" s="173"/>
      <c r="QEZ27" s="173"/>
      <c r="QFA27" s="173"/>
      <c r="QFB27" s="173"/>
      <c r="QFC27" s="173"/>
      <c r="QFD27" s="173"/>
      <c r="QFE27" s="173"/>
      <c r="QFF27" s="173"/>
      <c r="QFG27" s="173"/>
      <c r="QFH27" s="173"/>
      <c r="QFI27" s="173"/>
      <c r="QFJ27" s="173"/>
      <c r="QFK27" s="173"/>
      <c r="QFL27" s="173"/>
      <c r="QFM27" s="173"/>
      <c r="QFN27" s="173"/>
      <c r="QFO27" s="173"/>
      <c r="QFP27" s="173"/>
      <c r="QFQ27" s="173"/>
      <c r="QFR27" s="173"/>
      <c r="QFS27" s="173"/>
      <c r="QFT27" s="173"/>
      <c r="QFU27" s="173"/>
      <c r="QFV27" s="173"/>
      <c r="QFW27" s="173"/>
      <c r="QFX27" s="173"/>
      <c r="QFY27" s="173"/>
      <c r="QFZ27" s="173"/>
      <c r="QGA27" s="173"/>
      <c r="QGB27" s="173"/>
      <c r="QGC27" s="173"/>
      <c r="QGD27" s="173"/>
      <c r="QGE27" s="173"/>
      <c r="QGF27" s="173"/>
      <c r="QGG27" s="173"/>
      <c r="QGH27" s="173"/>
      <c r="QGI27" s="173"/>
      <c r="QGJ27" s="173"/>
      <c r="QGK27" s="173"/>
      <c r="QGL27" s="173"/>
      <c r="QGM27" s="173"/>
      <c r="QGN27" s="173"/>
      <c r="QGO27" s="173"/>
      <c r="QGP27" s="173"/>
      <c r="QGQ27" s="173"/>
      <c r="QGR27" s="173"/>
      <c r="QGS27" s="173"/>
      <c r="QGT27" s="173"/>
      <c r="QGU27" s="173"/>
      <c r="QGV27" s="173"/>
      <c r="QGW27" s="173"/>
      <c r="QGX27" s="173"/>
      <c r="QGY27" s="173"/>
      <c r="QGZ27" s="173"/>
      <c r="QHA27" s="173"/>
      <c r="QHB27" s="173"/>
      <c r="QHC27" s="173"/>
      <c r="QHD27" s="173"/>
      <c r="QHE27" s="173"/>
      <c r="QHF27" s="173"/>
      <c r="QHG27" s="173"/>
      <c r="QHH27" s="173"/>
      <c r="QHI27" s="173"/>
      <c r="QHJ27" s="173"/>
      <c r="QHK27" s="173"/>
      <c r="QHL27" s="173"/>
      <c r="QHM27" s="173"/>
      <c r="QHN27" s="173"/>
      <c r="QHO27" s="173"/>
      <c r="QHP27" s="173"/>
      <c r="QHQ27" s="173"/>
      <c r="QHR27" s="173"/>
      <c r="QHS27" s="173"/>
      <c r="QHT27" s="173"/>
      <c r="QHU27" s="173"/>
      <c r="QHV27" s="173"/>
      <c r="QHW27" s="173"/>
      <c r="QHX27" s="173"/>
      <c r="QHY27" s="173"/>
      <c r="QHZ27" s="173"/>
      <c r="QIA27" s="173"/>
      <c r="QIB27" s="173"/>
      <c r="QIC27" s="173"/>
      <c r="QID27" s="173"/>
      <c r="QIE27" s="173"/>
      <c r="QIF27" s="173"/>
      <c r="QIG27" s="173"/>
      <c r="QIH27" s="173"/>
      <c r="QII27" s="173"/>
      <c r="QIJ27" s="173"/>
      <c r="QIK27" s="173"/>
      <c r="QIL27" s="173"/>
      <c r="QIM27" s="173"/>
      <c r="QIN27" s="173"/>
      <c r="QIO27" s="173"/>
      <c r="QIP27" s="173"/>
      <c r="QIQ27" s="173"/>
      <c r="QIR27" s="173"/>
      <c r="QIS27" s="173"/>
      <c r="QIT27" s="173"/>
      <c r="QIU27" s="173"/>
      <c r="QIV27" s="173"/>
      <c r="QIW27" s="173"/>
      <c r="QIX27" s="173"/>
      <c r="QIY27" s="173"/>
      <c r="QIZ27" s="173"/>
      <c r="QJA27" s="173"/>
      <c r="QJB27" s="173"/>
      <c r="QJC27" s="173"/>
      <c r="QJD27" s="173"/>
      <c r="QJE27" s="173"/>
      <c r="QJF27" s="173"/>
      <c r="QJG27" s="173"/>
      <c r="QJH27" s="173"/>
      <c r="QJI27" s="173"/>
      <c r="QJJ27" s="173"/>
      <c r="QJK27" s="173"/>
      <c r="QJL27" s="173"/>
      <c r="QJM27" s="173"/>
      <c r="QJN27" s="173"/>
      <c r="QJO27" s="173"/>
      <c r="QJP27" s="173"/>
      <c r="QJQ27" s="173"/>
      <c r="QJR27" s="173"/>
      <c r="QJS27" s="173"/>
      <c r="QJT27" s="173"/>
      <c r="QJU27" s="173"/>
      <c r="QJV27" s="173"/>
      <c r="QJW27" s="173"/>
      <c r="QJX27" s="173"/>
      <c r="QJY27" s="173"/>
      <c r="QJZ27" s="173"/>
      <c r="QKA27" s="173"/>
      <c r="QKB27" s="173"/>
      <c r="QKC27" s="173"/>
      <c r="QKD27" s="173"/>
      <c r="QKE27" s="173"/>
      <c r="QKF27" s="173"/>
      <c r="QKG27" s="173"/>
      <c r="QKH27" s="173"/>
      <c r="QKI27" s="173"/>
      <c r="QKJ27" s="173"/>
      <c r="QKK27" s="173"/>
      <c r="QKL27" s="173"/>
      <c r="QKM27" s="173"/>
      <c r="QKN27" s="173"/>
      <c r="QKO27" s="173"/>
      <c r="QKP27" s="173"/>
      <c r="QKQ27" s="173"/>
      <c r="QKR27" s="173"/>
      <c r="QKS27" s="173"/>
      <c r="QKT27" s="173"/>
      <c r="QKU27" s="173"/>
      <c r="QKV27" s="173"/>
      <c r="QKW27" s="173"/>
      <c r="QKX27" s="173"/>
      <c r="QKY27" s="173"/>
      <c r="QKZ27" s="173"/>
      <c r="QLA27" s="173"/>
      <c r="QLB27" s="173"/>
      <c r="QLC27" s="173"/>
      <c r="QLD27" s="173"/>
      <c r="QLE27" s="173"/>
      <c r="QLF27" s="173"/>
      <c r="QLG27" s="173"/>
      <c r="QLH27" s="173"/>
      <c r="QLI27" s="173"/>
      <c r="QLJ27" s="173"/>
      <c r="QLK27" s="173"/>
      <c r="QLL27" s="173"/>
      <c r="QLM27" s="173"/>
      <c r="QLN27" s="173"/>
      <c r="QLO27" s="173"/>
      <c r="QLP27" s="173"/>
      <c r="QLQ27" s="173"/>
      <c r="QLR27" s="173"/>
      <c r="QLS27" s="173"/>
      <c r="QLT27" s="173"/>
      <c r="QLU27" s="173"/>
      <c r="QLV27" s="173"/>
      <c r="QLW27" s="173"/>
      <c r="QLX27" s="173"/>
      <c r="QLY27" s="173"/>
      <c r="QLZ27" s="173"/>
      <c r="QMA27" s="173"/>
      <c r="QMB27" s="173"/>
      <c r="QMC27" s="173"/>
      <c r="QMD27" s="173"/>
      <c r="QME27" s="173"/>
      <c r="QMF27" s="173"/>
      <c r="QMG27" s="173"/>
      <c r="QMH27" s="173"/>
      <c r="QMI27" s="173"/>
      <c r="QMJ27" s="173"/>
      <c r="QMK27" s="173"/>
      <c r="QML27" s="173"/>
      <c r="QMM27" s="173"/>
      <c r="QMN27" s="173"/>
      <c r="QMO27" s="173"/>
      <c r="QMP27" s="173"/>
      <c r="QMQ27" s="173"/>
      <c r="QMR27" s="173"/>
      <c r="QMS27" s="173"/>
      <c r="QMT27" s="173"/>
      <c r="QMU27" s="173"/>
      <c r="QMV27" s="173"/>
      <c r="QMW27" s="173"/>
      <c r="QMX27" s="173"/>
      <c r="QMY27" s="173"/>
      <c r="QMZ27" s="173"/>
      <c r="QNA27" s="173"/>
      <c r="QNB27" s="173"/>
      <c r="QNC27" s="173"/>
      <c r="QND27" s="173"/>
      <c r="QNE27" s="173"/>
      <c r="QNF27" s="173"/>
      <c r="QNG27" s="173"/>
      <c r="QNH27" s="173"/>
      <c r="QNI27" s="173"/>
      <c r="QNJ27" s="173"/>
      <c r="QNK27" s="173"/>
      <c r="QNL27" s="173"/>
      <c r="QNM27" s="173"/>
      <c r="QNN27" s="173"/>
      <c r="QNO27" s="173"/>
      <c r="QNP27" s="173"/>
      <c r="QNQ27" s="173"/>
      <c r="QNR27" s="173"/>
      <c r="QNS27" s="173"/>
      <c r="QNT27" s="173"/>
      <c r="QNU27" s="173"/>
      <c r="QNV27" s="173"/>
      <c r="QNW27" s="173"/>
      <c r="QNX27" s="173"/>
      <c r="QNY27" s="173"/>
      <c r="QNZ27" s="173"/>
      <c r="QOA27" s="173"/>
      <c r="QOB27" s="173"/>
      <c r="QOC27" s="173"/>
      <c r="QOD27" s="173"/>
      <c r="QOE27" s="173"/>
      <c r="QOF27" s="173"/>
      <c r="QOG27" s="173"/>
      <c r="QOH27" s="173"/>
      <c r="QOI27" s="173"/>
      <c r="QOJ27" s="173"/>
      <c r="QOK27" s="173"/>
      <c r="QOL27" s="173"/>
      <c r="QOM27" s="173"/>
      <c r="QON27" s="173"/>
      <c r="QOO27" s="173"/>
      <c r="QOP27" s="173"/>
      <c r="QOQ27" s="173"/>
      <c r="QOR27" s="173"/>
      <c r="QOS27" s="173"/>
      <c r="QOT27" s="173"/>
      <c r="QOU27" s="173"/>
      <c r="QOV27" s="173"/>
      <c r="QOW27" s="173"/>
      <c r="QOX27" s="173"/>
      <c r="QOY27" s="173"/>
      <c r="QOZ27" s="173"/>
      <c r="QPA27" s="173"/>
      <c r="QPB27" s="173"/>
      <c r="QPC27" s="173"/>
      <c r="QPD27" s="173"/>
      <c r="QPE27" s="173"/>
      <c r="QPF27" s="173"/>
      <c r="QPG27" s="173"/>
      <c r="QPH27" s="173"/>
      <c r="QPI27" s="173"/>
      <c r="QPJ27" s="173"/>
      <c r="QPK27" s="173"/>
      <c r="QPL27" s="173"/>
      <c r="QPM27" s="173"/>
      <c r="QPN27" s="173"/>
      <c r="QPO27" s="173"/>
      <c r="QPP27" s="173"/>
      <c r="QPQ27" s="173"/>
      <c r="QPR27" s="173"/>
      <c r="QPS27" s="173"/>
      <c r="QPT27" s="173"/>
      <c r="QPU27" s="173"/>
      <c r="QPV27" s="173"/>
      <c r="QPW27" s="173"/>
      <c r="QPX27" s="173"/>
      <c r="QPY27" s="173"/>
      <c r="QPZ27" s="173"/>
      <c r="QQA27" s="173"/>
      <c r="QQB27" s="173"/>
      <c r="QQC27" s="173"/>
      <c r="QQD27" s="173"/>
      <c r="QQE27" s="173"/>
      <c r="QQF27" s="173"/>
      <c r="QQG27" s="173"/>
      <c r="QQH27" s="173"/>
      <c r="QQI27" s="173"/>
      <c r="QQJ27" s="173"/>
      <c r="QQK27" s="173"/>
      <c r="QQL27" s="173"/>
      <c r="QQM27" s="173"/>
      <c r="QQN27" s="173"/>
      <c r="QQO27" s="173"/>
      <c r="QQP27" s="173"/>
      <c r="QQQ27" s="173"/>
      <c r="QQR27" s="173"/>
      <c r="QQS27" s="173"/>
      <c r="QQT27" s="173"/>
      <c r="QQU27" s="173"/>
      <c r="QQV27" s="173"/>
      <c r="QQW27" s="173"/>
      <c r="QQX27" s="173"/>
      <c r="QQY27" s="173"/>
      <c r="QQZ27" s="173"/>
      <c r="QRA27" s="173"/>
      <c r="QRB27" s="173"/>
      <c r="QRC27" s="173"/>
      <c r="QRD27" s="173"/>
      <c r="QRE27" s="173"/>
      <c r="QRF27" s="173"/>
      <c r="QRG27" s="173"/>
      <c r="QRH27" s="173"/>
      <c r="QRI27" s="173"/>
      <c r="QRJ27" s="173"/>
      <c r="QRK27" s="173"/>
      <c r="QRL27" s="173"/>
      <c r="QRM27" s="173"/>
      <c r="QRN27" s="173"/>
      <c r="QRO27" s="173"/>
      <c r="QRP27" s="173"/>
      <c r="QRQ27" s="173"/>
      <c r="QRR27" s="173"/>
      <c r="QRS27" s="173"/>
      <c r="QRT27" s="173"/>
      <c r="QRU27" s="173"/>
      <c r="QRV27" s="173"/>
      <c r="QRW27" s="173"/>
      <c r="QRX27" s="173"/>
      <c r="QRY27" s="173"/>
      <c r="QRZ27" s="173"/>
      <c r="QSA27" s="173"/>
      <c r="QSB27" s="173"/>
      <c r="QSC27" s="173"/>
      <c r="QSD27" s="173"/>
      <c r="QSE27" s="173"/>
      <c r="QSF27" s="173"/>
      <c r="QSG27" s="173"/>
      <c r="QSH27" s="173"/>
      <c r="QSI27" s="173"/>
      <c r="QSJ27" s="173"/>
      <c r="QSK27" s="173"/>
      <c r="QSL27" s="173"/>
      <c r="QSM27" s="173"/>
      <c r="QSN27" s="173"/>
      <c r="QSO27" s="173"/>
      <c r="QSP27" s="173"/>
      <c r="QSQ27" s="173"/>
      <c r="QSR27" s="173"/>
      <c r="QSS27" s="173"/>
      <c r="QST27" s="173"/>
      <c r="QSU27" s="173"/>
      <c r="QSV27" s="173"/>
      <c r="QSW27" s="173"/>
      <c r="QSX27" s="173"/>
      <c r="QSY27" s="173"/>
      <c r="QSZ27" s="173"/>
      <c r="QTA27" s="173"/>
      <c r="QTB27" s="173"/>
      <c r="QTC27" s="173"/>
      <c r="QTD27" s="173"/>
      <c r="QTE27" s="173"/>
      <c r="QTF27" s="173"/>
      <c r="QTG27" s="173"/>
      <c r="QTH27" s="173"/>
      <c r="QTI27" s="173"/>
      <c r="QTJ27" s="173"/>
      <c r="QTK27" s="173"/>
      <c r="QTL27" s="173"/>
      <c r="QTM27" s="173"/>
      <c r="QTN27" s="173"/>
      <c r="QTO27" s="173"/>
      <c r="QTP27" s="173"/>
      <c r="QTQ27" s="173"/>
      <c r="QTR27" s="173"/>
      <c r="QTS27" s="173"/>
      <c r="QTT27" s="173"/>
      <c r="QTU27" s="173"/>
      <c r="QTV27" s="173"/>
      <c r="QTW27" s="173"/>
      <c r="QTX27" s="173"/>
      <c r="QTY27" s="173"/>
      <c r="QTZ27" s="173"/>
      <c r="QUA27" s="173"/>
      <c r="QUB27" s="173"/>
      <c r="QUC27" s="173"/>
      <c r="QUD27" s="173"/>
      <c r="QUE27" s="173"/>
      <c r="QUF27" s="173"/>
      <c r="QUG27" s="173"/>
      <c r="QUH27" s="173"/>
      <c r="QUI27" s="173"/>
      <c r="QUJ27" s="173"/>
      <c r="QUK27" s="173"/>
      <c r="QUL27" s="173"/>
      <c r="QUM27" s="173"/>
      <c r="QUN27" s="173"/>
      <c r="QUO27" s="173"/>
      <c r="QUP27" s="173"/>
      <c r="QUQ27" s="173"/>
      <c r="QUR27" s="173"/>
      <c r="QUS27" s="173"/>
      <c r="QUT27" s="173"/>
      <c r="QUU27" s="173"/>
      <c r="QUV27" s="173"/>
      <c r="QUW27" s="173"/>
      <c r="QUX27" s="173"/>
      <c r="QUY27" s="173"/>
      <c r="QUZ27" s="173"/>
      <c r="QVA27" s="173"/>
      <c r="QVB27" s="173"/>
      <c r="QVC27" s="173"/>
      <c r="QVD27" s="173"/>
      <c r="QVE27" s="173"/>
      <c r="QVF27" s="173"/>
      <c r="QVG27" s="173"/>
      <c r="QVH27" s="173"/>
      <c r="QVI27" s="173"/>
      <c r="QVJ27" s="173"/>
      <c r="QVK27" s="173"/>
      <c r="QVL27" s="173"/>
      <c r="QVM27" s="173"/>
      <c r="QVN27" s="173"/>
      <c r="QVO27" s="173"/>
      <c r="QVP27" s="173"/>
      <c r="QVQ27" s="173"/>
      <c r="QVR27" s="173"/>
      <c r="QVS27" s="173"/>
      <c r="QVT27" s="173"/>
      <c r="QVU27" s="173"/>
      <c r="QVV27" s="173"/>
      <c r="QVW27" s="173"/>
      <c r="QVX27" s="173"/>
      <c r="QVY27" s="173"/>
      <c r="QVZ27" s="173"/>
      <c r="QWA27" s="173"/>
      <c r="QWB27" s="173"/>
      <c r="QWC27" s="173"/>
      <c r="QWD27" s="173"/>
      <c r="QWE27" s="173"/>
      <c r="QWF27" s="173"/>
      <c r="QWG27" s="173"/>
      <c r="QWH27" s="173"/>
      <c r="QWI27" s="173"/>
      <c r="QWJ27" s="173"/>
      <c r="QWK27" s="173"/>
      <c r="QWL27" s="173"/>
      <c r="QWM27" s="173"/>
      <c r="QWN27" s="173"/>
      <c r="QWO27" s="173"/>
      <c r="QWP27" s="173"/>
      <c r="QWQ27" s="173"/>
      <c r="QWR27" s="173"/>
      <c r="QWS27" s="173"/>
      <c r="QWT27" s="173"/>
      <c r="QWU27" s="173"/>
      <c r="QWV27" s="173"/>
      <c r="QWW27" s="173"/>
      <c r="QWX27" s="173"/>
      <c r="QWY27" s="173"/>
      <c r="QWZ27" s="173"/>
      <c r="QXA27" s="173"/>
      <c r="QXB27" s="173"/>
      <c r="QXC27" s="173"/>
      <c r="QXD27" s="173"/>
      <c r="QXE27" s="173"/>
      <c r="QXF27" s="173"/>
      <c r="QXG27" s="173"/>
      <c r="QXH27" s="173"/>
      <c r="QXI27" s="173"/>
      <c r="QXJ27" s="173"/>
      <c r="QXK27" s="173"/>
      <c r="QXL27" s="173"/>
      <c r="QXM27" s="173"/>
      <c r="QXN27" s="173"/>
      <c r="QXO27" s="173"/>
      <c r="QXP27" s="173"/>
      <c r="QXQ27" s="173"/>
      <c r="QXR27" s="173"/>
      <c r="QXS27" s="173"/>
      <c r="QXT27" s="173"/>
      <c r="QXU27" s="173"/>
      <c r="QXV27" s="173"/>
      <c r="QXW27" s="173"/>
      <c r="QXX27" s="173"/>
      <c r="QXY27" s="173"/>
      <c r="QXZ27" s="173"/>
      <c r="QYA27" s="173"/>
      <c r="QYB27" s="173"/>
      <c r="QYC27" s="173"/>
      <c r="QYD27" s="173"/>
      <c r="QYE27" s="173"/>
      <c r="QYF27" s="173"/>
      <c r="QYG27" s="173"/>
      <c r="QYH27" s="173"/>
      <c r="QYI27" s="173"/>
      <c r="QYJ27" s="173"/>
      <c r="QYK27" s="173"/>
      <c r="QYL27" s="173"/>
      <c r="QYM27" s="173"/>
      <c r="QYN27" s="173"/>
      <c r="QYO27" s="173"/>
      <c r="QYP27" s="173"/>
      <c r="QYQ27" s="173"/>
      <c r="QYR27" s="173"/>
      <c r="QYS27" s="173"/>
      <c r="QYT27" s="173"/>
      <c r="QYU27" s="173"/>
      <c r="QYV27" s="173"/>
      <c r="QYW27" s="173"/>
      <c r="QYX27" s="173"/>
      <c r="QYY27" s="173"/>
      <c r="QYZ27" s="173"/>
      <c r="QZA27" s="173"/>
      <c r="QZB27" s="173"/>
      <c r="QZC27" s="173"/>
      <c r="QZD27" s="173"/>
      <c r="QZE27" s="173"/>
      <c r="QZF27" s="173"/>
      <c r="QZG27" s="173"/>
      <c r="QZH27" s="173"/>
      <c r="QZI27" s="173"/>
      <c r="QZJ27" s="173"/>
      <c r="QZK27" s="173"/>
      <c r="QZL27" s="173"/>
      <c r="QZM27" s="173"/>
      <c r="QZN27" s="173"/>
      <c r="QZO27" s="173"/>
      <c r="QZP27" s="173"/>
      <c r="QZQ27" s="173"/>
      <c r="QZR27" s="173"/>
      <c r="QZS27" s="173"/>
      <c r="QZT27" s="173"/>
      <c r="QZU27" s="173"/>
      <c r="QZV27" s="173"/>
      <c r="QZW27" s="173"/>
      <c r="QZX27" s="173"/>
      <c r="QZY27" s="173"/>
      <c r="QZZ27" s="173"/>
      <c r="RAA27" s="173"/>
      <c r="RAB27" s="173"/>
      <c r="RAC27" s="173"/>
      <c r="RAD27" s="173"/>
      <c r="RAE27" s="173"/>
      <c r="RAF27" s="173"/>
      <c r="RAG27" s="173"/>
      <c r="RAH27" s="173"/>
      <c r="RAI27" s="173"/>
      <c r="RAJ27" s="173"/>
      <c r="RAK27" s="173"/>
      <c r="RAL27" s="173"/>
      <c r="RAM27" s="173"/>
      <c r="RAN27" s="173"/>
      <c r="RAO27" s="173"/>
      <c r="RAP27" s="173"/>
      <c r="RAQ27" s="173"/>
      <c r="RAR27" s="173"/>
      <c r="RAS27" s="173"/>
      <c r="RAT27" s="173"/>
      <c r="RAU27" s="173"/>
      <c r="RAV27" s="173"/>
      <c r="RAW27" s="173"/>
      <c r="RAX27" s="173"/>
      <c r="RAY27" s="173"/>
      <c r="RAZ27" s="173"/>
      <c r="RBA27" s="173"/>
      <c r="RBB27" s="173"/>
      <c r="RBC27" s="173"/>
      <c r="RBD27" s="173"/>
      <c r="RBE27" s="173"/>
      <c r="RBF27" s="173"/>
      <c r="RBG27" s="173"/>
      <c r="RBH27" s="173"/>
      <c r="RBI27" s="173"/>
      <c r="RBJ27" s="173"/>
      <c r="RBK27" s="173"/>
      <c r="RBL27" s="173"/>
      <c r="RBM27" s="173"/>
      <c r="RBN27" s="173"/>
      <c r="RBO27" s="173"/>
      <c r="RBP27" s="173"/>
      <c r="RBQ27" s="173"/>
      <c r="RBR27" s="173"/>
      <c r="RBS27" s="173"/>
      <c r="RBT27" s="173"/>
      <c r="RBU27" s="173"/>
      <c r="RBV27" s="173"/>
      <c r="RBW27" s="173"/>
      <c r="RBX27" s="173"/>
      <c r="RBY27" s="173"/>
      <c r="RBZ27" s="173"/>
      <c r="RCA27" s="173"/>
      <c r="RCB27" s="173"/>
      <c r="RCC27" s="173"/>
      <c r="RCD27" s="173"/>
      <c r="RCE27" s="173"/>
      <c r="RCF27" s="173"/>
      <c r="RCG27" s="173"/>
      <c r="RCH27" s="173"/>
      <c r="RCI27" s="173"/>
      <c r="RCJ27" s="173"/>
      <c r="RCK27" s="173"/>
      <c r="RCL27" s="173"/>
      <c r="RCM27" s="173"/>
      <c r="RCN27" s="173"/>
      <c r="RCO27" s="173"/>
      <c r="RCP27" s="173"/>
      <c r="RCQ27" s="173"/>
      <c r="RCR27" s="173"/>
      <c r="RCS27" s="173"/>
      <c r="RCT27" s="173"/>
      <c r="RCU27" s="173"/>
      <c r="RCV27" s="173"/>
      <c r="RCW27" s="173"/>
      <c r="RCX27" s="173"/>
      <c r="RCY27" s="173"/>
      <c r="RCZ27" s="173"/>
      <c r="RDA27" s="173"/>
      <c r="RDB27" s="173"/>
      <c r="RDC27" s="173"/>
      <c r="RDD27" s="173"/>
      <c r="RDE27" s="173"/>
      <c r="RDF27" s="173"/>
      <c r="RDG27" s="173"/>
      <c r="RDH27" s="173"/>
      <c r="RDI27" s="173"/>
      <c r="RDJ27" s="173"/>
      <c r="RDK27" s="173"/>
      <c r="RDL27" s="173"/>
      <c r="RDM27" s="173"/>
      <c r="RDN27" s="173"/>
      <c r="RDO27" s="173"/>
      <c r="RDP27" s="173"/>
      <c r="RDQ27" s="173"/>
      <c r="RDR27" s="173"/>
      <c r="RDS27" s="173"/>
      <c r="RDT27" s="173"/>
      <c r="RDU27" s="173"/>
      <c r="RDV27" s="173"/>
      <c r="RDW27" s="173"/>
      <c r="RDX27" s="173"/>
      <c r="RDY27" s="173"/>
      <c r="RDZ27" s="173"/>
      <c r="REA27" s="173"/>
      <c r="REB27" s="173"/>
      <c r="REC27" s="173"/>
      <c r="RED27" s="173"/>
      <c r="REE27" s="173"/>
      <c r="REF27" s="173"/>
      <c r="REG27" s="173"/>
      <c r="REH27" s="173"/>
      <c r="REI27" s="173"/>
      <c r="REJ27" s="173"/>
      <c r="REK27" s="173"/>
      <c r="REL27" s="173"/>
      <c r="REM27" s="173"/>
      <c r="REN27" s="173"/>
      <c r="REO27" s="173"/>
      <c r="REP27" s="173"/>
      <c r="REQ27" s="173"/>
      <c r="RER27" s="173"/>
      <c r="RES27" s="173"/>
      <c r="RET27" s="173"/>
      <c r="REU27" s="173"/>
      <c r="REV27" s="173"/>
      <c r="REW27" s="173"/>
      <c r="REX27" s="173"/>
      <c r="REY27" s="173"/>
      <c r="REZ27" s="173"/>
      <c r="RFA27" s="173"/>
      <c r="RFB27" s="173"/>
      <c r="RFC27" s="173"/>
      <c r="RFD27" s="173"/>
      <c r="RFE27" s="173"/>
      <c r="RFF27" s="173"/>
      <c r="RFG27" s="173"/>
      <c r="RFH27" s="173"/>
      <c r="RFI27" s="173"/>
      <c r="RFJ27" s="173"/>
      <c r="RFK27" s="173"/>
      <c r="RFL27" s="173"/>
      <c r="RFM27" s="173"/>
      <c r="RFN27" s="173"/>
      <c r="RFO27" s="173"/>
      <c r="RFP27" s="173"/>
      <c r="RFQ27" s="173"/>
      <c r="RFR27" s="173"/>
      <c r="RFS27" s="173"/>
      <c r="RFT27" s="173"/>
      <c r="RFU27" s="173"/>
      <c r="RFV27" s="173"/>
      <c r="RFW27" s="173"/>
      <c r="RFX27" s="173"/>
      <c r="RFY27" s="173"/>
      <c r="RFZ27" s="173"/>
      <c r="RGA27" s="173"/>
      <c r="RGB27" s="173"/>
      <c r="RGC27" s="173"/>
      <c r="RGD27" s="173"/>
      <c r="RGE27" s="173"/>
      <c r="RGF27" s="173"/>
      <c r="RGG27" s="173"/>
      <c r="RGH27" s="173"/>
      <c r="RGI27" s="173"/>
      <c r="RGJ27" s="173"/>
      <c r="RGK27" s="173"/>
      <c r="RGL27" s="173"/>
      <c r="RGM27" s="173"/>
      <c r="RGN27" s="173"/>
      <c r="RGO27" s="173"/>
      <c r="RGP27" s="173"/>
      <c r="RGQ27" s="173"/>
      <c r="RGR27" s="173"/>
      <c r="RGS27" s="173"/>
      <c r="RGT27" s="173"/>
      <c r="RGU27" s="173"/>
      <c r="RGV27" s="173"/>
      <c r="RGW27" s="173"/>
      <c r="RGX27" s="173"/>
      <c r="RGY27" s="173"/>
      <c r="RGZ27" s="173"/>
      <c r="RHA27" s="173"/>
      <c r="RHB27" s="173"/>
      <c r="RHC27" s="173"/>
      <c r="RHD27" s="173"/>
      <c r="RHE27" s="173"/>
      <c r="RHF27" s="173"/>
      <c r="RHG27" s="173"/>
      <c r="RHH27" s="173"/>
      <c r="RHI27" s="173"/>
      <c r="RHJ27" s="173"/>
      <c r="RHK27" s="173"/>
      <c r="RHL27" s="173"/>
      <c r="RHM27" s="173"/>
      <c r="RHN27" s="173"/>
      <c r="RHO27" s="173"/>
      <c r="RHP27" s="173"/>
      <c r="RHQ27" s="173"/>
      <c r="RHR27" s="173"/>
      <c r="RHS27" s="173"/>
      <c r="RHT27" s="173"/>
      <c r="RHU27" s="173"/>
      <c r="RHV27" s="173"/>
      <c r="RHW27" s="173"/>
      <c r="RHX27" s="173"/>
      <c r="RHY27" s="173"/>
      <c r="RHZ27" s="173"/>
      <c r="RIA27" s="173"/>
      <c r="RIB27" s="173"/>
      <c r="RIC27" s="173"/>
      <c r="RID27" s="173"/>
      <c r="RIE27" s="173"/>
      <c r="RIF27" s="173"/>
      <c r="RIG27" s="173"/>
      <c r="RIH27" s="173"/>
      <c r="RII27" s="173"/>
      <c r="RIJ27" s="173"/>
      <c r="RIK27" s="173"/>
      <c r="RIL27" s="173"/>
      <c r="RIM27" s="173"/>
      <c r="RIN27" s="173"/>
      <c r="RIO27" s="173"/>
      <c r="RIP27" s="173"/>
      <c r="RIQ27" s="173"/>
      <c r="RIR27" s="173"/>
      <c r="RIS27" s="173"/>
      <c r="RIT27" s="173"/>
      <c r="RIU27" s="173"/>
      <c r="RIV27" s="173"/>
      <c r="RIW27" s="173"/>
      <c r="RIX27" s="173"/>
      <c r="RIY27" s="173"/>
      <c r="RIZ27" s="173"/>
      <c r="RJA27" s="173"/>
      <c r="RJB27" s="173"/>
      <c r="RJC27" s="173"/>
      <c r="RJD27" s="173"/>
      <c r="RJE27" s="173"/>
      <c r="RJF27" s="173"/>
      <c r="RJG27" s="173"/>
      <c r="RJH27" s="173"/>
      <c r="RJI27" s="173"/>
      <c r="RJJ27" s="173"/>
      <c r="RJK27" s="173"/>
      <c r="RJL27" s="173"/>
      <c r="RJM27" s="173"/>
      <c r="RJN27" s="173"/>
      <c r="RJO27" s="173"/>
      <c r="RJP27" s="173"/>
      <c r="RJQ27" s="173"/>
      <c r="RJR27" s="173"/>
      <c r="RJS27" s="173"/>
      <c r="RJT27" s="173"/>
      <c r="RJU27" s="173"/>
      <c r="RJV27" s="173"/>
      <c r="RJW27" s="173"/>
      <c r="RJX27" s="173"/>
      <c r="RJY27" s="173"/>
      <c r="RJZ27" s="173"/>
      <c r="RKA27" s="173"/>
      <c r="RKB27" s="173"/>
      <c r="RKC27" s="173"/>
      <c r="RKD27" s="173"/>
      <c r="RKE27" s="173"/>
      <c r="RKF27" s="173"/>
      <c r="RKG27" s="173"/>
      <c r="RKH27" s="173"/>
      <c r="RKI27" s="173"/>
      <c r="RKJ27" s="173"/>
      <c r="RKK27" s="173"/>
      <c r="RKL27" s="173"/>
      <c r="RKM27" s="173"/>
      <c r="RKN27" s="173"/>
      <c r="RKO27" s="173"/>
      <c r="RKP27" s="173"/>
      <c r="RKQ27" s="173"/>
      <c r="RKR27" s="173"/>
      <c r="RKS27" s="173"/>
      <c r="RKT27" s="173"/>
      <c r="RKU27" s="173"/>
      <c r="RKV27" s="173"/>
      <c r="RKW27" s="173"/>
      <c r="RKX27" s="173"/>
      <c r="RKY27" s="173"/>
      <c r="RKZ27" s="173"/>
      <c r="RLA27" s="173"/>
      <c r="RLB27" s="173"/>
      <c r="RLC27" s="173"/>
      <c r="RLD27" s="173"/>
      <c r="RLE27" s="173"/>
      <c r="RLF27" s="173"/>
      <c r="RLG27" s="173"/>
      <c r="RLH27" s="173"/>
      <c r="RLI27" s="173"/>
      <c r="RLJ27" s="173"/>
      <c r="RLK27" s="173"/>
      <c r="RLL27" s="173"/>
      <c r="RLM27" s="173"/>
      <c r="RLN27" s="173"/>
      <c r="RLO27" s="173"/>
      <c r="RLP27" s="173"/>
      <c r="RLQ27" s="173"/>
      <c r="RLR27" s="173"/>
      <c r="RLS27" s="173"/>
      <c r="RLT27" s="173"/>
      <c r="RLU27" s="173"/>
      <c r="RLV27" s="173"/>
      <c r="RLW27" s="173"/>
      <c r="RLX27" s="173"/>
      <c r="RLY27" s="173"/>
      <c r="RLZ27" s="173"/>
      <c r="RMA27" s="173"/>
      <c r="RMB27" s="173"/>
      <c r="RMC27" s="173"/>
      <c r="RMD27" s="173"/>
      <c r="RME27" s="173"/>
      <c r="RMF27" s="173"/>
      <c r="RMG27" s="173"/>
      <c r="RMH27" s="173"/>
      <c r="RMI27" s="173"/>
      <c r="RMJ27" s="173"/>
      <c r="RMK27" s="173"/>
      <c r="RML27" s="173"/>
      <c r="RMM27" s="173"/>
      <c r="RMN27" s="173"/>
      <c r="RMO27" s="173"/>
      <c r="RMP27" s="173"/>
      <c r="RMQ27" s="173"/>
      <c r="RMR27" s="173"/>
      <c r="RMS27" s="173"/>
      <c r="RMT27" s="173"/>
      <c r="RMU27" s="173"/>
      <c r="RMV27" s="173"/>
      <c r="RMW27" s="173"/>
      <c r="RMX27" s="173"/>
      <c r="RMY27" s="173"/>
      <c r="RMZ27" s="173"/>
      <c r="RNA27" s="173"/>
      <c r="RNB27" s="173"/>
      <c r="RNC27" s="173"/>
      <c r="RND27" s="173"/>
      <c r="RNE27" s="173"/>
      <c r="RNF27" s="173"/>
      <c r="RNG27" s="173"/>
      <c r="RNH27" s="173"/>
      <c r="RNI27" s="173"/>
      <c r="RNJ27" s="173"/>
      <c r="RNK27" s="173"/>
      <c r="RNL27" s="173"/>
      <c r="RNM27" s="173"/>
      <c r="RNN27" s="173"/>
      <c r="RNO27" s="173"/>
      <c r="RNP27" s="173"/>
      <c r="RNQ27" s="173"/>
      <c r="RNR27" s="173"/>
      <c r="RNS27" s="173"/>
      <c r="RNT27" s="173"/>
      <c r="RNU27" s="173"/>
      <c r="RNV27" s="173"/>
      <c r="RNW27" s="173"/>
      <c r="RNX27" s="173"/>
      <c r="RNY27" s="173"/>
      <c r="RNZ27" s="173"/>
      <c r="ROA27" s="173"/>
      <c r="ROB27" s="173"/>
      <c r="ROC27" s="173"/>
      <c r="ROD27" s="173"/>
      <c r="ROE27" s="173"/>
      <c r="ROF27" s="173"/>
      <c r="ROG27" s="173"/>
      <c r="ROH27" s="173"/>
      <c r="ROI27" s="173"/>
      <c r="ROJ27" s="173"/>
      <c r="ROK27" s="173"/>
      <c r="ROL27" s="173"/>
      <c r="ROM27" s="173"/>
      <c r="RON27" s="173"/>
      <c r="ROO27" s="173"/>
      <c r="ROP27" s="173"/>
      <c r="ROQ27" s="173"/>
      <c r="ROR27" s="173"/>
      <c r="ROS27" s="173"/>
      <c r="ROT27" s="173"/>
      <c r="ROU27" s="173"/>
      <c r="ROV27" s="173"/>
      <c r="ROW27" s="173"/>
      <c r="ROX27" s="173"/>
      <c r="ROY27" s="173"/>
      <c r="ROZ27" s="173"/>
      <c r="RPA27" s="173"/>
      <c r="RPB27" s="173"/>
      <c r="RPC27" s="173"/>
      <c r="RPD27" s="173"/>
      <c r="RPE27" s="173"/>
      <c r="RPF27" s="173"/>
      <c r="RPG27" s="173"/>
      <c r="RPH27" s="173"/>
      <c r="RPI27" s="173"/>
      <c r="RPJ27" s="173"/>
      <c r="RPK27" s="173"/>
      <c r="RPL27" s="173"/>
      <c r="RPM27" s="173"/>
      <c r="RPN27" s="173"/>
      <c r="RPO27" s="173"/>
      <c r="RPP27" s="173"/>
      <c r="RPQ27" s="173"/>
      <c r="RPR27" s="173"/>
      <c r="RPS27" s="173"/>
      <c r="RPT27" s="173"/>
      <c r="RPU27" s="173"/>
      <c r="RPV27" s="173"/>
      <c r="RPW27" s="173"/>
      <c r="RPX27" s="173"/>
      <c r="RPY27" s="173"/>
      <c r="RPZ27" s="173"/>
      <c r="RQA27" s="173"/>
      <c r="RQB27" s="173"/>
      <c r="RQC27" s="173"/>
      <c r="RQD27" s="173"/>
      <c r="RQE27" s="173"/>
      <c r="RQF27" s="173"/>
      <c r="RQG27" s="173"/>
      <c r="RQH27" s="173"/>
      <c r="RQI27" s="173"/>
      <c r="RQJ27" s="173"/>
      <c r="RQK27" s="173"/>
      <c r="RQL27" s="173"/>
      <c r="RQM27" s="173"/>
      <c r="RQN27" s="173"/>
      <c r="RQO27" s="173"/>
      <c r="RQP27" s="173"/>
      <c r="RQQ27" s="173"/>
      <c r="RQR27" s="173"/>
      <c r="RQS27" s="173"/>
      <c r="RQT27" s="173"/>
      <c r="RQU27" s="173"/>
      <c r="RQV27" s="173"/>
      <c r="RQW27" s="173"/>
      <c r="RQX27" s="173"/>
      <c r="RQY27" s="173"/>
      <c r="RQZ27" s="173"/>
      <c r="RRA27" s="173"/>
      <c r="RRB27" s="173"/>
      <c r="RRC27" s="173"/>
      <c r="RRD27" s="173"/>
      <c r="RRE27" s="173"/>
      <c r="RRF27" s="173"/>
      <c r="RRG27" s="173"/>
      <c r="RRH27" s="173"/>
      <c r="RRI27" s="173"/>
      <c r="RRJ27" s="173"/>
      <c r="RRK27" s="173"/>
      <c r="RRL27" s="173"/>
      <c r="RRM27" s="173"/>
      <c r="RRN27" s="173"/>
      <c r="RRO27" s="173"/>
      <c r="RRP27" s="173"/>
      <c r="RRQ27" s="173"/>
      <c r="RRR27" s="173"/>
      <c r="RRS27" s="173"/>
      <c r="RRT27" s="173"/>
      <c r="RRU27" s="173"/>
      <c r="RRV27" s="173"/>
      <c r="RRW27" s="173"/>
      <c r="RRX27" s="173"/>
      <c r="RRY27" s="173"/>
      <c r="RRZ27" s="173"/>
      <c r="RSA27" s="173"/>
      <c r="RSB27" s="173"/>
      <c r="RSC27" s="173"/>
      <c r="RSD27" s="173"/>
      <c r="RSE27" s="173"/>
      <c r="RSF27" s="173"/>
      <c r="RSG27" s="173"/>
      <c r="RSH27" s="173"/>
      <c r="RSI27" s="173"/>
      <c r="RSJ27" s="173"/>
      <c r="RSK27" s="173"/>
      <c r="RSL27" s="173"/>
      <c r="RSM27" s="173"/>
      <c r="RSN27" s="173"/>
      <c r="RSO27" s="173"/>
      <c r="RSP27" s="173"/>
      <c r="RSQ27" s="173"/>
      <c r="RSR27" s="173"/>
      <c r="RSS27" s="173"/>
      <c r="RST27" s="173"/>
      <c r="RSU27" s="173"/>
      <c r="RSV27" s="173"/>
      <c r="RSW27" s="173"/>
      <c r="RSX27" s="173"/>
      <c r="RSY27" s="173"/>
      <c r="RSZ27" s="173"/>
      <c r="RTA27" s="173"/>
      <c r="RTB27" s="173"/>
      <c r="RTC27" s="173"/>
      <c r="RTD27" s="173"/>
      <c r="RTE27" s="173"/>
      <c r="RTF27" s="173"/>
      <c r="RTG27" s="173"/>
      <c r="RTH27" s="173"/>
      <c r="RTI27" s="173"/>
      <c r="RTJ27" s="173"/>
      <c r="RTK27" s="173"/>
      <c r="RTL27" s="173"/>
      <c r="RTM27" s="173"/>
      <c r="RTN27" s="173"/>
      <c r="RTO27" s="173"/>
      <c r="RTP27" s="173"/>
      <c r="RTQ27" s="173"/>
      <c r="RTR27" s="173"/>
      <c r="RTS27" s="173"/>
      <c r="RTT27" s="173"/>
      <c r="RTU27" s="173"/>
      <c r="RTV27" s="173"/>
      <c r="RTW27" s="173"/>
      <c r="RTX27" s="173"/>
      <c r="RTY27" s="173"/>
      <c r="RTZ27" s="173"/>
      <c r="RUA27" s="173"/>
      <c r="RUB27" s="173"/>
      <c r="RUC27" s="173"/>
      <c r="RUD27" s="173"/>
      <c r="RUE27" s="173"/>
      <c r="RUF27" s="173"/>
      <c r="RUG27" s="173"/>
      <c r="RUH27" s="173"/>
      <c r="RUI27" s="173"/>
      <c r="RUJ27" s="173"/>
      <c r="RUK27" s="173"/>
      <c r="RUL27" s="173"/>
      <c r="RUM27" s="173"/>
      <c r="RUN27" s="173"/>
      <c r="RUO27" s="173"/>
      <c r="RUP27" s="173"/>
      <c r="RUQ27" s="173"/>
      <c r="RUR27" s="173"/>
      <c r="RUS27" s="173"/>
      <c r="RUT27" s="173"/>
      <c r="RUU27" s="173"/>
      <c r="RUV27" s="173"/>
      <c r="RUW27" s="173"/>
      <c r="RUX27" s="173"/>
      <c r="RUY27" s="173"/>
      <c r="RUZ27" s="173"/>
      <c r="RVA27" s="173"/>
      <c r="RVB27" s="173"/>
      <c r="RVC27" s="173"/>
      <c r="RVD27" s="173"/>
      <c r="RVE27" s="173"/>
      <c r="RVF27" s="173"/>
      <c r="RVG27" s="173"/>
      <c r="RVH27" s="173"/>
      <c r="RVI27" s="173"/>
      <c r="RVJ27" s="173"/>
      <c r="RVK27" s="173"/>
      <c r="RVL27" s="173"/>
      <c r="RVM27" s="173"/>
      <c r="RVN27" s="173"/>
      <c r="RVO27" s="173"/>
      <c r="RVP27" s="173"/>
      <c r="RVQ27" s="173"/>
      <c r="RVR27" s="173"/>
      <c r="RVS27" s="173"/>
      <c r="RVT27" s="173"/>
      <c r="RVU27" s="173"/>
      <c r="RVV27" s="173"/>
      <c r="RVW27" s="173"/>
      <c r="RVX27" s="173"/>
      <c r="RVY27" s="173"/>
      <c r="RVZ27" s="173"/>
      <c r="RWA27" s="173"/>
      <c r="RWB27" s="173"/>
      <c r="RWC27" s="173"/>
      <c r="RWD27" s="173"/>
      <c r="RWE27" s="173"/>
      <c r="RWF27" s="173"/>
      <c r="RWG27" s="173"/>
      <c r="RWH27" s="173"/>
      <c r="RWI27" s="173"/>
      <c r="RWJ27" s="173"/>
      <c r="RWK27" s="173"/>
      <c r="RWL27" s="173"/>
      <c r="RWM27" s="173"/>
      <c r="RWN27" s="173"/>
      <c r="RWO27" s="173"/>
      <c r="RWP27" s="173"/>
      <c r="RWQ27" s="173"/>
      <c r="RWR27" s="173"/>
      <c r="RWS27" s="173"/>
      <c r="RWT27" s="173"/>
      <c r="RWU27" s="173"/>
      <c r="RWV27" s="173"/>
      <c r="RWW27" s="173"/>
      <c r="RWX27" s="173"/>
      <c r="RWY27" s="173"/>
      <c r="RWZ27" s="173"/>
      <c r="RXA27" s="173"/>
      <c r="RXB27" s="173"/>
      <c r="RXC27" s="173"/>
      <c r="RXD27" s="173"/>
      <c r="RXE27" s="173"/>
      <c r="RXF27" s="173"/>
      <c r="RXG27" s="173"/>
      <c r="RXH27" s="173"/>
      <c r="RXI27" s="173"/>
      <c r="RXJ27" s="173"/>
      <c r="RXK27" s="173"/>
      <c r="RXL27" s="173"/>
      <c r="RXM27" s="173"/>
      <c r="RXN27" s="173"/>
      <c r="RXO27" s="173"/>
      <c r="RXP27" s="173"/>
      <c r="RXQ27" s="173"/>
      <c r="RXR27" s="173"/>
      <c r="RXS27" s="173"/>
      <c r="RXT27" s="173"/>
      <c r="RXU27" s="173"/>
      <c r="RXV27" s="173"/>
      <c r="RXW27" s="173"/>
      <c r="RXX27" s="173"/>
      <c r="RXY27" s="173"/>
      <c r="RXZ27" s="173"/>
      <c r="RYA27" s="173"/>
      <c r="RYB27" s="173"/>
      <c r="RYC27" s="173"/>
      <c r="RYD27" s="173"/>
      <c r="RYE27" s="173"/>
      <c r="RYF27" s="173"/>
      <c r="RYG27" s="173"/>
      <c r="RYH27" s="173"/>
      <c r="RYI27" s="173"/>
      <c r="RYJ27" s="173"/>
      <c r="RYK27" s="173"/>
      <c r="RYL27" s="173"/>
      <c r="RYM27" s="173"/>
      <c r="RYN27" s="173"/>
      <c r="RYO27" s="173"/>
      <c r="RYP27" s="173"/>
      <c r="RYQ27" s="173"/>
      <c r="RYR27" s="173"/>
      <c r="RYS27" s="173"/>
      <c r="RYT27" s="173"/>
      <c r="RYU27" s="173"/>
      <c r="RYV27" s="173"/>
      <c r="RYW27" s="173"/>
      <c r="RYX27" s="173"/>
      <c r="RYY27" s="173"/>
      <c r="RYZ27" s="173"/>
      <c r="RZA27" s="173"/>
      <c r="RZB27" s="173"/>
      <c r="RZC27" s="173"/>
      <c r="RZD27" s="173"/>
      <c r="RZE27" s="173"/>
      <c r="RZF27" s="173"/>
      <c r="RZG27" s="173"/>
      <c r="RZH27" s="173"/>
      <c r="RZI27" s="173"/>
      <c r="RZJ27" s="173"/>
      <c r="RZK27" s="173"/>
      <c r="RZL27" s="173"/>
      <c r="RZM27" s="173"/>
      <c r="RZN27" s="173"/>
      <c r="RZO27" s="173"/>
      <c r="RZP27" s="173"/>
      <c r="RZQ27" s="173"/>
      <c r="RZR27" s="173"/>
      <c r="RZS27" s="173"/>
      <c r="RZT27" s="173"/>
      <c r="RZU27" s="173"/>
      <c r="RZV27" s="173"/>
      <c r="RZW27" s="173"/>
      <c r="RZX27" s="173"/>
      <c r="RZY27" s="173"/>
      <c r="RZZ27" s="173"/>
      <c r="SAA27" s="173"/>
      <c r="SAB27" s="173"/>
      <c r="SAC27" s="173"/>
      <c r="SAD27" s="173"/>
      <c r="SAE27" s="173"/>
      <c r="SAF27" s="173"/>
      <c r="SAG27" s="173"/>
      <c r="SAH27" s="173"/>
      <c r="SAI27" s="173"/>
      <c r="SAJ27" s="173"/>
      <c r="SAK27" s="173"/>
      <c r="SAL27" s="173"/>
      <c r="SAM27" s="173"/>
      <c r="SAN27" s="173"/>
      <c r="SAO27" s="173"/>
      <c r="SAP27" s="173"/>
      <c r="SAQ27" s="173"/>
      <c r="SAR27" s="173"/>
      <c r="SAS27" s="173"/>
      <c r="SAT27" s="173"/>
      <c r="SAU27" s="173"/>
      <c r="SAV27" s="173"/>
      <c r="SAW27" s="173"/>
      <c r="SAX27" s="173"/>
      <c r="SAY27" s="173"/>
      <c r="SAZ27" s="173"/>
      <c r="SBA27" s="173"/>
      <c r="SBB27" s="173"/>
      <c r="SBC27" s="173"/>
      <c r="SBD27" s="173"/>
      <c r="SBE27" s="173"/>
      <c r="SBF27" s="173"/>
      <c r="SBG27" s="173"/>
      <c r="SBH27" s="173"/>
      <c r="SBI27" s="173"/>
      <c r="SBJ27" s="173"/>
      <c r="SBK27" s="173"/>
      <c r="SBL27" s="173"/>
      <c r="SBM27" s="173"/>
      <c r="SBN27" s="173"/>
      <c r="SBO27" s="173"/>
      <c r="SBP27" s="173"/>
      <c r="SBQ27" s="173"/>
      <c r="SBR27" s="173"/>
      <c r="SBS27" s="173"/>
      <c r="SBT27" s="173"/>
      <c r="SBU27" s="173"/>
      <c r="SBV27" s="173"/>
      <c r="SBW27" s="173"/>
      <c r="SBX27" s="173"/>
      <c r="SBY27" s="173"/>
      <c r="SBZ27" s="173"/>
      <c r="SCA27" s="173"/>
      <c r="SCB27" s="173"/>
      <c r="SCC27" s="173"/>
      <c r="SCD27" s="173"/>
      <c r="SCE27" s="173"/>
      <c r="SCF27" s="173"/>
      <c r="SCG27" s="173"/>
      <c r="SCH27" s="173"/>
      <c r="SCI27" s="173"/>
      <c r="SCJ27" s="173"/>
      <c r="SCK27" s="173"/>
      <c r="SCL27" s="173"/>
      <c r="SCM27" s="173"/>
      <c r="SCN27" s="173"/>
      <c r="SCO27" s="173"/>
      <c r="SCP27" s="173"/>
      <c r="SCQ27" s="173"/>
      <c r="SCR27" s="173"/>
      <c r="SCS27" s="173"/>
      <c r="SCT27" s="173"/>
      <c r="SCU27" s="173"/>
      <c r="SCV27" s="173"/>
      <c r="SCW27" s="173"/>
      <c r="SCX27" s="173"/>
      <c r="SCY27" s="173"/>
      <c r="SCZ27" s="173"/>
      <c r="SDA27" s="173"/>
      <c r="SDB27" s="173"/>
      <c r="SDC27" s="173"/>
      <c r="SDD27" s="173"/>
      <c r="SDE27" s="173"/>
      <c r="SDF27" s="173"/>
      <c r="SDG27" s="173"/>
      <c r="SDH27" s="173"/>
      <c r="SDI27" s="173"/>
      <c r="SDJ27" s="173"/>
      <c r="SDK27" s="173"/>
      <c r="SDL27" s="173"/>
      <c r="SDM27" s="173"/>
      <c r="SDN27" s="173"/>
      <c r="SDO27" s="173"/>
      <c r="SDP27" s="173"/>
      <c r="SDQ27" s="173"/>
      <c r="SDR27" s="173"/>
      <c r="SDS27" s="173"/>
      <c r="SDT27" s="173"/>
      <c r="SDU27" s="173"/>
      <c r="SDV27" s="173"/>
      <c r="SDW27" s="173"/>
      <c r="SDX27" s="173"/>
      <c r="SDY27" s="173"/>
      <c r="SDZ27" s="173"/>
      <c r="SEA27" s="173"/>
      <c r="SEB27" s="173"/>
      <c r="SEC27" s="173"/>
      <c r="SED27" s="173"/>
      <c r="SEE27" s="173"/>
      <c r="SEF27" s="173"/>
      <c r="SEG27" s="173"/>
      <c r="SEH27" s="173"/>
      <c r="SEI27" s="173"/>
      <c r="SEJ27" s="173"/>
      <c r="SEK27" s="173"/>
      <c r="SEL27" s="173"/>
      <c r="SEM27" s="173"/>
      <c r="SEN27" s="173"/>
      <c r="SEO27" s="173"/>
      <c r="SEP27" s="173"/>
      <c r="SEQ27" s="173"/>
      <c r="SER27" s="173"/>
      <c r="SES27" s="173"/>
      <c r="SET27" s="173"/>
      <c r="SEU27" s="173"/>
      <c r="SEV27" s="173"/>
      <c r="SEW27" s="173"/>
      <c r="SEX27" s="173"/>
      <c r="SEY27" s="173"/>
      <c r="SEZ27" s="173"/>
      <c r="SFA27" s="173"/>
      <c r="SFB27" s="173"/>
      <c r="SFC27" s="173"/>
      <c r="SFD27" s="173"/>
      <c r="SFE27" s="173"/>
      <c r="SFF27" s="173"/>
      <c r="SFG27" s="173"/>
      <c r="SFH27" s="173"/>
      <c r="SFI27" s="173"/>
      <c r="SFJ27" s="173"/>
      <c r="SFK27" s="173"/>
      <c r="SFL27" s="173"/>
      <c r="SFM27" s="173"/>
      <c r="SFN27" s="173"/>
      <c r="SFO27" s="173"/>
      <c r="SFP27" s="173"/>
      <c r="SFQ27" s="173"/>
      <c r="SFR27" s="173"/>
      <c r="SFS27" s="173"/>
      <c r="SFT27" s="173"/>
      <c r="SFU27" s="173"/>
      <c r="SFV27" s="173"/>
      <c r="SFW27" s="173"/>
      <c r="SFX27" s="173"/>
      <c r="SFY27" s="173"/>
      <c r="SFZ27" s="173"/>
      <c r="SGA27" s="173"/>
      <c r="SGB27" s="173"/>
      <c r="SGC27" s="173"/>
      <c r="SGD27" s="173"/>
      <c r="SGE27" s="173"/>
      <c r="SGF27" s="173"/>
      <c r="SGG27" s="173"/>
      <c r="SGH27" s="173"/>
      <c r="SGI27" s="173"/>
      <c r="SGJ27" s="173"/>
      <c r="SGK27" s="173"/>
      <c r="SGL27" s="173"/>
      <c r="SGM27" s="173"/>
      <c r="SGN27" s="173"/>
      <c r="SGO27" s="173"/>
      <c r="SGP27" s="173"/>
      <c r="SGQ27" s="173"/>
      <c r="SGR27" s="173"/>
      <c r="SGS27" s="173"/>
      <c r="SGT27" s="173"/>
      <c r="SGU27" s="173"/>
      <c r="SGV27" s="173"/>
      <c r="SGW27" s="173"/>
      <c r="SGX27" s="173"/>
      <c r="SGY27" s="173"/>
      <c r="SGZ27" s="173"/>
      <c r="SHA27" s="173"/>
      <c r="SHB27" s="173"/>
      <c r="SHC27" s="173"/>
      <c r="SHD27" s="173"/>
      <c r="SHE27" s="173"/>
      <c r="SHF27" s="173"/>
      <c r="SHG27" s="173"/>
      <c r="SHH27" s="173"/>
      <c r="SHI27" s="173"/>
      <c r="SHJ27" s="173"/>
      <c r="SHK27" s="173"/>
      <c r="SHL27" s="173"/>
      <c r="SHM27" s="173"/>
      <c r="SHN27" s="173"/>
      <c r="SHO27" s="173"/>
      <c r="SHP27" s="173"/>
      <c r="SHQ27" s="173"/>
      <c r="SHR27" s="173"/>
      <c r="SHS27" s="173"/>
      <c r="SHT27" s="173"/>
      <c r="SHU27" s="173"/>
      <c r="SHV27" s="173"/>
      <c r="SHW27" s="173"/>
      <c r="SHX27" s="173"/>
      <c r="SHY27" s="173"/>
      <c r="SHZ27" s="173"/>
      <c r="SIA27" s="173"/>
      <c r="SIB27" s="173"/>
      <c r="SIC27" s="173"/>
      <c r="SID27" s="173"/>
      <c r="SIE27" s="173"/>
      <c r="SIF27" s="173"/>
      <c r="SIG27" s="173"/>
      <c r="SIH27" s="173"/>
      <c r="SII27" s="173"/>
      <c r="SIJ27" s="173"/>
      <c r="SIK27" s="173"/>
      <c r="SIL27" s="173"/>
      <c r="SIM27" s="173"/>
      <c r="SIN27" s="173"/>
      <c r="SIO27" s="173"/>
      <c r="SIP27" s="173"/>
      <c r="SIQ27" s="173"/>
      <c r="SIR27" s="173"/>
      <c r="SIS27" s="173"/>
      <c r="SIT27" s="173"/>
      <c r="SIU27" s="173"/>
      <c r="SIV27" s="173"/>
      <c r="SIW27" s="173"/>
      <c r="SIX27" s="173"/>
      <c r="SIY27" s="173"/>
      <c r="SIZ27" s="173"/>
      <c r="SJA27" s="173"/>
      <c r="SJB27" s="173"/>
      <c r="SJC27" s="173"/>
      <c r="SJD27" s="173"/>
      <c r="SJE27" s="173"/>
      <c r="SJF27" s="173"/>
      <c r="SJG27" s="173"/>
      <c r="SJH27" s="173"/>
      <c r="SJI27" s="173"/>
      <c r="SJJ27" s="173"/>
      <c r="SJK27" s="173"/>
      <c r="SJL27" s="173"/>
      <c r="SJM27" s="173"/>
      <c r="SJN27" s="173"/>
      <c r="SJO27" s="173"/>
      <c r="SJP27" s="173"/>
      <c r="SJQ27" s="173"/>
      <c r="SJR27" s="173"/>
      <c r="SJS27" s="173"/>
      <c r="SJT27" s="173"/>
      <c r="SJU27" s="173"/>
      <c r="SJV27" s="173"/>
      <c r="SJW27" s="173"/>
      <c r="SJX27" s="173"/>
      <c r="SJY27" s="173"/>
      <c r="SJZ27" s="173"/>
      <c r="SKA27" s="173"/>
      <c r="SKB27" s="173"/>
      <c r="SKC27" s="173"/>
      <c r="SKD27" s="173"/>
      <c r="SKE27" s="173"/>
      <c r="SKF27" s="173"/>
      <c r="SKG27" s="173"/>
      <c r="SKH27" s="173"/>
      <c r="SKI27" s="173"/>
      <c r="SKJ27" s="173"/>
      <c r="SKK27" s="173"/>
      <c r="SKL27" s="173"/>
      <c r="SKM27" s="173"/>
      <c r="SKN27" s="173"/>
      <c r="SKO27" s="173"/>
      <c r="SKP27" s="173"/>
      <c r="SKQ27" s="173"/>
      <c r="SKR27" s="173"/>
      <c r="SKS27" s="173"/>
      <c r="SKT27" s="173"/>
      <c r="SKU27" s="173"/>
      <c r="SKV27" s="173"/>
      <c r="SKW27" s="173"/>
      <c r="SKX27" s="173"/>
      <c r="SKY27" s="173"/>
      <c r="SKZ27" s="173"/>
      <c r="SLA27" s="173"/>
      <c r="SLB27" s="173"/>
      <c r="SLC27" s="173"/>
      <c r="SLD27" s="173"/>
      <c r="SLE27" s="173"/>
      <c r="SLF27" s="173"/>
      <c r="SLG27" s="173"/>
      <c r="SLH27" s="173"/>
      <c r="SLI27" s="173"/>
      <c r="SLJ27" s="173"/>
      <c r="SLK27" s="173"/>
      <c r="SLL27" s="173"/>
      <c r="SLM27" s="173"/>
      <c r="SLN27" s="173"/>
      <c r="SLO27" s="173"/>
      <c r="SLP27" s="173"/>
      <c r="SLQ27" s="173"/>
      <c r="SLR27" s="173"/>
      <c r="SLS27" s="173"/>
      <c r="SLT27" s="173"/>
      <c r="SLU27" s="173"/>
      <c r="SLV27" s="173"/>
      <c r="SLW27" s="173"/>
      <c r="SLX27" s="173"/>
      <c r="SLY27" s="173"/>
      <c r="SLZ27" s="173"/>
      <c r="SMA27" s="173"/>
      <c r="SMB27" s="173"/>
      <c r="SMC27" s="173"/>
      <c r="SMD27" s="173"/>
      <c r="SME27" s="173"/>
      <c r="SMF27" s="173"/>
      <c r="SMG27" s="173"/>
      <c r="SMH27" s="173"/>
      <c r="SMI27" s="173"/>
      <c r="SMJ27" s="173"/>
      <c r="SMK27" s="173"/>
      <c r="SML27" s="173"/>
      <c r="SMM27" s="173"/>
      <c r="SMN27" s="173"/>
      <c r="SMO27" s="173"/>
      <c r="SMP27" s="173"/>
      <c r="SMQ27" s="173"/>
      <c r="SMR27" s="173"/>
      <c r="SMS27" s="173"/>
      <c r="SMT27" s="173"/>
      <c r="SMU27" s="173"/>
      <c r="SMV27" s="173"/>
      <c r="SMW27" s="173"/>
      <c r="SMX27" s="173"/>
      <c r="SMY27" s="173"/>
      <c r="SMZ27" s="173"/>
      <c r="SNA27" s="173"/>
      <c r="SNB27" s="173"/>
      <c r="SNC27" s="173"/>
      <c r="SND27" s="173"/>
      <c r="SNE27" s="173"/>
      <c r="SNF27" s="173"/>
      <c r="SNG27" s="173"/>
      <c r="SNH27" s="173"/>
      <c r="SNI27" s="173"/>
      <c r="SNJ27" s="173"/>
      <c r="SNK27" s="173"/>
      <c r="SNL27" s="173"/>
      <c r="SNM27" s="173"/>
      <c r="SNN27" s="173"/>
      <c r="SNO27" s="173"/>
      <c r="SNP27" s="173"/>
      <c r="SNQ27" s="173"/>
      <c r="SNR27" s="173"/>
      <c r="SNS27" s="173"/>
      <c r="SNT27" s="173"/>
      <c r="SNU27" s="173"/>
      <c r="SNV27" s="173"/>
      <c r="SNW27" s="173"/>
      <c r="SNX27" s="173"/>
      <c r="SNY27" s="173"/>
      <c r="SNZ27" s="173"/>
      <c r="SOA27" s="173"/>
      <c r="SOB27" s="173"/>
      <c r="SOC27" s="173"/>
      <c r="SOD27" s="173"/>
      <c r="SOE27" s="173"/>
      <c r="SOF27" s="173"/>
      <c r="SOG27" s="173"/>
      <c r="SOH27" s="173"/>
      <c r="SOI27" s="173"/>
      <c r="SOJ27" s="173"/>
      <c r="SOK27" s="173"/>
      <c r="SOL27" s="173"/>
      <c r="SOM27" s="173"/>
      <c r="SON27" s="173"/>
      <c r="SOO27" s="173"/>
      <c r="SOP27" s="173"/>
      <c r="SOQ27" s="173"/>
      <c r="SOR27" s="173"/>
      <c r="SOS27" s="173"/>
      <c r="SOT27" s="173"/>
      <c r="SOU27" s="173"/>
      <c r="SOV27" s="173"/>
      <c r="SOW27" s="173"/>
      <c r="SOX27" s="173"/>
      <c r="SOY27" s="173"/>
      <c r="SOZ27" s="173"/>
      <c r="SPA27" s="173"/>
      <c r="SPB27" s="173"/>
      <c r="SPC27" s="173"/>
      <c r="SPD27" s="173"/>
      <c r="SPE27" s="173"/>
      <c r="SPF27" s="173"/>
      <c r="SPG27" s="173"/>
      <c r="SPH27" s="173"/>
      <c r="SPI27" s="173"/>
      <c r="SPJ27" s="173"/>
      <c r="SPK27" s="173"/>
      <c r="SPL27" s="173"/>
      <c r="SPM27" s="173"/>
      <c r="SPN27" s="173"/>
      <c r="SPO27" s="173"/>
      <c r="SPP27" s="173"/>
      <c r="SPQ27" s="173"/>
      <c r="SPR27" s="173"/>
      <c r="SPS27" s="173"/>
      <c r="SPT27" s="173"/>
      <c r="SPU27" s="173"/>
      <c r="SPV27" s="173"/>
      <c r="SPW27" s="173"/>
      <c r="SPX27" s="173"/>
      <c r="SPY27" s="173"/>
      <c r="SPZ27" s="173"/>
      <c r="SQA27" s="173"/>
      <c r="SQB27" s="173"/>
      <c r="SQC27" s="173"/>
      <c r="SQD27" s="173"/>
      <c r="SQE27" s="173"/>
      <c r="SQF27" s="173"/>
      <c r="SQG27" s="173"/>
      <c r="SQH27" s="173"/>
      <c r="SQI27" s="173"/>
      <c r="SQJ27" s="173"/>
      <c r="SQK27" s="173"/>
      <c r="SQL27" s="173"/>
      <c r="SQM27" s="173"/>
      <c r="SQN27" s="173"/>
      <c r="SQO27" s="173"/>
      <c r="SQP27" s="173"/>
      <c r="SQQ27" s="173"/>
      <c r="SQR27" s="173"/>
      <c r="SQS27" s="173"/>
      <c r="SQT27" s="173"/>
      <c r="SQU27" s="173"/>
      <c r="SQV27" s="173"/>
      <c r="SQW27" s="173"/>
      <c r="SQX27" s="173"/>
      <c r="SQY27" s="173"/>
      <c r="SQZ27" s="173"/>
      <c r="SRA27" s="173"/>
      <c r="SRB27" s="173"/>
      <c r="SRC27" s="173"/>
      <c r="SRD27" s="173"/>
      <c r="SRE27" s="173"/>
      <c r="SRF27" s="173"/>
      <c r="SRG27" s="173"/>
      <c r="SRH27" s="173"/>
      <c r="SRI27" s="173"/>
      <c r="SRJ27" s="173"/>
      <c r="SRK27" s="173"/>
      <c r="SRL27" s="173"/>
      <c r="SRM27" s="173"/>
      <c r="SRN27" s="173"/>
      <c r="SRO27" s="173"/>
      <c r="SRP27" s="173"/>
      <c r="SRQ27" s="173"/>
      <c r="SRR27" s="173"/>
      <c r="SRS27" s="173"/>
      <c r="SRT27" s="173"/>
      <c r="SRU27" s="173"/>
      <c r="SRV27" s="173"/>
      <c r="SRW27" s="173"/>
      <c r="SRX27" s="173"/>
      <c r="SRY27" s="173"/>
      <c r="SRZ27" s="173"/>
      <c r="SSA27" s="173"/>
      <c r="SSB27" s="173"/>
      <c r="SSC27" s="173"/>
      <c r="SSD27" s="173"/>
      <c r="SSE27" s="173"/>
      <c r="SSF27" s="173"/>
      <c r="SSG27" s="173"/>
      <c r="SSH27" s="173"/>
      <c r="SSI27" s="173"/>
      <c r="SSJ27" s="173"/>
      <c r="SSK27" s="173"/>
      <c r="SSL27" s="173"/>
      <c r="SSM27" s="173"/>
      <c r="SSN27" s="173"/>
      <c r="SSO27" s="173"/>
      <c r="SSP27" s="173"/>
      <c r="SSQ27" s="173"/>
      <c r="SSR27" s="173"/>
      <c r="SSS27" s="173"/>
      <c r="SST27" s="173"/>
      <c r="SSU27" s="173"/>
      <c r="SSV27" s="173"/>
      <c r="SSW27" s="173"/>
      <c r="SSX27" s="173"/>
      <c r="SSY27" s="173"/>
      <c r="SSZ27" s="173"/>
      <c r="STA27" s="173"/>
      <c r="STB27" s="173"/>
      <c r="STC27" s="173"/>
      <c r="STD27" s="173"/>
      <c r="STE27" s="173"/>
      <c r="STF27" s="173"/>
      <c r="STG27" s="173"/>
      <c r="STH27" s="173"/>
      <c r="STI27" s="173"/>
      <c r="STJ27" s="173"/>
      <c r="STK27" s="173"/>
      <c r="STL27" s="173"/>
      <c r="STM27" s="173"/>
      <c r="STN27" s="173"/>
      <c r="STO27" s="173"/>
      <c r="STP27" s="173"/>
      <c r="STQ27" s="173"/>
      <c r="STR27" s="173"/>
      <c r="STS27" s="173"/>
      <c r="STT27" s="173"/>
      <c r="STU27" s="173"/>
      <c r="STV27" s="173"/>
      <c r="STW27" s="173"/>
      <c r="STX27" s="173"/>
      <c r="STY27" s="173"/>
      <c r="STZ27" s="173"/>
      <c r="SUA27" s="173"/>
      <c r="SUB27" s="173"/>
      <c r="SUC27" s="173"/>
      <c r="SUD27" s="173"/>
      <c r="SUE27" s="173"/>
      <c r="SUF27" s="173"/>
      <c r="SUG27" s="173"/>
      <c r="SUH27" s="173"/>
      <c r="SUI27" s="173"/>
      <c r="SUJ27" s="173"/>
      <c r="SUK27" s="173"/>
      <c r="SUL27" s="173"/>
      <c r="SUM27" s="173"/>
      <c r="SUN27" s="173"/>
      <c r="SUO27" s="173"/>
      <c r="SUP27" s="173"/>
      <c r="SUQ27" s="173"/>
      <c r="SUR27" s="173"/>
      <c r="SUS27" s="173"/>
      <c r="SUT27" s="173"/>
      <c r="SUU27" s="173"/>
      <c r="SUV27" s="173"/>
      <c r="SUW27" s="173"/>
      <c r="SUX27" s="173"/>
      <c r="SUY27" s="173"/>
      <c r="SUZ27" s="173"/>
      <c r="SVA27" s="173"/>
      <c r="SVB27" s="173"/>
      <c r="SVC27" s="173"/>
      <c r="SVD27" s="173"/>
      <c r="SVE27" s="173"/>
      <c r="SVF27" s="173"/>
      <c r="SVG27" s="173"/>
      <c r="SVH27" s="173"/>
      <c r="SVI27" s="173"/>
      <c r="SVJ27" s="173"/>
      <c r="SVK27" s="173"/>
      <c r="SVL27" s="173"/>
      <c r="SVM27" s="173"/>
      <c r="SVN27" s="173"/>
      <c r="SVO27" s="173"/>
      <c r="SVP27" s="173"/>
      <c r="SVQ27" s="173"/>
      <c r="SVR27" s="173"/>
      <c r="SVS27" s="173"/>
      <c r="SVT27" s="173"/>
      <c r="SVU27" s="173"/>
      <c r="SVV27" s="173"/>
      <c r="SVW27" s="173"/>
      <c r="SVX27" s="173"/>
      <c r="SVY27" s="173"/>
      <c r="SVZ27" s="173"/>
      <c r="SWA27" s="173"/>
      <c r="SWB27" s="173"/>
      <c r="SWC27" s="173"/>
      <c r="SWD27" s="173"/>
      <c r="SWE27" s="173"/>
      <c r="SWF27" s="173"/>
      <c r="SWG27" s="173"/>
      <c r="SWH27" s="173"/>
      <c r="SWI27" s="173"/>
      <c r="SWJ27" s="173"/>
      <c r="SWK27" s="173"/>
      <c r="SWL27" s="173"/>
      <c r="SWM27" s="173"/>
      <c r="SWN27" s="173"/>
      <c r="SWO27" s="173"/>
      <c r="SWP27" s="173"/>
      <c r="SWQ27" s="173"/>
      <c r="SWR27" s="173"/>
      <c r="SWS27" s="173"/>
      <c r="SWT27" s="173"/>
      <c r="SWU27" s="173"/>
      <c r="SWV27" s="173"/>
      <c r="SWW27" s="173"/>
      <c r="SWX27" s="173"/>
      <c r="SWY27" s="173"/>
      <c r="SWZ27" s="173"/>
      <c r="SXA27" s="173"/>
      <c r="SXB27" s="173"/>
      <c r="SXC27" s="173"/>
      <c r="SXD27" s="173"/>
      <c r="SXE27" s="173"/>
      <c r="SXF27" s="173"/>
      <c r="SXG27" s="173"/>
      <c r="SXH27" s="173"/>
      <c r="SXI27" s="173"/>
      <c r="SXJ27" s="173"/>
      <c r="SXK27" s="173"/>
      <c r="SXL27" s="173"/>
      <c r="SXM27" s="173"/>
      <c r="SXN27" s="173"/>
      <c r="SXO27" s="173"/>
      <c r="SXP27" s="173"/>
      <c r="SXQ27" s="173"/>
      <c r="SXR27" s="173"/>
      <c r="SXS27" s="173"/>
      <c r="SXT27" s="173"/>
      <c r="SXU27" s="173"/>
      <c r="SXV27" s="173"/>
      <c r="SXW27" s="173"/>
      <c r="SXX27" s="173"/>
      <c r="SXY27" s="173"/>
      <c r="SXZ27" s="173"/>
      <c r="SYA27" s="173"/>
      <c r="SYB27" s="173"/>
      <c r="SYC27" s="173"/>
      <c r="SYD27" s="173"/>
      <c r="SYE27" s="173"/>
      <c r="SYF27" s="173"/>
      <c r="SYG27" s="173"/>
      <c r="SYH27" s="173"/>
      <c r="SYI27" s="173"/>
      <c r="SYJ27" s="173"/>
      <c r="SYK27" s="173"/>
      <c r="SYL27" s="173"/>
      <c r="SYM27" s="173"/>
      <c r="SYN27" s="173"/>
      <c r="SYO27" s="173"/>
      <c r="SYP27" s="173"/>
      <c r="SYQ27" s="173"/>
      <c r="SYR27" s="173"/>
      <c r="SYS27" s="173"/>
      <c r="SYT27" s="173"/>
      <c r="SYU27" s="173"/>
      <c r="SYV27" s="173"/>
      <c r="SYW27" s="173"/>
      <c r="SYX27" s="173"/>
      <c r="SYY27" s="173"/>
      <c r="SYZ27" s="173"/>
      <c r="SZA27" s="173"/>
      <c r="SZB27" s="173"/>
      <c r="SZC27" s="173"/>
      <c r="SZD27" s="173"/>
      <c r="SZE27" s="173"/>
      <c r="SZF27" s="173"/>
      <c r="SZG27" s="173"/>
      <c r="SZH27" s="173"/>
      <c r="SZI27" s="173"/>
      <c r="SZJ27" s="173"/>
      <c r="SZK27" s="173"/>
      <c r="SZL27" s="173"/>
      <c r="SZM27" s="173"/>
      <c r="SZN27" s="173"/>
      <c r="SZO27" s="173"/>
      <c r="SZP27" s="173"/>
      <c r="SZQ27" s="173"/>
      <c r="SZR27" s="173"/>
      <c r="SZS27" s="173"/>
      <c r="SZT27" s="173"/>
      <c r="SZU27" s="173"/>
      <c r="SZV27" s="173"/>
      <c r="SZW27" s="173"/>
      <c r="SZX27" s="173"/>
      <c r="SZY27" s="173"/>
      <c r="SZZ27" s="173"/>
      <c r="TAA27" s="173"/>
      <c r="TAB27" s="173"/>
      <c r="TAC27" s="173"/>
      <c r="TAD27" s="173"/>
      <c r="TAE27" s="173"/>
      <c r="TAF27" s="173"/>
      <c r="TAG27" s="173"/>
      <c r="TAH27" s="173"/>
      <c r="TAI27" s="173"/>
      <c r="TAJ27" s="173"/>
      <c r="TAK27" s="173"/>
      <c r="TAL27" s="173"/>
      <c r="TAM27" s="173"/>
      <c r="TAN27" s="173"/>
      <c r="TAO27" s="173"/>
      <c r="TAP27" s="173"/>
      <c r="TAQ27" s="173"/>
      <c r="TAR27" s="173"/>
      <c r="TAS27" s="173"/>
      <c r="TAT27" s="173"/>
      <c r="TAU27" s="173"/>
      <c r="TAV27" s="173"/>
      <c r="TAW27" s="173"/>
      <c r="TAX27" s="173"/>
      <c r="TAY27" s="173"/>
      <c r="TAZ27" s="173"/>
      <c r="TBA27" s="173"/>
      <c r="TBB27" s="173"/>
      <c r="TBC27" s="173"/>
      <c r="TBD27" s="173"/>
      <c r="TBE27" s="173"/>
      <c r="TBF27" s="173"/>
      <c r="TBG27" s="173"/>
      <c r="TBH27" s="173"/>
      <c r="TBI27" s="173"/>
      <c r="TBJ27" s="173"/>
      <c r="TBK27" s="173"/>
      <c r="TBL27" s="173"/>
      <c r="TBM27" s="173"/>
      <c r="TBN27" s="173"/>
      <c r="TBO27" s="173"/>
      <c r="TBP27" s="173"/>
      <c r="TBQ27" s="173"/>
      <c r="TBR27" s="173"/>
      <c r="TBS27" s="173"/>
      <c r="TBT27" s="173"/>
      <c r="TBU27" s="173"/>
      <c r="TBV27" s="173"/>
      <c r="TBW27" s="173"/>
      <c r="TBX27" s="173"/>
      <c r="TBY27" s="173"/>
      <c r="TBZ27" s="173"/>
      <c r="TCA27" s="173"/>
      <c r="TCB27" s="173"/>
      <c r="TCC27" s="173"/>
      <c r="TCD27" s="173"/>
      <c r="TCE27" s="173"/>
      <c r="TCF27" s="173"/>
      <c r="TCG27" s="173"/>
      <c r="TCH27" s="173"/>
      <c r="TCI27" s="173"/>
      <c r="TCJ27" s="173"/>
      <c r="TCK27" s="173"/>
      <c r="TCL27" s="173"/>
      <c r="TCM27" s="173"/>
      <c r="TCN27" s="173"/>
      <c r="TCO27" s="173"/>
      <c r="TCP27" s="173"/>
      <c r="TCQ27" s="173"/>
      <c r="TCR27" s="173"/>
      <c r="TCS27" s="173"/>
      <c r="TCT27" s="173"/>
      <c r="TCU27" s="173"/>
      <c r="TCV27" s="173"/>
      <c r="TCW27" s="173"/>
      <c r="TCX27" s="173"/>
      <c r="TCY27" s="173"/>
      <c r="TCZ27" s="173"/>
      <c r="TDA27" s="173"/>
      <c r="TDB27" s="173"/>
      <c r="TDC27" s="173"/>
      <c r="TDD27" s="173"/>
      <c r="TDE27" s="173"/>
      <c r="TDF27" s="173"/>
      <c r="TDG27" s="173"/>
      <c r="TDH27" s="173"/>
      <c r="TDI27" s="173"/>
      <c r="TDJ27" s="173"/>
      <c r="TDK27" s="173"/>
      <c r="TDL27" s="173"/>
      <c r="TDM27" s="173"/>
      <c r="TDN27" s="173"/>
      <c r="TDO27" s="173"/>
      <c r="TDP27" s="173"/>
      <c r="TDQ27" s="173"/>
      <c r="TDR27" s="173"/>
      <c r="TDS27" s="173"/>
      <c r="TDT27" s="173"/>
      <c r="TDU27" s="173"/>
      <c r="TDV27" s="173"/>
      <c r="TDW27" s="173"/>
      <c r="TDX27" s="173"/>
      <c r="TDY27" s="173"/>
      <c r="TDZ27" s="173"/>
      <c r="TEA27" s="173"/>
      <c r="TEB27" s="173"/>
      <c r="TEC27" s="173"/>
      <c r="TED27" s="173"/>
      <c r="TEE27" s="173"/>
      <c r="TEF27" s="173"/>
      <c r="TEG27" s="173"/>
      <c r="TEH27" s="173"/>
      <c r="TEI27" s="173"/>
      <c r="TEJ27" s="173"/>
      <c r="TEK27" s="173"/>
      <c r="TEL27" s="173"/>
      <c r="TEM27" s="173"/>
      <c r="TEN27" s="173"/>
      <c r="TEO27" s="173"/>
      <c r="TEP27" s="173"/>
      <c r="TEQ27" s="173"/>
      <c r="TER27" s="173"/>
      <c r="TES27" s="173"/>
      <c r="TET27" s="173"/>
      <c r="TEU27" s="173"/>
      <c r="TEV27" s="173"/>
      <c r="TEW27" s="173"/>
      <c r="TEX27" s="173"/>
      <c r="TEY27" s="173"/>
      <c r="TEZ27" s="173"/>
      <c r="TFA27" s="173"/>
      <c r="TFB27" s="173"/>
      <c r="TFC27" s="173"/>
      <c r="TFD27" s="173"/>
      <c r="TFE27" s="173"/>
      <c r="TFF27" s="173"/>
      <c r="TFG27" s="173"/>
      <c r="TFH27" s="173"/>
      <c r="TFI27" s="173"/>
      <c r="TFJ27" s="173"/>
      <c r="TFK27" s="173"/>
      <c r="TFL27" s="173"/>
      <c r="TFM27" s="173"/>
      <c r="TFN27" s="173"/>
      <c r="TFO27" s="173"/>
      <c r="TFP27" s="173"/>
      <c r="TFQ27" s="173"/>
      <c r="TFR27" s="173"/>
      <c r="TFS27" s="173"/>
      <c r="TFT27" s="173"/>
      <c r="TFU27" s="173"/>
      <c r="TFV27" s="173"/>
      <c r="TFW27" s="173"/>
      <c r="TFX27" s="173"/>
      <c r="TFY27" s="173"/>
      <c r="TFZ27" s="173"/>
      <c r="TGA27" s="173"/>
      <c r="TGB27" s="173"/>
      <c r="TGC27" s="173"/>
      <c r="TGD27" s="173"/>
      <c r="TGE27" s="173"/>
      <c r="TGF27" s="173"/>
      <c r="TGG27" s="173"/>
      <c r="TGH27" s="173"/>
      <c r="TGI27" s="173"/>
      <c r="TGJ27" s="173"/>
      <c r="TGK27" s="173"/>
      <c r="TGL27" s="173"/>
      <c r="TGM27" s="173"/>
      <c r="TGN27" s="173"/>
      <c r="TGO27" s="173"/>
      <c r="TGP27" s="173"/>
      <c r="TGQ27" s="173"/>
      <c r="TGR27" s="173"/>
      <c r="TGS27" s="173"/>
      <c r="TGT27" s="173"/>
      <c r="TGU27" s="173"/>
      <c r="TGV27" s="173"/>
      <c r="TGW27" s="173"/>
      <c r="TGX27" s="173"/>
      <c r="TGY27" s="173"/>
      <c r="TGZ27" s="173"/>
      <c r="THA27" s="173"/>
      <c r="THB27" s="173"/>
      <c r="THC27" s="173"/>
      <c r="THD27" s="173"/>
      <c r="THE27" s="173"/>
      <c r="THF27" s="173"/>
      <c r="THG27" s="173"/>
      <c r="THH27" s="173"/>
      <c r="THI27" s="173"/>
      <c r="THJ27" s="173"/>
      <c r="THK27" s="173"/>
      <c r="THL27" s="173"/>
      <c r="THM27" s="173"/>
      <c r="THN27" s="173"/>
      <c r="THO27" s="173"/>
      <c r="THP27" s="173"/>
      <c r="THQ27" s="173"/>
      <c r="THR27" s="173"/>
      <c r="THS27" s="173"/>
      <c r="THT27" s="173"/>
      <c r="THU27" s="173"/>
      <c r="THV27" s="173"/>
      <c r="THW27" s="173"/>
      <c r="THX27" s="173"/>
      <c r="THY27" s="173"/>
      <c r="THZ27" s="173"/>
      <c r="TIA27" s="173"/>
      <c r="TIB27" s="173"/>
      <c r="TIC27" s="173"/>
      <c r="TID27" s="173"/>
      <c r="TIE27" s="173"/>
      <c r="TIF27" s="173"/>
      <c r="TIG27" s="173"/>
      <c r="TIH27" s="173"/>
      <c r="TII27" s="173"/>
      <c r="TIJ27" s="173"/>
      <c r="TIK27" s="173"/>
      <c r="TIL27" s="173"/>
      <c r="TIM27" s="173"/>
      <c r="TIN27" s="173"/>
      <c r="TIO27" s="173"/>
      <c r="TIP27" s="173"/>
      <c r="TIQ27" s="173"/>
      <c r="TIR27" s="173"/>
      <c r="TIS27" s="173"/>
      <c r="TIT27" s="173"/>
      <c r="TIU27" s="173"/>
      <c r="TIV27" s="173"/>
      <c r="TIW27" s="173"/>
      <c r="TIX27" s="173"/>
      <c r="TIY27" s="173"/>
      <c r="TIZ27" s="173"/>
      <c r="TJA27" s="173"/>
      <c r="TJB27" s="173"/>
      <c r="TJC27" s="173"/>
      <c r="TJD27" s="173"/>
      <c r="TJE27" s="173"/>
      <c r="TJF27" s="173"/>
      <c r="TJG27" s="173"/>
      <c r="TJH27" s="173"/>
      <c r="TJI27" s="173"/>
      <c r="TJJ27" s="173"/>
      <c r="TJK27" s="173"/>
      <c r="TJL27" s="173"/>
      <c r="TJM27" s="173"/>
      <c r="TJN27" s="173"/>
      <c r="TJO27" s="173"/>
      <c r="TJP27" s="173"/>
      <c r="TJQ27" s="173"/>
      <c r="TJR27" s="173"/>
      <c r="TJS27" s="173"/>
      <c r="TJT27" s="173"/>
      <c r="TJU27" s="173"/>
      <c r="TJV27" s="173"/>
      <c r="TJW27" s="173"/>
      <c r="TJX27" s="173"/>
      <c r="TJY27" s="173"/>
      <c r="TJZ27" s="173"/>
      <c r="TKA27" s="173"/>
      <c r="TKB27" s="173"/>
      <c r="TKC27" s="173"/>
      <c r="TKD27" s="173"/>
      <c r="TKE27" s="173"/>
      <c r="TKF27" s="173"/>
      <c r="TKG27" s="173"/>
      <c r="TKH27" s="173"/>
      <c r="TKI27" s="173"/>
      <c r="TKJ27" s="173"/>
      <c r="TKK27" s="173"/>
      <c r="TKL27" s="173"/>
      <c r="TKM27" s="173"/>
      <c r="TKN27" s="173"/>
      <c r="TKO27" s="173"/>
      <c r="TKP27" s="173"/>
      <c r="TKQ27" s="173"/>
      <c r="TKR27" s="173"/>
      <c r="TKS27" s="173"/>
      <c r="TKT27" s="173"/>
      <c r="TKU27" s="173"/>
      <c r="TKV27" s="173"/>
      <c r="TKW27" s="173"/>
      <c r="TKX27" s="173"/>
      <c r="TKY27" s="173"/>
      <c r="TKZ27" s="173"/>
      <c r="TLA27" s="173"/>
      <c r="TLB27" s="173"/>
      <c r="TLC27" s="173"/>
      <c r="TLD27" s="173"/>
      <c r="TLE27" s="173"/>
      <c r="TLF27" s="173"/>
      <c r="TLG27" s="173"/>
      <c r="TLH27" s="173"/>
      <c r="TLI27" s="173"/>
      <c r="TLJ27" s="173"/>
      <c r="TLK27" s="173"/>
      <c r="TLL27" s="173"/>
      <c r="TLM27" s="173"/>
      <c r="TLN27" s="173"/>
      <c r="TLO27" s="173"/>
      <c r="TLP27" s="173"/>
      <c r="TLQ27" s="173"/>
      <c r="TLR27" s="173"/>
      <c r="TLS27" s="173"/>
      <c r="TLT27" s="173"/>
      <c r="TLU27" s="173"/>
      <c r="TLV27" s="173"/>
      <c r="TLW27" s="173"/>
      <c r="TLX27" s="173"/>
      <c r="TLY27" s="173"/>
      <c r="TLZ27" s="173"/>
      <c r="TMA27" s="173"/>
      <c r="TMB27" s="173"/>
      <c r="TMC27" s="173"/>
      <c r="TMD27" s="173"/>
      <c r="TME27" s="173"/>
      <c r="TMF27" s="173"/>
      <c r="TMG27" s="173"/>
      <c r="TMH27" s="173"/>
      <c r="TMI27" s="173"/>
      <c r="TMJ27" s="173"/>
      <c r="TMK27" s="173"/>
      <c r="TML27" s="173"/>
      <c r="TMM27" s="173"/>
      <c r="TMN27" s="173"/>
      <c r="TMO27" s="173"/>
      <c r="TMP27" s="173"/>
      <c r="TMQ27" s="173"/>
      <c r="TMR27" s="173"/>
      <c r="TMS27" s="173"/>
      <c r="TMT27" s="173"/>
      <c r="TMU27" s="173"/>
      <c r="TMV27" s="173"/>
      <c r="TMW27" s="173"/>
      <c r="TMX27" s="173"/>
      <c r="TMY27" s="173"/>
      <c r="TMZ27" s="173"/>
      <c r="TNA27" s="173"/>
      <c r="TNB27" s="173"/>
      <c r="TNC27" s="173"/>
      <c r="TND27" s="173"/>
      <c r="TNE27" s="173"/>
      <c r="TNF27" s="173"/>
      <c r="TNG27" s="173"/>
      <c r="TNH27" s="173"/>
      <c r="TNI27" s="173"/>
      <c r="TNJ27" s="173"/>
      <c r="TNK27" s="173"/>
      <c r="TNL27" s="173"/>
      <c r="TNM27" s="173"/>
      <c r="TNN27" s="173"/>
      <c r="TNO27" s="173"/>
      <c r="TNP27" s="173"/>
      <c r="TNQ27" s="173"/>
      <c r="TNR27" s="173"/>
      <c r="TNS27" s="173"/>
      <c r="TNT27" s="173"/>
      <c r="TNU27" s="173"/>
      <c r="TNV27" s="173"/>
      <c r="TNW27" s="173"/>
      <c r="TNX27" s="173"/>
      <c r="TNY27" s="173"/>
      <c r="TNZ27" s="173"/>
      <c r="TOA27" s="173"/>
      <c r="TOB27" s="173"/>
      <c r="TOC27" s="173"/>
      <c r="TOD27" s="173"/>
      <c r="TOE27" s="173"/>
      <c r="TOF27" s="173"/>
      <c r="TOG27" s="173"/>
      <c r="TOH27" s="173"/>
      <c r="TOI27" s="173"/>
      <c r="TOJ27" s="173"/>
      <c r="TOK27" s="173"/>
      <c r="TOL27" s="173"/>
      <c r="TOM27" s="173"/>
      <c r="TON27" s="173"/>
      <c r="TOO27" s="173"/>
      <c r="TOP27" s="173"/>
      <c r="TOQ27" s="173"/>
      <c r="TOR27" s="173"/>
      <c r="TOS27" s="173"/>
      <c r="TOT27" s="173"/>
      <c r="TOU27" s="173"/>
      <c r="TOV27" s="173"/>
      <c r="TOW27" s="173"/>
      <c r="TOX27" s="173"/>
      <c r="TOY27" s="173"/>
      <c r="TOZ27" s="173"/>
      <c r="TPA27" s="173"/>
      <c r="TPB27" s="173"/>
      <c r="TPC27" s="173"/>
      <c r="TPD27" s="173"/>
      <c r="TPE27" s="173"/>
      <c r="TPF27" s="173"/>
      <c r="TPG27" s="173"/>
      <c r="TPH27" s="173"/>
      <c r="TPI27" s="173"/>
      <c r="TPJ27" s="173"/>
      <c r="TPK27" s="173"/>
      <c r="TPL27" s="173"/>
      <c r="TPM27" s="173"/>
      <c r="TPN27" s="173"/>
      <c r="TPO27" s="173"/>
      <c r="TPP27" s="173"/>
      <c r="TPQ27" s="173"/>
      <c r="TPR27" s="173"/>
      <c r="TPS27" s="173"/>
      <c r="TPT27" s="173"/>
      <c r="TPU27" s="173"/>
      <c r="TPV27" s="173"/>
      <c r="TPW27" s="173"/>
      <c r="TPX27" s="173"/>
      <c r="TPY27" s="173"/>
      <c r="TPZ27" s="173"/>
      <c r="TQA27" s="173"/>
      <c r="TQB27" s="173"/>
      <c r="TQC27" s="173"/>
      <c r="TQD27" s="173"/>
      <c r="TQE27" s="173"/>
      <c r="TQF27" s="173"/>
      <c r="TQG27" s="173"/>
      <c r="TQH27" s="173"/>
      <c r="TQI27" s="173"/>
      <c r="TQJ27" s="173"/>
      <c r="TQK27" s="173"/>
      <c r="TQL27" s="173"/>
      <c r="TQM27" s="173"/>
      <c r="TQN27" s="173"/>
      <c r="TQO27" s="173"/>
      <c r="TQP27" s="173"/>
      <c r="TQQ27" s="173"/>
      <c r="TQR27" s="173"/>
      <c r="TQS27" s="173"/>
      <c r="TQT27" s="173"/>
      <c r="TQU27" s="173"/>
      <c r="TQV27" s="173"/>
      <c r="TQW27" s="173"/>
      <c r="TQX27" s="173"/>
      <c r="TQY27" s="173"/>
      <c r="TQZ27" s="173"/>
      <c r="TRA27" s="173"/>
      <c r="TRB27" s="173"/>
      <c r="TRC27" s="173"/>
      <c r="TRD27" s="173"/>
      <c r="TRE27" s="173"/>
      <c r="TRF27" s="173"/>
      <c r="TRG27" s="173"/>
      <c r="TRH27" s="173"/>
      <c r="TRI27" s="173"/>
      <c r="TRJ27" s="173"/>
      <c r="TRK27" s="173"/>
      <c r="TRL27" s="173"/>
      <c r="TRM27" s="173"/>
      <c r="TRN27" s="173"/>
      <c r="TRO27" s="173"/>
      <c r="TRP27" s="173"/>
      <c r="TRQ27" s="173"/>
      <c r="TRR27" s="173"/>
      <c r="TRS27" s="173"/>
      <c r="TRT27" s="173"/>
      <c r="TRU27" s="173"/>
      <c r="TRV27" s="173"/>
      <c r="TRW27" s="173"/>
      <c r="TRX27" s="173"/>
      <c r="TRY27" s="173"/>
      <c r="TRZ27" s="173"/>
      <c r="TSA27" s="173"/>
      <c r="TSB27" s="173"/>
      <c r="TSC27" s="173"/>
      <c r="TSD27" s="173"/>
      <c r="TSE27" s="173"/>
      <c r="TSF27" s="173"/>
      <c r="TSG27" s="173"/>
      <c r="TSH27" s="173"/>
      <c r="TSI27" s="173"/>
      <c r="TSJ27" s="173"/>
      <c r="TSK27" s="173"/>
      <c r="TSL27" s="173"/>
      <c r="TSM27" s="173"/>
      <c r="TSN27" s="173"/>
      <c r="TSO27" s="173"/>
      <c r="TSP27" s="173"/>
      <c r="TSQ27" s="173"/>
      <c r="TSR27" s="173"/>
      <c r="TSS27" s="173"/>
      <c r="TST27" s="173"/>
      <c r="TSU27" s="173"/>
      <c r="TSV27" s="173"/>
      <c r="TSW27" s="173"/>
      <c r="TSX27" s="173"/>
      <c r="TSY27" s="173"/>
      <c r="TSZ27" s="173"/>
      <c r="TTA27" s="173"/>
      <c r="TTB27" s="173"/>
      <c r="TTC27" s="173"/>
      <c r="TTD27" s="173"/>
      <c r="TTE27" s="173"/>
      <c r="TTF27" s="173"/>
      <c r="TTG27" s="173"/>
      <c r="TTH27" s="173"/>
      <c r="TTI27" s="173"/>
      <c r="TTJ27" s="173"/>
      <c r="TTK27" s="173"/>
      <c r="TTL27" s="173"/>
      <c r="TTM27" s="173"/>
      <c r="TTN27" s="173"/>
      <c r="TTO27" s="173"/>
      <c r="TTP27" s="173"/>
      <c r="TTQ27" s="173"/>
      <c r="TTR27" s="173"/>
      <c r="TTS27" s="173"/>
      <c r="TTT27" s="173"/>
      <c r="TTU27" s="173"/>
      <c r="TTV27" s="173"/>
      <c r="TTW27" s="173"/>
      <c r="TTX27" s="173"/>
      <c r="TTY27" s="173"/>
      <c r="TTZ27" s="173"/>
      <c r="TUA27" s="173"/>
      <c r="TUB27" s="173"/>
      <c r="TUC27" s="173"/>
      <c r="TUD27" s="173"/>
      <c r="TUE27" s="173"/>
      <c r="TUF27" s="173"/>
      <c r="TUG27" s="173"/>
      <c r="TUH27" s="173"/>
      <c r="TUI27" s="173"/>
      <c r="TUJ27" s="173"/>
      <c r="TUK27" s="173"/>
      <c r="TUL27" s="173"/>
      <c r="TUM27" s="173"/>
      <c r="TUN27" s="173"/>
      <c r="TUO27" s="173"/>
      <c r="TUP27" s="173"/>
      <c r="TUQ27" s="173"/>
      <c r="TUR27" s="173"/>
      <c r="TUS27" s="173"/>
      <c r="TUT27" s="173"/>
      <c r="TUU27" s="173"/>
      <c r="TUV27" s="173"/>
      <c r="TUW27" s="173"/>
      <c r="TUX27" s="173"/>
      <c r="TUY27" s="173"/>
      <c r="TUZ27" s="173"/>
      <c r="TVA27" s="173"/>
      <c r="TVB27" s="173"/>
      <c r="TVC27" s="173"/>
      <c r="TVD27" s="173"/>
      <c r="TVE27" s="173"/>
      <c r="TVF27" s="173"/>
      <c r="TVG27" s="173"/>
      <c r="TVH27" s="173"/>
      <c r="TVI27" s="173"/>
      <c r="TVJ27" s="173"/>
      <c r="TVK27" s="173"/>
      <c r="TVL27" s="173"/>
      <c r="TVM27" s="173"/>
      <c r="TVN27" s="173"/>
      <c r="TVO27" s="173"/>
      <c r="TVP27" s="173"/>
      <c r="TVQ27" s="173"/>
      <c r="TVR27" s="173"/>
      <c r="TVS27" s="173"/>
      <c r="TVT27" s="173"/>
      <c r="TVU27" s="173"/>
      <c r="TVV27" s="173"/>
      <c r="TVW27" s="173"/>
      <c r="TVX27" s="173"/>
      <c r="TVY27" s="173"/>
      <c r="TVZ27" s="173"/>
      <c r="TWA27" s="173"/>
      <c r="TWB27" s="173"/>
      <c r="TWC27" s="173"/>
      <c r="TWD27" s="173"/>
      <c r="TWE27" s="173"/>
      <c r="TWF27" s="173"/>
      <c r="TWG27" s="173"/>
      <c r="TWH27" s="173"/>
      <c r="TWI27" s="173"/>
      <c r="TWJ27" s="173"/>
      <c r="TWK27" s="173"/>
      <c r="TWL27" s="173"/>
      <c r="TWM27" s="173"/>
      <c r="TWN27" s="173"/>
      <c r="TWO27" s="173"/>
      <c r="TWP27" s="173"/>
      <c r="TWQ27" s="173"/>
      <c r="TWR27" s="173"/>
      <c r="TWS27" s="173"/>
      <c r="TWT27" s="173"/>
      <c r="TWU27" s="173"/>
      <c r="TWV27" s="173"/>
      <c r="TWW27" s="173"/>
      <c r="TWX27" s="173"/>
      <c r="TWY27" s="173"/>
      <c r="TWZ27" s="173"/>
      <c r="TXA27" s="173"/>
      <c r="TXB27" s="173"/>
      <c r="TXC27" s="173"/>
      <c r="TXD27" s="173"/>
      <c r="TXE27" s="173"/>
      <c r="TXF27" s="173"/>
      <c r="TXG27" s="173"/>
      <c r="TXH27" s="173"/>
      <c r="TXI27" s="173"/>
      <c r="TXJ27" s="173"/>
      <c r="TXK27" s="173"/>
      <c r="TXL27" s="173"/>
      <c r="TXM27" s="173"/>
      <c r="TXN27" s="173"/>
      <c r="TXO27" s="173"/>
      <c r="TXP27" s="173"/>
      <c r="TXQ27" s="173"/>
      <c r="TXR27" s="173"/>
      <c r="TXS27" s="173"/>
      <c r="TXT27" s="173"/>
      <c r="TXU27" s="173"/>
      <c r="TXV27" s="173"/>
      <c r="TXW27" s="173"/>
      <c r="TXX27" s="173"/>
      <c r="TXY27" s="173"/>
      <c r="TXZ27" s="173"/>
      <c r="TYA27" s="173"/>
      <c r="TYB27" s="173"/>
      <c r="TYC27" s="173"/>
      <c r="TYD27" s="173"/>
      <c r="TYE27" s="173"/>
      <c r="TYF27" s="173"/>
      <c r="TYG27" s="173"/>
      <c r="TYH27" s="173"/>
      <c r="TYI27" s="173"/>
      <c r="TYJ27" s="173"/>
      <c r="TYK27" s="173"/>
      <c r="TYL27" s="173"/>
      <c r="TYM27" s="173"/>
      <c r="TYN27" s="173"/>
      <c r="TYO27" s="173"/>
      <c r="TYP27" s="173"/>
      <c r="TYQ27" s="173"/>
      <c r="TYR27" s="173"/>
      <c r="TYS27" s="173"/>
      <c r="TYT27" s="173"/>
      <c r="TYU27" s="173"/>
      <c r="TYV27" s="173"/>
      <c r="TYW27" s="173"/>
      <c r="TYX27" s="173"/>
      <c r="TYY27" s="173"/>
      <c r="TYZ27" s="173"/>
      <c r="TZA27" s="173"/>
      <c r="TZB27" s="173"/>
      <c r="TZC27" s="173"/>
      <c r="TZD27" s="173"/>
      <c r="TZE27" s="173"/>
      <c r="TZF27" s="173"/>
      <c r="TZG27" s="173"/>
      <c r="TZH27" s="173"/>
      <c r="TZI27" s="173"/>
      <c r="TZJ27" s="173"/>
      <c r="TZK27" s="173"/>
      <c r="TZL27" s="173"/>
      <c r="TZM27" s="173"/>
      <c r="TZN27" s="173"/>
      <c r="TZO27" s="173"/>
      <c r="TZP27" s="173"/>
      <c r="TZQ27" s="173"/>
      <c r="TZR27" s="173"/>
      <c r="TZS27" s="173"/>
      <c r="TZT27" s="173"/>
      <c r="TZU27" s="173"/>
      <c r="TZV27" s="173"/>
      <c r="TZW27" s="173"/>
      <c r="TZX27" s="173"/>
      <c r="TZY27" s="173"/>
      <c r="TZZ27" s="173"/>
      <c r="UAA27" s="173"/>
      <c r="UAB27" s="173"/>
      <c r="UAC27" s="173"/>
      <c r="UAD27" s="173"/>
      <c r="UAE27" s="173"/>
      <c r="UAF27" s="173"/>
      <c r="UAG27" s="173"/>
      <c r="UAH27" s="173"/>
      <c r="UAI27" s="173"/>
      <c r="UAJ27" s="173"/>
      <c r="UAK27" s="173"/>
      <c r="UAL27" s="173"/>
      <c r="UAM27" s="173"/>
      <c r="UAN27" s="173"/>
      <c r="UAO27" s="173"/>
      <c r="UAP27" s="173"/>
      <c r="UAQ27" s="173"/>
      <c r="UAR27" s="173"/>
      <c r="UAS27" s="173"/>
      <c r="UAT27" s="173"/>
      <c r="UAU27" s="173"/>
      <c r="UAV27" s="173"/>
      <c r="UAW27" s="173"/>
      <c r="UAX27" s="173"/>
      <c r="UAY27" s="173"/>
      <c r="UAZ27" s="173"/>
      <c r="UBA27" s="173"/>
      <c r="UBB27" s="173"/>
      <c r="UBC27" s="173"/>
      <c r="UBD27" s="173"/>
      <c r="UBE27" s="173"/>
      <c r="UBF27" s="173"/>
      <c r="UBG27" s="173"/>
      <c r="UBH27" s="173"/>
      <c r="UBI27" s="173"/>
      <c r="UBJ27" s="173"/>
      <c r="UBK27" s="173"/>
      <c r="UBL27" s="173"/>
      <c r="UBM27" s="173"/>
      <c r="UBN27" s="173"/>
      <c r="UBO27" s="173"/>
      <c r="UBP27" s="173"/>
      <c r="UBQ27" s="173"/>
      <c r="UBR27" s="173"/>
      <c r="UBS27" s="173"/>
      <c r="UBT27" s="173"/>
      <c r="UBU27" s="173"/>
      <c r="UBV27" s="173"/>
      <c r="UBW27" s="173"/>
      <c r="UBX27" s="173"/>
      <c r="UBY27" s="173"/>
      <c r="UBZ27" s="173"/>
      <c r="UCA27" s="173"/>
      <c r="UCB27" s="173"/>
      <c r="UCC27" s="173"/>
      <c r="UCD27" s="173"/>
      <c r="UCE27" s="173"/>
      <c r="UCF27" s="173"/>
      <c r="UCG27" s="173"/>
      <c r="UCH27" s="173"/>
      <c r="UCI27" s="173"/>
      <c r="UCJ27" s="173"/>
      <c r="UCK27" s="173"/>
      <c r="UCL27" s="173"/>
      <c r="UCM27" s="173"/>
      <c r="UCN27" s="173"/>
      <c r="UCO27" s="173"/>
      <c r="UCP27" s="173"/>
      <c r="UCQ27" s="173"/>
      <c r="UCR27" s="173"/>
      <c r="UCS27" s="173"/>
      <c r="UCT27" s="173"/>
      <c r="UCU27" s="173"/>
      <c r="UCV27" s="173"/>
      <c r="UCW27" s="173"/>
      <c r="UCX27" s="173"/>
      <c r="UCY27" s="173"/>
      <c r="UCZ27" s="173"/>
      <c r="UDA27" s="173"/>
      <c r="UDB27" s="173"/>
      <c r="UDC27" s="173"/>
      <c r="UDD27" s="173"/>
      <c r="UDE27" s="173"/>
      <c r="UDF27" s="173"/>
      <c r="UDG27" s="173"/>
      <c r="UDH27" s="173"/>
      <c r="UDI27" s="173"/>
      <c r="UDJ27" s="173"/>
      <c r="UDK27" s="173"/>
      <c r="UDL27" s="173"/>
      <c r="UDM27" s="173"/>
      <c r="UDN27" s="173"/>
      <c r="UDO27" s="173"/>
      <c r="UDP27" s="173"/>
      <c r="UDQ27" s="173"/>
      <c r="UDR27" s="173"/>
      <c r="UDS27" s="173"/>
      <c r="UDT27" s="173"/>
      <c r="UDU27" s="173"/>
      <c r="UDV27" s="173"/>
      <c r="UDW27" s="173"/>
      <c r="UDX27" s="173"/>
      <c r="UDY27" s="173"/>
      <c r="UDZ27" s="173"/>
      <c r="UEA27" s="173"/>
      <c r="UEB27" s="173"/>
      <c r="UEC27" s="173"/>
      <c r="UED27" s="173"/>
      <c r="UEE27" s="173"/>
      <c r="UEF27" s="173"/>
      <c r="UEG27" s="173"/>
      <c r="UEH27" s="173"/>
      <c r="UEI27" s="173"/>
      <c r="UEJ27" s="173"/>
      <c r="UEK27" s="173"/>
      <c r="UEL27" s="173"/>
      <c r="UEM27" s="173"/>
      <c r="UEN27" s="173"/>
      <c r="UEO27" s="173"/>
      <c r="UEP27" s="173"/>
      <c r="UEQ27" s="173"/>
      <c r="UER27" s="173"/>
      <c r="UES27" s="173"/>
      <c r="UET27" s="173"/>
      <c r="UEU27" s="173"/>
      <c r="UEV27" s="173"/>
      <c r="UEW27" s="173"/>
      <c r="UEX27" s="173"/>
      <c r="UEY27" s="173"/>
      <c r="UEZ27" s="173"/>
      <c r="UFA27" s="173"/>
      <c r="UFB27" s="173"/>
      <c r="UFC27" s="173"/>
      <c r="UFD27" s="173"/>
      <c r="UFE27" s="173"/>
      <c r="UFF27" s="173"/>
      <c r="UFG27" s="173"/>
      <c r="UFH27" s="173"/>
      <c r="UFI27" s="173"/>
      <c r="UFJ27" s="173"/>
      <c r="UFK27" s="173"/>
      <c r="UFL27" s="173"/>
      <c r="UFM27" s="173"/>
      <c r="UFN27" s="173"/>
      <c r="UFO27" s="173"/>
      <c r="UFP27" s="173"/>
      <c r="UFQ27" s="173"/>
      <c r="UFR27" s="173"/>
      <c r="UFS27" s="173"/>
      <c r="UFT27" s="173"/>
      <c r="UFU27" s="173"/>
      <c r="UFV27" s="173"/>
      <c r="UFW27" s="173"/>
      <c r="UFX27" s="173"/>
      <c r="UFY27" s="173"/>
      <c r="UFZ27" s="173"/>
      <c r="UGA27" s="173"/>
      <c r="UGB27" s="173"/>
      <c r="UGC27" s="173"/>
      <c r="UGD27" s="173"/>
      <c r="UGE27" s="173"/>
      <c r="UGF27" s="173"/>
      <c r="UGG27" s="173"/>
      <c r="UGH27" s="173"/>
      <c r="UGI27" s="173"/>
      <c r="UGJ27" s="173"/>
      <c r="UGK27" s="173"/>
      <c r="UGL27" s="173"/>
      <c r="UGM27" s="173"/>
      <c r="UGN27" s="173"/>
      <c r="UGO27" s="173"/>
      <c r="UGP27" s="173"/>
      <c r="UGQ27" s="173"/>
      <c r="UGR27" s="173"/>
      <c r="UGS27" s="173"/>
      <c r="UGT27" s="173"/>
      <c r="UGU27" s="173"/>
      <c r="UGV27" s="173"/>
      <c r="UGW27" s="173"/>
      <c r="UGX27" s="173"/>
      <c r="UGY27" s="173"/>
      <c r="UGZ27" s="173"/>
      <c r="UHA27" s="173"/>
      <c r="UHB27" s="173"/>
      <c r="UHC27" s="173"/>
      <c r="UHD27" s="173"/>
      <c r="UHE27" s="173"/>
      <c r="UHF27" s="173"/>
      <c r="UHG27" s="173"/>
      <c r="UHH27" s="173"/>
      <c r="UHI27" s="173"/>
      <c r="UHJ27" s="173"/>
      <c r="UHK27" s="173"/>
      <c r="UHL27" s="173"/>
      <c r="UHM27" s="173"/>
      <c r="UHN27" s="173"/>
      <c r="UHO27" s="173"/>
      <c r="UHP27" s="173"/>
      <c r="UHQ27" s="173"/>
      <c r="UHR27" s="173"/>
      <c r="UHS27" s="173"/>
      <c r="UHT27" s="173"/>
      <c r="UHU27" s="173"/>
      <c r="UHV27" s="173"/>
      <c r="UHW27" s="173"/>
      <c r="UHX27" s="173"/>
      <c r="UHY27" s="173"/>
      <c r="UHZ27" s="173"/>
      <c r="UIA27" s="173"/>
      <c r="UIB27" s="173"/>
      <c r="UIC27" s="173"/>
      <c r="UID27" s="173"/>
      <c r="UIE27" s="173"/>
      <c r="UIF27" s="173"/>
      <c r="UIG27" s="173"/>
      <c r="UIH27" s="173"/>
      <c r="UII27" s="173"/>
      <c r="UIJ27" s="173"/>
      <c r="UIK27" s="173"/>
      <c r="UIL27" s="173"/>
      <c r="UIM27" s="173"/>
      <c r="UIN27" s="173"/>
      <c r="UIO27" s="173"/>
      <c r="UIP27" s="173"/>
      <c r="UIQ27" s="173"/>
      <c r="UIR27" s="173"/>
      <c r="UIS27" s="173"/>
      <c r="UIT27" s="173"/>
      <c r="UIU27" s="173"/>
      <c r="UIV27" s="173"/>
      <c r="UIW27" s="173"/>
      <c r="UIX27" s="173"/>
      <c r="UIY27" s="173"/>
      <c r="UIZ27" s="173"/>
      <c r="UJA27" s="173"/>
      <c r="UJB27" s="173"/>
      <c r="UJC27" s="173"/>
      <c r="UJD27" s="173"/>
      <c r="UJE27" s="173"/>
      <c r="UJF27" s="173"/>
      <c r="UJG27" s="173"/>
      <c r="UJH27" s="173"/>
      <c r="UJI27" s="173"/>
      <c r="UJJ27" s="173"/>
      <c r="UJK27" s="173"/>
      <c r="UJL27" s="173"/>
      <c r="UJM27" s="173"/>
      <c r="UJN27" s="173"/>
      <c r="UJO27" s="173"/>
      <c r="UJP27" s="173"/>
      <c r="UJQ27" s="173"/>
      <c r="UJR27" s="173"/>
      <c r="UJS27" s="173"/>
      <c r="UJT27" s="173"/>
      <c r="UJU27" s="173"/>
      <c r="UJV27" s="173"/>
      <c r="UJW27" s="173"/>
      <c r="UJX27" s="173"/>
      <c r="UJY27" s="173"/>
      <c r="UJZ27" s="173"/>
      <c r="UKA27" s="173"/>
      <c r="UKB27" s="173"/>
      <c r="UKC27" s="173"/>
      <c r="UKD27" s="173"/>
      <c r="UKE27" s="173"/>
      <c r="UKF27" s="173"/>
      <c r="UKG27" s="173"/>
      <c r="UKH27" s="173"/>
      <c r="UKI27" s="173"/>
      <c r="UKJ27" s="173"/>
      <c r="UKK27" s="173"/>
      <c r="UKL27" s="173"/>
      <c r="UKM27" s="173"/>
      <c r="UKN27" s="173"/>
      <c r="UKO27" s="173"/>
      <c r="UKP27" s="173"/>
      <c r="UKQ27" s="173"/>
      <c r="UKR27" s="173"/>
      <c r="UKS27" s="173"/>
      <c r="UKT27" s="173"/>
      <c r="UKU27" s="173"/>
      <c r="UKV27" s="173"/>
      <c r="UKW27" s="173"/>
      <c r="UKX27" s="173"/>
      <c r="UKY27" s="173"/>
      <c r="UKZ27" s="173"/>
      <c r="ULA27" s="173"/>
      <c r="ULB27" s="173"/>
      <c r="ULC27" s="173"/>
      <c r="ULD27" s="173"/>
      <c r="ULE27" s="173"/>
      <c r="ULF27" s="173"/>
      <c r="ULG27" s="173"/>
      <c r="ULH27" s="173"/>
      <c r="ULI27" s="173"/>
      <c r="ULJ27" s="173"/>
      <c r="ULK27" s="173"/>
      <c r="ULL27" s="173"/>
      <c r="ULM27" s="173"/>
      <c r="ULN27" s="173"/>
      <c r="ULO27" s="173"/>
      <c r="ULP27" s="173"/>
      <c r="ULQ27" s="173"/>
      <c r="ULR27" s="173"/>
      <c r="ULS27" s="173"/>
      <c r="ULT27" s="173"/>
      <c r="ULU27" s="173"/>
      <c r="ULV27" s="173"/>
      <c r="ULW27" s="173"/>
      <c r="ULX27" s="173"/>
      <c r="ULY27" s="173"/>
      <c r="ULZ27" s="173"/>
      <c r="UMA27" s="173"/>
      <c r="UMB27" s="173"/>
      <c r="UMC27" s="173"/>
      <c r="UMD27" s="173"/>
      <c r="UME27" s="173"/>
      <c r="UMF27" s="173"/>
      <c r="UMG27" s="173"/>
      <c r="UMH27" s="173"/>
      <c r="UMI27" s="173"/>
      <c r="UMJ27" s="173"/>
      <c r="UMK27" s="173"/>
      <c r="UML27" s="173"/>
      <c r="UMM27" s="173"/>
      <c r="UMN27" s="173"/>
      <c r="UMO27" s="173"/>
      <c r="UMP27" s="173"/>
      <c r="UMQ27" s="173"/>
      <c r="UMR27" s="173"/>
      <c r="UMS27" s="173"/>
      <c r="UMT27" s="173"/>
      <c r="UMU27" s="173"/>
      <c r="UMV27" s="173"/>
      <c r="UMW27" s="173"/>
      <c r="UMX27" s="173"/>
      <c r="UMY27" s="173"/>
      <c r="UMZ27" s="173"/>
      <c r="UNA27" s="173"/>
      <c r="UNB27" s="173"/>
      <c r="UNC27" s="173"/>
      <c r="UND27" s="173"/>
      <c r="UNE27" s="173"/>
      <c r="UNF27" s="173"/>
      <c r="UNG27" s="173"/>
      <c r="UNH27" s="173"/>
      <c r="UNI27" s="173"/>
      <c r="UNJ27" s="173"/>
      <c r="UNK27" s="173"/>
      <c r="UNL27" s="173"/>
      <c r="UNM27" s="173"/>
      <c r="UNN27" s="173"/>
      <c r="UNO27" s="173"/>
      <c r="UNP27" s="173"/>
      <c r="UNQ27" s="173"/>
      <c r="UNR27" s="173"/>
      <c r="UNS27" s="173"/>
      <c r="UNT27" s="173"/>
      <c r="UNU27" s="173"/>
      <c r="UNV27" s="173"/>
      <c r="UNW27" s="173"/>
      <c r="UNX27" s="173"/>
      <c r="UNY27" s="173"/>
      <c r="UNZ27" s="173"/>
      <c r="UOA27" s="173"/>
      <c r="UOB27" s="173"/>
      <c r="UOC27" s="173"/>
      <c r="UOD27" s="173"/>
      <c r="UOE27" s="173"/>
      <c r="UOF27" s="173"/>
      <c r="UOG27" s="173"/>
      <c r="UOH27" s="173"/>
      <c r="UOI27" s="173"/>
      <c r="UOJ27" s="173"/>
      <c r="UOK27" s="173"/>
      <c r="UOL27" s="173"/>
      <c r="UOM27" s="173"/>
      <c r="UON27" s="173"/>
      <c r="UOO27" s="173"/>
      <c r="UOP27" s="173"/>
      <c r="UOQ27" s="173"/>
      <c r="UOR27" s="173"/>
      <c r="UOS27" s="173"/>
      <c r="UOT27" s="173"/>
      <c r="UOU27" s="173"/>
      <c r="UOV27" s="173"/>
      <c r="UOW27" s="173"/>
      <c r="UOX27" s="173"/>
      <c r="UOY27" s="173"/>
      <c r="UOZ27" s="173"/>
      <c r="UPA27" s="173"/>
      <c r="UPB27" s="173"/>
      <c r="UPC27" s="173"/>
      <c r="UPD27" s="173"/>
      <c r="UPE27" s="173"/>
      <c r="UPF27" s="173"/>
      <c r="UPG27" s="173"/>
      <c r="UPH27" s="173"/>
      <c r="UPI27" s="173"/>
      <c r="UPJ27" s="173"/>
      <c r="UPK27" s="173"/>
      <c r="UPL27" s="173"/>
      <c r="UPM27" s="173"/>
      <c r="UPN27" s="173"/>
      <c r="UPO27" s="173"/>
      <c r="UPP27" s="173"/>
      <c r="UPQ27" s="173"/>
      <c r="UPR27" s="173"/>
      <c r="UPS27" s="173"/>
      <c r="UPT27" s="173"/>
      <c r="UPU27" s="173"/>
      <c r="UPV27" s="173"/>
      <c r="UPW27" s="173"/>
      <c r="UPX27" s="173"/>
      <c r="UPY27" s="173"/>
      <c r="UPZ27" s="173"/>
      <c r="UQA27" s="173"/>
      <c r="UQB27" s="173"/>
      <c r="UQC27" s="173"/>
      <c r="UQD27" s="173"/>
      <c r="UQE27" s="173"/>
      <c r="UQF27" s="173"/>
      <c r="UQG27" s="173"/>
      <c r="UQH27" s="173"/>
      <c r="UQI27" s="173"/>
      <c r="UQJ27" s="173"/>
      <c r="UQK27" s="173"/>
      <c r="UQL27" s="173"/>
      <c r="UQM27" s="173"/>
      <c r="UQN27" s="173"/>
      <c r="UQO27" s="173"/>
      <c r="UQP27" s="173"/>
      <c r="UQQ27" s="173"/>
      <c r="UQR27" s="173"/>
      <c r="UQS27" s="173"/>
      <c r="UQT27" s="173"/>
      <c r="UQU27" s="173"/>
      <c r="UQV27" s="173"/>
      <c r="UQW27" s="173"/>
      <c r="UQX27" s="173"/>
      <c r="UQY27" s="173"/>
      <c r="UQZ27" s="173"/>
      <c r="URA27" s="173"/>
      <c r="URB27" s="173"/>
      <c r="URC27" s="173"/>
      <c r="URD27" s="173"/>
      <c r="URE27" s="173"/>
      <c r="URF27" s="173"/>
      <c r="URG27" s="173"/>
      <c r="URH27" s="173"/>
      <c r="URI27" s="173"/>
      <c r="URJ27" s="173"/>
      <c r="URK27" s="173"/>
      <c r="URL27" s="173"/>
      <c r="URM27" s="173"/>
      <c r="URN27" s="173"/>
      <c r="URO27" s="173"/>
      <c r="URP27" s="173"/>
      <c r="URQ27" s="173"/>
      <c r="URR27" s="173"/>
      <c r="URS27" s="173"/>
      <c r="URT27" s="173"/>
      <c r="URU27" s="173"/>
      <c r="URV27" s="173"/>
      <c r="URW27" s="173"/>
      <c r="URX27" s="173"/>
      <c r="URY27" s="173"/>
      <c r="URZ27" s="173"/>
      <c r="USA27" s="173"/>
      <c r="USB27" s="173"/>
      <c r="USC27" s="173"/>
      <c r="USD27" s="173"/>
      <c r="USE27" s="173"/>
      <c r="USF27" s="173"/>
      <c r="USG27" s="173"/>
      <c r="USH27" s="173"/>
      <c r="USI27" s="173"/>
      <c r="USJ27" s="173"/>
      <c r="USK27" s="173"/>
      <c r="USL27" s="173"/>
      <c r="USM27" s="173"/>
      <c r="USN27" s="173"/>
      <c r="USO27" s="173"/>
      <c r="USP27" s="173"/>
      <c r="USQ27" s="173"/>
      <c r="USR27" s="173"/>
      <c r="USS27" s="173"/>
      <c r="UST27" s="173"/>
      <c r="USU27" s="173"/>
      <c r="USV27" s="173"/>
      <c r="USW27" s="173"/>
      <c r="USX27" s="173"/>
      <c r="USY27" s="173"/>
      <c r="USZ27" s="173"/>
      <c r="UTA27" s="173"/>
      <c r="UTB27" s="173"/>
      <c r="UTC27" s="173"/>
      <c r="UTD27" s="173"/>
      <c r="UTE27" s="173"/>
      <c r="UTF27" s="173"/>
      <c r="UTG27" s="173"/>
      <c r="UTH27" s="173"/>
      <c r="UTI27" s="173"/>
      <c r="UTJ27" s="173"/>
      <c r="UTK27" s="173"/>
      <c r="UTL27" s="173"/>
      <c r="UTM27" s="173"/>
      <c r="UTN27" s="173"/>
      <c r="UTO27" s="173"/>
      <c r="UTP27" s="173"/>
      <c r="UTQ27" s="173"/>
      <c r="UTR27" s="173"/>
      <c r="UTS27" s="173"/>
      <c r="UTT27" s="173"/>
      <c r="UTU27" s="173"/>
      <c r="UTV27" s="173"/>
      <c r="UTW27" s="173"/>
      <c r="UTX27" s="173"/>
      <c r="UTY27" s="173"/>
      <c r="UTZ27" s="173"/>
      <c r="UUA27" s="173"/>
      <c r="UUB27" s="173"/>
      <c r="UUC27" s="173"/>
      <c r="UUD27" s="173"/>
      <c r="UUE27" s="173"/>
      <c r="UUF27" s="173"/>
      <c r="UUG27" s="173"/>
      <c r="UUH27" s="173"/>
      <c r="UUI27" s="173"/>
      <c r="UUJ27" s="173"/>
      <c r="UUK27" s="173"/>
      <c r="UUL27" s="173"/>
      <c r="UUM27" s="173"/>
      <c r="UUN27" s="173"/>
      <c r="UUO27" s="173"/>
      <c r="UUP27" s="173"/>
      <c r="UUQ27" s="173"/>
      <c r="UUR27" s="173"/>
      <c r="UUS27" s="173"/>
      <c r="UUT27" s="173"/>
      <c r="UUU27" s="173"/>
      <c r="UUV27" s="173"/>
      <c r="UUW27" s="173"/>
      <c r="UUX27" s="173"/>
      <c r="UUY27" s="173"/>
      <c r="UUZ27" s="173"/>
      <c r="UVA27" s="173"/>
      <c r="UVB27" s="173"/>
      <c r="UVC27" s="173"/>
      <c r="UVD27" s="173"/>
      <c r="UVE27" s="173"/>
      <c r="UVF27" s="173"/>
      <c r="UVG27" s="173"/>
      <c r="UVH27" s="173"/>
      <c r="UVI27" s="173"/>
      <c r="UVJ27" s="173"/>
      <c r="UVK27" s="173"/>
      <c r="UVL27" s="173"/>
      <c r="UVM27" s="173"/>
      <c r="UVN27" s="173"/>
      <c r="UVO27" s="173"/>
      <c r="UVP27" s="173"/>
      <c r="UVQ27" s="173"/>
      <c r="UVR27" s="173"/>
      <c r="UVS27" s="173"/>
      <c r="UVT27" s="173"/>
      <c r="UVU27" s="173"/>
      <c r="UVV27" s="173"/>
      <c r="UVW27" s="173"/>
      <c r="UVX27" s="173"/>
      <c r="UVY27" s="173"/>
      <c r="UVZ27" s="173"/>
      <c r="UWA27" s="173"/>
      <c r="UWB27" s="173"/>
      <c r="UWC27" s="173"/>
      <c r="UWD27" s="173"/>
      <c r="UWE27" s="173"/>
      <c r="UWF27" s="173"/>
      <c r="UWG27" s="173"/>
      <c r="UWH27" s="173"/>
      <c r="UWI27" s="173"/>
      <c r="UWJ27" s="173"/>
      <c r="UWK27" s="173"/>
      <c r="UWL27" s="173"/>
      <c r="UWM27" s="173"/>
      <c r="UWN27" s="173"/>
      <c r="UWO27" s="173"/>
      <c r="UWP27" s="173"/>
      <c r="UWQ27" s="173"/>
      <c r="UWR27" s="173"/>
      <c r="UWS27" s="173"/>
      <c r="UWT27" s="173"/>
      <c r="UWU27" s="173"/>
      <c r="UWV27" s="173"/>
      <c r="UWW27" s="173"/>
      <c r="UWX27" s="173"/>
      <c r="UWY27" s="173"/>
      <c r="UWZ27" s="173"/>
      <c r="UXA27" s="173"/>
      <c r="UXB27" s="173"/>
      <c r="UXC27" s="173"/>
      <c r="UXD27" s="173"/>
      <c r="UXE27" s="173"/>
      <c r="UXF27" s="173"/>
      <c r="UXG27" s="173"/>
      <c r="UXH27" s="173"/>
      <c r="UXI27" s="173"/>
      <c r="UXJ27" s="173"/>
      <c r="UXK27" s="173"/>
      <c r="UXL27" s="173"/>
      <c r="UXM27" s="173"/>
      <c r="UXN27" s="173"/>
      <c r="UXO27" s="173"/>
      <c r="UXP27" s="173"/>
      <c r="UXQ27" s="173"/>
      <c r="UXR27" s="173"/>
      <c r="UXS27" s="173"/>
      <c r="UXT27" s="173"/>
      <c r="UXU27" s="173"/>
      <c r="UXV27" s="173"/>
      <c r="UXW27" s="173"/>
      <c r="UXX27" s="173"/>
      <c r="UXY27" s="173"/>
      <c r="UXZ27" s="173"/>
      <c r="UYA27" s="173"/>
      <c r="UYB27" s="173"/>
      <c r="UYC27" s="173"/>
      <c r="UYD27" s="173"/>
      <c r="UYE27" s="173"/>
      <c r="UYF27" s="173"/>
      <c r="UYG27" s="173"/>
      <c r="UYH27" s="173"/>
      <c r="UYI27" s="173"/>
      <c r="UYJ27" s="173"/>
      <c r="UYK27" s="173"/>
      <c r="UYL27" s="173"/>
      <c r="UYM27" s="173"/>
      <c r="UYN27" s="173"/>
      <c r="UYO27" s="173"/>
      <c r="UYP27" s="173"/>
      <c r="UYQ27" s="173"/>
      <c r="UYR27" s="173"/>
      <c r="UYS27" s="173"/>
      <c r="UYT27" s="173"/>
      <c r="UYU27" s="173"/>
      <c r="UYV27" s="173"/>
      <c r="UYW27" s="173"/>
      <c r="UYX27" s="173"/>
      <c r="UYY27" s="173"/>
      <c r="UYZ27" s="173"/>
      <c r="UZA27" s="173"/>
      <c r="UZB27" s="173"/>
      <c r="UZC27" s="173"/>
      <c r="UZD27" s="173"/>
      <c r="UZE27" s="173"/>
      <c r="UZF27" s="173"/>
      <c r="UZG27" s="173"/>
      <c r="UZH27" s="173"/>
      <c r="UZI27" s="173"/>
      <c r="UZJ27" s="173"/>
      <c r="UZK27" s="173"/>
      <c r="UZL27" s="173"/>
      <c r="UZM27" s="173"/>
      <c r="UZN27" s="173"/>
      <c r="UZO27" s="173"/>
      <c r="UZP27" s="173"/>
      <c r="UZQ27" s="173"/>
      <c r="UZR27" s="173"/>
      <c r="UZS27" s="173"/>
      <c r="UZT27" s="173"/>
      <c r="UZU27" s="173"/>
      <c r="UZV27" s="173"/>
      <c r="UZW27" s="173"/>
      <c r="UZX27" s="173"/>
      <c r="UZY27" s="173"/>
      <c r="UZZ27" s="173"/>
      <c r="VAA27" s="173"/>
      <c r="VAB27" s="173"/>
      <c r="VAC27" s="173"/>
      <c r="VAD27" s="173"/>
      <c r="VAE27" s="173"/>
      <c r="VAF27" s="173"/>
      <c r="VAG27" s="173"/>
      <c r="VAH27" s="173"/>
      <c r="VAI27" s="173"/>
      <c r="VAJ27" s="173"/>
      <c r="VAK27" s="173"/>
      <c r="VAL27" s="173"/>
      <c r="VAM27" s="173"/>
      <c r="VAN27" s="173"/>
      <c r="VAO27" s="173"/>
      <c r="VAP27" s="173"/>
      <c r="VAQ27" s="173"/>
      <c r="VAR27" s="173"/>
      <c r="VAS27" s="173"/>
      <c r="VAT27" s="173"/>
      <c r="VAU27" s="173"/>
      <c r="VAV27" s="173"/>
      <c r="VAW27" s="173"/>
      <c r="VAX27" s="173"/>
      <c r="VAY27" s="173"/>
      <c r="VAZ27" s="173"/>
      <c r="VBA27" s="173"/>
      <c r="VBB27" s="173"/>
      <c r="VBC27" s="173"/>
      <c r="VBD27" s="173"/>
      <c r="VBE27" s="173"/>
      <c r="VBF27" s="173"/>
      <c r="VBG27" s="173"/>
      <c r="VBH27" s="173"/>
      <c r="VBI27" s="173"/>
      <c r="VBJ27" s="173"/>
      <c r="VBK27" s="173"/>
      <c r="VBL27" s="173"/>
      <c r="VBM27" s="173"/>
      <c r="VBN27" s="173"/>
      <c r="VBO27" s="173"/>
      <c r="VBP27" s="173"/>
      <c r="VBQ27" s="173"/>
      <c r="VBR27" s="173"/>
      <c r="VBS27" s="173"/>
      <c r="VBT27" s="173"/>
      <c r="VBU27" s="173"/>
      <c r="VBV27" s="173"/>
      <c r="VBW27" s="173"/>
      <c r="VBX27" s="173"/>
      <c r="VBY27" s="173"/>
      <c r="VBZ27" s="173"/>
      <c r="VCA27" s="173"/>
      <c r="VCB27" s="173"/>
      <c r="VCC27" s="173"/>
      <c r="VCD27" s="173"/>
      <c r="VCE27" s="173"/>
      <c r="VCF27" s="173"/>
      <c r="VCG27" s="173"/>
      <c r="VCH27" s="173"/>
      <c r="VCI27" s="173"/>
      <c r="VCJ27" s="173"/>
      <c r="VCK27" s="173"/>
      <c r="VCL27" s="173"/>
      <c r="VCM27" s="173"/>
      <c r="VCN27" s="173"/>
      <c r="VCO27" s="173"/>
      <c r="VCP27" s="173"/>
      <c r="VCQ27" s="173"/>
      <c r="VCR27" s="173"/>
      <c r="VCS27" s="173"/>
      <c r="VCT27" s="173"/>
      <c r="VCU27" s="173"/>
      <c r="VCV27" s="173"/>
      <c r="VCW27" s="173"/>
      <c r="VCX27" s="173"/>
      <c r="VCY27" s="173"/>
      <c r="VCZ27" s="173"/>
      <c r="VDA27" s="173"/>
      <c r="VDB27" s="173"/>
      <c r="VDC27" s="173"/>
      <c r="VDD27" s="173"/>
      <c r="VDE27" s="173"/>
      <c r="VDF27" s="173"/>
      <c r="VDG27" s="173"/>
      <c r="VDH27" s="173"/>
      <c r="VDI27" s="173"/>
      <c r="VDJ27" s="173"/>
      <c r="VDK27" s="173"/>
      <c r="VDL27" s="173"/>
      <c r="VDM27" s="173"/>
      <c r="VDN27" s="173"/>
      <c r="VDO27" s="173"/>
      <c r="VDP27" s="173"/>
      <c r="VDQ27" s="173"/>
      <c r="VDR27" s="173"/>
      <c r="VDS27" s="173"/>
      <c r="VDT27" s="173"/>
      <c r="VDU27" s="173"/>
      <c r="VDV27" s="173"/>
      <c r="VDW27" s="173"/>
      <c r="VDX27" s="173"/>
      <c r="VDY27" s="173"/>
      <c r="VDZ27" s="173"/>
      <c r="VEA27" s="173"/>
      <c r="VEB27" s="173"/>
      <c r="VEC27" s="173"/>
      <c r="VED27" s="173"/>
      <c r="VEE27" s="173"/>
      <c r="VEF27" s="173"/>
      <c r="VEG27" s="173"/>
      <c r="VEH27" s="173"/>
      <c r="VEI27" s="173"/>
      <c r="VEJ27" s="173"/>
      <c r="VEK27" s="173"/>
      <c r="VEL27" s="173"/>
      <c r="VEM27" s="173"/>
      <c r="VEN27" s="173"/>
      <c r="VEO27" s="173"/>
      <c r="VEP27" s="173"/>
      <c r="VEQ27" s="173"/>
      <c r="VER27" s="173"/>
      <c r="VES27" s="173"/>
      <c r="VET27" s="173"/>
      <c r="VEU27" s="173"/>
      <c r="VEV27" s="173"/>
      <c r="VEW27" s="173"/>
      <c r="VEX27" s="173"/>
      <c r="VEY27" s="173"/>
      <c r="VEZ27" s="173"/>
      <c r="VFA27" s="173"/>
      <c r="VFB27" s="173"/>
      <c r="VFC27" s="173"/>
      <c r="VFD27" s="173"/>
      <c r="VFE27" s="173"/>
      <c r="VFF27" s="173"/>
      <c r="VFG27" s="173"/>
      <c r="VFH27" s="173"/>
      <c r="VFI27" s="173"/>
      <c r="VFJ27" s="173"/>
      <c r="VFK27" s="173"/>
      <c r="VFL27" s="173"/>
      <c r="VFM27" s="173"/>
      <c r="VFN27" s="173"/>
      <c r="VFO27" s="173"/>
      <c r="VFP27" s="173"/>
      <c r="VFQ27" s="173"/>
      <c r="VFR27" s="173"/>
      <c r="VFS27" s="173"/>
      <c r="VFT27" s="173"/>
      <c r="VFU27" s="173"/>
      <c r="VFV27" s="173"/>
      <c r="VFW27" s="173"/>
      <c r="VFX27" s="173"/>
      <c r="VFY27" s="173"/>
      <c r="VFZ27" s="173"/>
      <c r="VGA27" s="173"/>
      <c r="VGB27" s="173"/>
      <c r="VGC27" s="173"/>
      <c r="VGD27" s="173"/>
      <c r="VGE27" s="173"/>
      <c r="VGF27" s="173"/>
      <c r="VGG27" s="173"/>
      <c r="VGH27" s="173"/>
      <c r="VGI27" s="173"/>
      <c r="VGJ27" s="173"/>
      <c r="VGK27" s="173"/>
      <c r="VGL27" s="173"/>
      <c r="VGM27" s="173"/>
      <c r="VGN27" s="173"/>
      <c r="VGO27" s="173"/>
      <c r="VGP27" s="173"/>
      <c r="VGQ27" s="173"/>
      <c r="VGR27" s="173"/>
      <c r="VGS27" s="173"/>
      <c r="VGT27" s="173"/>
      <c r="VGU27" s="173"/>
      <c r="VGV27" s="173"/>
      <c r="VGW27" s="173"/>
      <c r="VGX27" s="173"/>
      <c r="VGY27" s="173"/>
      <c r="VGZ27" s="173"/>
      <c r="VHA27" s="173"/>
      <c r="VHB27" s="173"/>
      <c r="VHC27" s="173"/>
      <c r="VHD27" s="173"/>
      <c r="VHE27" s="173"/>
      <c r="VHF27" s="173"/>
      <c r="VHG27" s="173"/>
      <c r="VHH27" s="173"/>
      <c r="VHI27" s="173"/>
      <c r="VHJ27" s="173"/>
      <c r="VHK27" s="173"/>
      <c r="VHL27" s="173"/>
      <c r="VHM27" s="173"/>
      <c r="VHN27" s="173"/>
      <c r="VHO27" s="173"/>
      <c r="VHP27" s="173"/>
      <c r="VHQ27" s="173"/>
      <c r="VHR27" s="173"/>
      <c r="VHS27" s="173"/>
      <c r="VHT27" s="173"/>
      <c r="VHU27" s="173"/>
      <c r="VHV27" s="173"/>
      <c r="VHW27" s="173"/>
      <c r="VHX27" s="173"/>
      <c r="VHY27" s="173"/>
      <c r="VHZ27" s="173"/>
      <c r="VIA27" s="173"/>
      <c r="VIB27" s="173"/>
      <c r="VIC27" s="173"/>
      <c r="VID27" s="173"/>
      <c r="VIE27" s="173"/>
      <c r="VIF27" s="173"/>
      <c r="VIG27" s="173"/>
      <c r="VIH27" s="173"/>
      <c r="VII27" s="173"/>
      <c r="VIJ27" s="173"/>
      <c r="VIK27" s="173"/>
      <c r="VIL27" s="173"/>
      <c r="VIM27" s="173"/>
      <c r="VIN27" s="173"/>
      <c r="VIO27" s="173"/>
      <c r="VIP27" s="173"/>
      <c r="VIQ27" s="173"/>
      <c r="VIR27" s="173"/>
      <c r="VIS27" s="173"/>
      <c r="VIT27" s="173"/>
      <c r="VIU27" s="173"/>
      <c r="VIV27" s="173"/>
      <c r="VIW27" s="173"/>
      <c r="VIX27" s="173"/>
      <c r="VIY27" s="173"/>
      <c r="VIZ27" s="173"/>
      <c r="VJA27" s="173"/>
      <c r="VJB27" s="173"/>
      <c r="VJC27" s="173"/>
      <c r="VJD27" s="173"/>
      <c r="VJE27" s="173"/>
      <c r="VJF27" s="173"/>
      <c r="VJG27" s="173"/>
      <c r="VJH27" s="173"/>
      <c r="VJI27" s="173"/>
      <c r="VJJ27" s="173"/>
      <c r="VJK27" s="173"/>
      <c r="VJL27" s="173"/>
      <c r="VJM27" s="173"/>
      <c r="VJN27" s="173"/>
      <c r="VJO27" s="173"/>
      <c r="VJP27" s="173"/>
      <c r="VJQ27" s="173"/>
      <c r="VJR27" s="173"/>
      <c r="VJS27" s="173"/>
      <c r="VJT27" s="173"/>
      <c r="VJU27" s="173"/>
      <c r="VJV27" s="173"/>
      <c r="VJW27" s="173"/>
      <c r="VJX27" s="173"/>
      <c r="VJY27" s="173"/>
      <c r="VJZ27" s="173"/>
      <c r="VKA27" s="173"/>
      <c r="VKB27" s="173"/>
      <c r="VKC27" s="173"/>
      <c r="VKD27" s="173"/>
      <c r="VKE27" s="173"/>
      <c r="VKF27" s="173"/>
      <c r="VKG27" s="173"/>
      <c r="VKH27" s="173"/>
      <c r="VKI27" s="173"/>
      <c r="VKJ27" s="173"/>
      <c r="VKK27" s="173"/>
      <c r="VKL27" s="173"/>
      <c r="VKM27" s="173"/>
      <c r="VKN27" s="173"/>
      <c r="VKO27" s="173"/>
      <c r="VKP27" s="173"/>
      <c r="VKQ27" s="173"/>
      <c r="VKR27" s="173"/>
      <c r="VKS27" s="173"/>
      <c r="VKT27" s="173"/>
      <c r="VKU27" s="173"/>
      <c r="VKV27" s="173"/>
      <c r="VKW27" s="173"/>
      <c r="VKX27" s="173"/>
      <c r="VKY27" s="173"/>
      <c r="VKZ27" s="173"/>
      <c r="VLA27" s="173"/>
      <c r="VLB27" s="173"/>
      <c r="VLC27" s="173"/>
      <c r="VLD27" s="173"/>
      <c r="VLE27" s="173"/>
      <c r="VLF27" s="173"/>
      <c r="VLG27" s="173"/>
      <c r="VLH27" s="173"/>
      <c r="VLI27" s="173"/>
      <c r="VLJ27" s="173"/>
      <c r="VLK27" s="173"/>
      <c r="VLL27" s="173"/>
      <c r="VLM27" s="173"/>
      <c r="VLN27" s="173"/>
      <c r="VLO27" s="173"/>
      <c r="VLP27" s="173"/>
      <c r="VLQ27" s="173"/>
      <c r="VLR27" s="173"/>
      <c r="VLS27" s="173"/>
      <c r="VLT27" s="173"/>
      <c r="VLU27" s="173"/>
      <c r="VLV27" s="173"/>
      <c r="VLW27" s="173"/>
      <c r="VLX27" s="173"/>
      <c r="VLY27" s="173"/>
      <c r="VLZ27" s="173"/>
      <c r="VMA27" s="173"/>
      <c r="VMB27" s="173"/>
      <c r="VMC27" s="173"/>
      <c r="VMD27" s="173"/>
      <c r="VME27" s="173"/>
      <c r="VMF27" s="173"/>
      <c r="VMG27" s="173"/>
      <c r="VMH27" s="173"/>
      <c r="VMI27" s="173"/>
      <c r="VMJ27" s="173"/>
      <c r="VMK27" s="173"/>
      <c r="VML27" s="173"/>
      <c r="VMM27" s="173"/>
      <c r="VMN27" s="173"/>
      <c r="VMO27" s="173"/>
      <c r="VMP27" s="173"/>
      <c r="VMQ27" s="173"/>
      <c r="VMR27" s="173"/>
      <c r="VMS27" s="173"/>
      <c r="VMT27" s="173"/>
      <c r="VMU27" s="173"/>
      <c r="VMV27" s="173"/>
      <c r="VMW27" s="173"/>
      <c r="VMX27" s="173"/>
      <c r="VMY27" s="173"/>
      <c r="VMZ27" s="173"/>
      <c r="VNA27" s="173"/>
      <c r="VNB27" s="173"/>
      <c r="VNC27" s="173"/>
      <c r="VND27" s="173"/>
      <c r="VNE27" s="173"/>
      <c r="VNF27" s="173"/>
      <c r="VNG27" s="173"/>
      <c r="VNH27" s="173"/>
      <c r="VNI27" s="173"/>
      <c r="VNJ27" s="173"/>
      <c r="VNK27" s="173"/>
      <c r="VNL27" s="173"/>
      <c r="VNM27" s="173"/>
      <c r="VNN27" s="173"/>
      <c r="VNO27" s="173"/>
      <c r="VNP27" s="173"/>
      <c r="VNQ27" s="173"/>
      <c r="VNR27" s="173"/>
      <c r="VNS27" s="173"/>
      <c r="VNT27" s="173"/>
      <c r="VNU27" s="173"/>
      <c r="VNV27" s="173"/>
      <c r="VNW27" s="173"/>
      <c r="VNX27" s="173"/>
      <c r="VNY27" s="173"/>
      <c r="VNZ27" s="173"/>
      <c r="VOA27" s="173"/>
      <c r="VOB27" s="173"/>
      <c r="VOC27" s="173"/>
      <c r="VOD27" s="173"/>
      <c r="VOE27" s="173"/>
      <c r="VOF27" s="173"/>
      <c r="VOG27" s="173"/>
      <c r="VOH27" s="173"/>
      <c r="VOI27" s="173"/>
      <c r="VOJ27" s="173"/>
      <c r="VOK27" s="173"/>
      <c r="VOL27" s="173"/>
      <c r="VOM27" s="173"/>
      <c r="VON27" s="173"/>
      <c r="VOO27" s="173"/>
      <c r="VOP27" s="173"/>
      <c r="VOQ27" s="173"/>
      <c r="VOR27" s="173"/>
      <c r="VOS27" s="173"/>
      <c r="VOT27" s="173"/>
      <c r="VOU27" s="173"/>
      <c r="VOV27" s="173"/>
      <c r="VOW27" s="173"/>
      <c r="VOX27" s="173"/>
      <c r="VOY27" s="173"/>
      <c r="VOZ27" s="173"/>
      <c r="VPA27" s="173"/>
      <c r="VPB27" s="173"/>
      <c r="VPC27" s="173"/>
      <c r="VPD27" s="173"/>
      <c r="VPE27" s="173"/>
      <c r="VPF27" s="173"/>
      <c r="VPG27" s="173"/>
      <c r="VPH27" s="173"/>
      <c r="VPI27" s="173"/>
      <c r="VPJ27" s="173"/>
      <c r="VPK27" s="173"/>
      <c r="VPL27" s="173"/>
      <c r="VPM27" s="173"/>
      <c r="VPN27" s="173"/>
      <c r="VPO27" s="173"/>
      <c r="VPP27" s="173"/>
      <c r="VPQ27" s="173"/>
      <c r="VPR27" s="173"/>
      <c r="VPS27" s="173"/>
      <c r="VPT27" s="173"/>
      <c r="VPU27" s="173"/>
      <c r="VPV27" s="173"/>
      <c r="VPW27" s="173"/>
      <c r="VPX27" s="173"/>
      <c r="VPY27" s="173"/>
      <c r="VPZ27" s="173"/>
      <c r="VQA27" s="173"/>
      <c r="VQB27" s="173"/>
      <c r="VQC27" s="173"/>
      <c r="VQD27" s="173"/>
      <c r="VQE27" s="173"/>
      <c r="VQF27" s="173"/>
      <c r="VQG27" s="173"/>
      <c r="VQH27" s="173"/>
      <c r="VQI27" s="173"/>
      <c r="VQJ27" s="173"/>
      <c r="VQK27" s="173"/>
      <c r="VQL27" s="173"/>
      <c r="VQM27" s="173"/>
      <c r="VQN27" s="173"/>
      <c r="VQO27" s="173"/>
      <c r="VQP27" s="173"/>
      <c r="VQQ27" s="173"/>
      <c r="VQR27" s="173"/>
      <c r="VQS27" s="173"/>
      <c r="VQT27" s="173"/>
      <c r="VQU27" s="173"/>
      <c r="VQV27" s="173"/>
      <c r="VQW27" s="173"/>
      <c r="VQX27" s="173"/>
      <c r="VQY27" s="173"/>
      <c r="VQZ27" s="173"/>
      <c r="VRA27" s="173"/>
      <c r="VRB27" s="173"/>
      <c r="VRC27" s="173"/>
      <c r="VRD27" s="173"/>
      <c r="VRE27" s="173"/>
      <c r="VRF27" s="173"/>
      <c r="VRG27" s="173"/>
      <c r="VRH27" s="173"/>
      <c r="VRI27" s="173"/>
      <c r="VRJ27" s="173"/>
      <c r="VRK27" s="173"/>
      <c r="VRL27" s="173"/>
      <c r="VRM27" s="173"/>
      <c r="VRN27" s="173"/>
      <c r="VRO27" s="173"/>
      <c r="VRP27" s="173"/>
      <c r="VRQ27" s="173"/>
      <c r="VRR27" s="173"/>
      <c r="VRS27" s="173"/>
      <c r="VRT27" s="173"/>
      <c r="VRU27" s="173"/>
      <c r="VRV27" s="173"/>
      <c r="VRW27" s="173"/>
      <c r="VRX27" s="173"/>
      <c r="VRY27" s="173"/>
      <c r="VRZ27" s="173"/>
      <c r="VSA27" s="173"/>
      <c r="VSB27" s="173"/>
      <c r="VSC27" s="173"/>
      <c r="VSD27" s="173"/>
      <c r="VSE27" s="173"/>
      <c r="VSF27" s="173"/>
      <c r="VSG27" s="173"/>
      <c r="VSH27" s="173"/>
      <c r="VSI27" s="173"/>
      <c r="VSJ27" s="173"/>
      <c r="VSK27" s="173"/>
      <c r="VSL27" s="173"/>
      <c r="VSM27" s="173"/>
      <c r="VSN27" s="173"/>
      <c r="VSO27" s="173"/>
      <c r="VSP27" s="173"/>
      <c r="VSQ27" s="173"/>
      <c r="VSR27" s="173"/>
      <c r="VSS27" s="173"/>
      <c r="VST27" s="173"/>
      <c r="VSU27" s="173"/>
      <c r="VSV27" s="173"/>
      <c r="VSW27" s="173"/>
      <c r="VSX27" s="173"/>
      <c r="VSY27" s="173"/>
      <c r="VSZ27" s="173"/>
      <c r="VTA27" s="173"/>
      <c r="VTB27" s="173"/>
      <c r="VTC27" s="173"/>
      <c r="VTD27" s="173"/>
      <c r="VTE27" s="173"/>
      <c r="VTF27" s="173"/>
      <c r="VTG27" s="173"/>
      <c r="VTH27" s="173"/>
      <c r="VTI27" s="173"/>
      <c r="VTJ27" s="173"/>
      <c r="VTK27" s="173"/>
      <c r="VTL27" s="173"/>
      <c r="VTM27" s="173"/>
      <c r="VTN27" s="173"/>
      <c r="VTO27" s="173"/>
      <c r="VTP27" s="173"/>
      <c r="VTQ27" s="173"/>
      <c r="VTR27" s="173"/>
      <c r="VTS27" s="173"/>
      <c r="VTT27" s="173"/>
      <c r="VTU27" s="173"/>
      <c r="VTV27" s="173"/>
      <c r="VTW27" s="173"/>
      <c r="VTX27" s="173"/>
      <c r="VTY27" s="173"/>
      <c r="VTZ27" s="173"/>
      <c r="VUA27" s="173"/>
      <c r="VUB27" s="173"/>
      <c r="VUC27" s="173"/>
      <c r="VUD27" s="173"/>
      <c r="VUE27" s="173"/>
      <c r="VUF27" s="173"/>
      <c r="VUG27" s="173"/>
      <c r="VUH27" s="173"/>
      <c r="VUI27" s="173"/>
      <c r="VUJ27" s="173"/>
      <c r="VUK27" s="173"/>
      <c r="VUL27" s="173"/>
      <c r="VUM27" s="173"/>
      <c r="VUN27" s="173"/>
      <c r="VUO27" s="173"/>
      <c r="VUP27" s="173"/>
      <c r="VUQ27" s="173"/>
      <c r="VUR27" s="173"/>
      <c r="VUS27" s="173"/>
      <c r="VUT27" s="173"/>
      <c r="VUU27" s="173"/>
      <c r="VUV27" s="173"/>
      <c r="VUW27" s="173"/>
      <c r="VUX27" s="173"/>
      <c r="VUY27" s="173"/>
      <c r="VUZ27" s="173"/>
      <c r="VVA27" s="173"/>
      <c r="VVB27" s="173"/>
      <c r="VVC27" s="173"/>
      <c r="VVD27" s="173"/>
      <c r="VVE27" s="173"/>
      <c r="VVF27" s="173"/>
      <c r="VVG27" s="173"/>
      <c r="VVH27" s="173"/>
      <c r="VVI27" s="173"/>
      <c r="VVJ27" s="173"/>
      <c r="VVK27" s="173"/>
      <c r="VVL27" s="173"/>
      <c r="VVM27" s="173"/>
      <c r="VVN27" s="173"/>
      <c r="VVO27" s="173"/>
      <c r="VVP27" s="173"/>
      <c r="VVQ27" s="173"/>
      <c r="VVR27" s="173"/>
      <c r="VVS27" s="173"/>
      <c r="VVT27" s="173"/>
      <c r="VVU27" s="173"/>
      <c r="VVV27" s="173"/>
      <c r="VVW27" s="173"/>
      <c r="VVX27" s="173"/>
      <c r="VVY27" s="173"/>
      <c r="VVZ27" s="173"/>
      <c r="VWA27" s="173"/>
      <c r="VWB27" s="173"/>
      <c r="VWC27" s="173"/>
      <c r="VWD27" s="173"/>
      <c r="VWE27" s="173"/>
      <c r="VWF27" s="173"/>
      <c r="VWG27" s="173"/>
      <c r="VWH27" s="173"/>
      <c r="VWI27" s="173"/>
      <c r="VWJ27" s="173"/>
      <c r="VWK27" s="173"/>
      <c r="VWL27" s="173"/>
      <c r="VWM27" s="173"/>
      <c r="VWN27" s="173"/>
      <c r="VWO27" s="173"/>
      <c r="VWP27" s="173"/>
      <c r="VWQ27" s="173"/>
      <c r="VWR27" s="173"/>
      <c r="VWS27" s="173"/>
      <c r="VWT27" s="173"/>
      <c r="VWU27" s="173"/>
      <c r="VWV27" s="173"/>
      <c r="VWW27" s="173"/>
      <c r="VWX27" s="173"/>
      <c r="VWY27" s="173"/>
      <c r="VWZ27" s="173"/>
      <c r="VXA27" s="173"/>
      <c r="VXB27" s="173"/>
      <c r="VXC27" s="173"/>
      <c r="VXD27" s="173"/>
      <c r="VXE27" s="173"/>
      <c r="VXF27" s="173"/>
      <c r="VXG27" s="173"/>
      <c r="VXH27" s="173"/>
      <c r="VXI27" s="173"/>
      <c r="VXJ27" s="173"/>
      <c r="VXK27" s="173"/>
      <c r="VXL27" s="173"/>
      <c r="VXM27" s="173"/>
      <c r="VXN27" s="173"/>
      <c r="VXO27" s="173"/>
      <c r="VXP27" s="173"/>
      <c r="VXQ27" s="173"/>
      <c r="VXR27" s="173"/>
      <c r="VXS27" s="173"/>
      <c r="VXT27" s="173"/>
      <c r="VXU27" s="173"/>
      <c r="VXV27" s="173"/>
      <c r="VXW27" s="173"/>
      <c r="VXX27" s="173"/>
      <c r="VXY27" s="173"/>
      <c r="VXZ27" s="173"/>
      <c r="VYA27" s="173"/>
      <c r="VYB27" s="173"/>
      <c r="VYC27" s="173"/>
      <c r="VYD27" s="173"/>
      <c r="VYE27" s="173"/>
      <c r="VYF27" s="173"/>
      <c r="VYG27" s="173"/>
      <c r="VYH27" s="173"/>
      <c r="VYI27" s="173"/>
      <c r="VYJ27" s="173"/>
      <c r="VYK27" s="173"/>
      <c r="VYL27" s="173"/>
      <c r="VYM27" s="173"/>
      <c r="VYN27" s="173"/>
      <c r="VYO27" s="173"/>
      <c r="VYP27" s="173"/>
      <c r="VYQ27" s="173"/>
      <c r="VYR27" s="173"/>
      <c r="VYS27" s="173"/>
      <c r="VYT27" s="173"/>
      <c r="VYU27" s="173"/>
      <c r="VYV27" s="173"/>
      <c r="VYW27" s="173"/>
      <c r="VYX27" s="173"/>
      <c r="VYY27" s="173"/>
      <c r="VYZ27" s="173"/>
      <c r="VZA27" s="173"/>
      <c r="VZB27" s="173"/>
      <c r="VZC27" s="173"/>
      <c r="VZD27" s="173"/>
      <c r="VZE27" s="173"/>
      <c r="VZF27" s="173"/>
      <c r="VZG27" s="173"/>
      <c r="VZH27" s="173"/>
      <c r="VZI27" s="173"/>
      <c r="VZJ27" s="173"/>
      <c r="VZK27" s="173"/>
      <c r="VZL27" s="173"/>
      <c r="VZM27" s="173"/>
      <c r="VZN27" s="173"/>
      <c r="VZO27" s="173"/>
      <c r="VZP27" s="173"/>
      <c r="VZQ27" s="173"/>
      <c r="VZR27" s="173"/>
      <c r="VZS27" s="173"/>
      <c r="VZT27" s="173"/>
      <c r="VZU27" s="173"/>
      <c r="VZV27" s="173"/>
      <c r="VZW27" s="173"/>
      <c r="VZX27" s="173"/>
      <c r="VZY27" s="173"/>
      <c r="VZZ27" s="173"/>
      <c r="WAA27" s="173"/>
      <c r="WAB27" s="173"/>
      <c r="WAC27" s="173"/>
      <c r="WAD27" s="173"/>
      <c r="WAE27" s="173"/>
      <c r="WAF27" s="173"/>
      <c r="WAG27" s="173"/>
      <c r="WAH27" s="173"/>
      <c r="WAI27" s="173"/>
      <c r="WAJ27" s="173"/>
      <c r="WAK27" s="173"/>
      <c r="WAL27" s="173"/>
      <c r="WAM27" s="173"/>
      <c r="WAN27" s="173"/>
      <c r="WAO27" s="173"/>
      <c r="WAP27" s="173"/>
      <c r="WAQ27" s="173"/>
      <c r="WAR27" s="173"/>
      <c r="WAS27" s="173"/>
      <c r="WAT27" s="173"/>
      <c r="WAU27" s="173"/>
      <c r="WAV27" s="173"/>
      <c r="WAW27" s="173"/>
      <c r="WAX27" s="173"/>
      <c r="WAY27" s="173"/>
      <c r="WAZ27" s="173"/>
      <c r="WBA27" s="173"/>
      <c r="WBB27" s="173"/>
      <c r="WBC27" s="173"/>
      <c r="WBD27" s="173"/>
      <c r="WBE27" s="173"/>
      <c r="WBF27" s="173"/>
      <c r="WBG27" s="173"/>
      <c r="WBH27" s="173"/>
      <c r="WBI27" s="173"/>
      <c r="WBJ27" s="173"/>
      <c r="WBK27" s="173"/>
      <c r="WBL27" s="173"/>
      <c r="WBM27" s="173"/>
      <c r="WBN27" s="173"/>
      <c r="WBO27" s="173"/>
      <c r="WBP27" s="173"/>
      <c r="WBQ27" s="173"/>
      <c r="WBR27" s="173"/>
      <c r="WBS27" s="173"/>
      <c r="WBT27" s="173"/>
      <c r="WBU27" s="173"/>
      <c r="WBV27" s="173"/>
      <c r="WBW27" s="173"/>
      <c r="WBX27" s="173"/>
      <c r="WBY27" s="173"/>
      <c r="WBZ27" s="173"/>
      <c r="WCA27" s="173"/>
      <c r="WCB27" s="173"/>
      <c r="WCC27" s="173"/>
      <c r="WCD27" s="173"/>
      <c r="WCE27" s="173"/>
      <c r="WCF27" s="173"/>
      <c r="WCG27" s="173"/>
      <c r="WCH27" s="173"/>
      <c r="WCI27" s="173"/>
      <c r="WCJ27" s="173"/>
      <c r="WCK27" s="173"/>
      <c r="WCL27" s="173"/>
      <c r="WCM27" s="173"/>
      <c r="WCN27" s="173"/>
      <c r="WCO27" s="173"/>
      <c r="WCP27" s="173"/>
      <c r="WCQ27" s="173"/>
      <c r="WCR27" s="173"/>
      <c r="WCS27" s="173"/>
      <c r="WCT27" s="173"/>
      <c r="WCU27" s="173"/>
      <c r="WCV27" s="173"/>
      <c r="WCW27" s="173"/>
      <c r="WCX27" s="173"/>
      <c r="WCY27" s="173"/>
      <c r="WCZ27" s="173"/>
      <c r="WDA27" s="173"/>
      <c r="WDB27" s="173"/>
      <c r="WDC27" s="173"/>
      <c r="WDD27" s="173"/>
      <c r="WDE27" s="173"/>
      <c r="WDF27" s="173"/>
      <c r="WDG27" s="173"/>
      <c r="WDH27" s="173"/>
      <c r="WDI27" s="173"/>
      <c r="WDJ27" s="173"/>
      <c r="WDK27" s="173"/>
      <c r="WDL27" s="173"/>
      <c r="WDM27" s="173"/>
      <c r="WDN27" s="173"/>
      <c r="WDO27" s="173"/>
      <c r="WDP27" s="173"/>
      <c r="WDQ27" s="173"/>
      <c r="WDR27" s="173"/>
      <c r="WDS27" s="173"/>
      <c r="WDT27" s="173"/>
      <c r="WDU27" s="173"/>
      <c r="WDV27" s="173"/>
      <c r="WDW27" s="173"/>
      <c r="WDX27" s="173"/>
      <c r="WDY27" s="173"/>
      <c r="WDZ27" s="173"/>
      <c r="WEA27" s="173"/>
      <c r="WEB27" s="173"/>
      <c r="WEC27" s="173"/>
      <c r="WED27" s="173"/>
      <c r="WEE27" s="173"/>
      <c r="WEF27" s="173"/>
      <c r="WEG27" s="173"/>
      <c r="WEH27" s="173"/>
      <c r="WEI27" s="173"/>
      <c r="WEJ27" s="173"/>
      <c r="WEK27" s="173"/>
      <c r="WEL27" s="173"/>
      <c r="WEM27" s="173"/>
      <c r="WEN27" s="173"/>
      <c r="WEO27" s="173"/>
      <c r="WEP27" s="173"/>
      <c r="WEQ27" s="173"/>
      <c r="WER27" s="173"/>
      <c r="WES27" s="173"/>
      <c r="WET27" s="173"/>
      <c r="WEU27" s="173"/>
      <c r="WEV27" s="173"/>
      <c r="WEW27" s="173"/>
      <c r="WEX27" s="173"/>
      <c r="WEY27" s="173"/>
      <c r="WEZ27" s="173"/>
      <c r="WFA27" s="173"/>
      <c r="WFB27" s="173"/>
      <c r="WFC27" s="173"/>
      <c r="WFD27" s="173"/>
      <c r="WFE27" s="173"/>
      <c r="WFF27" s="173"/>
      <c r="WFG27" s="173"/>
      <c r="WFH27" s="173"/>
      <c r="WFI27" s="173"/>
      <c r="WFJ27" s="173"/>
      <c r="WFK27" s="173"/>
      <c r="WFL27" s="173"/>
      <c r="WFM27" s="173"/>
      <c r="WFN27" s="173"/>
      <c r="WFO27" s="173"/>
      <c r="WFP27" s="173"/>
      <c r="WFQ27" s="173"/>
      <c r="WFR27" s="173"/>
      <c r="WFS27" s="173"/>
      <c r="WFT27" s="173"/>
      <c r="WFU27" s="173"/>
      <c r="WFV27" s="173"/>
      <c r="WFW27" s="173"/>
      <c r="WFX27" s="173"/>
      <c r="WFY27" s="173"/>
      <c r="WFZ27" s="173"/>
      <c r="WGA27" s="173"/>
      <c r="WGB27" s="173"/>
      <c r="WGC27" s="173"/>
      <c r="WGD27" s="173"/>
      <c r="WGE27" s="173"/>
      <c r="WGF27" s="173"/>
      <c r="WGG27" s="173"/>
      <c r="WGH27" s="173"/>
      <c r="WGI27" s="173"/>
      <c r="WGJ27" s="173"/>
      <c r="WGK27" s="173"/>
      <c r="WGL27" s="173"/>
      <c r="WGM27" s="173"/>
      <c r="WGN27" s="173"/>
      <c r="WGO27" s="173"/>
      <c r="WGP27" s="173"/>
      <c r="WGQ27" s="173"/>
      <c r="WGR27" s="173"/>
      <c r="WGS27" s="173"/>
      <c r="WGT27" s="173"/>
      <c r="WGU27" s="173"/>
      <c r="WGV27" s="173"/>
      <c r="WGW27" s="173"/>
      <c r="WGX27" s="173"/>
      <c r="WGY27" s="173"/>
      <c r="WGZ27" s="173"/>
      <c r="WHA27" s="173"/>
      <c r="WHB27" s="173"/>
      <c r="WHC27" s="173"/>
      <c r="WHD27" s="173"/>
      <c r="WHE27" s="173"/>
      <c r="WHF27" s="173"/>
      <c r="WHG27" s="173"/>
      <c r="WHH27" s="173"/>
      <c r="WHI27" s="173"/>
      <c r="WHJ27" s="173"/>
      <c r="WHK27" s="173"/>
      <c r="WHL27" s="173"/>
      <c r="WHM27" s="173"/>
      <c r="WHN27" s="173"/>
      <c r="WHO27" s="173"/>
      <c r="WHP27" s="173"/>
      <c r="WHQ27" s="173"/>
      <c r="WHR27" s="173"/>
      <c r="WHS27" s="173"/>
      <c r="WHT27" s="173"/>
      <c r="WHU27" s="173"/>
      <c r="WHV27" s="173"/>
      <c r="WHW27" s="173"/>
      <c r="WHX27" s="173"/>
      <c r="WHY27" s="173"/>
      <c r="WHZ27" s="173"/>
      <c r="WIA27" s="173"/>
      <c r="WIB27" s="173"/>
      <c r="WIC27" s="173"/>
      <c r="WID27" s="173"/>
      <c r="WIE27" s="173"/>
      <c r="WIF27" s="173"/>
      <c r="WIG27" s="173"/>
      <c r="WIH27" s="173"/>
      <c r="WII27" s="173"/>
      <c r="WIJ27" s="173"/>
      <c r="WIK27" s="173"/>
      <c r="WIL27" s="173"/>
      <c r="WIM27" s="173"/>
      <c r="WIN27" s="173"/>
      <c r="WIO27" s="173"/>
      <c r="WIP27" s="173"/>
      <c r="WIQ27" s="173"/>
      <c r="WIR27" s="173"/>
      <c r="WIS27" s="173"/>
      <c r="WIT27" s="173"/>
      <c r="WIU27" s="173"/>
      <c r="WIV27" s="173"/>
      <c r="WIW27" s="173"/>
      <c r="WIX27" s="173"/>
      <c r="WIY27" s="173"/>
      <c r="WIZ27" s="173"/>
      <c r="WJA27" s="173"/>
      <c r="WJB27" s="173"/>
      <c r="WJC27" s="173"/>
      <c r="WJD27" s="173"/>
      <c r="WJE27" s="173"/>
      <c r="WJF27" s="173"/>
      <c r="WJG27" s="173"/>
      <c r="WJH27" s="173"/>
      <c r="WJI27" s="173"/>
      <c r="WJJ27" s="173"/>
      <c r="WJK27" s="173"/>
      <c r="WJL27" s="173"/>
      <c r="WJM27" s="173"/>
      <c r="WJN27" s="173"/>
      <c r="WJO27" s="173"/>
      <c r="WJP27" s="173"/>
      <c r="WJQ27" s="173"/>
      <c r="WJR27" s="173"/>
      <c r="WJS27" s="173"/>
      <c r="WJT27" s="173"/>
      <c r="WJU27" s="173"/>
      <c r="WJV27" s="173"/>
      <c r="WJW27" s="173"/>
      <c r="WJX27" s="173"/>
      <c r="WJY27" s="173"/>
      <c r="WJZ27" s="173"/>
      <c r="WKA27" s="173"/>
      <c r="WKB27" s="173"/>
      <c r="WKC27" s="173"/>
      <c r="WKD27" s="173"/>
      <c r="WKE27" s="173"/>
      <c r="WKF27" s="173"/>
      <c r="WKG27" s="173"/>
      <c r="WKH27" s="173"/>
      <c r="WKI27" s="173"/>
      <c r="WKJ27" s="173"/>
      <c r="WKK27" s="173"/>
      <c r="WKL27" s="173"/>
      <c r="WKM27" s="173"/>
      <c r="WKN27" s="173"/>
      <c r="WKO27" s="173"/>
      <c r="WKP27" s="173"/>
      <c r="WKQ27" s="173"/>
      <c r="WKR27" s="173"/>
      <c r="WKS27" s="173"/>
      <c r="WKT27" s="173"/>
      <c r="WKU27" s="173"/>
      <c r="WKV27" s="173"/>
      <c r="WKW27" s="173"/>
      <c r="WKX27" s="173"/>
      <c r="WKY27" s="173"/>
      <c r="WKZ27" s="173"/>
      <c r="WLA27" s="173"/>
      <c r="WLB27" s="173"/>
      <c r="WLC27" s="173"/>
      <c r="WLD27" s="173"/>
      <c r="WLE27" s="173"/>
      <c r="WLF27" s="173"/>
      <c r="WLG27" s="173"/>
      <c r="WLH27" s="173"/>
      <c r="WLI27" s="173"/>
      <c r="WLJ27" s="173"/>
      <c r="WLK27" s="173"/>
      <c r="WLL27" s="173"/>
      <c r="WLM27" s="173"/>
      <c r="WLN27" s="173"/>
      <c r="WLO27" s="173"/>
      <c r="WLP27" s="173"/>
      <c r="WLQ27" s="173"/>
      <c r="WLR27" s="173"/>
      <c r="WLS27" s="173"/>
      <c r="WLT27" s="173"/>
      <c r="WLU27" s="173"/>
      <c r="WLV27" s="173"/>
      <c r="WLW27" s="173"/>
      <c r="WLX27" s="173"/>
      <c r="WLY27" s="173"/>
      <c r="WLZ27" s="173"/>
      <c r="WMA27" s="173"/>
      <c r="WMB27" s="173"/>
      <c r="WMC27" s="173"/>
      <c r="WMD27" s="173"/>
      <c r="WME27" s="173"/>
      <c r="WMF27" s="173"/>
      <c r="WMG27" s="173"/>
      <c r="WMH27" s="173"/>
      <c r="WMI27" s="173"/>
      <c r="WMJ27" s="173"/>
      <c r="WMK27" s="173"/>
      <c r="WML27" s="173"/>
      <c r="WMM27" s="173"/>
      <c r="WMN27" s="173"/>
      <c r="WMO27" s="173"/>
      <c r="WMP27" s="173"/>
      <c r="WMQ27" s="173"/>
      <c r="WMR27" s="173"/>
      <c r="WMS27" s="173"/>
      <c r="WMT27" s="173"/>
      <c r="WMU27" s="173"/>
      <c r="WMV27" s="173"/>
      <c r="WMW27" s="173"/>
      <c r="WMX27" s="173"/>
      <c r="WMY27" s="173"/>
      <c r="WMZ27" s="173"/>
      <c r="WNA27" s="173"/>
      <c r="WNB27" s="173"/>
      <c r="WNC27" s="173"/>
      <c r="WND27" s="173"/>
      <c r="WNE27" s="173"/>
      <c r="WNF27" s="173"/>
      <c r="WNG27" s="173"/>
      <c r="WNH27" s="173"/>
      <c r="WNI27" s="173"/>
      <c r="WNJ27" s="173"/>
      <c r="WNK27" s="173"/>
      <c r="WNL27" s="173"/>
      <c r="WNM27" s="173"/>
      <c r="WNN27" s="173"/>
      <c r="WNO27" s="173"/>
      <c r="WNP27" s="173"/>
      <c r="WNQ27" s="173"/>
      <c r="WNR27" s="173"/>
      <c r="WNS27" s="173"/>
      <c r="WNT27" s="173"/>
      <c r="WNU27" s="173"/>
      <c r="WNV27" s="173"/>
      <c r="WNW27" s="173"/>
      <c r="WNX27" s="173"/>
      <c r="WNY27" s="173"/>
      <c r="WNZ27" s="173"/>
      <c r="WOA27" s="173"/>
      <c r="WOB27" s="173"/>
      <c r="WOC27" s="173"/>
      <c r="WOD27" s="173"/>
      <c r="WOE27" s="173"/>
      <c r="WOF27" s="173"/>
      <c r="WOG27" s="173"/>
      <c r="WOH27" s="173"/>
      <c r="WOI27" s="173"/>
      <c r="WOJ27" s="173"/>
      <c r="WOK27" s="173"/>
      <c r="WOL27" s="173"/>
      <c r="WOM27" s="173"/>
      <c r="WON27" s="173"/>
      <c r="WOO27" s="173"/>
      <c r="WOP27" s="173"/>
      <c r="WOQ27" s="173"/>
      <c r="WOR27" s="173"/>
      <c r="WOS27" s="173"/>
      <c r="WOT27" s="173"/>
      <c r="WOU27" s="173"/>
      <c r="WOV27" s="173"/>
      <c r="WOW27" s="173"/>
      <c r="WOX27" s="173"/>
      <c r="WOY27" s="173"/>
      <c r="WOZ27" s="173"/>
      <c r="WPA27" s="173"/>
      <c r="WPB27" s="173"/>
      <c r="WPC27" s="173"/>
      <c r="WPD27" s="173"/>
      <c r="WPE27" s="173"/>
      <c r="WPF27" s="173"/>
      <c r="WPG27" s="173"/>
      <c r="WPH27" s="173"/>
      <c r="WPI27" s="173"/>
      <c r="WPJ27" s="173"/>
      <c r="WPK27" s="173"/>
      <c r="WPL27" s="173"/>
      <c r="WPM27" s="173"/>
      <c r="WPN27" s="173"/>
      <c r="WPO27" s="173"/>
      <c r="WPP27" s="173"/>
      <c r="WPQ27" s="173"/>
      <c r="WPR27" s="173"/>
      <c r="WPS27" s="173"/>
      <c r="WPT27" s="173"/>
      <c r="WPU27" s="173"/>
      <c r="WPV27" s="173"/>
      <c r="WPW27" s="173"/>
      <c r="WPX27" s="173"/>
      <c r="WPY27" s="173"/>
      <c r="WPZ27" s="173"/>
      <c r="WQA27" s="173"/>
      <c r="WQB27" s="173"/>
      <c r="WQC27" s="173"/>
      <c r="WQD27" s="173"/>
      <c r="WQE27" s="173"/>
      <c r="WQF27" s="173"/>
      <c r="WQG27" s="173"/>
      <c r="WQH27" s="173"/>
      <c r="WQI27" s="173"/>
      <c r="WQJ27" s="173"/>
      <c r="WQK27" s="173"/>
      <c r="WQL27" s="173"/>
      <c r="WQM27" s="173"/>
      <c r="WQN27" s="173"/>
      <c r="WQO27" s="173"/>
      <c r="WQP27" s="173"/>
      <c r="WQQ27" s="173"/>
      <c r="WQR27" s="173"/>
      <c r="WQS27" s="173"/>
      <c r="WQT27" s="173"/>
      <c r="WQU27" s="173"/>
      <c r="WQV27" s="173"/>
      <c r="WQW27" s="173"/>
      <c r="WQX27" s="173"/>
      <c r="WQY27" s="173"/>
      <c r="WQZ27" s="173"/>
      <c r="WRA27" s="173"/>
      <c r="WRB27" s="173"/>
      <c r="WRC27" s="173"/>
      <c r="WRD27" s="173"/>
      <c r="WRE27" s="173"/>
      <c r="WRF27" s="173"/>
      <c r="WRG27" s="173"/>
      <c r="WRH27" s="173"/>
      <c r="WRI27" s="173"/>
      <c r="WRJ27" s="173"/>
      <c r="WRK27" s="173"/>
      <c r="WRL27" s="173"/>
      <c r="WRM27" s="173"/>
      <c r="WRN27" s="173"/>
      <c r="WRO27" s="173"/>
      <c r="WRP27" s="173"/>
      <c r="WRQ27" s="173"/>
      <c r="WRR27" s="173"/>
      <c r="WRS27" s="173"/>
      <c r="WRT27" s="173"/>
      <c r="WRU27" s="173"/>
      <c r="WRV27" s="173"/>
      <c r="WRW27" s="173"/>
      <c r="WRX27" s="173"/>
      <c r="WRY27" s="173"/>
      <c r="WRZ27" s="173"/>
      <c r="WSA27" s="173"/>
      <c r="WSB27" s="173"/>
      <c r="WSC27" s="173"/>
      <c r="WSD27" s="173"/>
      <c r="WSE27" s="173"/>
      <c r="WSF27" s="173"/>
      <c r="WSG27" s="173"/>
      <c r="WSH27" s="173"/>
      <c r="WSI27" s="173"/>
      <c r="WSJ27" s="173"/>
      <c r="WSK27" s="173"/>
      <c r="WSL27" s="173"/>
      <c r="WSM27" s="173"/>
      <c r="WSN27" s="173"/>
      <c r="WSO27" s="173"/>
      <c r="WSP27" s="173"/>
      <c r="WSQ27" s="173"/>
      <c r="WSR27" s="173"/>
      <c r="WSS27" s="173"/>
      <c r="WST27" s="173"/>
      <c r="WSU27" s="173"/>
      <c r="WSV27" s="173"/>
      <c r="WSW27" s="173"/>
      <c r="WSX27" s="173"/>
      <c r="WSY27" s="173"/>
      <c r="WSZ27" s="173"/>
      <c r="WTA27" s="173"/>
      <c r="WTB27" s="173"/>
      <c r="WTC27" s="173"/>
      <c r="WTD27" s="173"/>
      <c r="WTE27" s="173"/>
      <c r="WTF27" s="173"/>
      <c r="WTG27" s="173"/>
      <c r="WTH27" s="173"/>
      <c r="WTI27" s="173"/>
      <c r="WTJ27" s="173"/>
      <c r="WTK27" s="173"/>
      <c r="WTL27" s="173"/>
      <c r="WTM27" s="173"/>
      <c r="WTN27" s="173"/>
      <c r="WTO27" s="173"/>
      <c r="WTP27" s="173"/>
      <c r="WTQ27" s="173"/>
      <c r="WTR27" s="173"/>
      <c r="WTS27" s="173"/>
      <c r="WTT27" s="173"/>
      <c r="WTU27" s="173"/>
      <c r="WTV27" s="173"/>
      <c r="WTW27" s="173"/>
      <c r="WTX27" s="173"/>
      <c r="WTY27" s="173"/>
      <c r="WTZ27" s="173"/>
      <c r="WUA27" s="173"/>
      <c r="WUB27" s="173"/>
      <c r="WUC27" s="173"/>
      <c r="WUD27" s="173"/>
      <c r="WUE27" s="173"/>
      <c r="WUF27" s="173"/>
      <c r="WUG27" s="173"/>
      <c r="WUH27" s="173"/>
      <c r="WUI27" s="173"/>
      <c r="WUJ27" s="173"/>
      <c r="WUK27" s="173"/>
      <c r="WUL27" s="173"/>
      <c r="WUM27" s="173"/>
      <c r="WUN27" s="173"/>
      <c r="WUO27" s="173"/>
      <c r="WUP27" s="173"/>
      <c r="WUQ27" s="173"/>
      <c r="WUR27" s="173"/>
      <c r="WUS27" s="173"/>
      <c r="WUT27" s="173"/>
      <c r="WUU27" s="173"/>
      <c r="WUV27" s="173"/>
      <c r="WUW27" s="173"/>
      <c r="WUX27" s="173"/>
      <c r="WUY27" s="173"/>
      <c r="WUZ27" s="173"/>
      <c r="WVA27" s="173"/>
      <c r="WVB27" s="173"/>
      <c r="WVC27" s="173"/>
      <c r="WVD27" s="173"/>
      <c r="WVE27" s="173"/>
      <c r="WVF27" s="173"/>
      <c r="WVG27" s="173"/>
      <c r="WVH27" s="173"/>
      <c r="WVI27" s="173"/>
      <c r="WVJ27" s="173"/>
      <c r="WVK27" s="173"/>
      <c r="WVL27" s="173"/>
      <c r="WVM27" s="173"/>
      <c r="WVN27" s="173"/>
      <c r="WVO27" s="173"/>
      <c r="WVP27" s="173"/>
      <c r="WVQ27" s="173"/>
      <c r="WVR27" s="173"/>
      <c r="WVS27" s="173"/>
      <c r="WVT27" s="173"/>
      <c r="WVU27" s="173"/>
      <c r="WVV27" s="173"/>
      <c r="WVW27" s="173"/>
      <c r="WVX27" s="173"/>
      <c r="WVY27" s="173"/>
      <c r="WVZ27" s="173"/>
      <c r="WWA27" s="173"/>
      <c r="WWB27" s="173"/>
      <c r="WWC27" s="173"/>
      <c r="WWD27" s="173"/>
      <c r="WWE27" s="173"/>
      <c r="WWF27" s="173"/>
      <c r="WWG27" s="173"/>
      <c r="WWH27" s="173"/>
      <c r="WWI27" s="173"/>
      <c r="WWJ27" s="173"/>
      <c r="WWK27" s="173"/>
      <c r="WWL27" s="173"/>
      <c r="WWM27" s="173"/>
      <c r="WWN27" s="173"/>
      <c r="WWO27" s="173"/>
      <c r="WWP27" s="173"/>
      <c r="WWQ27" s="173"/>
      <c r="WWR27" s="173"/>
      <c r="WWS27" s="173"/>
      <c r="WWT27" s="173"/>
      <c r="WWU27" s="173"/>
      <c r="WWV27" s="173"/>
      <c r="WWW27" s="173"/>
      <c r="WWX27" s="173"/>
      <c r="WWY27" s="173"/>
      <c r="WWZ27" s="173"/>
      <c r="WXA27" s="173"/>
      <c r="WXB27" s="173"/>
      <c r="WXC27" s="173"/>
      <c r="WXD27" s="173"/>
      <c r="WXE27" s="173"/>
      <c r="WXF27" s="173"/>
      <c r="WXG27" s="173"/>
      <c r="WXH27" s="173"/>
      <c r="WXI27" s="173"/>
      <c r="WXJ27" s="173"/>
      <c r="WXK27" s="173"/>
      <c r="WXL27" s="173"/>
      <c r="WXM27" s="173"/>
      <c r="WXN27" s="173"/>
      <c r="WXO27" s="173"/>
      <c r="WXP27" s="173"/>
      <c r="WXQ27" s="173"/>
      <c r="WXR27" s="173"/>
      <c r="WXS27" s="173"/>
      <c r="WXT27" s="173"/>
      <c r="WXU27" s="173"/>
      <c r="WXV27" s="173"/>
      <c r="WXW27" s="173"/>
      <c r="WXX27" s="173"/>
      <c r="WXY27" s="173"/>
      <c r="WXZ27" s="173"/>
      <c r="WYA27" s="173"/>
      <c r="WYB27" s="173"/>
      <c r="WYC27" s="173"/>
      <c r="WYD27" s="173"/>
      <c r="WYE27" s="173"/>
      <c r="WYF27" s="173"/>
      <c r="WYG27" s="173"/>
      <c r="WYH27" s="173"/>
      <c r="WYI27" s="173"/>
      <c r="WYJ27" s="173"/>
      <c r="WYK27" s="173"/>
      <c r="WYL27" s="173"/>
      <c r="WYM27" s="173"/>
      <c r="WYN27" s="173"/>
      <c r="WYO27" s="173"/>
      <c r="WYP27" s="173"/>
      <c r="WYQ27" s="173"/>
      <c r="WYR27" s="173"/>
      <c r="WYS27" s="173"/>
      <c r="WYT27" s="173"/>
      <c r="WYU27" s="173"/>
      <c r="WYV27" s="173"/>
      <c r="WYW27" s="173"/>
      <c r="WYX27" s="173"/>
      <c r="WYY27" s="173"/>
      <c r="WYZ27" s="173"/>
      <c r="WZA27" s="173"/>
      <c r="WZB27" s="173"/>
      <c r="WZC27" s="173"/>
      <c r="WZD27" s="173"/>
      <c r="WZE27" s="173"/>
      <c r="WZF27" s="173"/>
      <c r="WZG27" s="173"/>
      <c r="WZH27" s="173"/>
      <c r="WZI27" s="173"/>
      <c r="WZJ27" s="173"/>
      <c r="WZK27" s="173"/>
      <c r="WZL27" s="173"/>
      <c r="WZM27" s="173"/>
      <c r="WZN27" s="173"/>
      <c r="WZO27" s="173"/>
      <c r="WZP27" s="173"/>
      <c r="WZQ27" s="173"/>
      <c r="WZR27" s="173"/>
      <c r="WZS27" s="173"/>
      <c r="WZT27" s="173"/>
      <c r="WZU27" s="173"/>
      <c r="WZV27" s="173"/>
      <c r="WZW27" s="173"/>
      <c r="WZX27" s="173"/>
      <c r="WZY27" s="173"/>
      <c r="WZZ27" s="173"/>
      <c r="XAA27" s="173"/>
      <c r="XAB27" s="173"/>
      <c r="XAC27" s="173"/>
      <c r="XAD27" s="173"/>
      <c r="XAE27" s="173"/>
      <c r="XAF27" s="173"/>
      <c r="XAG27" s="173"/>
      <c r="XAH27" s="173"/>
      <c r="XAI27" s="173"/>
      <c r="XAJ27" s="173"/>
      <c r="XAK27" s="173"/>
      <c r="XAL27" s="173"/>
      <c r="XAM27" s="173"/>
      <c r="XAN27" s="173"/>
      <c r="XAO27" s="173"/>
      <c r="XAP27" s="173"/>
      <c r="XAQ27" s="173"/>
      <c r="XAR27" s="173"/>
      <c r="XAS27" s="173"/>
      <c r="XAT27" s="173"/>
      <c r="XAU27" s="173"/>
      <c r="XAV27" s="173"/>
      <c r="XAW27" s="173"/>
      <c r="XAX27" s="173"/>
      <c r="XAY27" s="173"/>
      <c r="XAZ27" s="173"/>
      <c r="XBA27" s="173"/>
      <c r="XBB27" s="173"/>
      <c r="XBC27" s="173"/>
      <c r="XBD27" s="173"/>
      <c r="XBE27" s="173"/>
      <c r="XBF27" s="173"/>
      <c r="XBG27" s="173"/>
      <c r="XBH27" s="173"/>
      <c r="XBI27" s="173"/>
      <c r="XBJ27" s="173"/>
      <c r="XBK27" s="173"/>
      <c r="XBL27" s="173"/>
      <c r="XBM27" s="173"/>
      <c r="XBN27" s="173"/>
      <c r="XBO27" s="173"/>
      <c r="XBP27" s="173"/>
      <c r="XBQ27" s="173"/>
      <c r="XBR27" s="173"/>
      <c r="XBS27" s="173"/>
      <c r="XBT27" s="173"/>
      <c r="XBU27" s="173"/>
      <c r="XBV27" s="173"/>
      <c r="XBW27" s="173"/>
      <c r="XBX27" s="173"/>
      <c r="XBY27" s="173"/>
      <c r="XBZ27" s="173"/>
      <c r="XCA27" s="173"/>
      <c r="XCB27" s="173"/>
      <c r="XCC27" s="173"/>
      <c r="XCD27" s="173"/>
      <c r="XCE27" s="173"/>
      <c r="XCF27" s="173"/>
      <c r="XCG27" s="173"/>
      <c r="XCH27" s="173"/>
      <c r="XCI27" s="173"/>
      <c r="XCJ27" s="173"/>
      <c r="XCK27" s="173"/>
      <c r="XCL27" s="173"/>
      <c r="XCM27" s="173"/>
      <c r="XCN27" s="173"/>
      <c r="XCO27" s="173"/>
      <c r="XCP27" s="173"/>
      <c r="XCQ27" s="173"/>
      <c r="XCR27" s="173"/>
      <c r="XCS27" s="173"/>
      <c r="XCT27" s="173"/>
      <c r="XCU27" s="173"/>
      <c r="XCV27" s="173"/>
      <c r="XCW27" s="173"/>
      <c r="XCX27" s="173"/>
      <c r="XCY27" s="173"/>
      <c r="XCZ27" s="173"/>
      <c r="XDA27" s="173"/>
      <c r="XDB27" s="173"/>
      <c r="XDC27" s="173"/>
      <c r="XDD27" s="173"/>
      <c r="XDE27" s="173"/>
      <c r="XDF27" s="173"/>
      <c r="XDG27" s="173"/>
      <c r="XDH27" s="173"/>
      <c r="XDI27" s="173"/>
      <c r="XDJ27" s="173"/>
      <c r="XDK27" s="173"/>
      <c r="XDL27" s="173"/>
      <c r="XDM27" s="173"/>
      <c r="XDN27" s="173"/>
      <c r="XDO27" s="173"/>
      <c r="XDP27" s="173"/>
      <c r="XDQ27" s="173"/>
      <c r="XDR27" s="173"/>
      <c r="XDS27" s="173"/>
      <c r="XDT27" s="173"/>
      <c r="XDU27" s="173"/>
      <c r="XDV27" s="173"/>
      <c r="XDW27" s="173"/>
      <c r="XDX27" s="173"/>
      <c r="XDY27" s="173"/>
      <c r="XDZ27" s="173"/>
      <c r="XEA27" s="173"/>
      <c r="XEB27" s="173"/>
      <c r="XEC27" s="173"/>
      <c r="XED27" s="173"/>
      <c r="XEE27" s="173"/>
      <c r="XEF27" s="173"/>
      <c r="XEG27" s="173"/>
      <c r="XEH27" s="173"/>
      <c r="XEI27" s="173"/>
      <c r="XEJ27" s="173"/>
      <c r="XEK27" s="173"/>
      <c r="XEL27" s="173"/>
      <c r="XEM27" s="173"/>
      <c r="XEN27" s="173"/>
      <c r="XEO27" s="173"/>
      <c r="XEP27" s="173"/>
      <c r="XEQ27" s="173"/>
      <c r="XER27" s="173"/>
      <c r="XES27" s="173"/>
      <c r="XET27" s="173"/>
      <c r="XEU27" s="173"/>
      <c r="XEV27" s="173"/>
      <c r="XEW27" s="173"/>
      <c r="XEX27" s="173"/>
      <c r="XEY27" s="173"/>
      <c r="XEZ27" s="173"/>
      <c r="XFA27" s="173"/>
      <c r="XFB27" s="173"/>
      <c r="XFC27" s="173"/>
      <c r="XFD27" s="173"/>
    </row>
    <row r="28" spans="1:16384" ht="12.75" customHeight="1">
      <c r="A28" s="4" t="s">
        <v>195</v>
      </c>
      <c r="B28" s="356"/>
      <c r="C28" s="356"/>
      <c r="D28" s="356"/>
      <c r="E28" s="356"/>
      <c r="F28" s="356"/>
      <c r="G28" s="356"/>
      <c r="H28" s="356"/>
      <c r="I28" s="356"/>
      <c r="J28" s="356"/>
      <c r="K28" s="356"/>
      <c r="L28" s="356"/>
      <c r="M28" s="356"/>
      <c r="N28" s="356"/>
      <c r="O28" s="356"/>
      <c r="P28" s="356"/>
      <c r="Q28" s="356"/>
      <c r="R28" s="356"/>
      <c r="S28" s="356"/>
    </row>
    <row r="29" spans="1:16384" ht="12.75" customHeight="1">
      <c r="A29" s="4" t="s">
        <v>197</v>
      </c>
      <c r="B29" s="372"/>
      <c r="C29" s="372"/>
      <c r="D29" s="372"/>
      <c r="E29" s="372"/>
      <c r="F29" s="372"/>
      <c r="G29" s="372"/>
      <c r="H29" s="356"/>
      <c r="I29" s="356"/>
      <c r="J29" s="356"/>
      <c r="K29" s="356"/>
      <c r="L29" s="356"/>
      <c r="M29" s="356"/>
      <c r="N29" s="356"/>
      <c r="O29" s="356"/>
      <c r="P29" s="356"/>
      <c r="Q29" s="356"/>
      <c r="R29" s="356"/>
      <c r="S29" s="356"/>
    </row>
    <row r="30" spans="1:16384" ht="12.75" customHeight="1">
      <c r="A30" s="4" t="s">
        <v>198</v>
      </c>
      <c r="B30" s="372"/>
      <c r="C30" s="372"/>
      <c r="D30" s="372"/>
      <c r="E30" s="372"/>
      <c r="F30" s="372"/>
      <c r="G30" s="372"/>
      <c r="H30" s="356"/>
      <c r="I30" s="356"/>
      <c r="J30" s="356"/>
      <c r="K30" s="356"/>
      <c r="L30" s="356"/>
      <c r="M30" s="356"/>
      <c r="N30" s="356"/>
      <c r="O30" s="356"/>
      <c r="P30" s="356"/>
      <c r="Q30" s="356"/>
      <c r="R30" s="356"/>
      <c r="S30" s="356"/>
    </row>
    <row r="31" spans="1:16384" ht="12.75" customHeight="1">
      <c r="A31" s="28"/>
      <c r="B31" s="372"/>
      <c r="C31" s="372"/>
      <c r="D31" s="372"/>
      <c r="E31" s="372"/>
      <c r="F31" s="372"/>
      <c r="G31" s="372"/>
      <c r="H31" s="356"/>
      <c r="I31" s="356"/>
      <c r="J31" s="356"/>
      <c r="K31" s="356"/>
      <c r="L31" s="356"/>
      <c r="M31" s="356"/>
      <c r="N31" s="356"/>
      <c r="O31" s="356"/>
      <c r="P31" s="356"/>
      <c r="Q31" s="356"/>
      <c r="R31" s="356"/>
      <c r="S31" s="356"/>
    </row>
    <row r="32" spans="1:16384" ht="45.75" customHeight="1">
      <c r="A32" s="367"/>
      <c r="B32" s="373"/>
      <c r="C32" s="373"/>
      <c r="D32" s="373"/>
      <c r="E32" s="373"/>
      <c r="F32" s="373"/>
      <c r="G32" s="367"/>
      <c r="H32" s="374"/>
      <c r="I32" s="374"/>
      <c r="J32" s="374"/>
      <c r="K32" s="374"/>
      <c r="L32" s="374"/>
      <c r="N32" s="374"/>
      <c r="O32" s="374"/>
      <c r="P32" s="375"/>
      <c r="Q32" s="374"/>
      <c r="R32" s="374"/>
      <c r="S32" s="374"/>
    </row>
    <row r="33" spans="1:19">
      <c r="A33" s="367"/>
      <c r="B33" s="367"/>
      <c r="C33" s="367"/>
      <c r="D33" s="367"/>
      <c r="E33" s="367"/>
      <c r="F33" s="367"/>
      <c r="G33" s="367"/>
      <c r="H33" s="65"/>
      <c r="I33" s="65"/>
      <c r="J33" s="65"/>
      <c r="K33" s="65"/>
      <c r="L33" s="65"/>
      <c r="N33" s="65"/>
      <c r="O33" s="65"/>
      <c r="P33" s="367"/>
      <c r="Q33" s="65"/>
      <c r="R33" s="65"/>
      <c r="S33" s="65"/>
    </row>
    <row r="34" spans="1:19">
      <c r="A34" s="367"/>
      <c r="B34" s="367"/>
      <c r="C34" s="367"/>
      <c r="D34" s="367"/>
      <c r="E34" s="367"/>
      <c r="F34" s="367"/>
      <c r="G34" s="367"/>
      <c r="H34" s="367"/>
      <c r="I34" s="367"/>
      <c r="J34" s="367"/>
      <c r="K34" s="367"/>
      <c r="L34" s="367"/>
      <c r="N34" s="367"/>
      <c r="O34" s="367"/>
      <c r="P34" s="367"/>
      <c r="Q34" s="367"/>
      <c r="R34" s="367"/>
      <c r="S34" s="367"/>
    </row>
    <row r="35" spans="1:19">
      <c r="A35" s="367"/>
      <c r="B35" s="367"/>
      <c r="C35" s="367"/>
      <c r="D35" s="367"/>
      <c r="E35" s="367"/>
      <c r="F35" s="367"/>
      <c r="G35" s="367"/>
      <c r="H35" s="367"/>
      <c r="I35" s="367"/>
      <c r="J35" s="367"/>
      <c r="K35" s="367"/>
      <c r="L35" s="367"/>
      <c r="N35" s="367"/>
      <c r="O35" s="367"/>
      <c r="P35" s="367"/>
      <c r="Q35" s="367"/>
      <c r="R35" s="367"/>
      <c r="S35" s="367"/>
    </row>
    <row r="36" spans="1:19">
      <c r="A36" s="367"/>
      <c r="B36" s="367"/>
      <c r="C36" s="367"/>
      <c r="D36" s="367"/>
      <c r="E36" s="367"/>
      <c r="F36" s="367"/>
      <c r="G36" s="367"/>
      <c r="H36" s="367"/>
      <c r="I36" s="367"/>
      <c r="J36" s="367"/>
      <c r="K36" s="367"/>
      <c r="L36" s="367"/>
      <c r="N36" s="65"/>
      <c r="O36" s="65"/>
      <c r="P36" s="367"/>
      <c r="Q36" s="65"/>
      <c r="R36" s="65"/>
      <c r="S36" s="65"/>
    </row>
    <row r="37" spans="1:19">
      <c r="A37" s="367"/>
      <c r="B37" s="367"/>
      <c r="C37" s="367"/>
      <c r="D37" s="367"/>
      <c r="E37" s="367"/>
      <c r="F37" s="367"/>
      <c r="G37" s="367"/>
      <c r="H37" s="367"/>
      <c r="I37" s="367"/>
      <c r="J37" s="367"/>
      <c r="K37" s="367"/>
      <c r="L37" s="367"/>
      <c r="N37" s="65"/>
      <c r="O37" s="65"/>
      <c r="P37" s="367"/>
      <c r="Q37" s="65"/>
      <c r="R37" s="65"/>
      <c r="S37" s="65"/>
    </row>
    <row r="38" spans="1:19">
      <c r="A38" s="367"/>
      <c r="B38" s="367"/>
      <c r="C38" s="367"/>
      <c r="D38" s="367"/>
      <c r="E38" s="367"/>
      <c r="F38" s="367"/>
      <c r="G38" s="367"/>
      <c r="H38" s="367"/>
      <c r="I38" s="367"/>
      <c r="J38" s="367"/>
      <c r="K38" s="367"/>
      <c r="L38" s="367"/>
      <c r="N38" s="65"/>
      <c r="O38" s="65"/>
      <c r="P38" s="367"/>
      <c r="Q38" s="65"/>
      <c r="R38" s="65"/>
      <c r="S38" s="65"/>
    </row>
    <row r="39" spans="1:19">
      <c r="A39" s="367"/>
      <c r="B39" s="367"/>
      <c r="C39" s="367"/>
      <c r="D39" s="367"/>
      <c r="E39" s="367"/>
      <c r="F39" s="367"/>
      <c r="G39" s="367"/>
      <c r="H39" s="367"/>
      <c r="I39" s="367"/>
      <c r="J39" s="367"/>
      <c r="K39" s="367"/>
      <c r="L39" s="367"/>
      <c r="N39" s="65"/>
      <c r="O39" s="65"/>
      <c r="P39" s="367"/>
      <c r="Q39" s="65"/>
      <c r="R39" s="65"/>
      <c r="S39" s="65"/>
    </row>
    <row r="40" spans="1:19">
      <c r="A40" s="367"/>
      <c r="B40" s="367"/>
      <c r="C40" s="367"/>
      <c r="D40" s="367"/>
      <c r="E40" s="367"/>
      <c r="F40" s="367"/>
      <c r="G40" s="367"/>
      <c r="H40" s="367"/>
      <c r="I40" s="367"/>
      <c r="J40" s="367"/>
      <c r="K40" s="367"/>
      <c r="L40" s="367"/>
      <c r="N40" s="65"/>
      <c r="O40" s="65"/>
      <c r="P40" s="367"/>
      <c r="Q40" s="65"/>
      <c r="R40" s="65"/>
      <c r="S40" s="65"/>
    </row>
    <row r="41" spans="1:19">
      <c r="A41" s="367"/>
      <c r="B41" s="367"/>
      <c r="C41" s="367"/>
      <c r="D41" s="367"/>
      <c r="E41" s="367"/>
      <c r="F41" s="367"/>
      <c r="G41" s="367"/>
      <c r="H41" s="367"/>
      <c r="I41" s="367"/>
      <c r="J41" s="367"/>
      <c r="K41" s="367"/>
      <c r="L41" s="367"/>
      <c r="N41" s="65"/>
      <c r="O41" s="65"/>
      <c r="P41" s="367"/>
      <c r="Q41" s="65"/>
      <c r="R41" s="65"/>
      <c r="S41" s="65"/>
    </row>
    <row r="42" spans="1:19">
      <c r="A42" s="367"/>
      <c r="B42" s="367"/>
      <c r="C42" s="367"/>
      <c r="D42" s="367"/>
      <c r="E42" s="367"/>
      <c r="F42" s="367"/>
      <c r="G42" s="367"/>
      <c r="H42" s="367"/>
      <c r="I42" s="367"/>
      <c r="J42" s="367"/>
      <c r="K42" s="367"/>
      <c r="L42" s="367"/>
      <c r="N42" s="65"/>
      <c r="O42" s="65"/>
      <c r="P42" s="367"/>
      <c r="Q42" s="65"/>
      <c r="R42" s="65"/>
      <c r="S42" s="65"/>
    </row>
    <row r="43" spans="1:19">
      <c r="A43" s="367"/>
      <c r="B43" s="367"/>
      <c r="C43" s="367"/>
      <c r="D43" s="367"/>
      <c r="E43" s="367"/>
      <c r="F43" s="367"/>
      <c r="G43" s="367"/>
      <c r="H43" s="367"/>
      <c r="I43" s="367"/>
      <c r="J43" s="367"/>
      <c r="K43" s="367"/>
      <c r="L43" s="367"/>
      <c r="N43" s="65"/>
      <c r="O43" s="65"/>
      <c r="P43" s="367"/>
      <c r="Q43" s="65"/>
      <c r="R43" s="65"/>
      <c r="S43" s="65"/>
    </row>
    <row r="44" spans="1:19">
      <c r="A44" s="367"/>
      <c r="B44" s="367"/>
      <c r="C44" s="367"/>
      <c r="D44" s="367"/>
      <c r="E44" s="367"/>
      <c r="F44" s="367"/>
      <c r="G44" s="367"/>
      <c r="H44" s="367"/>
      <c r="I44" s="367"/>
      <c r="J44" s="367"/>
      <c r="K44" s="367"/>
      <c r="L44" s="367"/>
      <c r="N44" s="65"/>
      <c r="O44" s="65"/>
      <c r="P44" s="367"/>
      <c r="Q44" s="65"/>
      <c r="R44" s="65"/>
      <c r="S44" s="65"/>
    </row>
    <row r="45" spans="1:19">
      <c r="A45" s="367"/>
      <c r="B45" s="367"/>
      <c r="C45" s="367"/>
      <c r="D45" s="367"/>
      <c r="E45" s="367"/>
      <c r="F45" s="367"/>
      <c r="G45" s="367"/>
      <c r="H45" s="367"/>
      <c r="I45" s="367"/>
      <c r="J45" s="367"/>
      <c r="K45" s="367"/>
      <c r="L45" s="367"/>
      <c r="N45" s="65"/>
      <c r="O45" s="65"/>
      <c r="P45" s="367"/>
      <c r="Q45" s="65"/>
      <c r="R45" s="65"/>
      <c r="S45" s="65"/>
    </row>
    <row r="46" spans="1:19">
      <c r="A46" s="367"/>
      <c r="B46" s="367"/>
      <c r="C46" s="367"/>
      <c r="D46" s="367"/>
      <c r="E46" s="367"/>
      <c r="F46" s="367"/>
      <c r="G46" s="367"/>
      <c r="H46" s="367"/>
      <c r="I46" s="367"/>
      <c r="J46" s="367"/>
      <c r="K46" s="367"/>
      <c r="L46" s="367"/>
      <c r="N46" s="65"/>
      <c r="O46" s="65"/>
      <c r="P46" s="367"/>
      <c r="Q46" s="65"/>
      <c r="R46" s="65"/>
      <c r="S46" s="65"/>
    </row>
    <row r="47" spans="1:19">
      <c r="A47" s="367"/>
      <c r="B47" s="367"/>
      <c r="C47" s="367"/>
      <c r="D47" s="367"/>
      <c r="E47" s="367"/>
      <c r="F47" s="367"/>
      <c r="G47" s="367"/>
      <c r="H47" s="367"/>
      <c r="I47" s="367"/>
      <c r="J47" s="367"/>
      <c r="K47" s="367"/>
      <c r="L47" s="367"/>
      <c r="N47" s="65"/>
      <c r="O47" s="65"/>
      <c r="P47" s="367"/>
      <c r="Q47" s="65"/>
      <c r="R47" s="65"/>
      <c r="S47" s="65"/>
    </row>
    <row r="48" spans="1:19">
      <c r="A48" s="367"/>
      <c r="B48" s="367"/>
      <c r="C48" s="367"/>
      <c r="D48" s="367"/>
      <c r="E48" s="367"/>
      <c r="F48" s="367"/>
      <c r="G48" s="367"/>
      <c r="H48" s="367"/>
      <c r="I48" s="367"/>
      <c r="J48" s="367"/>
      <c r="K48" s="367"/>
      <c r="L48" s="367"/>
      <c r="N48" s="65"/>
      <c r="O48" s="65"/>
      <c r="P48" s="367"/>
      <c r="Q48" s="65"/>
      <c r="R48" s="65"/>
      <c r="S48" s="65"/>
    </row>
    <row r="49" spans="1:19">
      <c r="A49" s="367"/>
      <c r="B49" s="367"/>
      <c r="C49" s="367"/>
      <c r="D49" s="367"/>
      <c r="E49" s="367"/>
      <c r="F49" s="367"/>
      <c r="G49" s="367"/>
      <c r="H49" s="367"/>
      <c r="I49" s="367"/>
      <c r="J49" s="367"/>
      <c r="K49" s="367"/>
      <c r="L49" s="367"/>
      <c r="N49" s="65"/>
      <c r="O49" s="65"/>
      <c r="P49" s="367"/>
      <c r="Q49" s="65"/>
      <c r="R49" s="65"/>
      <c r="S49" s="65"/>
    </row>
    <row r="50" spans="1:19">
      <c r="A50" s="367"/>
      <c r="B50" s="367"/>
      <c r="C50" s="367"/>
      <c r="D50" s="367"/>
      <c r="E50" s="367"/>
      <c r="F50" s="367"/>
      <c r="G50" s="367"/>
      <c r="H50" s="367"/>
      <c r="I50" s="367"/>
      <c r="J50" s="367"/>
      <c r="K50" s="367"/>
      <c r="L50" s="367"/>
      <c r="N50" s="65"/>
      <c r="O50" s="65"/>
      <c r="P50" s="367"/>
      <c r="Q50" s="65"/>
      <c r="R50" s="65"/>
      <c r="S50" s="65"/>
    </row>
    <row r="51" spans="1:19">
      <c r="N51" s="65"/>
      <c r="O51" s="65"/>
      <c r="Q51" s="65"/>
      <c r="R51" s="65"/>
      <c r="S51" s="65"/>
    </row>
    <row r="52" spans="1:19" ht="12.5">
      <c r="N52" s="376"/>
      <c r="O52" s="376"/>
      <c r="P52" s="376"/>
      <c r="Q52" s="376"/>
      <c r="R52" s="376"/>
      <c r="S52" s="376"/>
    </row>
  </sheetData>
  <mergeCells count="5">
    <mergeCell ref="A3:A4"/>
    <mergeCell ref="B3:F4"/>
    <mergeCell ref="H4:L4"/>
    <mergeCell ref="N4:R4"/>
    <mergeCell ref="H3:R3"/>
  </mergeCells>
  <phoneticPr fontId="56" type="noConversion"/>
  <pageMargins left="0.78740157480314965" right="0.78740157480314965" top="0.78740157480314965" bottom="0.78740157480314965" header="0.51181102362204722" footer="0.51181102362204722"/>
  <pageSetup paperSize="9" scale="7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4"/>
  <sheetViews>
    <sheetView showGridLines="0" zoomScaleNormal="100" zoomScaleSheetLayoutView="100" workbookViewId="0"/>
  </sheetViews>
  <sheetFormatPr defaultColWidth="9.1796875" defaultRowHeight="12.5"/>
  <cols>
    <col min="1" max="1" width="11.54296875" style="5" customWidth="1"/>
    <col min="2" max="6" width="11.7265625" style="5" customWidth="1"/>
    <col min="7" max="7" width="8.81640625" customWidth="1"/>
    <col min="8" max="16384" width="9.1796875" style="5"/>
  </cols>
  <sheetData>
    <row r="1" spans="1:7" s="2" customFormat="1" ht="15.75" customHeight="1">
      <c r="A1" s="1" t="s">
        <v>215</v>
      </c>
    </row>
    <row r="2" spans="1:7" s="2" customFormat="1" ht="12.75" customHeight="1">
      <c r="A2" s="1"/>
    </row>
    <row r="3" spans="1:7" ht="12.75" customHeight="1">
      <c r="A3" s="699"/>
      <c r="B3" s="692" t="s">
        <v>53</v>
      </c>
      <c r="C3" s="692"/>
      <c r="D3" s="692"/>
      <c r="E3" s="692"/>
      <c r="F3" s="7"/>
    </row>
    <row r="4" spans="1:7" ht="12.75" customHeight="1">
      <c r="A4" s="700"/>
      <c r="B4" s="704" t="s">
        <v>22</v>
      </c>
      <c r="C4" s="702" t="s">
        <v>35</v>
      </c>
      <c r="D4" s="692"/>
      <c r="E4" s="703"/>
      <c r="F4" s="129"/>
      <c r="G4" s="130"/>
    </row>
    <row r="5" spans="1:7" ht="12.75" customHeight="1">
      <c r="A5" s="701"/>
      <c r="B5" s="705"/>
      <c r="C5" s="394" t="s">
        <v>54</v>
      </c>
      <c r="D5" s="394" t="s">
        <v>66</v>
      </c>
      <c r="E5" s="253" t="s">
        <v>38</v>
      </c>
      <c r="F5" s="129"/>
      <c r="G5" s="130"/>
    </row>
    <row r="6" spans="1:7" ht="12.75" customHeight="1">
      <c r="A6" s="51">
        <v>40026</v>
      </c>
      <c r="B6" s="45">
        <v>40200</v>
      </c>
      <c r="C6" s="37">
        <v>28000</v>
      </c>
      <c r="D6" s="37">
        <v>300</v>
      </c>
      <c r="E6" s="46">
        <v>11800</v>
      </c>
      <c r="F6" s="129"/>
    </row>
    <row r="7" spans="1:7" ht="12.75" customHeight="1">
      <c r="A7" s="210">
        <v>40057</v>
      </c>
      <c r="B7" s="40">
        <v>330500</v>
      </c>
      <c r="C7" s="26">
        <v>120800</v>
      </c>
      <c r="D7" s="26">
        <v>3800</v>
      </c>
      <c r="E7" s="26">
        <v>205900</v>
      </c>
      <c r="F7" s="133"/>
    </row>
    <row r="8" spans="1:7" ht="12.75" customHeight="1">
      <c r="A8" s="210">
        <v>40087</v>
      </c>
      <c r="B8" s="40">
        <v>63200</v>
      </c>
      <c r="C8" s="26">
        <v>37000</v>
      </c>
      <c r="D8" s="26">
        <v>600</v>
      </c>
      <c r="E8" s="26">
        <v>25700</v>
      </c>
      <c r="F8" s="129"/>
    </row>
    <row r="9" spans="1:7" ht="12.75" customHeight="1">
      <c r="A9" s="210">
        <v>40118</v>
      </c>
      <c r="B9" s="40">
        <v>60300</v>
      </c>
      <c r="C9" s="26">
        <v>40300</v>
      </c>
      <c r="D9" s="26">
        <v>600</v>
      </c>
      <c r="E9" s="26">
        <v>19400</v>
      </c>
      <c r="F9" s="129"/>
    </row>
    <row r="10" spans="1:7" ht="12.75" customHeight="1">
      <c r="A10" s="210">
        <v>40148</v>
      </c>
      <c r="B10" s="40">
        <v>26100</v>
      </c>
      <c r="C10" s="26">
        <v>18800</v>
      </c>
      <c r="D10" s="26">
        <v>300</v>
      </c>
      <c r="E10" s="26">
        <v>7000</v>
      </c>
      <c r="F10" s="129"/>
    </row>
    <row r="11" spans="1:7" ht="12.75" customHeight="1">
      <c r="A11" s="210">
        <v>40179</v>
      </c>
      <c r="B11" s="40">
        <v>80000</v>
      </c>
      <c r="C11" s="26">
        <v>45700</v>
      </c>
      <c r="D11" s="26">
        <v>1100</v>
      </c>
      <c r="E11" s="26">
        <v>33200</v>
      </c>
      <c r="F11" s="129"/>
    </row>
    <row r="12" spans="1:7" ht="12.75" customHeight="1">
      <c r="A12" s="210">
        <v>40210</v>
      </c>
      <c r="B12" s="40">
        <v>68100</v>
      </c>
      <c r="C12" s="26">
        <v>46200</v>
      </c>
      <c r="D12" s="26">
        <v>800</v>
      </c>
      <c r="E12" s="26">
        <v>21000</v>
      </c>
      <c r="F12" s="129"/>
    </row>
    <row r="13" spans="1:7" ht="12.75" customHeight="1">
      <c r="A13" s="210">
        <v>40238</v>
      </c>
      <c r="B13" s="40">
        <v>62600</v>
      </c>
      <c r="C13" s="26">
        <v>46500</v>
      </c>
      <c r="D13" s="26">
        <v>700</v>
      </c>
      <c r="E13" s="26">
        <v>15400</v>
      </c>
      <c r="F13" s="129"/>
    </row>
    <row r="14" spans="1:7" ht="12.75" customHeight="1">
      <c r="A14" s="210">
        <v>40269</v>
      </c>
      <c r="B14" s="40">
        <v>68300</v>
      </c>
      <c r="C14" s="26">
        <v>43300</v>
      </c>
      <c r="D14" s="26">
        <v>1000</v>
      </c>
      <c r="E14" s="26">
        <v>24100</v>
      </c>
      <c r="F14" s="129"/>
    </row>
    <row r="15" spans="1:7" ht="12.75" customHeight="1">
      <c r="A15" s="210">
        <v>40299</v>
      </c>
      <c r="B15" s="40">
        <v>47900</v>
      </c>
      <c r="C15" s="26">
        <v>35300</v>
      </c>
      <c r="D15" s="26">
        <v>600</v>
      </c>
      <c r="E15" s="26">
        <v>12000</v>
      </c>
      <c r="F15" s="129"/>
    </row>
    <row r="16" spans="1:7" ht="12.75" customHeight="1">
      <c r="A16" s="210">
        <v>40330</v>
      </c>
      <c r="B16" s="40">
        <v>46300</v>
      </c>
      <c r="C16" s="26">
        <v>35900</v>
      </c>
      <c r="D16" s="26">
        <v>500</v>
      </c>
      <c r="E16" s="26">
        <v>9900</v>
      </c>
      <c r="F16" s="129"/>
    </row>
    <row r="17" spans="1:6" ht="12.75" customHeight="1">
      <c r="A17" s="52">
        <v>40360</v>
      </c>
      <c r="B17" s="47">
        <v>35400</v>
      </c>
      <c r="C17" s="48">
        <v>27800</v>
      </c>
      <c r="D17" s="49">
        <v>400</v>
      </c>
      <c r="E17" s="50">
        <v>7200</v>
      </c>
      <c r="F17" s="129"/>
    </row>
    <row r="18" spans="1:6" s="60" customFormat="1" ht="12.75" customHeight="1">
      <c r="A18" s="211" t="s">
        <v>104</v>
      </c>
      <c r="B18" s="58">
        <v>929000</v>
      </c>
      <c r="C18" s="59">
        <v>525600</v>
      </c>
      <c r="D18" s="56">
        <v>10900</v>
      </c>
      <c r="E18" s="20">
        <v>392500</v>
      </c>
      <c r="F18" s="133"/>
    </row>
    <row r="19" spans="1:6" ht="12.75" customHeight="1">
      <c r="A19" s="51">
        <v>40391</v>
      </c>
      <c r="B19" s="45">
        <v>37500</v>
      </c>
      <c r="C19" s="37">
        <v>28400</v>
      </c>
      <c r="D19" s="37">
        <v>500</v>
      </c>
      <c r="E19" s="46">
        <v>8600</v>
      </c>
      <c r="F19" s="129"/>
    </row>
    <row r="20" spans="1:6" ht="12.75" customHeight="1">
      <c r="A20" s="210">
        <v>40422</v>
      </c>
      <c r="B20" s="40">
        <v>294700</v>
      </c>
      <c r="C20" s="26">
        <v>106100</v>
      </c>
      <c r="D20" s="26">
        <v>9200</v>
      </c>
      <c r="E20" s="26">
        <v>179400</v>
      </c>
      <c r="F20" s="129"/>
    </row>
    <row r="21" spans="1:6" ht="12.75" customHeight="1">
      <c r="A21" s="210">
        <v>40452</v>
      </c>
      <c r="B21" s="40">
        <v>59800</v>
      </c>
      <c r="C21" s="26">
        <v>36100</v>
      </c>
      <c r="D21" s="26">
        <v>1300</v>
      </c>
      <c r="E21" s="26">
        <v>22300</v>
      </c>
      <c r="F21" s="129"/>
    </row>
    <row r="22" spans="1:6" ht="12.75" customHeight="1">
      <c r="A22" s="210">
        <v>40483</v>
      </c>
      <c r="B22" s="40">
        <v>59600</v>
      </c>
      <c r="C22" s="26">
        <v>39400</v>
      </c>
      <c r="D22" s="26">
        <v>1200</v>
      </c>
      <c r="E22" s="26">
        <v>19000</v>
      </c>
      <c r="F22" s="129"/>
    </row>
    <row r="23" spans="1:6" ht="12.75" customHeight="1">
      <c r="A23" s="210">
        <v>40513</v>
      </c>
      <c r="B23" s="40">
        <v>25700</v>
      </c>
      <c r="C23" s="26">
        <v>18100</v>
      </c>
      <c r="D23" s="26">
        <v>500</v>
      </c>
      <c r="E23" s="26">
        <v>7100</v>
      </c>
      <c r="F23" s="129"/>
    </row>
    <row r="24" spans="1:6" ht="12.75" customHeight="1">
      <c r="A24" s="210">
        <v>40544</v>
      </c>
      <c r="B24" s="40">
        <v>84800</v>
      </c>
      <c r="C24" s="26">
        <v>51700</v>
      </c>
      <c r="D24" s="26">
        <v>2200</v>
      </c>
      <c r="E24" s="26">
        <v>30900</v>
      </c>
      <c r="F24" s="129"/>
    </row>
    <row r="25" spans="1:6" ht="12.75" customHeight="1">
      <c r="A25" s="210">
        <v>40575</v>
      </c>
      <c r="B25" s="40">
        <v>60900</v>
      </c>
      <c r="C25" s="26">
        <v>42400</v>
      </c>
      <c r="D25" s="26">
        <v>1300</v>
      </c>
      <c r="E25" s="26">
        <v>17200</v>
      </c>
      <c r="F25" s="129"/>
    </row>
    <row r="26" spans="1:6" ht="12.75" customHeight="1">
      <c r="A26" s="210">
        <v>40603</v>
      </c>
      <c r="B26" s="40">
        <v>62800</v>
      </c>
      <c r="C26" s="26">
        <v>42700</v>
      </c>
      <c r="D26" s="26">
        <v>1500</v>
      </c>
      <c r="E26" s="26">
        <v>18500</v>
      </c>
      <c r="F26" s="129"/>
    </row>
    <row r="27" spans="1:6" ht="12.75" customHeight="1">
      <c r="A27" s="210">
        <v>40634</v>
      </c>
      <c r="B27" s="40">
        <v>33300</v>
      </c>
      <c r="C27" s="26">
        <v>19900</v>
      </c>
      <c r="D27" s="26">
        <v>1000</v>
      </c>
      <c r="E27" s="26">
        <v>12500</v>
      </c>
      <c r="F27" s="129"/>
    </row>
    <row r="28" spans="1:6" ht="12.75" customHeight="1">
      <c r="A28" s="210">
        <v>40664</v>
      </c>
      <c r="B28" s="40">
        <v>47100</v>
      </c>
      <c r="C28" s="26">
        <v>27400</v>
      </c>
      <c r="D28" s="26">
        <v>1500</v>
      </c>
      <c r="E28" s="26">
        <v>18200</v>
      </c>
      <c r="F28" s="129"/>
    </row>
    <row r="29" spans="1:6" ht="12.75" customHeight="1">
      <c r="A29" s="210">
        <v>40695</v>
      </c>
      <c r="B29" s="40">
        <v>38300</v>
      </c>
      <c r="C29" s="26">
        <v>26000</v>
      </c>
      <c r="D29" s="26">
        <v>900</v>
      </c>
      <c r="E29" s="26">
        <v>11400</v>
      </c>
      <c r="F29" s="129"/>
    </row>
    <row r="30" spans="1:6" ht="12.75" customHeight="1">
      <c r="A30" s="52">
        <v>40725</v>
      </c>
      <c r="B30" s="47">
        <v>34800</v>
      </c>
      <c r="C30" s="48">
        <v>24400</v>
      </c>
      <c r="D30" s="49">
        <v>800</v>
      </c>
      <c r="E30" s="50">
        <v>9600</v>
      </c>
      <c r="F30" s="129"/>
    </row>
    <row r="31" spans="1:6" s="60" customFormat="1" ht="12.75" customHeight="1">
      <c r="A31" s="211" t="s">
        <v>105</v>
      </c>
      <c r="B31" s="58">
        <v>839300</v>
      </c>
      <c r="C31" s="59">
        <v>462600</v>
      </c>
      <c r="D31" s="56">
        <v>22000</v>
      </c>
      <c r="E31" s="20">
        <v>354700</v>
      </c>
      <c r="F31" s="133"/>
    </row>
    <row r="32" spans="1:6" ht="12.75" customHeight="1">
      <c r="A32" s="51">
        <v>40756</v>
      </c>
      <c r="B32" s="45">
        <v>30800</v>
      </c>
      <c r="C32" s="37">
        <v>21400</v>
      </c>
      <c r="D32" s="37">
        <v>700</v>
      </c>
      <c r="E32" s="46">
        <v>8600</v>
      </c>
      <c r="F32" s="129"/>
    </row>
    <row r="33" spans="1:7" ht="12.75" customHeight="1">
      <c r="A33" s="210">
        <v>40787</v>
      </c>
      <c r="B33" s="40">
        <v>259200</v>
      </c>
      <c r="C33" s="26">
        <v>111300</v>
      </c>
      <c r="D33" s="26">
        <v>9600</v>
      </c>
      <c r="E33" s="26">
        <v>138400</v>
      </c>
      <c r="F33" s="129"/>
    </row>
    <row r="34" spans="1:7" ht="12.75" customHeight="1">
      <c r="A34" s="210">
        <v>40817</v>
      </c>
      <c r="B34" s="40">
        <v>69800</v>
      </c>
      <c r="C34" s="26">
        <v>44800</v>
      </c>
      <c r="D34" s="26">
        <v>1900</v>
      </c>
      <c r="E34" s="26">
        <v>23000</v>
      </c>
      <c r="F34" s="129"/>
    </row>
    <row r="35" spans="1:7" ht="12.75" customHeight="1">
      <c r="A35" s="210">
        <v>40848</v>
      </c>
      <c r="B35" s="40">
        <v>64200</v>
      </c>
      <c r="C35" s="26">
        <v>45200</v>
      </c>
      <c r="D35" s="26">
        <v>1700</v>
      </c>
      <c r="E35" s="26">
        <v>17300</v>
      </c>
      <c r="F35" s="129"/>
    </row>
    <row r="36" spans="1:7" ht="12.75" customHeight="1">
      <c r="A36" s="210">
        <v>40878</v>
      </c>
      <c r="B36" s="40">
        <v>28600</v>
      </c>
      <c r="C36" s="26">
        <v>21700</v>
      </c>
      <c r="D36" s="26">
        <v>600</v>
      </c>
      <c r="E36" s="26">
        <v>6300</v>
      </c>
      <c r="F36" s="129"/>
    </row>
    <row r="37" spans="1:7" ht="12.75" customHeight="1">
      <c r="A37" s="210">
        <v>40909</v>
      </c>
      <c r="B37" s="40">
        <v>111500</v>
      </c>
      <c r="C37" s="26">
        <v>73600</v>
      </c>
      <c r="D37" s="26">
        <v>3400</v>
      </c>
      <c r="E37" s="26">
        <v>34500</v>
      </c>
      <c r="F37" s="129"/>
      <c r="G37" s="130"/>
    </row>
    <row r="38" spans="1:7" ht="12.75" customHeight="1">
      <c r="A38" s="210">
        <v>40940</v>
      </c>
      <c r="B38" s="40">
        <v>87200</v>
      </c>
      <c r="C38" s="26">
        <v>64900</v>
      </c>
      <c r="D38" s="26">
        <v>2200</v>
      </c>
      <c r="E38" s="26">
        <v>20100</v>
      </c>
      <c r="F38" s="129"/>
      <c r="G38" s="130"/>
    </row>
    <row r="39" spans="1:7" ht="12.75" customHeight="1">
      <c r="A39" s="210">
        <v>40969</v>
      </c>
      <c r="B39" s="40">
        <v>82600</v>
      </c>
      <c r="C39" s="26">
        <v>65300</v>
      </c>
      <c r="D39" s="26">
        <v>1900</v>
      </c>
      <c r="E39" s="26">
        <v>15400</v>
      </c>
      <c r="F39" s="129"/>
      <c r="G39" s="130"/>
    </row>
    <row r="40" spans="1:7" ht="12.75" customHeight="1">
      <c r="A40" s="210">
        <v>41000</v>
      </c>
      <c r="B40" s="40">
        <v>106500</v>
      </c>
      <c r="C40" s="26">
        <v>78600</v>
      </c>
      <c r="D40" s="26">
        <v>3000</v>
      </c>
      <c r="E40" s="26">
        <v>24900</v>
      </c>
      <c r="F40" s="129"/>
      <c r="G40" s="130"/>
    </row>
    <row r="41" spans="1:7" ht="12.75" customHeight="1">
      <c r="A41" s="210">
        <v>41030</v>
      </c>
      <c r="B41" s="40">
        <v>95500</v>
      </c>
      <c r="C41" s="26">
        <v>77100</v>
      </c>
      <c r="D41" s="26">
        <v>2500</v>
      </c>
      <c r="E41" s="26">
        <v>15900</v>
      </c>
      <c r="F41" s="129"/>
      <c r="G41" s="130"/>
    </row>
    <row r="42" spans="1:7" ht="12.75" customHeight="1">
      <c r="A42" s="210">
        <v>41061</v>
      </c>
      <c r="B42" s="40">
        <v>79800</v>
      </c>
      <c r="C42" s="26">
        <v>66000</v>
      </c>
      <c r="D42" s="26">
        <v>2000</v>
      </c>
      <c r="E42" s="26">
        <v>11900</v>
      </c>
      <c r="F42" s="129"/>
      <c r="G42" s="130"/>
    </row>
    <row r="43" spans="1:7" ht="12.75" customHeight="1">
      <c r="A43" s="52">
        <v>41091</v>
      </c>
      <c r="B43" s="47">
        <v>94800</v>
      </c>
      <c r="C43" s="48">
        <v>80500</v>
      </c>
      <c r="D43" s="49">
        <v>2100</v>
      </c>
      <c r="E43" s="50">
        <v>12100</v>
      </c>
      <c r="F43" s="129"/>
      <c r="G43" s="130"/>
    </row>
    <row r="44" spans="1:7" s="60" customFormat="1" ht="12.75" customHeight="1">
      <c r="A44" s="211" t="s">
        <v>106</v>
      </c>
      <c r="B44" s="58">
        <v>1110300</v>
      </c>
      <c r="C44" s="59">
        <v>750400</v>
      </c>
      <c r="D44" s="56">
        <v>31600</v>
      </c>
      <c r="E44" s="20">
        <v>328300</v>
      </c>
      <c r="F44" s="17"/>
      <c r="G44" s="64"/>
    </row>
    <row r="45" spans="1:7" ht="12.75" customHeight="1">
      <c r="A45" s="51">
        <v>41122</v>
      </c>
      <c r="B45" s="45">
        <v>67200</v>
      </c>
      <c r="C45" s="37">
        <v>56400</v>
      </c>
      <c r="D45" s="37">
        <v>1500</v>
      </c>
      <c r="E45" s="46">
        <v>9300</v>
      </c>
      <c r="F45" s="7"/>
    </row>
    <row r="46" spans="1:7" ht="12.75" customHeight="1">
      <c r="A46" s="210">
        <v>41153</v>
      </c>
      <c r="B46" s="40">
        <v>332900</v>
      </c>
      <c r="C46" s="26">
        <v>165000</v>
      </c>
      <c r="D46" s="26">
        <v>16500</v>
      </c>
      <c r="E46" s="26">
        <v>151400</v>
      </c>
      <c r="F46" s="7"/>
    </row>
    <row r="47" spans="1:7" ht="12.75" customHeight="1">
      <c r="A47" s="210">
        <v>41183</v>
      </c>
      <c r="B47" s="40">
        <v>125900</v>
      </c>
      <c r="C47" s="26">
        <v>94900</v>
      </c>
      <c r="D47" s="26">
        <v>4200</v>
      </c>
      <c r="E47" s="26">
        <v>26800</v>
      </c>
      <c r="F47" s="7"/>
    </row>
    <row r="48" spans="1:7" ht="12.75" customHeight="1">
      <c r="A48" s="210">
        <v>41214</v>
      </c>
      <c r="B48" s="40">
        <v>111100</v>
      </c>
      <c r="C48" s="26">
        <v>89100</v>
      </c>
      <c r="D48" s="26">
        <v>3500</v>
      </c>
      <c r="E48" s="26">
        <v>18500</v>
      </c>
      <c r="F48" s="7"/>
    </row>
    <row r="49" spans="1:8" ht="12.75" customHeight="1">
      <c r="A49" s="210">
        <v>41244</v>
      </c>
      <c r="B49" s="40">
        <v>55200</v>
      </c>
      <c r="C49" s="26">
        <v>47100</v>
      </c>
      <c r="D49" s="26">
        <v>1400</v>
      </c>
      <c r="E49" s="26">
        <v>6600</v>
      </c>
      <c r="F49" s="7"/>
    </row>
    <row r="50" spans="1:8" ht="12.75" customHeight="1">
      <c r="A50" s="210">
        <v>41275</v>
      </c>
      <c r="B50" s="40">
        <v>149700</v>
      </c>
      <c r="C50" s="26">
        <v>109400</v>
      </c>
      <c r="D50" s="26">
        <v>6000</v>
      </c>
      <c r="E50" s="26">
        <v>34300</v>
      </c>
      <c r="F50" s="7"/>
    </row>
    <row r="51" spans="1:8" ht="12.75" customHeight="1">
      <c r="A51" s="210">
        <v>41306</v>
      </c>
      <c r="B51" s="40">
        <v>120600</v>
      </c>
      <c r="C51" s="26">
        <v>97400</v>
      </c>
      <c r="D51" s="26">
        <v>4200</v>
      </c>
      <c r="E51" s="26">
        <v>19000</v>
      </c>
      <c r="F51" s="7"/>
    </row>
    <row r="52" spans="1:8" ht="12.75" customHeight="1">
      <c r="A52" s="210">
        <v>41334</v>
      </c>
      <c r="B52" s="40">
        <v>100400</v>
      </c>
      <c r="C52" s="26">
        <v>83800</v>
      </c>
      <c r="D52" s="26">
        <v>3100</v>
      </c>
      <c r="E52" s="26">
        <v>13500</v>
      </c>
      <c r="F52" s="7"/>
    </row>
    <row r="53" spans="1:8" ht="12.75" customHeight="1">
      <c r="A53" s="210">
        <v>41365</v>
      </c>
      <c r="B53" s="40">
        <v>142500</v>
      </c>
      <c r="C53" s="26">
        <v>109900</v>
      </c>
      <c r="D53" s="26">
        <v>6000</v>
      </c>
      <c r="E53" s="26">
        <v>26500</v>
      </c>
      <c r="F53" s="7"/>
    </row>
    <row r="54" spans="1:8" ht="12.75" customHeight="1">
      <c r="A54" s="210">
        <v>41395</v>
      </c>
      <c r="B54" s="40">
        <v>106800</v>
      </c>
      <c r="C54" s="26">
        <v>89300</v>
      </c>
      <c r="D54" s="26">
        <v>4000</v>
      </c>
      <c r="E54" s="26">
        <v>13500</v>
      </c>
      <c r="F54" s="7"/>
    </row>
    <row r="55" spans="1:8" ht="12.75" customHeight="1">
      <c r="A55" s="210">
        <v>41426</v>
      </c>
      <c r="B55" s="40">
        <v>110500</v>
      </c>
      <c r="C55" s="26">
        <v>93600</v>
      </c>
      <c r="D55" s="26">
        <v>4100</v>
      </c>
      <c r="E55" s="26">
        <v>12800</v>
      </c>
      <c r="F55" s="7"/>
    </row>
    <row r="56" spans="1:8" ht="12.75" customHeight="1">
      <c r="A56" s="52">
        <v>41456</v>
      </c>
      <c r="B56" s="47">
        <v>121400</v>
      </c>
      <c r="C56" s="48">
        <v>104800</v>
      </c>
      <c r="D56" s="49">
        <v>4300</v>
      </c>
      <c r="E56" s="50">
        <v>12300</v>
      </c>
      <c r="F56" s="7"/>
      <c r="G56" s="142"/>
    </row>
    <row r="57" spans="1:8" s="60" customFormat="1" ht="12.75" customHeight="1">
      <c r="A57" s="211" t="s">
        <v>107</v>
      </c>
      <c r="B57" s="61">
        <v>1544200</v>
      </c>
      <c r="C57" s="61">
        <v>1140800</v>
      </c>
      <c r="D57" s="62">
        <v>58900</v>
      </c>
      <c r="E57" s="61">
        <v>344500</v>
      </c>
      <c r="F57" s="17"/>
      <c r="G57" s="134"/>
    </row>
    <row r="58" spans="1:8" s="4" customFormat="1" ht="12.75" customHeight="1">
      <c r="A58" s="212">
        <v>41487</v>
      </c>
      <c r="B58" s="63">
        <v>90700</v>
      </c>
      <c r="C58" s="63">
        <v>78300</v>
      </c>
      <c r="D58" s="63">
        <v>3000</v>
      </c>
      <c r="E58" s="63">
        <v>9400</v>
      </c>
      <c r="F58" s="14"/>
      <c r="G58" s="132"/>
    </row>
    <row r="59" spans="1:8" s="4" customFormat="1">
      <c r="A59" s="212">
        <v>41518</v>
      </c>
      <c r="B59" s="63">
        <v>354500</v>
      </c>
      <c r="C59" s="63">
        <v>187800</v>
      </c>
      <c r="D59" s="63">
        <v>20100</v>
      </c>
      <c r="E59" s="63">
        <v>146600</v>
      </c>
      <c r="F59" s="14"/>
      <c r="G59" s="132"/>
    </row>
    <row r="60" spans="1:8" s="4" customFormat="1">
      <c r="A60" s="212">
        <v>41548</v>
      </c>
      <c r="B60" s="63">
        <v>147700</v>
      </c>
      <c r="C60" s="63">
        <v>114800</v>
      </c>
      <c r="D60" s="63">
        <v>6200</v>
      </c>
      <c r="E60" s="63">
        <v>26800</v>
      </c>
      <c r="F60" s="14"/>
      <c r="G60" s="132"/>
    </row>
    <row r="61" spans="1:8">
      <c r="A61" s="212">
        <v>41579</v>
      </c>
      <c r="B61" s="63">
        <v>130300</v>
      </c>
      <c r="C61" s="63">
        <v>104700</v>
      </c>
      <c r="D61" s="63">
        <v>5300</v>
      </c>
      <c r="E61" s="63">
        <v>20200</v>
      </c>
      <c r="F61" s="7"/>
      <c r="G61" s="132"/>
      <c r="H61" s="4"/>
    </row>
    <row r="62" spans="1:8">
      <c r="A62" s="212">
        <v>41609</v>
      </c>
      <c r="B62" s="63">
        <v>66100</v>
      </c>
      <c r="C62" s="63">
        <v>55900</v>
      </c>
      <c r="D62" s="63">
        <v>2300</v>
      </c>
      <c r="E62" s="63">
        <v>7900</v>
      </c>
      <c r="F62" s="7"/>
      <c r="G62" s="132"/>
      <c r="H62" s="4"/>
    </row>
    <row r="63" spans="1:8">
      <c r="A63" s="212">
        <v>41640</v>
      </c>
      <c r="B63" s="63">
        <v>168800</v>
      </c>
      <c r="C63" s="63">
        <v>123000</v>
      </c>
      <c r="D63" s="63">
        <v>8700</v>
      </c>
      <c r="E63" s="63">
        <v>37100</v>
      </c>
      <c r="F63" s="7"/>
      <c r="G63" s="132"/>
    </row>
    <row r="64" spans="1:8">
      <c r="A64" s="212">
        <v>41671</v>
      </c>
      <c r="B64" s="63">
        <v>133300</v>
      </c>
      <c r="C64" s="63">
        <v>106600</v>
      </c>
      <c r="D64" s="63">
        <v>5700</v>
      </c>
      <c r="E64" s="63">
        <v>21000</v>
      </c>
      <c r="F64" s="7"/>
      <c r="G64" s="132"/>
    </row>
    <row r="65" spans="1:7">
      <c r="A65" s="212">
        <v>41699</v>
      </c>
      <c r="B65" s="63">
        <v>135700</v>
      </c>
      <c r="C65" s="63">
        <v>110900</v>
      </c>
      <c r="D65" s="63">
        <v>5300</v>
      </c>
      <c r="E65" s="63">
        <v>19400</v>
      </c>
      <c r="F65" s="7"/>
      <c r="G65" s="132"/>
    </row>
    <row r="66" spans="1:7">
      <c r="A66" s="212">
        <v>41730</v>
      </c>
      <c r="B66" s="63">
        <v>128100</v>
      </c>
      <c r="C66" s="63">
        <v>98200</v>
      </c>
      <c r="D66" s="63">
        <v>6400</v>
      </c>
      <c r="E66" s="63">
        <v>23500</v>
      </c>
      <c r="F66" s="7"/>
      <c r="G66" s="132"/>
    </row>
    <row r="67" spans="1:7" ht="11.5">
      <c r="A67" s="212">
        <v>41760</v>
      </c>
      <c r="B67" s="63">
        <v>108100</v>
      </c>
      <c r="C67" s="63">
        <v>85400</v>
      </c>
      <c r="D67" s="63">
        <v>5200</v>
      </c>
      <c r="E67" s="63">
        <v>17500</v>
      </c>
      <c r="F67" s="7"/>
      <c r="G67" s="131"/>
    </row>
    <row r="68" spans="1:7">
      <c r="A68" s="212">
        <v>41791</v>
      </c>
      <c r="B68" s="63">
        <v>120800</v>
      </c>
      <c r="C68" s="63">
        <v>100100</v>
      </c>
      <c r="D68" s="63">
        <v>5600</v>
      </c>
      <c r="E68" s="63">
        <v>15100</v>
      </c>
      <c r="F68" s="7"/>
      <c r="G68" s="132"/>
    </row>
    <row r="69" spans="1:7">
      <c r="A69" s="212">
        <v>41821</v>
      </c>
      <c r="B69" s="63">
        <v>96600</v>
      </c>
      <c r="C69" s="63">
        <v>79900</v>
      </c>
      <c r="D69" s="63">
        <v>4500</v>
      </c>
      <c r="E69" s="63">
        <v>12200</v>
      </c>
      <c r="F69" s="7"/>
      <c r="G69" s="132"/>
    </row>
    <row r="70" spans="1:7">
      <c r="A70" s="213" t="s">
        <v>118</v>
      </c>
      <c r="B70" s="90">
        <v>1680800</v>
      </c>
      <c r="C70" s="90">
        <v>1245600</v>
      </c>
      <c r="D70" s="90">
        <v>78500</v>
      </c>
      <c r="E70" s="90">
        <v>356700</v>
      </c>
      <c r="F70" s="7"/>
      <c r="G70" s="130"/>
    </row>
    <row r="71" spans="1:7">
      <c r="A71" s="212">
        <v>41852</v>
      </c>
      <c r="B71" s="406">
        <v>69200</v>
      </c>
      <c r="C71" s="406">
        <v>55600</v>
      </c>
      <c r="D71" s="406">
        <v>2900</v>
      </c>
      <c r="E71" s="406">
        <v>10700</v>
      </c>
      <c r="F71" s="7"/>
      <c r="G71" s="130"/>
    </row>
    <row r="72" spans="1:7">
      <c r="A72" s="212">
        <v>41883</v>
      </c>
      <c r="B72" s="406">
        <v>291500</v>
      </c>
      <c r="C72" s="406">
        <v>130100</v>
      </c>
      <c r="D72" s="406">
        <v>18700</v>
      </c>
      <c r="E72" s="406">
        <v>142600</v>
      </c>
      <c r="F72" s="7"/>
      <c r="G72" s="130"/>
    </row>
    <row r="73" spans="1:7">
      <c r="A73" s="212">
        <v>41913</v>
      </c>
      <c r="B73" s="406">
        <v>109800</v>
      </c>
      <c r="C73" s="406">
        <v>75400</v>
      </c>
      <c r="D73" s="406">
        <v>5800</v>
      </c>
      <c r="E73" s="406">
        <v>28600</v>
      </c>
      <c r="F73" s="7"/>
      <c r="G73" s="130"/>
    </row>
    <row r="74" spans="1:7">
      <c r="A74" s="212">
        <v>41944</v>
      </c>
      <c r="B74" s="406">
        <v>100700</v>
      </c>
      <c r="C74" s="406">
        <v>71500</v>
      </c>
      <c r="D74" s="406">
        <v>5700</v>
      </c>
      <c r="E74" s="406">
        <v>23600</v>
      </c>
      <c r="F74" s="7"/>
      <c r="G74" s="130"/>
    </row>
    <row r="75" spans="1:7">
      <c r="A75" s="212">
        <v>41974</v>
      </c>
      <c r="B75" s="406">
        <v>54900</v>
      </c>
      <c r="C75" s="406">
        <v>40900</v>
      </c>
      <c r="D75" s="406">
        <v>2700</v>
      </c>
      <c r="E75" s="406">
        <v>11300</v>
      </c>
      <c r="F75" s="7"/>
      <c r="G75" s="130"/>
    </row>
    <row r="76" spans="1:7">
      <c r="A76" s="212">
        <v>42005</v>
      </c>
      <c r="B76" s="406">
        <v>126200</v>
      </c>
      <c r="C76" s="406">
        <v>80500</v>
      </c>
      <c r="D76" s="406">
        <v>8200</v>
      </c>
      <c r="E76" s="406">
        <v>37500</v>
      </c>
      <c r="F76" s="7"/>
      <c r="G76" s="130"/>
    </row>
    <row r="77" spans="1:7">
      <c r="A77" s="212">
        <v>42036</v>
      </c>
      <c r="B77" s="406">
        <v>107900</v>
      </c>
      <c r="C77" s="406">
        <v>78400</v>
      </c>
      <c r="D77" s="406">
        <v>5700</v>
      </c>
      <c r="E77" s="406">
        <v>23800</v>
      </c>
      <c r="F77" s="7"/>
      <c r="G77" s="130"/>
    </row>
    <row r="78" spans="1:7">
      <c r="A78" s="212">
        <v>42064</v>
      </c>
      <c r="B78" s="406">
        <v>108000</v>
      </c>
      <c r="C78" s="406">
        <v>81100</v>
      </c>
      <c r="D78" s="406">
        <v>5500</v>
      </c>
      <c r="E78" s="406">
        <v>21500</v>
      </c>
      <c r="F78" s="7"/>
      <c r="G78" s="130"/>
    </row>
    <row r="79" spans="1:7">
      <c r="A79" s="212">
        <v>42095</v>
      </c>
      <c r="B79" s="406">
        <v>106300</v>
      </c>
      <c r="C79" s="406">
        <v>70700</v>
      </c>
      <c r="D79" s="406">
        <v>6900</v>
      </c>
      <c r="E79" s="406">
        <v>28800</v>
      </c>
      <c r="F79" s="7"/>
      <c r="G79" s="130"/>
    </row>
    <row r="80" spans="1:7">
      <c r="A80" s="212">
        <v>42125</v>
      </c>
      <c r="B80" s="406">
        <v>80400</v>
      </c>
      <c r="C80" s="406">
        <v>59100</v>
      </c>
      <c r="D80" s="406">
        <v>4800</v>
      </c>
      <c r="E80" s="406">
        <v>16500</v>
      </c>
      <c r="F80" s="7"/>
      <c r="G80" s="130"/>
    </row>
    <row r="81" spans="1:7">
      <c r="A81" s="212">
        <v>42156</v>
      </c>
      <c r="B81" s="406">
        <v>96500</v>
      </c>
      <c r="C81" s="406">
        <v>72400</v>
      </c>
      <c r="D81" s="414">
        <v>5700</v>
      </c>
      <c r="E81" s="406">
        <v>18400</v>
      </c>
      <c r="F81" s="7"/>
      <c r="G81" s="130"/>
    </row>
    <row r="82" spans="1:7">
      <c r="A82" s="212">
        <v>42186</v>
      </c>
      <c r="B82" s="406">
        <v>69400</v>
      </c>
      <c r="C82" s="406">
        <v>53600</v>
      </c>
      <c r="D82" s="406">
        <v>3900</v>
      </c>
      <c r="E82" s="406">
        <v>12000</v>
      </c>
      <c r="F82" s="7"/>
      <c r="G82" s="130"/>
    </row>
    <row r="83" spans="1:7">
      <c r="A83" s="213" t="s">
        <v>167</v>
      </c>
      <c r="B83" s="368">
        <v>1320873</v>
      </c>
      <c r="C83" s="368">
        <v>869190</v>
      </c>
      <c r="D83" s="368">
        <v>76350</v>
      </c>
      <c r="E83" s="368">
        <v>375333</v>
      </c>
      <c r="F83" s="7"/>
      <c r="G83" s="130"/>
    </row>
    <row r="84" spans="1:7">
      <c r="A84" s="14" t="s">
        <v>98</v>
      </c>
      <c r="F84" s="7"/>
    </row>
    <row r="85" spans="1:7">
      <c r="A85" s="173" t="s">
        <v>209</v>
      </c>
      <c r="F85" s="7"/>
      <c r="G85" s="130"/>
    </row>
    <row r="86" spans="1:7">
      <c r="A86" s="173" t="s">
        <v>230</v>
      </c>
      <c r="F86" s="7"/>
      <c r="G86" s="130"/>
    </row>
    <row r="87" spans="1:7">
      <c r="A87" s="7"/>
      <c r="F87" s="7"/>
    </row>
    <row r="88" spans="1:7">
      <c r="A88" s="7"/>
      <c r="F88" s="7"/>
    </row>
    <row r="89" spans="1:7">
      <c r="A89" s="543"/>
      <c r="C89" s="542"/>
      <c r="D89" s="542"/>
      <c r="E89" s="542"/>
      <c r="F89" s="7"/>
    </row>
    <row r="90" spans="1:7">
      <c r="A90" s="543"/>
      <c r="B90" s="542"/>
      <c r="C90" s="542"/>
      <c r="D90" s="542"/>
      <c r="E90" s="542"/>
      <c r="F90" s="7"/>
    </row>
    <row r="91" spans="1:7">
      <c r="A91" s="543"/>
      <c r="B91" s="542"/>
      <c r="C91" s="542"/>
      <c r="D91" s="542"/>
      <c r="E91" s="542"/>
      <c r="F91" s="7"/>
    </row>
    <row r="92" spans="1:7">
      <c r="A92" s="543"/>
      <c r="B92" s="542"/>
      <c r="C92" s="542"/>
      <c r="D92" s="542"/>
      <c r="E92" s="542"/>
      <c r="F92" s="7"/>
    </row>
    <row r="93" spans="1:7">
      <c r="A93" s="543"/>
      <c r="B93" s="542"/>
      <c r="C93" s="542"/>
      <c r="D93" s="542"/>
      <c r="E93" s="542"/>
      <c r="F93" s="7"/>
    </row>
    <row r="94" spans="1:7">
      <c r="A94" s="543"/>
      <c r="B94" s="542"/>
      <c r="C94" s="542"/>
      <c r="D94" s="542"/>
      <c r="E94" s="542"/>
      <c r="F94" s="7"/>
    </row>
    <row r="95" spans="1:7">
      <c r="A95" s="543"/>
      <c r="B95" s="542"/>
      <c r="C95" s="542"/>
      <c r="D95" s="542"/>
      <c r="E95" s="542"/>
      <c r="F95" s="7"/>
    </row>
    <row r="96" spans="1:7">
      <c r="A96" s="543"/>
      <c r="B96" s="542"/>
      <c r="C96" s="542"/>
      <c r="D96" s="542"/>
      <c r="E96" s="542"/>
      <c r="F96" s="7"/>
    </row>
    <row r="97" spans="1:6">
      <c r="A97" s="543"/>
      <c r="B97" s="542"/>
      <c r="C97" s="542"/>
      <c r="D97" s="542"/>
      <c r="E97" s="542"/>
      <c r="F97" s="7"/>
    </row>
    <row r="98" spans="1:6">
      <c r="A98" s="543"/>
      <c r="B98" s="542"/>
      <c r="C98" s="542"/>
      <c r="D98" s="542"/>
      <c r="E98" s="542"/>
      <c r="F98" s="7"/>
    </row>
    <row r="99" spans="1:6">
      <c r="A99" s="543"/>
      <c r="B99" s="542"/>
      <c r="C99" s="542"/>
      <c r="D99" s="542"/>
      <c r="E99" s="542"/>
      <c r="F99" s="7"/>
    </row>
    <row r="100" spans="1:6">
      <c r="A100" s="543"/>
      <c r="B100" s="542"/>
      <c r="C100" s="542"/>
      <c r="D100" s="542"/>
      <c r="E100" s="542"/>
      <c r="F100" s="7"/>
    </row>
    <row r="101" spans="1:6">
      <c r="A101" s="7"/>
      <c r="F101" s="7"/>
    </row>
    <row r="102" spans="1:6">
      <c r="A102" s="7"/>
      <c r="F102" s="7"/>
    </row>
    <row r="103" spans="1:6">
      <c r="A103" s="7"/>
      <c r="F103" s="7"/>
    </row>
    <row r="104" spans="1:6">
      <c r="A104" s="7"/>
      <c r="F104" s="7"/>
    </row>
    <row r="105" spans="1:6">
      <c r="A105" s="7"/>
      <c r="F105" s="7"/>
    </row>
    <row r="106" spans="1:6">
      <c r="A106" s="7"/>
      <c r="F106" s="7"/>
    </row>
    <row r="107" spans="1:6">
      <c r="A107" s="7"/>
      <c r="F107" s="7"/>
    </row>
    <row r="108" spans="1:6">
      <c r="A108" s="7"/>
      <c r="F108" s="7"/>
    </row>
    <row r="109" spans="1:6">
      <c r="A109" s="7"/>
      <c r="F109" s="7"/>
    </row>
    <row r="110" spans="1:6">
      <c r="A110" s="7"/>
      <c r="F110" s="7"/>
    </row>
    <row r="111" spans="1:6">
      <c r="A111" s="7"/>
      <c r="F111" s="7"/>
    </row>
    <row r="112" spans="1:6">
      <c r="A112" s="7"/>
      <c r="F112" s="7"/>
    </row>
    <row r="113" spans="1:6">
      <c r="A113" s="7"/>
      <c r="F113" s="7"/>
    </row>
    <row r="114" spans="1:6">
      <c r="A114" s="7"/>
      <c r="F114" s="7"/>
    </row>
    <row r="115" spans="1:6">
      <c r="A115" s="7"/>
      <c r="F115" s="7"/>
    </row>
    <row r="116" spans="1:6">
      <c r="A116" s="7"/>
      <c r="F116" s="7"/>
    </row>
    <row r="117" spans="1:6">
      <c r="A117" s="7"/>
      <c r="F117" s="7"/>
    </row>
    <row r="118" spans="1:6">
      <c r="A118" s="7"/>
      <c r="F118" s="7"/>
    </row>
    <row r="119" spans="1:6">
      <c r="A119" s="7"/>
      <c r="F119" s="7"/>
    </row>
    <row r="120" spans="1:6">
      <c r="A120" s="7"/>
      <c r="F120" s="7"/>
    </row>
    <row r="121" spans="1:6">
      <c r="A121" s="7"/>
      <c r="F121" s="7"/>
    </row>
    <row r="122" spans="1:6">
      <c r="A122" s="7"/>
      <c r="F122" s="7"/>
    </row>
    <row r="123" spans="1:6">
      <c r="A123" s="7"/>
      <c r="F123" s="7"/>
    </row>
    <row r="124" spans="1:6">
      <c r="A124" s="7"/>
      <c r="F124" s="7"/>
    </row>
    <row r="125" spans="1:6">
      <c r="A125" s="7"/>
      <c r="F125" s="7"/>
    </row>
    <row r="126" spans="1:6">
      <c r="A126" s="7"/>
      <c r="F126" s="7"/>
    </row>
    <row r="127" spans="1:6">
      <c r="A127" s="7"/>
      <c r="F127" s="7"/>
    </row>
    <row r="128" spans="1:6">
      <c r="A128" s="7"/>
      <c r="F128" s="7"/>
    </row>
    <row r="129" spans="1:6">
      <c r="A129" s="7"/>
      <c r="F129" s="7"/>
    </row>
    <row r="130" spans="1:6">
      <c r="A130" s="7"/>
    </row>
    <row r="131" spans="1:6">
      <c r="A131" s="7"/>
    </row>
    <row r="132" spans="1:6">
      <c r="A132" s="7"/>
    </row>
    <row r="133" spans="1:6">
      <c r="A133" s="7"/>
    </row>
    <row r="134" spans="1:6">
      <c r="A134" s="7"/>
    </row>
    <row r="135" spans="1:6">
      <c r="A135" s="7"/>
    </row>
    <row r="136" spans="1:6">
      <c r="A136" s="7"/>
    </row>
    <row r="137" spans="1:6">
      <c r="A137" s="7"/>
    </row>
    <row r="138" spans="1:6">
      <c r="A138" s="7"/>
    </row>
    <row r="139" spans="1:6">
      <c r="A139" s="7"/>
    </row>
    <row r="140" spans="1:6">
      <c r="A140" s="7"/>
    </row>
    <row r="141" spans="1:6">
      <c r="A141" s="7"/>
    </row>
    <row r="142" spans="1:6">
      <c r="A142" s="7"/>
    </row>
    <row r="143" spans="1:6">
      <c r="A143" s="7"/>
    </row>
    <row r="144" spans="1:6">
      <c r="A144" s="7"/>
    </row>
    <row r="145" spans="1:1">
      <c r="A145" s="7"/>
    </row>
    <row r="146" spans="1:1">
      <c r="A146" s="7"/>
    </row>
    <row r="147" spans="1:1">
      <c r="A147" s="7"/>
    </row>
    <row r="148" spans="1:1">
      <c r="A148" s="7"/>
    </row>
    <row r="149" spans="1:1">
      <c r="A149" s="7"/>
    </row>
    <row r="150" spans="1:1">
      <c r="A150" s="7"/>
    </row>
    <row r="151" spans="1:1">
      <c r="A151" s="7"/>
    </row>
    <row r="152" spans="1:1">
      <c r="A152" s="7"/>
    </row>
    <row r="153" spans="1:1">
      <c r="A153" s="7"/>
    </row>
    <row r="154" spans="1:1">
      <c r="A154" s="7"/>
    </row>
    <row r="155" spans="1:1">
      <c r="A155" s="7"/>
    </row>
    <row r="156" spans="1:1">
      <c r="A156" s="7"/>
    </row>
    <row r="157" spans="1:1">
      <c r="A157" s="7"/>
    </row>
    <row r="158" spans="1:1">
      <c r="A158" s="7"/>
    </row>
    <row r="159" spans="1:1">
      <c r="A159" s="7"/>
    </row>
    <row r="160" spans="1:1">
      <c r="A160" s="7"/>
    </row>
    <row r="161" spans="1:1">
      <c r="A161" s="7"/>
    </row>
    <row r="162" spans="1:1">
      <c r="A162" s="7"/>
    </row>
    <row r="163" spans="1:1">
      <c r="A163" s="7"/>
    </row>
    <row r="164" spans="1:1">
      <c r="A164" s="7"/>
    </row>
    <row r="165" spans="1:1">
      <c r="A165" s="7"/>
    </row>
    <row r="166" spans="1:1">
      <c r="A166" s="7"/>
    </row>
    <row r="167" spans="1:1">
      <c r="A167" s="7"/>
    </row>
    <row r="168" spans="1:1">
      <c r="A168" s="7"/>
    </row>
    <row r="169" spans="1:1">
      <c r="A169" s="7"/>
    </row>
    <row r="170" spans="1:1">
      <c r="A170" s="7"/>
    </row>
    <row r="171" spans="1:1">
      <c r="A171" s="7"/>
    </row>
    <row r="172" spans="1:1">
      <c r="A172" s="7"/>
    </row>
    <row r="173" spans="1:1">
      <c r="A173" s="7"/>
    </row>
    <row r="174" spans="1:1">
      <c r="A174" s="7"/>
    </row>
    <row r="175" spans="1:1">
      <c r="A175" s="7"/>
    </row>
    <row r="176" spans="1:1">
      <c r="A176" s="7"/>
    </row>
    <row r="177" spans="1:1">
      <c r="A177" s="7"/>
    </row>
    <row r="178" spans="1:1">
      <c r="A178" s="7"/>
    </row>
    <row r="179" spans="1:1">
      <c r="A179" s="7"/>
    </row>
    <row r="180" spans="1:1">
      <c r="A180" s="7"/>
    </row>
    <row r="181" spans="1:1">
      <c r="A181" s="7"/>
    </row>
    <row r="182" spans="1:1">
      <c r="A182" s="7"/>
    </row>
    <row r="183" spans="1:1">
      <c r="A183" s="7"/>
    </row>
    <row r="184" spans="1:1">
      <c r="A184" s="7"/>
    </row>
    <row r="185" spans="1:1">
      <c r="A185" s="7"/>
    </row>
    <row r="186" spans="1:1">
      <c r="A186" s="7"/>
    </row>
    <row r="187" spans="1:1">
      <c r="A187" s="7"/>
    </row>
    <row r="188" spans="1:1">
      <c r="A188" s="7"/>
    </row>
    <row r="189" spans="1:1">
      <c r="A189" s="7"/>
    </row>
    <row r="190" spans="1:1">
      <c r="A190" s="7"/>
    </row>
    <row r="191" spans="1:1">
      <c r="A191" s="7"/>
    </row>
    <row r="192" spans="1:1">
      <c r="A192" s="7"/>
    </row>
    <row r="193" spans="1:1">
      <c r="A193" s="7"/>
    </row>
    <row r="194" spans="1:1">
      <c r="A194" s="7"/>
    </row>
    <row r="195" spans="1:1">
      <c r="A195" s="7"/>
    </row>
    <row r="196" spans="1:1">
      <c r="A196" s="7"/>
    </row>
    <row r="197" spans="1:1">
      <c r="A197" s="7"/>
    </row>
    <row r="198" spans="1:1">
      <c r="A198" s="7"/>
    </row>
    <row r="199" spans="1:1">
      <c r="A199" s="7"/>
    </row>
    <row r="200" spans="1:1">
      <c r="A200" s="7"/>
    </row>
    <row r="201" spans="1:1">
      <c r="A201" s="7"/>
    </row>
    <row r="202" spans="1:1">
      <c r="A202" s="7"/>
    </row>
    <row r="203" spans="1:1">
      <c r="A203" s="7"/>
    </row>
    <row r="204" spans="1:1">
      <c r="A204" s="7"/>
    </row>
    <row r="205" spans="1:1">
      <c r="A205" s="7"/>
    </row>
    <row r="206" spans="1:1">
      <c r="A206" s="7"/>
    </row>
    <row r="207" spans="1:1">
      <c r="A207" s="7"/>
    </row>
    <row r="208" spans="1:1">
      <c r="A208" s="7"/>
    </row>
    <row r="209" spans="1:1">
      <c r="A209" s="7"/>
    </row>
    <row r="210" spans="1:1">
      <c r="A210" s="7"/>
    </row>
    <row r="211" spans="1:1">
      <c r="A211" s="7"/>
    </row>
    <row r="212" spans="1:1">
      <c r="A212" s="7"/>
    </row>
    <row r="213" spans="1:1">
      <c r="A213" s="7"/>
    </row>
    <row r="214" spans="1:1">
      <c r="A214" s="7"/>
    </row>
  </sheetData>
  <mergeCells count="4">
    <mergeCell ref="A3:A5"/>
    <mergeCell ref="B3:E3"/>
    <mergeCell ref="C4:E4"/>
    <mergeCell ref="B4:B5"/>
  </mergeCells>
  <phoneticPr fontId="56" type="noConversion"/>
  <pageMargins left="0.78740157480314965" right="0.78740157480314965" top="0.78740157480314965" bottom="0.78740157480314965" header="0.51181102362204722" footer="0.51181102362204722"/>
  <pageSetup paperSize="9" scale="6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06"/>
  <sheetViews>
    <sheetView showGridLines="0" zoomScaleNormal="100" zoomScaleSheetLayoutView="100" workbookViewId="0">
      <selection activeCell="D10" sqref="D10"/>
    </sheetView>
  </sheetViews>
  <sheetFormatPr defaultColWidth="9.1796875" defaultRowHeight="11.5"/>
  <cols>
    <col min="1" max="1" width="16.1796875" style="164" customWidth="1"/>
    <col min="2" max="2" width="7.1796875" style="5" customWidth="1"/>
    <col min="3" max="3" width="12.54296875" style="5" customWidth="1"/>
    <col min="4" max="9" width="10.54296875" style="476" customWidth="1"/>
    <col min="10" max="10" width="11" style="164" customWidth="1"/>
    <col min="11" max="11" width="9.1796875" style="164"/>
    <col min="12" max="12" width="0" style="306" hidden="1" customWidth="1"/>
    <col min="13" max="13" width="21.1796875" style="306" hidden="1" customWidth="1"/>
    <col min="14" max="14" width="7.453125" style="306" hidden="1" customWidth="1"/>
    <col min="15" max="17" width="9.1796875" style="306" hidden="1" customWidth="1"/>
    <col min="18" max="18" width="9.1796875" style="188" customWidth="1"/>
    <col min="19" max="19" width="10.7265625" style="164" customWidth="1"/>
    <col min="20" max="28" width="9.1796875" style="164"/>
    <col min="29" max="16384" width="9.1796875" style="5"/>
  </cols>
  <sheetData>
    <row r="1" spans="1:28">
      <c r="A1" s="630" t="s">
        <v>173</v>
      </c>
      <c r="B1" s="631"/>
      <c r="C1" s="165"/>
      <c r="E1" s="477"/>
      <c r="F1" s="477"/>
      <c r="G1" s="477"/>
      <c r="H1" s="477"/>
      <c r="I1" s="477"/>
      <c r="J1" s="165"/>
      <c r="K1" s="165"/>
      <c r="L1" s="166"/>
      <c r="M1" s="166"/>
      <c r="N1" s="166"/>
      <c r="O1" s="166"/>
      <c r="P1" s="166"/>
      <c r="Q1" s="166"/>
      <c r="R1" s="164"/>
      <c r="AB1" s="5"/>
    </row>
    <row r="2" spans="1:28" ht="13.5">
      <c r="A2" s="289" t="s">
        <v>157</v>
      </c>
      <c r="B2" s="290" t="s">
        <v>151</v>
      </c>
      <c r="C2" s="164"/>
      <c r="D2" s="477"/>
      <c r="E2" s="477"/>
      <c r="F2" s="477"/>
      <c r="G2" s="477"/>
      <c r="H2" s="477"/>
      <c r="I2" s="477"/>
      <c r="J2" s="165"/>
      <c r="K2" s="300"/>
      <c r="M2" s="345" t="str">
        <f>IF($B$2=N2,O2,IF($B$2=N3,O3,0))</f>
        <v>'TABLE 1 DATA'!B13:J16</v>
      </c>
      <c r="N2" s="345" t="s">
        <v>151</v>
      </c>
      <c r="O2" s="347" t="s">
        <v>164</v>
      </c>
      <c r="P2" s="345"/>
      <c r="Q2" s="166"/>
      <c r="R2" s="164"/>
      <c r="AB2" s="5"/>
    </row>
    <row r="3" spans="1:28" s="164" customFormat="1">
      <c r="A3" s="175"/>
      <c r="B3" s="175"/>
      <c r="C3" s="175"/>
      <c r="D3" s="477"/>
      <c r="E3" s="477"/>
      <c r="F3" s="477"/>
      <c r="G3" s="477"/>
      <c r="H3" s="477"/>
      <c r="I3" s="477"/>
      <c r="J3" s="165"/>
      <c r="K3" s="165"/>
      <c r="L3" s="166"/>
      <c r="M3" s="345"/>
      <c r="N3" s="345" t="s">
        <v>36</v>
      </c>
      <c r="O3" s="347" t="s">
        <v>165</v>
      </c>
      <c r="P3" s="345"/>
      <c r="Q3" s="166"/>
    </row>
    <row r="4" spans="1:28" s="183" customFormat="1" ht="15.75" customHeight="1">
      <c r="A4" s="189" t="str">
        <f>CONCATENATE("Table 1: Overview of Further Education Training for Benefit Claimants by Academic Year - Age ", B2,"")</f>
        <v>Table 1: Overview of Further Education Training for Benefit Claimants by Academic Year - Age 19-64</v>
      </c>
      <c r="B4" s="189"/>
      <c r="C4" s="189"/>
      <c r="D4" s="478"/>
      <c r="E4" s="478"/>
      <c r="F4" s="478"/>
      <c r="G4" s="478"/>
      <c r="H4" s="478"/>
      <c r="I4" s="479"/>
      <c r="L4" s="302"/>
      <c r="M4" s="302"/>
      <c r="N4" s="302"/>
      <c r="O4" s="302"/>
      <c r="P4" s="302"/>
      <c r="Q4" s="302"/>
      <c r="R4" s="216"/>
    </row>
    <row r="5" spans="1:28" s="183" customFormat="1" ht="8.25" customHeight="1">
      <c r="A5" s="189"/>
      <c r="B5" s="189"/>
      <c r="C5" s="189"/>
      <c r="D5" s="478"/>
      <c r="E5" s="478"/>
      <c r="F5" s="478"/>
      <c r="G5" s="478"/>
      <c r="H5" s="479"/>
      <c r="I5" s="479"/>
      <c r="J5" s="184"/>
      <c r="L5" s="302"/>
      <c r="M5" s="302"/>
      <c r="N5" s="302"/>
      <c r="O5" s="302"/>
      <c r="P5" s="302"/>
      <c r="Q5" s="302"/>
      <c r="R5" s="216"/>
    </row>
    <row r="6" spans="1:28" s="164" customFormat="1">
      <c r="A6" s="286" t="s">
        <v>20</v>
      </c>
      <c r="B6" s="185"/>
      <c r="C6" s="185"/>
      <c r="D6" s="255" t="s">
        <v>17</v>
      </c>
      <c r="E6" s="255" t="s">
        <v>18</v>
      </c>
      <c r="F6" s="255" t="s">
        <v>19</v>
      </c>
      <c r="G6" s="255" t="s">
        <v>96</v>
      </c>
      <c r="H6" s="255" t="s">
        <v>115</v>
      </c>
      <c r="I6" s="255" t="s">
        <v>149</v>
      </c>
      <c r="L6" s="306"/>
      <c r="M6" s="306"/>
      <c r="N6" s="306"/>
      <c r="O6" s="306"/>
      <c r="P6" s="306"/>
      <c r="Q6" s="306"/>
    </row>
    <row r="7" spans="1:28" s="164" customFormat="1" ht="15.75" customHeight="1">
      <c r="A7" s="190" t="s">
        <v>266</v>
      </c>
      <c r="B7" s="190"/>
      <c r="C7" s="186"/>
      <c r="D7" s="377" t="str">
        <f>IF($B$2="19-24",'TABLE 1 DATA'!E5,'TABLE 1 DATA'!E14)</f>
        <v>.</v>
      </c>
      <c r="E7" s="377" t="str">
        <f>IF($B$2="19-24",'TABLE 1 DATA'!F5,'TABLE 1 DATA'!F14)</f>
        <v>.</v>
      </c>
      <c r="F7" s="377" t="str">
        <f>IF($B$2="19-24",'TABLE 1 DATA'!G5,'TABLE 1 DATA'!G14)</f>
        <v>.</v>
      </c>
      <c r="G7" s="377" t="str">
        <f>IF($B$2="19-24",'TABLE 1 DATA'!H5,'TABLE 1 DATA'!H14)</f>
        <v>.</v>
      </c>
      <c r="H7" s="170">
        <f>IF($B$2="19-24",'TABLE 1 DATA'!I5,'TABLE 1 DATA'!I14)</f>
        <v>676000</v>
      </c>
      <c r="I7" s="170">
        <f>IF($B$2="19-24",'TABLE 1 DATA'!J5,'TABLE 1 DATA'!J14)</f>
        <v>537500</v>
      </c>
      <c r="J7" s="388"/>
      <c r="K7" s="450"/>
      <c r="L7" s="306"/>
      <c r="M7" s="306"/>
      <c r="N7" s="306"/>
      <c r="O7" s="306"/>
      <c r="P7" s="306"/>
      <c r="Q7" s="306"/>
    </row>
    <row r="8" spans="1:28" s="164" customFormat="1" ht="15.75" customHeight="1">
      <c r="A8" s="190" t="s">
        <v>181</v>
      </c>
      <c r="B8" s="190"/>
      <c r="C8" s="186"/>
      <c r="D8" s="170">
        <f>IF($B$2="19-24",'TABLE 1 DATA'!E6,'TABLE 1 DATA'!E15)</f>
        <v>929000</v>
      </c>
      <c r="E8" s="170">
        <f>IF($B$2="19-24",'TABLE 1 DATA'!F6,'TABLE 1 DATA'!F15)</f>
        <v>839300</v>
      </c>
      <c r="F8" s="170">
        <f>IF($B$2="19-24",'TABLE 1 DATA'!G6,'TABLE 1 DATA'!G15)</f>
        <v>1110300</v>
      </c>
      <c r="G8" s="170">
        <f>IF($B$2="19-24",'TABLE 1 DATA'!H6,'TABLE 1 DATA'!H15)</f>
        <v>1544200</v>
      </c>
      <c r="H8" s="170">
        <f>IF($B$2="19-24",'TABLE 1 DATA'!I6,'TABLE 1 DATA'!I15)</f>
        <v>1680800</v>
      </c>
      <c r="I8" s="170">
        <f>IF($B$2="19-24",'TABLE 1 DATA'!J6,'TABLE 1 DATA'!J15)</f>
        <v>1320900</v>
      </c>
      <c r="K8" s="508"/>
      <c r="L8" s="306"/>
      <c r="M8" s="306"/>
      <c r="N8" s="306"/>
      <c r="O8" s="306"/>
      <c r="P8" s="306"/>
      <c r="Q8" s="306"/>
    </row>
    <row r="9" spans="1:28" s="164" customFormat="1" ht="15.75" customHeight="1">
      <c r="A9" s="186" t="s">
        <v>182</v>
      </c>
      <c r="B9" s="186"/>
      <c r="C9" s="186"/>
      <c r="D9" s="170">
        <f>IF($B$2="19-24",'TABLE 1 DATA'!E7,'TABLE 1 DATA'!E16)</f>
        <v>500600</v>
      </c>
      <c r="E9" s="170">
        <f>IF($B$2="19-24",'TABLE 1 DATA'!F7,'TABLE 1 DATA'!F16)</f>
        <v>397700</v>
      </c>
      <c r="F9" s="170">
        <f>IF($B$2="19-24",'TABLE 1 DATA'!G7,'TABLE 1 DATA'!G16)</f>
        <v>477500</v>
      </c>
      <c r="G9" s="170">
        <f>IF($B$2="19-24",'TABLE 1 DATA'!H7,'TABLE 1 DATA'!H16)</f>
        <v>668700</v>
      </c>
      <c r="H9" s="170">
        <f>IF($B$2="19-24",'TABLE 1 DATA'!I7,'TABLE 1 DATA'!I16)</f>
        <v>690800</v>
      </c>
      <c r="I9" s="170">
        <f>IF($B$2="19-24",'TABLE 1 DATA'!J7,'TABLE 1 DATA'!J16)</f>
        <v>546600</v>
      </c>
      <c r="K9" s="546"/>
      <c r="L9" s="306"/>
      <c r="M9" s="306"/>
      <c r="N9" s="306"/>
      <c r="O9" s="306"/>
      <c r="P9" s="306"/>
      <c r="Q9" s="306"/>
    </row>
    <row r="10" spans="1:28" s="164" customFormat="1" ht="15.75" customHeight="1">
      <c r="A10" s="191" t="s">
        <v>249</v>
      </c>
      <c r="B10" s="191"/>
      <c r="C10" s="191"/>
      <c r="D10" s="256">
        <f>IF($B$2="19-24",'TABLE 1 DATA'!E8,'TABLE 1 DATA'!E17)</f>
        <v>482600</v>
      </c>
      <c r="E10" s="256">
        <f>IF($B$2="19-24",'TABLE 1 DATA'!F8,'TABLE 1 DATA'!F17)</f>
        <v>379800</v>
      </c>
      <c r="F10" s="256">
        <f>IF($B$2="19-24",'TABLE 1 DATA'!G8,'TABLE 1 DATA'!G17)</f>
        <v>464400</v>
      </c>
      <c r="G10" s="256">
        <f>IF($B$2="19-24",'TABLE 1 DATA'!H8,'TABLE 1 DATA'!H17)</f>
        <v>645800</v>
      </c>
      <c r="H10" s="256">
        <f>IF($B$2="19-24",'TABLE 1 DATA'!I8,'TABLE 1 DATA'!I17)</f>
        <v>666700</v>
      </c>
      <c r="I10" s="256">
        <f>IF($B$2="19-24",'TABLE 1 DATA'!J8,'TABLE 1 DATA'!J17)</f>
        <v>527700</v>
      </c>
      <c r="K10" s="547"/>
      <c r="L10" s="306"/>
      <c r="M10" s="306"/>
      <c r="N10" s="306"/>
      <c r="O10" s="306"/>
      <c r="P10" s="306"/>
      <c r="Q10" s="306"/>
    </row>
    <row r="11" spans="1:28" s="164" customFormat="1" ht="7.5" customHeight="1">
      <c r="A11" s="186"/>
      <c r="B11" s="186"/>
      <c r="C11" s="186"/>
      <c r="D11" s="170"/>
      <c r="E11" s="170"/>
      <c r="F11" s="170"/>
      <c r="G11" s="170"/>
      <c r="H11" s="170"/>
      <c r="I11" s="170"/>
      <c r="L11" s="306"/>
      <c r="M11" s="306"/>
      <c r="N11" s="306"/>
      <c r="O11" s="306"/>
      <c r="P11" s="306"/>
      <c r="Q11" s="306"/>
    </row>
    <row r="12" spans="1:28" s="164" customFormat="1">
      <c r="A12" s="187" t="s">
        <v>98</v>
      </c>
      <c r="B12" s="187"/>
      <c r="C12" s="187"/>
      <c r="D12" s="476"/>
      <c r="E12" s="476"/>
      <c r="F12" s="476"/>
      <c r="G12" s="476"/>
      <c r="H12" s="476"/>
      <c r="I12" s="480"/>
      <c r="J12" s="188"/>
      <c r="L12" s="306"/>
      <c r="M12" s="306"/>
      <c r="N12" s="306"/>
      <c r="O12" s="306"/>
      <c r="P12" s="306"/>
      <c r="Q12" s="306"/>
      <c r="R12" s="188"/>
    </row>
    <row r="13" spans="1:28" s="164" customFormat="1" ht="12.75" customHeight="1">
      <c r="A13" s="187" t="s">
        <v>163</v>
      </c>
      <c r="B13" s="187"/>
      <c r="C13" s="187"/>
      <c r="D13" s="481"/>
      <c r="E13" s="481"/>
      <c r="F13" s="481"/>
      <c r="G13" s="481"/>
      <c r="H13" s="482"/>
      <c r="I13" s="476"/>
      <c r="L13" s="306"/>
      <c r="M13" s="306"/>
      <c r="N13" s="306"/>
      <c r="O13" s="306"/>
      <c r="P13" s="306"/>
      <c r="Q13" s="306"/>
      <c r="R13" s="188"/>
    </row>
    <row r="14" spans="1:28" s="164" customFormat="1" ht="12.75" customHeight="1">
      <c r="A14" s="173" t="s">
        <v>229</v>
      </c>
      <c r="B14" s="173"/>
      <c r="C14" s="173"/>
      <c r="D14" s="481"/>
      <c r="E14" s="481"/>
      <c r="F14" s="481"/>
      <c r="G14" s="481"/>
      <c r="H14" s="482"/>
      <c r="I14" s="476"/>
      <c r="L14" s="306"/>
      <c r="M14" s="306"/>
      <c r="N14" s="306"/>
      <c r="O14" s="306"/>
      <c r="P14" s="306"/>
      <c r="Q14" s="306"/>
      <c r="R14" s="188"/>
      <c r="S14" s="434"/>
      <c r="T14" s="434"/>
    </row>
    <row r="15" spans="1:28" s="164" customFormat="1" ht="12.75" customHeight="1">
      <c r="A15" s="187" t="s">
        <v>203</v>
      </c>
      <c r="B15" s="187"/>
      <c r="C15" s="187"/>
      <c r="D15" s="481"/>
      <c r="E15" s="481"/>
      <c r="F15" s="481"/>
      <c r="G15" s="481"/>
      <c r="H15" s="483"/>
      <c r="I15" s="476"/>
      <c r="L15" s="306"/>
      <c r="M15" s="306"/>
      <c r="N15" s="306"/>
      <c r="O15" s="306"/>
      <c r="P15" s="306"/>
      <c r="Q15" s="306"/>
      <c r="R15" s="188"/>
    </row>
    <row r="16" spans="1:28" s="164" customFormat="1" ht="12.75" customHeight="1">
      <c r="A16" s="187" t="s">
        <v>186</v>
      </c>
      <c r="B16" s="187"/>
      <c r="C16" s="187"/>
      <c r="D16" s="481"/>
      <c r="E16" s="481"/>
      <c r="F16" s="481"/>
      <c r="G16" s="481"/>
      <c r="H16" s="483"/>
      <c r="I16" s="476"/>
      <c r="L16" s="306"/>
      <c r="M16" s="306"/>
      <c r="N16" s="306"/>
      <c r="O16" s="306"/>
      <c r="P16" s="306"/>
      <c r="Q16" s="306"/>
      <c r="R16" s="188"/>
    </row>
    <row r="17" spans="1:16384" s="164" customFormat="1" ht="12.75" customHeight="1">
      <c r="A17" s="403" t="s">
        <v>199</v>
      </c>
      <c r="B17" s="403"/>
      <c r="C17" s="403"/>
      <c r="D17" s="484"/>
      <c r="E17" s="484"/>
      <c r="F17" s="484"/>
      <c r="G17" s="484"/>
      <c r="H17" s="484"/>
      <c r="I17" s="484"/>
      <c r="J17" s="403"/>
      <c r="K17" s="403"/>
      <c r="L17" s="609"/>
      <c r="M17" s="609"/>
      <c r="N17" s="609"/>
      <c r="O17" s="609"/>
      <c r="P17" s="609"/>
      <c r="Q17" s="609"/>
      <c r="S17" s="403"/>
      <c r="T17" s="392"/>
      <c r="U17" s="403"/>
      <c r="V17" s="403"/>
      <c r="W17" s="403"/>
      <c r="X17" s="403"/>
      <c r="Y17" s="403"/>
      <c r="Z17" s="403"/>
      <c r="AA17" s="403"/>
      <c r="AB17" s="403"/>
      <c r="AC17" s="403"/>
      <c r="AD17" s="403"/>
      <c r="AE17" s="403"/>
      <c r="AF17" s="403"/>
      <c r="AG17" s="403"/>
      <c r="AH17" s="403"/>
      <c r="AI17" s="403"/>
      <c r="AJ17" s="403"/>
      <c r="AK17" s="403"/>
      <c r="AL17" s="403"/>
      <c r="AM17" s="403"/>
      <c r="AN17" s="403"/>
      <c r="AO17" s="403"/>
      <c r="AP17" s="403"/>
      <c r="AQ17" s="403"/>
      <c r="AR17" s="403"/>
      <c r="AS17" s="403"/>
      <c r="AT17" s="403"/>
      <c r="AU17" s="403"/>
      <c r="AV17" s="403"/>
      <c r="AW17" s="403"/>
      <c r="AX17" s="403"/>
      <c r="AY17" s="403"/>
      <c r="AZ17" s="403"/>
      <c r="BA17" s="403"/>
      <c r="BB17" s="403"/>
      <c r="BC17" s="403"/>
      <c r="BD17" s="403"/>
      <c r="BE17" s="403"/>
      <c r="BF17" s="403"/>
      <c r="BG17" s="403"/>
      <c r="BH17" s="403"/>
      <c r="BI17" s="403"/>
      <c r="BJ17" s="403"/>
      <c r="BK17" s="403"/>
      <c r="BL17" s="403"/>
      <c r="BM17" s="403"/>
      <c r="BN17" s="403"/>
      <c r="BO17" s="403"/>
      <c r="BP17" s="403"/>
      <c r="BQ17" s="403"/>
      <c r="BR17" s="403"/>
      <c r="BS17" s="403"/>
      <c r="BT17" s="403"/>
      <c r="BU17" s="403"/>
      <c r="BV17" s="403"/>
      <c r="BW17" s="403"/>
      <c r="BX17" s="403"/>
      <c r="BY17" s="403"/>
      <c r="BZ17" s="403"/>
      <c r="CA17" s="403"/>
      <c r="CB17" s="403"/>
      <c r="CC17" s="403"/>
      <c r="CD17" s="403"/>
      <c r="CE17" s="403"/>
      <c r="CF17" s="403"/>
      <c r="CG17" s="403"/>
      <c r="CH17" s="403"/>
      <c r="CI17" s="403"/>
      <c r="CJ17" s="403"/>
      <c r="CK17" s="403"/>
      <c r="CL17" s="403"/>
      <c r="CM17" s="403"/>
      <c r="CN17" s="403"/>
      <c r="CO17" s="403"/>
      <c r="CP17" s="403"/>
      <c r="CQ17" s="403"/>
      <c r="CR17" s="403"/>
      <c r="CS17" s="403"/>
      <c r="CT17" s="403"/>
      <c r="CU17" s="403"/>
      <c r="CV17" s="403"/>
      <c r="CW17" s="403"/>
      <c r="CX17" s="403"/>
      <c r="CY17" s="403"/>
      <c r="CZ17" s="403"/>
      <c r="DA17" s="403"/>
      <c r="DB17" s="403"/>
      <c r="DC17" s="403"/>
      <c r="DD17" s="403"/>
      <c r="DE17" s="403"/>
      <c r="DF17" s="403"/>
      <c r="DG17" s="403"/>
      <c r="DH17" s="403"/>
      <c r="DI17" s="403"/>
      <c r="DJ17" s="403"/>
      <c r="DK17" s="403"/>
      <c r="DL17" s="403"/>
      <c r="DM17" s="403"/>
      <c r="DN17" s="403"/>
      <c r="DO17" s="403"/>
      <c r="DP17" s="403"/>
      <c r="DQ17" s="403"/>
      <c r="DR17" s="403"/>
      <c r="DS17" s="403"/>
      <c r="DT17" s="403"/>
      <c r="DU17" s="403"/>
      <c r="DV17" s="403"/>
      <c r="DW17" s="403"/>
      <c r="DX17" s="403"/>
      <c r="DY17" s="403"/>
      <c r="DZ17" s="403"/>
      <c r="EA17" s="403"/>
      <c r="EB17" s="403"/>
      <c r="EC17" s="403"/>
      <c r="ED17" s="403"/>
      <c r="EE17" s="403"/>
      <c r="EF17" s="403"/>
      <c r="EG17" s="403"/>
      <c r="EH17" s="403"/>
      <c r="EI17" s="403"/>
      <c r="EJ17" s="403"/>
      <c r="EK17" s="403"/>
      <c r="EL17" s="403"/>
      <c r="EM17" s="403"/>
      <c r="EN17" s="403"/>
      <c r="EO17" s="403"/>
      <c r="EP17" s="403"/>
      <c r="EQ17" s="403"/>
      <c r="ER17" s="403"/>
      <c r="ES17" s="403"/>
      <c r="ET17" s="403"/>
      <c r="EU17" s="403"/>
      <c r="EV17" s="403"/>
      <c r="EW17" s="403"/>
      <c r="EX17" s="403"/>
      <c r="EY17" s="403"/>
      <c r="EZ17" s="403"/>
      <c r="FA17" s="403"/>
      <c r="FB17" s="403"/>
      <c r="FC17" s="403"/>
      <c r="FD17" s="403"/>
      <c r="FE17" s="403"/>
      <c r="FF17" s="403"/>
      <c r="FG17" s="403"/>
      <c r="FH17" s="403"/>
      <c r="FI17" s="403"/>
      <c r="FJ17" s="403"/>
      <c r="FK17" s="403"/>
      <c r="FL17" s="403"/>
      <c r="FM17" s="403"/>
      <c r="FN17" s="403"/>
      <c r="FO17" s="403"/>
      <c r="FP17" s="403"/>
      <c r="FQ17" s="403"/>
      <c r="FR17" s="403"/>
      <c r="FS17" s="403"/>
      <c r="FT17" s="403"/>
      <c r="FU17" s="403"/>
      <c r="FV17" s="403"/>
      <c r="FW17" s="403"/>
      <c r="FX17" s="403"/>
      <c r="FY17" s="403"/>
      <c r="FZ17" s="403"/>
      <c r="GA17" s="403"/>
      <c r="GB17" s="403"/>
      <c r="GC17" s="403"/>
      <c r="GD17" s="403"/>
      <c r="GE17" s="403"/>
      <c r="GF17" s="403"/>
      <c r="GG17" s="403"/>
      <c r="GH17" s="403"/>
      <c r="GI17" s="403"/>
      <c r="GJ17" s="403"/>
      <c r="GK17" s="403"/>
      <c r="GL17" s="403"/>
      <c r="GM17" s="403"/>
      <c r="GN17" s="403"/>
      <c r="GO17" s="403"/>
      <c r="GP17" s="403"/>
      <c r="GQ17" s="403"/>
      <c r="GR17" s="403"/>
      <c r="GS17" s="403"/>
      <c r="GT17" s="403"/>
      <c r="GU17" s="403"/>
      <c r="GV17" s="403"/>
      <c r="GW17" s="403"/>
      <c r="GX17" s="403"/>
      <c r="GY17" s="403"/>
      <c r="GZ17" s="403"/>
      <c r="HA17" s="403"/>
      <c r="HB17" s="403"/>
      <c r="HC17" s="403"/>
      <c r="HD17" s="403"/>
      <c r="HE17" s="403"/>
      <c r="HF17" s="403"/>
      <c r="HG17" s="403"/>
      <c r="HH17" s="403"/>
      <c r="HI17" s="403"/>
      <c r="HJ17" s="403"/>
      <c r="HK17" s="403"/>
      <c r="HL17" s="403"/>
      <c r="HM17" s="403"/>
      <c r="HN17" s="403"/>
      <c r="HO17" s="403"/>
      <c r="HP17" s="403"/>
      <c r="HQ17" s="403"/>
      <c r="HR17" s="403"/>
      <c r="HS17" s="403"/>
      <c r="HT17" s="403"/>
      <c r="HU17" s="403"/>
      <c r="HV17" s="403"/>
      <c r="HW17" s="403"/>
      <c r="HX17" s="403"/>
      <c r="HY17" s="403"/>
      <c r="HZ17" s="403"/>
      <c r="IA17" s="403"/>
      <c r="IB17" s="403"/>
      <c r="IC17" s="403"/>
      <c r="ID17" s="403"/>
      <c r="IE17" s="403"/>
      <c r="IF17" s="403"/>
      <c r="IG17" s="403"/>
      <c r="IH17" s="403"/>
      <c r="II17" s="403"/>
      <c r="IJ17" s="403"/>
      <c r="IK17" s="403"/>
      <c r="IL17" s="403"/>
      <c r="IM17" s="403"/>
      <c r="IN17" s="403"/>
      <c r="IO17" s="403"/>
      <c r="IP17" s="403"/>
      <c r="IQ17" s="403"/>
      <c r="IR17" s="403"/>
      <c r="IS17" s="403"/>
      <c r="IT17" s="403"/>
      <c r="IU17" s="403"/>
      <c r="IV17" s="403"/>
      <c r="IW17" s="403"/>
      <c r="IX17" s="403"/>
      <c r="IY17" s="403"/>
      <c r="IZ17" s="403"/>
      <c r="JA17" s="403"/>
      <c r="JB17" s="403"/>
      <c r="JC17" s="403"/>
      <c r="JD17" s="403"/>
      <c r="JE17" s="403"/>
      <c r="JF17" s="403"/>
      <c r="JG17" s="403"/>
      <c r="JH17" s="403"/>
      <c r="JI17" s="403"/>
      <c r="JJ17" s="403"/>
      <c r="JK17" s="403"/>
      <c r="JL17" s="403"/>
      <c r="JM17" s="403"/>
      <c r="JN17" s="403"/>
      <c r="JO17" s="403"/>
      <c r="JP17" s="403"/>
      <c r="JQ17" s="403"/>
      <c r="JR17" s="403"/>
      <c r="JS17" s="403"/>
      <c r="JT17" s="403"/>
      <c r="JU17" s="403"/>
      <c r="JV17" s="403"/>
      <c r="JW17" s="403"/>
      <c r="JX17" s="403"/>
      <c r="JY17" s="403"/>
      <c r="JZ17" s="403"/>
      <c r="KA17" s="403"/>
      <c r="KB17" s="403"/>
      <c r="KC17" s="403"/>
      <c r="KD17" s="403"/>
      <c r="KE17" s="403"/>
      <c r="KF17" s="403"/>
      <c r="KG17" s="403"/>
      <c r="KH17" s="403"/>
      <c r="KI17" s="403"/>
      <c r="KJ17" s="403"/>
      <c r="KK17" s="403"/>
      <c r="KL17" s="403"/>
      <c r="KM17" s="403"/>
      <c r="KN17" s="403"/>
      <c r="KO17" s="403"/>
      <c r="KP17" s="403"/>
      <c r="KQ17" s="403"/>
      <c r="KR17" s="403"/>
      <c r="KS17" s="403"/>
      <c r="KT17" s="403"/>
      <c r="KU17" s="403"/>
      <c r="KV17" s="403"/>
      <c r="KW17" s="403"/>
      <c r="KX17" s="403"/>
      <c r="KY17" s="403"/>
      <c r="KZ17" s="403"/>
      <c r="LA17" s="403"/>
      <c r="LB17" s="403"/>
      <c r="LC17" s="403"/>
      <c r="LD17" s="403"/>
      <c r="LE17" s="403"/>
      <c r="LF17" s="403"/>
      <c r="LG17" s="403"/>
      <c r="LH17" s="403"/>
      <c r="LI17" s="403"/>
      <c r="LJ17" s="403"/>
      <c r="LK17" s="403"/>
      <c r="LL17" s="403"/>
      <c r="LM17" s="403"/>
      <c r="LN17" s="403"/>
      <c r="LO17" s="403"/>
      <c r="LP17" s="403"/>
      <c r="LQ17" s="403"/>
      <c r="LR17" s="403"/>
      <c r="LS17" s="403"/>
      <c r="LT17" s="403"/>
      <c r="LU17" s="403"/>
      <c r="LV17" s="403"/>
      <c r="LW17" s="403"/>
      <c r="LX17" s="403"/>
      <c r="LY17" s="403"/>
      <c r="LZ17" s="403"/>
      <c r="MA17" s="403"/>
      <c r="MB17" s="403"/>
      <c r="MC17" s="403"/>
      <c r="MD17" s="403"/>
      <c r="ME17" s="403"/>
      <c r="MF17" s="403"/>
      <c r="MG17" s="403"/>
      <c r="MH17" s="403"/>
      <c r="MI17" s="403"/>
      <c r="MJ17" s="403"/>
      <c r="MK17" s="403"/>
      <c r="ML17" s="403"/>
      <c r="MM17" s="403"/>
      <c r="MN17" s="403"/>
      <c r="MO17" s="403"/>
      <c r="MP17" s="403"/>
      <c r="MQ17" s="403"/>
      <c r="MR17" s="403"/>
      <c r="MS17" s="403"/>
      <c r="MT17" s="403"/>
      <c r="MU17" s="403"/>
      <c r="MV17" s="403"/>
      <c r="MW17" s="403"/>
      <c r="MX17" s="403"/>
      <c r="MY17" s="403"/>
      <c r="MZ17" s="403"/>
      <c r="NA17" s="403"/>
      <c r="NB17" s="403"/>
      <c r="NC17" s="403"/>
      <c r="ND17" s="403"/>
      <c r="NE17" s="403"/>
      <c r="NF17" s="403"/>
      <c r="NG17" s="403"/>
      <c r="NH17" s="403"/>
      <c r="NI17" s="403"/>
      <c r="NJ17" s="403"/>
      <c r="NK17" s="403"/>
      <c r="NL17" s="403"/>
      <c r="NM17" s="403"/>
      <c r="NN17" s="403"/>
      <c r="NO17" s="403"/>
      <c r="NP17" s="403"/>
      <c r="NQ17" s="403"/>
      <c r="NR17" s="403"/>
      <c r="NS17" s="403"/>
      <c r="NT17" s="403"/>
      <c r="NU17" s="403"/>
      <c r="NV17" s="403"/>
      <c r="NW17" s="403"/>
      <c r="NX17" s="403"/>
      <c r="NY17" s="403"/>
      <c r="NZ17" s="403"/>
      <c r="OA17" s="403"/>
      <c r="OB17" s="403"/>
      <c r="OC17" s="403"/>
      <c r="OD17" s="403"/>
      <c r="OE17" s="403"/>
      <c r="OF17" s="403"/>
      <c r="OG17" s="403"/>
      <c r="OH17" s="403"/>
      <c r="OI17" s="403"/>
      <c r="OJ17" s="403"/>
      <c r="OK17" s="403"/>
      <c r="OL17" s="403"/>
      <c r="OM17" s="403"/>
      <c r="ON17" s="403"/>
      <c r="OO17" s="403"/>
      <c r="OP17" s="403"/>
      <c r="OQ17" s="403"/>
      <c r="OR17" s="403"/>
      <c r="OS17" s="403"/>
      <c r="OT17" s="403"/>
      <c r="OU17" s="403"/>
      <c r="OV17" s="403"/>
      <c r="OW17" s="403"/>
      <c r="OX17" s="403"/>
      <c r="OY17" s="403"/>
      <c r="OZ17" s="403"/>
      <c r="PA17" s="403"/>
      <c r="PB17" s="403"/>
      <c r="PC17" s="403"/>
      <c r="PD17" s="403"/>
      <c r="PE17" s="403"/>
      <c r="PF17" s="403"/>
      <c r="PG17" s="403"/>
      <c r="PH17" s="403"/>
      <c r="PI17" s="403"/>
      <c r="PJ17" s="403"/>
      <c r="PK17" s="403"/>
      <c r="PL17" s="403"/>
      <c r="PM17" s="403"/>
      <c r="PN17" s="403"/>
      <c r="PO17" s="403"/>
      <c r="PP17" s="403"/>
      <c r="PQ17" s="403"/>
      <c r="PR17" s="403"/>
      <c r="PS17" s="403"/>
      <c r="PT17" s="403"/>
      <c r="PU17" s="403"/>
      <c r="PV17" s="403"/>
      <c r="PW17" s="403"/>
      <c r="PX17" s="403"/>
      <c r="PY17" s="403"/>
      <c r="PZ17" s="403"/>
      <c r="QA17" s="403"/>
      <c r="QB17" s="403"/>
      <c r="QC17" s="403"/>
      <c r="QD17" s="403"/>
      <c r="QE17" s="403"/>
      <c r="QF17" s="403"/>
      <c r="QG17" s="403"/>
      <c r="QH17" s="403"/>
      <c r="QI17" s="403"/>
      <c r="QJ17" s="403"/>
      <c r="QK17" s="403"/>
      <c r="QL17" s="403"/>
      <c r="QM17" s="403"/>
      <c r="QN17" s="403"/>
      <c r="QO17" s="403"/>
      <c r="QP17" s="403"/>
      <c r="QQ17" s="403"/>
      <c r="QR17" s="403"/>
      <c r="QS17" s="403"/>
      <c r="QT17" s="403"/>
      <c r="QU17" s="403"/>
      <c r="QV17" s="403"/>
      <c r="QW17" s="403"/>
      <c r="QX17" s="403"/>
      <c r="QY17" s="403"/>
      <c r="QZ17" s="403"/>
      <c r="RA17" s="403"/>
      <c r="RB17" s="403"/>
      <c r="RC17" s="403"/>
      <c r="RD17" s="403"/>
      <c r="RE17" s="403"/>
      <c r="RF17" s="403"/>
      <c r="RG17" s="403"/>
      <c r="RH17" s="403"/>
      <c r="RI17" s="403"/>
      <c r="RJ17" s="403"/>
      <c r="RK17" s="403"/>
      <c r="RL17" s="403"/>
      <c r="RM17" s="403"/>
      <c r="RN17" s="403"/>
      <c r="RO17" s="403"/>
      <c r="RP17" s="403"/>
      <c r="RQ17" s="403"/>
      <c r="RR17" s="403"/>
      <c r="RS17" s="403"/>
      <c r="RT17" s="403"/>
      <c r="RU17" s="403"/>
      <c r="RV17" s="403"/>
      <c r="RW17" s="403"/>
      <c r="RX17" s="403"/>
      <c r="RY17" s="403"/>
      <c r="RZ17" s="403"/>
      <c r="SA17" s="403"/>
      <c r="SB17" s="403"/>
      <c r="SC17" s="403"/>
      <c r="SD17" s="403"/>
      <c r="SE17" s="403"/>
      <c r="SF17" s="403"/>
      <c r="SG17" s="403"/>
      <c r="SH17" s="403"/>
      <c r="SI17" s="403"/>
      <c r="SJ17" s="403"/>
      <c r="SK17" s="403"/>
      <c r="SL17" s="403"/>
      <c r="SM17" s="403"/>
      <c r="SN17" s="403"/>
      <c r="SO17" s="403"/>
      <c r="SP17" s="403"/>
      <c r="SQ17" s="403"/>
      <c r="SR17" s="403"/>
      <c r="SS17" s="403"/>
      <c r="ST17" s="403"/>
      <c r="SU17" s="403"/>
      <c r="SV17" s="403"/>
      <c r="SW17" s="403"/>
      <c r="SX17" s="403"/>
      <c r="SY17" s="403"/>
      <c r="SZ17" s="403"/>
      <c r="TA17" s="403"/>
      <c r="TB17" s="403"/>
      <c r="TC17" s="403"/>
      <c r="TD17" s="403"/>
      <c r="TE17" s="403"/>
      <c r="TF17" s="403"/>
      <c r="TG17" s="403"/>
      <c r="TH17" s="403"/>
      <c r="TI17" s="403"/>
      <c r="TJ17" s="403"/>
      <c r="TK17" s="403"/>
      <c r="TL17" s="403"/>
      <c r="TM17" s="403"/>
      <c r="TN17" s="403"/>
      <c r="TO17" s="403"/>
      <c r="TP17" s="403"/>
      <c r="TQ17" s="403"/>
      <c r="TR17" s="403"/>
      <c r="TS17" s="403"/>
      <c r="TT17" s="403"/>
      <c r="TU17" s="403"/>
      <c r="TV17" s="403"/>
      <c r="TW17" s="403"/>
      <c r="TX17" s="403"/>
      <c r="TY17" s="403"/>
      <c r="TZ17" s="403"/>
      <c r="UA17" s="403"/>
      <c r="UB17" s="403"/>
      <c r="UC17" s="403"/>
      <c r="UD17" s="403"/>
      <c r="UE17" s="403"/>
      <c r="UF17" s="403"/>
      <c r="UG17" s="403"/>
      <c r="UH17" s="403"/>
      <c r="UI17" s="403"/>
      <c r="UJ17" s="403"/>
      <c r="UK17" s="403"/>
      <c r="UL17" s="403"/>
      <c r="UM17" s="403"/>
      <c r="UN17" s="403"/>
      <c r="UO17" s="403"/>
      <c r="UP17" s="403"/>
      <c r="UQ17" s="403"/>
      <c r="UR17" s="403"/>
      <c r="US17" s="403"/>
      <c r="UT17" s="403"/>
      <c r="UU17" s="403"/>
      <c r="UV17" s="403"/>
      <c r="UW17" s="403"/>
      <c r="UX17" s="403"/>
      <c r="UY17" s="403"/>
      <c r="UZ17" s="403"/>
      <c r="VA17" s="403"/>
      <c r="VB17" s="403"/>
      <c r="VC17" s="403"/>
      <c r="VD17" s="403"/>
      <c r="VE17" s="403"/>
      <c r="VF17" s="403"/>
      <c r="VG17" s="403"/>
      <c r="VH17" s="403"/>
      <c r="VI17" s="403"/>
      <c r="VJ17" s="403"/>
      <c r="VK17" s="403"/>
      <c r="VL17" s="403"/>
      <c r="VM17" s="403"/>
      <c r="VN17" s="403"/>
      <c r="VO17" s="403"/>
      <c r="VP17" s="403"/>
      <c r="VQ17" s="403"/>
      <c r="VR17" s="403"/>
      <c r="VS17" s="403"/>
      <c r="VT17" s="403"/>
      <c r="VU17" s="403"/>
      <c r="VV17" s="403"/>
      <c r="VW17" s="403"/>
      <c r="VX17" s="403"/>
      <c r="VY17" s="403"/>
      <c r="VZ17" s="403"/>
      <c r="WA17" s="403"/>
      <c r="WB17" s="403"/>
      <c r="WC17" s="403"/>
      <c r="WD17" s="403"/>
      <c r="WE17" s="403"/>
      <c r="WF17" s="403"/>
      <c r="WG17" s="403"/>
      <c r="WH17" s="403"/>
      <c r="WI17" s="403"/>
      <c r="WJ17" s="403"/>
      <c r="WK17" s="403"/>
      <c r="WL17" s="403"/>
      <c r="WM17" s="403"/>
      <c r="WN17" s="403"/>
      <c r="WO17" s="403"/>
      <c r="WP17" s="403"/>
      <c r="WQ17" s="403"/>
      <c r="WR17" s="403"/>
      <c r="WS17" s="403"/>
      <c r="WT17" s="403"/>
      <c r="WU17" s="403"/>
      <c r="WV17" s="403"/>
      <c r="WW17" s="403"/>
      <c r="WX17" s="403"/>
      <c r="WY17" s="403"/>
      <c r="WZ17" s="403"/>
      <c r="XA17" s="403"/>
      <c r="XB17" s="403"/>
      <c r="XC17" s="403"/>
      <c r="XD17" s="403"/>
      <c r="XE17" s="403"/>
      <c r="XF17" s="403"/>
      <c r="XG17" s="403"/>
      <c r="XH17" s="403"/>
      <c r="XI17" s="403"/>
      <c r="XJ17" s="403"/>
      <c r="XK17" s="403"/>
      <c r="XL17" s="403"/>
      <c r="XM17" s="403"/>
      <c r="XN17" s="403"/>
      <c r="XO17" s="403"/>
      <c r="XP17" s="403"/>
      <c r="XQ17" s="403"/>
      <c r="XR17" s="403"/>
      <c r="XS17" s="403"/>
      <c r="XT17" s="403"/>
      <c r="XU17" s="403"/>
      <c r="XV17" s="403"/>
      <c r="XW17" s="403"/>
      <c r="XX17" s="403"/>
      <c r="XY17" s="403"/>
      <c r="XZ17" s="403"/>
      <c r="YA17" s="403"/>
      <c r="YB17" s="403"/>
      <c r="YC17" s="403"/>
      <c r="YD17" s="403"/>
      <c r="YE17" s="403"/>
      <c r="YF17" s="403"/>
      <c r="YG17" s="403"/>
      <c r="YH17" s="403"/>
      <c r="YI17" s="403"/>
      <c r="YJ17" s="403"/>
      <c r="YK17" s="403"/>
      <c r="YL17" s="403"/>
      <c r="YM17" s="403"/>
      <c r="YN17" s="403"/>
      <c r="YO17" s="403"/>
      <c r="YP17" s="403"/>
      <c r="YQ17" s="403"/>
      <c r="YR17" s="403"/>
      <c r="YS17" s="403"/>
      <c r="YT17" s="403"/>
      <c r="YU17" s="403"/>
      <c r="YV17" s="403"/>
      <c r="YW17" s="403"/>
      <c r="YX17" s="403"/>
      <c r="YY17" s="403"/>
      <c r="YZ17" s="403"/>
      <c r="ZA17" s="403"/>
      <c r="ZB17" s="403"/>
      <c r="ZC17" s="403"/>
      <c r="ZD17" s="403"/>
      <c r="ZE17" s="403"/>
      <c r="ZF17" s="403"/>
      <c r="ZG17" s="403"/>
      <c r="ZH17" s="403"/>
      <c r="ZI17" s="403"/>
      <c r="ZJ17" s="403"/>
      <c r="ZK17" s="403"/>
      <c r="ZL17" s="403"/>
      <c r="ZM17" s="403"/>
      <c r="ZN17" s="403"/>
      <c r="ZO17" s="403"/>
      <c r="ZP17" s="403"/>
      <c r="ZQ17" s="403"/>
      <c r="ZR17" s="403"/>
      <c r="ZS17" s="403"/>
      <c r="ZT17" s="403"/>
      <c r="ZU17" s="403"/>
      <c r="ZV17" s="403"/>
      <c r="ZW17" s="403"/>
      <c r="ZX17" s="403"/>
      <c r="ZY17" s="403"/>
      <c r="ZZ17" s="403"/>
      <c r="AAA17" s="403"/>
      <c r="AAB17" s="403"/>
      <c r="AAC17" s="403"/>
      <c r="AAD17" s="403"/>
      <c r="AAE17" s="403"/>
      <c r="AAF17" s="403"/>
      <c r="AAG17" s="403"/>
      <c r="AAH17" s="403"/>
      <c r="AAI17" s="403"/>
      <c r="AAJ17" s="403"/>
      <c r="AAK17" s="403"/>
      <c r="AAL17" s="403"/>
      <c r="AAM17" s="403"/>
      <c r="AAN17" s="403"/>
      <c r="AAO17" s="403"/>
      <c r="AAP17" s="403"/>
      <c r="AAQ17" s="403"/>
      <c r="AAR17" s="403"/>
      <c r="AAS17" s="403"/>
      <c r="AAT17" s="403"/>
      <c r="AAU17" s="403"/>
      <c r="AAV17" s="403"/>
      <c r="AAW17" s="403"/>
      <c r="AAX17" s="403"/>
      <c r="AAY17" s="403"/>
      <c r="AAZ17" s="403"/>
      <c r="ABA17" s="403"/>
      <c r="ABB17" s="403"/>
      <c r="ABC17" s="403"/>
      <c r="ABD17" s="403"/>
      <c r="ABE17" s="403"/>
      <c r="ABF17" s="403"/>
      <c r="ABG17" s="403"/>
      <c r="ABH17" s="403"/>
      <c r="ABI17" s="403"/>
      <c r="ABJ17" s="403"/>
      <c r="ABK17" s="403"/>
      <c r="ABL17" s="403"/>
      <c r="ABM17" s="403"/>
      <c r="ABN17" s="403"/>
      <c r="ABO17" s="403"/>
      <c r="ABP17" s="403"/>
      <c r="ABQ17" s="403"/>
      <c r="ABR17" s="403"/>
      <c r="ABS17" s="403"/>
      <c r="ABT17" s="403"/>
      <c r="ABU17" s="403"/>
      <c r="ABV17" s="403"/>
      <c r="ABW17" s="403"/>
      <c r="ABX17" s="403"/>
      <c r="ABY17" s="403"/>
      <c r="ABZ17" s="403"/>
      <c r="ACA17" s="403"/>
      <c r="ACB17" s="403"/>
      <c r="ACC17" s="403"/>
      <c r="ACD17" s="403"/>
      <c r="ACE17" s="403"/>
      <c r="ACF17" s="403"/>
      <c r="ACG17" s="403"/>
      <c r="ACH17" s="403"/>
      <c r="ACI17" s="403"/>
      <c r="ACJ17" s="403"/>
      <c r="ACK17" s="403"/>
      <c r="ACL17" s="403"/>
      <c r="ACM17" s="403"/>
      <c r="ACN17" s="403"/>
      <c r="ACO17" s="403"/>
      <c r="ACP17" s="403"/>
      <c r="ACQ17" s="403"/>
      <c r="ACR17" s="403"/>
      <c r="ACS17" s="403"/>
      <c r="ACT17" s="403"/>
      <c r="ACU17" s="403"/>
      <c r="ACV17" s="403"/>
      <c r="ACW17" s="403"/>
      <c r="ACX17" s="403"/>
      <c r="ACY17" s="403"/>
      <c r="ACZ17" s="403"/>
      <c r="ADA17" s="403"/>
      <c r="ADB17" s="403"/>
      <c r="ADC17" s="403"/>
      <c r="ADD17" s="403"/>
      <c r="ADE17" s="403"/>
      <c r="ADF17" s="403"/>
      <c r="ADG17" s="403"/>
      <c r="ADH17" s="403"/>
      <c r="ADI17" s="403"/>
      <c r="ADJ17" s="403"/>
      <c r="ADK17" s="403"/>
      <c r="ADL17" s="403"/>
      <c r="ADM17" s="403"/>
      <c r="ADN17" s="403"/>
      <c r="ADO17" s="403"/>
      <c r="ADP17" s="403"/>
      <c r="ADQ17" s="403"/>
      <c r="ADR17" s="403"/>
      <c r="ADS17" s="403"/>
      <c r="ADT17" s="403"/>
      <c r="ADU17" s="403"/>
      <c r="ADV17" s="403"/>
      <c r="ADW17" s="403"/>
      <c r="ADX17" s="403"/>
      <c r="ADY17" s="403"/>
      <c r="ADZ17" s="403"/>
      <c r="AEA17" s="403"/>
      <c r="AEB17" s="403"/>
      <c r="AEC17" s="403"/>
      <c r="AED17" s="403"/>
      <c r="AEE17" s="403"/>
      <c r="AEF17" s="403"/>
      <c r="AEG17" s="403"/>
      <c r="AEH17" s="403"/>
      <c r="AEI17" s="403"/>
      <c r="AEJ17" s="403"/>
      <c r="AEK17" s="403"/>
      <c r="AEL17" s="403"/>
      <c r="AEM17" s="403"/>
      <c r="AEN17" s="403"/>
      <c r="AEO17" s="403"/>
      <c r="AEP17" s="403"/>
      <c r="AEQ17" s="403"/>
      <c r="AER17" s="403"/>
      <c r="AES17" s="403"/>
      <c r="AET17" s="403"/>
      <c r="AEU17" s="403"/>
      <c r="AEV17" s="403"/>
      <c r="AEW17" s="403"/>
      <c r="AEX17" s="403"/>
      <c r="AEY17" s="403"/>
      <c r="AEZ17" s="403"/>
      <c r="AFA17" s="403"/>
      <c r="AFB17" s="403"/>
      <c r="AFC17" s="403"/>
      <c r="AFD17" s="403"/>
      <c r="AFE17" s="403"/>
      <c r="AFF17" s="403"/>
      <c r="AFG17" s="403"/>
      <c r="AFH17" s="403"/>
      <c r="AFI17" s="403"/>
      <c r="AFJ17" s="403"/>
      <c r="AFK17" s="403"/>
      <c r="AFL17" s="403"/>
      <c r="AFM17" s="403"/>
      <c r="AFN17" s="403"/>
      <c r="AFO17" s="403"/>
      <c r="AFP17" s="403"/>
      <c r="AFQ17" s="403"/>
      <c r="AFR17" s="403"/>
      <c r="AFS17" s="403"/>
      <c r="AFT17" s="403"/>
      <c r="AFU17" s="403"/>
      <c r="AFV17" s="403"/>
      <c r="AFW17" s="403"/>
      <c r="AFX17" s="403"/>
      <c r="AFY17" s="403"/>
      <c r="AFZ17" s="403"/>
      <c r="AGA17" s="403"/>
      <c r="AGB17" s="403"/>
      <c r="AGC17" s="403"/>
      <c r="AGD17" s="403"/>
      <c r="AGE17" s="403"/>
      <c r="AGF17" s="403"/>
      <c r="AGG17" s="403"/>
      <c r="AGH17" s="403"/>
      <c r="AGI17" s="403"/>
      <c r="AGJ17" s="403"/>
      <c r="AGK17" s="403"/>
      <c r="AGL17" s="403"/>
      <c r="AGM17" s="403"/>
      <c r="AGN17" s="403"/>
      <c r="AGO17" s="403"/>
      <c r="AGP17" s="403"/>
      <c r="AGQ17" s="403"/>
      <c r="AGR17" s="403"/>
      <c r="AGS17" s="403"/>
      <c r="AGT17" s="403"/>
      <c r="AGU17" s="403"/>
      <c r="AGV17" s="403"/>
      <c r="AGW17" s="403"/>
      <c r="AGX17" s="403"/>
      <c r="AGY17" s="403"/>
      <c r="AGZ17" s="403"/>
      <c r="AHA17" s="403"/>
      <c r="AHB17" s="403"/>
      <c r="AHC17" s="403"/>
      <c r="AHD17" s="403"/>
      <c r="AHE17" s="403"/>
      <c r="AHF17" s="403"/>
      <c r="AHG17" s="403"/>
      <c r="AHH17" s="403"/>
      <c r="AHI17" s="403"/>
      <c r="AHJ17" s="403"/>
      <c r="AHK17" s="403"/>
      <c r="AHL17" s="403"/>
      <c r="AHM17" s="403"/>
      <c r="AHN17" s="403"/>
      <c r="AHO17" s="403"/>
      <c r="AHP17" s="403"/>
      <c r="AHQ17" s="403"/>
      <c r="AHR17" s="403"/>
      <c r="AHS17" s="403"/>
      <c r="AHT17" s="403"/>
      <c r="AHU17" s="403"/>
      <c r="AHV17" s="403"/>
      <c r="AHW17" s="403"/>
      <c r="AHX17" s="403"/>
      <c r="AHY17" s="403"/>
      <c r="AHZ17" s="403"/>
      <c r="AIA17" s="403"/>
      <c r="AIB17" s="403"/>
      <c r="AIC17" s="403"/>
      <c r="AID17" s="403"/>
      <c r="AIE17" s="403"/>
      <c r="AIF17" s="403"/>
      <c r="AIG17" s="403"/>
      <c r="AIH17" s="403"/>
      <c r="AII17" s="403"/>
      <c r="AIJ17" s="403"/>
      <c r="AIK17" s="403"/>
      <c r="AIL17" s="403"/>
      <c r="AIM17" s="403"/>
      <c r="AIN17" s="403"/>
      <c r="AIO17" s="403"/>
      <c r="AIP17" s="403"/>
      <c r="AIQ17" s="403"/>
      <c r="AIR17" s="403"/>
      <c r="AIS17" s="403"/>
      <c r="AIT17" s="403"/>
      <c r="AIU17" s="403"/>
      <c r="AIV17" s="403"/>
      <c r="AIW17" s="403"/>
      <c r="AIX17" s="403"/>
      <c r="AIY17" s="403"/>
      <c r="AIZ17" s="403"/>
      <c r="AJA17" s="403"/>
      <c r="AJB17" s="403"/>
      <c r="AJC17" s="403"/>
      <c r="AJD17" s="403"/>
      <c r="AJE17" s="403"/>
      <c r="AJF17" s="403"/>
      <c r="AJG17" s="403"/>
      <c r="AJH17" s="403"/>
      <c r="AJI17" s="403"/>
      <c r="AJJ17" s="403"/>
      <c r="AJK17" s="403"/>
      <c r="AJL17" s="403"/>
      <c r="AJM17" s="403"/>
      <c r="AJN17" s="403"/>
      <c r="AJO17" s="403"/>
      <c r="AJP17" s="403"/>
      <c r="AJQ17" s="403"/>
      <c r="AJR17" s="403"/>
      <c r="AJS17" s="403"/>
      <c r="AJT17" s="403"/>
      <c r="AJU17" s="403"/>
      <c r="AJV17" s="403"/>
      <c r="AJW17" s="403"/>
      <c r="AJX17" s="403"/>
      <c r="AJY17" s="403"/>
      <c r="AJZ17" s="403"/>
      <c r="AKA17" s="403"/>
      <c r="AKB17" s="403"/>
      <c r="AKC17" s="403"/>
      <c r="AKD17" s="403"/>
      <c r="AKE17" s="403"/>
      <c r="AKF17" s="403"/>
      <c r="AKG17" s="403"/>
      <c r="AKH17" s="403"/>
      <c r="AKI17" s="403"/>
      <c r="AKJ17" s="403"/>
      <c r="AKK17" s="403"/>
      <c r="AKL17" s="403"/>
      <c r="AKM17" s="403"/>
      <c r="AKN17" s="403"/>
      <c r="AKO17" s="403"/>
      <c r="AKP17" s="403"/>
      <c r="AKQ17" s="403"/>
      <c r="AKR17" s="403"/>
      <c r="AKS17" s="403"/>
      <c r="AKT17" s="403"/>
      <c r="AKU17" s="403"/>
      <c r="AKV17" s="403"/>
      <c r="AKW17" s="403"/>
      <c r="AKX17" s="403"/>
      <c r="AKY17" s="403"/>
      <c r="AKZ17" s="403"/>
      <c r="ALA17" s="403"/>
      <c r="ALB17" s="403"/>
      <c r="ALC17" s="403"/>
      <c r="ALD17" s="403"/>
      <c r="ALE17" s="403"/>
      <c r="ALF17" s="403"/>
      <c r="ALG17" s="403"/>
      <c r="ALH17" s="403"/>
      <c r="ALI17" s="403"/>
      <c r="ALJ17" s="403"/>
      <c r="ALK17" s="403"/>
      <c r="ALL17" s="403"/>
      <c r="ALM17" s="403"/>
      <c r="ALN17" s="403"/>
      <c r="ALO17" s="403"/>
      <c r="ALP17" s="403"/>
      <c r="ALQ17" s="403"/>
      <c r="ALR17" s="403"/>
      <c r="ALS17" s="403"/>
      <c r="ALT17" s="403"/>
      <c r="ALU17" s="403"/>
      <c r="ALV17" s="403"/>
      <c r="ALW17" s="403"/>
      <c r="ALX17" s="403"/>
      <c r="ALY17" s="403"/>
      <c r="ALZ17" s="403"/>
      <c r="AMA17" s="403"/>
      <c r="AMB17" s="403"/>
      <c r="AMC17" s="403"/>
      <c r="AMD17" s="403"/>
      <c r="AME17" s="403"/>
      <c r="AMF17" s="403"/>
      <c r="AMG17" s="403"/>
      <c r="AMH17" s="403"/>
      <c r="AMI17" s="403"/>
      <c r="AMJ17" s="403"/>
      <c r="AMK17" s="403"/>
      <c r="AML17" s="403"/>
      <c r="AMM17" s="403"/>
      <c r="AMN17" s="403"/>
      <c r="AMO17" s="403"/>
      <c r="AMP17" s="403"/>
      <c r="AMQ17" s="403"/>
      <c r="AMR17" s="403"/>
      <c r="AMS17" s="403"/>
      <c r="AMT17" s="403"/>
      <c r="AMU17" s="403"/>
      <c r="AMV17" s="403"/>
      <c r="AMW17" s="403"/>
      <c r="AMX17" s="403"/>
      <c r="AMY17" s="403"/>
      <c r="AMZ17" s="403"/>
      <c r="ANA17" s="403"/>
      <c r="ANB17" s="403"/>
      <c r="ANC17" s="403"/>
      <c r="AND17" s="403"/>
      <c r="ANE17" s="403"/>
      <c r="ANF17" s="403"/>
      <c r="ANG17" s="403"/>
      <c r="ANH17" s="403"/>
      <c r="ANI17" s="403"/>
      <c r="ANJ17" s="403"/>
      <c r="ANK17" s="403"/>
      <c r="ANL17" s="403"/>
      <c r="ANM17" s="403"/>
      <c r="ANN17" s="403"/>
      <c r="ANO17" s="403"/>
      <c r="ANP17" s="403"/>
      <c r="ANQ17" s="403"/>
      <c r="ANR17" s="403"/>
      <c r="ANS17" s="403"/>
      <c r="ANT17" s="403"/>
      <c r="ANU17" s="403"/>
      <c r="ANV17" s="403"/>
      <c r="ANW17" s="403"/>
      <c r="ANX17" s="403"/>
      <c r="ANY17" s="403"/>
      <c r="ANZ17" s="403"/>
      <c r="AOA17" s="403"/>
      <c r="AOB17" s="403"/>
      <c r="AOC17" s="403"/>
      <c r="AOD17" s="403"/>
      <c r="AOE17" s="403"/>
      <c r="AOF17" s="403"/>
      <c r="AOG17" s="403"/>
      <c r="AOH17" s="403"/>
      <c r="AOI17" s="403"/>
      <c r="AOJ17" s="403"/>
      <c r="AOK17" s="403"/>
      <c r="AOL17" s="403"/>
      <c r="AOM17" s="403"/>
      <c r="AON17" s="403"/>
      <c r="AOO17" s="403"/>
      <c r="AOP17" s="403"/>
      <c r="AOQ17" s="403"/>
      <c r="AOR17" s="403"/>
      <c r="AOS17" s="403"/>
      <c r="AOT17" s="403"/>
      <c r="AOU17" s="403"/>
      <c r="AOV17" s="403"/>
      <c r="AOW17" s="403"/>
      <c r="AOX17" s="403"/>
      <c r="AOY17" s="403"/>
      <c r="AOZ17" s="403"/>
      <c r="APA17" s="403"/>
      <c r="APB17" s="403"/>
      <c r="APC17" s="403"/>
      <c r="APD17" s="403"/>
      <c r="APE17" s="403"/>
      <c r="APF17" s="403"/>
      <c r="APG17" s="403"/>
      <c r="APH17" s="403"/>
      <c r="API17" s="403"/>
      <c r="APJ17" s="403"/>
      <c r="APK17" s="403"/>
      <c r="APL17" s="403"/>
      <c r="APM17" s="403"/>
      <c r="APN17" s="403"/>
      <c r="APO17" s="403"/>
      <c r="APP17" s="403"/>
      <c r="APQ17" s="403"/>
      <c r="APR17" s="403"/>
      <c r="APS17" s="403"/>
      <c r="APT17" s="403"/>
      <c r="APU17" s="403"/>
      <c r="APV17" s="403"/>
      <c r="APW17" s="403"/>
      <c r="APX17" s="403"/>
      <c r="APY17" s="403"/>
      <c r="APZ17" s="403"/>
      <c r="AQA17" s="403"/>
      <c r="AQB17" s="403"/>
      <c r="AQC17" s="403"/>
      <c r="AQD17" s="403"/>
      <c r="AQE17" s="403"/>
      <c r="AQF17" s="403"/>
      <c r="AQG17" s="403"/>
      <c r="AQH17" s="403"/>
      <c r="AQI17" s="403"/>
      <c r="AQJ17" s="403"/>
      <c r="AQK17" s="403"/>
      <c r="AQL17" s="403"/>
      <c r="AQM17" s="403"/>
      <c r="AQN17" s="403"/>
      <c r="AQO17" s="403"/>
      <c r="AQP17" s="403"/>
      <c r="AQQ17" s="403"/>
      <c r="AQR17" s="403"/>
      <c r="AQS17" s="403"/>
      <c r="AQT17" s="403"/>
      <c r="AQU17" s="403"/>
      <c r="AQV17" s="403"/>
      <c r="AQW17" s="403"/>
      <c r="AQX17" s="403"/>
      <c r="AQY17" s="403"/>
      <c r="AQZ17" s="403"/>
      <c r="ARA17" s="403"/>
      <c r="ARB17" s="403"/>
      <c r="ARC17" s="403"/>
      <c r="ARD17" s="403"/>
      <c r="ARE17" s="403"/>
      <c r="ARF17" s="403"/>
      <c r="ARG17" s="403"/>
      <c r="ARH17" s="403"/>
      <c r="ARI17" s="403"/>
      <c r="ARJ17" s="403"/>
      <c r="ARK17" s="403"/>
      <c r="ARL17" s="403"/>
      <c r="ARM17" s="403"/>
      <c r="ARN17" s="403"/>
      <c r="ARO17" s="403"/>
      <c r="ARP17" s="403"/>
      <c r="ARQ17" s="403"/>
      <c r="ARR17" s="403"/>
      <c r="ARS17" s="403"/>
      <c r="ART17" s="403"/>
      <c r="ARU17" s="403"/>
      <c r="ARV17" s="403"/>
      <c r="ARW17" s="403"/>
      <c r="ARX17" s="403"/>
      <c r="ARY17" s="403"/>
      <c r="ARZ17" s="403"/>
      <c r="ASA17" s="403"/>
      <c r="ASB17" s="403"/>
      <c r="ASC17" s="403"/>
      <c r="ASD17" s="403"/>
      <c r="ASE17" s="403"/>
      <c r="ASF17" s="403"/>
      <c r="ASG17" s="403"/>
      <c r="ASH17" s="403"/>
      <c r="ASI17" s="403"/>
      <c r="ASJ17" s="403"/>
      <c r="ASK17" s="403"/>
      <c r="ASL17" s="403"/>
      <c r="ASM17" s="403"/>
      <c r="ASN17" s="403"/>
      <c r="ASO17" s="403"/>
      <c r="ASP17" s="403"/>
      <c r="ASQ17" s="403"/>
      <c r="ASR17" s="403"/>
      <c r="ASS17" s="403"/>
      <c r="AST17" s="403"/>
      <c r="ASU17" s="403"/>
      <c r="ASV17" s="403"/>
      <c r="ASW17" s="403"/>
      <c r="ASX17" s="403"/>
      <c r="ASY17" s="403"/>
      <c r="ASZ17" s="403"/>
      <c r="ATA17" s="403"/>
      <c r="ATB17" s="403"/>
      <c r="ATC17" s="403"/>
      <c r="ATD17" s="403"/>
      <c r="ATE17" s="403"/>
      <c r="ATF17" s="403"/>
      <c r="ATG17" s="403"/>
      <c r="ATH17" s="403"/>
      <c r="ATI17" s="403"/>
      <c r="ATJ17" s="403"/>
      <c r="ATK17" s="403"/>
      <c r="ATL17" s="403"/>
      <c r="ATM17" s="403"/>
      <c r="ATN17" s="403"/>
      <c r="ATO17" s="403"/>
      <c r="ATP17" s="403"/>
      <c r="ATQ17" s="403"/>
      <c r="ATR17" s="403"/>
      <c r="ATS17" s="403"/>
      <c r="ATT17" s="403"/>
      <c r="ATU17" s="403"/>
      <c r="ATV17" s="403"/>
      <c r="ATW17" s="403"/>
      <c r="ATX17" s="403"/>
      <c r="ATY17" s="403"/>
      <c r="ATZ17" s="403"/>
      <c r="AUA17" s="403"/>
      <c r="AUB17" s="403"/>
      <c r="AUC17" s="403"/>
      <c r="AUD17" s="403"/>
      <c r="AUE17" s="403"/>
      <c r="AUF17" s="403"/>
      <c r="AUG17" s="403"/>
      <c r="AUH17" s="403"/>
      <c r="AUI17" s="403"/>
      <c r="AUJ17" s="403"/>
      <c r="AUK17" s="403"/>
      <c r="AUL17" s="403"/>
      <c r="AUM17" s="403"/>
      <c r="AUN17" s="403"/>
      <c r="AUO17" s="403"/>
      <c r="AUP17" s="403"/>
      <c r="AUQ17" s="403"/>
      <c r="AUR17" s="403"/>
      <c r="AUS17" s="403"/>
      <c r="AUT17" s="403"/>
      <c r="AUU17" s="403"/>
      <c r="AUV17" s="403"/>
      <c r="AUW17" s="403"/>
      <c r="AUX17" s="403"/>
      <c r="AUY17" s="403"/>
      <c r="AUZ17" s="403"/>
      <c r="AVA17" s="403"/>
      <c r="AVB17" s="403"/>
      <c r="AVC17" s="403"/>
      <c r="AVD17" s="403"/>
      <c r="AVE17" s="403"/>
      <c r="AVF17" s="403"/>
      <c r="AVG17" s="403"/>
      <c r="AVH17" s="403"/>
      <c r="AVI17" s="403"/>
      <c r="AVJ17" s="403"/>
      <c r="AVK17" s="403"/>
      <c r="AVL17" s="403"/>
      <c r="AVM17" s="403"/>
      <c r="AVN17" s="403"/>
      <c r="AVO17" s="403"/>
      <c r="AVP17" s="403"/>
      <c r="AVQ17" s="403"/>
      <c r="AVR17" s="403"/>
      <c r="AVS17" s="403"/>
      <c r="AVT17" s="403"/>
      <c r="AVU17" s="403"/>
      <c r="AVV17" s="403"/>
      <c r="AVW17" s="403"/>
      <c r="AVX17" s="403"/>
      <c r="AVY17" s="403"/>
      <c r="AVZ17" s="403"/>
      <c r="AWA17" s="403"/>
      <c r="AWB17" s="403"/>
      <c r="AWC17" s="403"/>
      <c r="AWD17" s="403"/>
      <c r="AWE17" s="403"/>
      <c r="AWF17" s="403"/>
      <c r="AWG17" s="403"/>
      <c r="AWH17" s="403"/>
      <c r="AWI17" s="403"/>
      <c r="AWJ17" s="403"/>
      <c r="AWK17" s="403"/>
      <c r="AWL17" s="403"/>
      <c r="AWM17" s="403"/>
      <c r="AWN17" s="403"/>
      <c r="AWO17" s="403"/>
      <c r="AWP17" s="403"/>
      <c r="AWQ17" s="403"/>
      <c r="AWR17" s="403"/>
      <c r="AWS17" s="403"/>
      <c r="AWT17" s="403"/>
      <c r="AWU17" s="403"/>
      <c r="AWV17" s="403"/>
      <c r="AWW17" s="403"/>
      <c r="AWX17" s="403"/>
      <c r="AWY17" s="403"/>
      <c r="AWZ17" s="403"/>
      <c r="AXA17" s="403"/>
      <c r="AXB17" s="403"/>
      <c r="AXC17" s="403"/>
      <c r="AXD17" s="403"/>
      <c r="AXE17" s="403"/>
      <c r="AXF17" s="403"/>
      <c r="AXG17" s="403"/>
      <c r="AXH17" s="403"/>
      <c r="AXI17" s="403"/>
      <c r="AXJ17" s="403"/>
      <c r="AXK17" s="403"/>
      <c r="AXL17" s="403"/>
      <c r="AXM17" s="403"/>
      <c r="AXN17" s="403"/>
      <c r="AXO17" s="403"/>
      <c r="AXP17" s="403"/>
      <c r="AXQ17" s="403"/>
      <c r="AXR17" s="403"/>
      <c r="AXS17" s="403"/>
      <c r="AXT17" s="403"/>
      <c r="AXU17" s="403"/>
      <c r="AXV17" s="403"/>
      <c r="AXW17" s="403"/>
      <c r="AXX17" s="403"/>
      <c r="AXY17" s="403"/>
      <c r="AXZ17" s="403"/>
      <c r="AYA17" s="403"/>
      <c r="AYB17" s="403"/>
      <c r="AYC17" s="403"/>
      <c r="AYD17" s="403"/>
      <c r="AYE17" s="403"/>
      <c r="AYF17" s="403"/>
      <c r="AYG17" s="403"/>
      <c r="AYH17" s="403"/>
      <c r="AYI17" s="403"/>
      <c r="AYJ17" s="403"/>
      <c r="AYK17" s="403"/>
      <c r="AYL17" s="403"/>
      <c r="AYM17" s="403"/>
      <c r="AYN17" s="403"/>
      <c r="AYO17" s="403"/>
      <c r="AYP17" s="403"/>
      <c r="AYQ17" s="403"/>
      <c r="AYR17" s="403"/>
      <c r="AYS17" s="403"/>
      <c r="AYT17" s="403"/>
      <c r="AYU17" s="403"/>
      <c r="AYV17" s="403"/>
      <c r="AYW17" s="403"/>
      <c r="AYX17" s="403"/>
      <c r="AYY17" s="403"/>
      <c r="AYZ17" s="403"/>
      <c r="AZA17" s="403"/>
      <c r="AZB17" s="403"/>
      <c r="AZC17" s="403"/>
      <c r="AZD17" s="403"/>
      <c r="AZE17" s="403"/>
      <c r="AZF17" s="403"/>
      <c r="AZG17" s="403"/>
      <c r="AZH17" s="403"/>
      <c r="AZI17" s="403"/>
      <c r="AZJ17" s="403"/>
      <c r="AZK17" s="403"/>
      <c r="AZL17" s="403"/>
      <c r="AZM17" s="403"/>
      <c r="AZN17" s="403"/>
      <c r="AZO17" s="403"/>
      <c r="AZP17" s="403"/>
      <c r="AZQ17" s="403"/>
      <c r="AZR17" s="403"/>
      <c r="AZS17" s="403"/>
      <c r="AZT17" s="403"/>
      <c r="AZU17" s="403"/>
      <c r="AZV17" s="403"/>
      <c r="AZW17" s="403"/>
      <c r="AZX17" s="403"/>
      <c r="AZY17" s="403"/>
      <c r="AZZ17" s="403"/>
      <c r="BAA17" s="403"/>
      <c r="BAB17" s="403"/>
      <c r="BAC17" s="403"/>
      <c r="BAD17" s="403"/>
      <c r="BAE17" s="403"/>
      <c r="BAF17" s="403"/>
      <c r="BAG17" s="403"/>
      <c r="BAH17" s="403"/>
      <c r="BAI17" s="403"/>
      <c r="BAJ17" s="403"/>
      <c r="BAK17" s="403"/>
      <c r="BAL17" s="403"/>
      <c r="BAM17" s="403"/>
      <c r="BAN17" s="403"/>
      <c r="BAO17" s="403"/>
      <c r="BAP17" s="403"/>
      <c r="BAQ17" s="403"/>
      <c r="BAR17" s="403"/>
      <c r="BAS17" s="403"/>
      <c r="BAT17" s="403"/>
      <c r="BAU17" s="403"/>
      <c r="BAV17" s="403"/>
      <c r="BAW17" s="403"/>
      <c r="BAX17" s="403"/>
      <c r="BAY17" s="403"/>
      <c r="BAZ17" s="403"/>
      <c r="BBA17" s="403"/>
      <c r="BBB17" s="403"/>
      <c r="BBC17" s="403"/>
      <c r="BBD17" s="403"/>
      <c r="BBE17" s="403"/>
      <c r="BBF17" s="403"/>
      <c r="BBG17" s="403"/>
      <c r="BBH17" s="403"/>
      <c r="BBI17" s="403"/>
      <c r="BBJ17" s="403"/>
      <c r="BBK17" s="403"/>
      <c r="BBL17" s="403"/>
      <c r="BBM17" s="403"/>
      <c r="BBN17" s="403"/>
      <c r="BBO17" s="403"/>
      <c r="BBP17" s="403"/>
      <c r="BBQ17" s="403"/>
      <c r="BBR17" s="403"/>
      <c r="BBS17" s="403"/>
      <c r="BBT17" s="403"/>
      <c r="BBU17" s="403"/>
      <c r="BBV17" s="403"/>
      <c r="BBW17" s="403"/>
      <c r="BBX17" s="403"/>
      <c r="BBY17" s="403"/>
      <c r="BBZ17" s="403"/>
      <c r="BCA17" s="403"/>
      <c r="BCB17" s="403"/>
      <c r="BCC17" s="403"/>
      <c r="BCD17" s="403"/>
      <c r="BCE17" s="403"/>
      <c r="BCF17" s="403"/>
      <c r="BCG17" s="403"/>
      <c r="BCH17" s="403"/>
      <c r="BCI17" s="403"/>
      <c r="BCJ17" s="403"/>
      <c r="BCK17" s="403"/>
      <c r="BCL17" s="403"/>
      <c r="BCM17" s="403"/>
      <c r="BCN17" s="403"/>
      <c r="BCO17" s="403"/>
      <c r="BCP17" s="403"/>
      <c r="BCQ17" s="403"/>
      <c r="BCR17" s="403"/>
      <c r="BCS17" s="403"/>
      <c r="BCT17" s="403"/>
      <c r="BCU17" s="403"/>
      <c r="BCV17" s="403"/>
      <c r="BCW17" s="403"/>
      <c r="BCX17" s="403"/>
      <c r="BCY17" s="403"/>
      <c r="BCZ17" s="403"/>
      <c r="BDA17" s="403"/>
      <c r="BDB17" s="403"/>
      <c r="BDC17" s="403"/>
      <c r="BDD17" s="403"/>
      <c r="BDE17" s="403"/>
      <c r="BDF17" s="403"/>
      <c r="BDG17" s="403"/>
      <c r="BDH17" s="403"/>
      <c r="BDI17" s="403"/>
      <c r="BDJ17" s="403"/>
      <c r="BDK17" s="403"/>
      <c r="BDL17" s="403"/>
      <c r="BDM17" s="403"/>
      <c r="BDN17" s="403"/>
      <c r="BDO17" s="403"/>
      <c r="BDP17" s="403"/>
      <c r="BDQ17" s="403"/>
      <c r="BDR17" s="403"/>
      <c r="BDS17" s="403"/>
      <c r="BDT17" s="403"/>
      <c r="BDU17" s="403"/>
      <c r="BDV17" s="403"/>
      <c r="BDW17" s="403"/>
      <c r="BDX17" s="403"/>
      <c r="BDY17" s="403"/>
      <c r="BDZ17" s="403"/>
      <c r="BEA17" s="403"/>
      <c r="BEB17" s="403"/>
      <c r="BEC17" s="403"/>
      <c r="BED17" s="403"/>
      <c r="BEE17" s="403"/>
      <c r="BEF17" s="403"/>
      <c r="BEG17" s="403"/>
      <c r="BEH17" s="403"/>
      <c r="BEI17" s="403"/>
      <c r="BEJ17" s="403"/>
      <c r="BEK17" s="403"/>
      <c r="BEL17" s="403"/>
      <c r="BEM17" s="403"/>
      <c r="BEN17" s="403"/>
      <c r="BEO17" s="403"/>
      <c r="BEP17" s="403"/>
      <c r="BEQ17" s="403"/>
      <c r="BER17" s="403"/>
      <c r="BES17" s="403"/>
      <c r="BET17" s="403"/>
      <c r="BEU17" s="403"/>
      <c r="BEV17" s="403"/>
      <c r="BEW17" s="403"/>
      <c r="BEX17" s="403"/>
      <c r="BEY17" s="403"/>
      <c r="BEZ17" s="403"/>
      <c r="BFA17" s="403"/>
      <c r="BFB17" s="403"/>
      <c r="BFC17" s="403"/>
      <c r="BFD17" s="403"/>
      <c r="BFE17" s="403"/>
      <c r="BFF17" s="403"/>
      <c r="BFG17" s="403"/>
      <c r="BFH17" s="403"/>
      <c r="BFI17" s="403"/>
      <c r="BFJ17" s="403"/>
      <c r="BFK17" s="403"/>
      <c r="BFL17" s="403"/>
      <c r="BFM17" s="403"/>
      <c r="BFN17" s="403"/>
      <c r="BFO17" s="403"/>
      <c r="BFP17" s="403"/>
      <c r="BFQ17" s="403"/>
      <c r="BFR17" s="403"/>
      <c r="BFS17" s="403"/>
      <c r="BFT17" s="403"/>
      <c r="BFU17" s="403"/>
      <c r="BFV17" s="403"/>
      <c r="BFW17" s="403"/>
      <c r="BFX17" s="403"/>
      <c r="BFY17" s="403"/>
      <c r="BFZ17" s="403"/>
      <c r="BGA17" s="403"/>
      <c r="BGB17" s="403"/>
      <c r="BGC17" s="403"/>
      <c r="BGD17" s="403"/>
      <c r="BGE17" s="403"/>
      <c r="BGF17" s="403"/>
      <c r="BGG17" s="403"/>
      <c r="BGH17" s="403"/>
      <c r="BGI17" s="403"/>
      <c r="BGJ17" s="403"/>
      <c r="BGK17" s="403"/>
      <c r="BGL17" s="403"/>
      <c r="BGM17" s="403"/>
      <c r="BGN17" s="403"/>
      <c r="BGO17" s="403"/>
      <c r="BGP17" s="403"/>
      <c r="BGQ17" s="403"/>
      <c r="BGR17" s="403"/>
      <c r="BGS17" s="403"/>
      <c r="BGT17" s="403"/>
      <c r="BGU17" s="403"/>
      <c r="BGV17" s="403"/>
      <c r="BGW17" s="403"/>
      <c r="BGX17" s="403"/>
      <c r="BGY17" s="403"/>
      <c r="BGZ17" s="403"/>
      <c r="BHA17" s="403"/>
      <c r="BHB17" s="403"/>
      <c r="BHC17" s="403"/>
      <c r="BHD17" s="403"/>
      <c r="BHE17" s="403"/>
      <c r="BHF17" s="403"/>
      <c r="BHG17" s="403"/>
      <c r="BHH17" s="403"/>
      <c r="BHI17" s="403"/>
      <c r="BHJ17" s="403"/>
      <c r="BHK17" s="403"/>
      <c r="BHL17" s="403"/>
      <c r="BHM17" s="403"/>
      <c r="BHN17" s="403"/>
      <c r="BHO17" s="403"/>
      <c r="BHP17" s="403"/>
      <c r="BHQ17" s="403"/>
      <c r="BHR17" s="403"/>
      <c r="BHS17" s="403"/>
      <c r="BHT17" s="403"/>
      <c r="BHU17" s="403"/>
      <c r="BHV17" s="403"/>
      <c r="BHW17" s="403"/>
      <c r="BHX17" s="403"/>
      <c r="BHY17" s="403"/>
      <c r="BHZ17" s="403"/>
      <c r="BIA17" s="403"/>
      <c r="BIB17" s="403"/>
      <c r="BIC17" s="403"/>
      <c r="BID17" s="403"/>
      <c r="BIE17" s="403"/>
      <c r="BIF17" s="403"/>
      <c r="BIG17" s="403"/>
      <c r="BIH17" s="403"/>
      <c r="BII17" s="403"/>
      <c r="BIJ17" s="403"/>
      <c r="BIK17" s="403"/>
      <c r="BIL17" s="403"/>
      <c r="BIM17" s="403"/>
      <c r="BIN17" s="403"/>
      <c r="BIO17" s="403"/>
      <c r="BIP17" s="403"/>
      <c r="BIQ17" s="403"/>
      <c r="BIR17" s="403"/>
      <c r="BIS17" s="403"/>
      <c r="BIT17" s="403"/>
      <c r="BIU17" s="403"/>
      <c r="BIV17" s="403"/>
      <c r="BIW17" s="403"/>
      <c r="BIX17" s="403"/>
      <c r="BIY17" s="403"/>
      <c r="BIZ17" s="403"/>
      <c r="BJA17" s="403"/>
      <c r="BJB17" s="403"/>
      <c r="BJC17" s="403"/>
      <c r="BJD17" s="403"/>
      <c r="BJE17" s="403"/>
      <c r="BJF17" s="403"/>
      <c r="BJG17" s="403"/>
      <c r="BJH17" s="403"/>
      <c r="BJI17" s="403"/>
      <c r="BJJ17" s="403"/>
      <c r="BJK17" s="403"/>
      <c r="BJL17" s="403"/>
      <c r="BJM17" s="403"/>
      <c r="BJN17" s="403"/>
      <c r="BJO17" s="403"/>
      <c r="BJP17" s="403"/>
      <c r="BJQ17" s="403"/>
      <c r="BJR17" s="403"/>
      <c r="BJS17" s="403"/>
      <c r="BJT17" s="403"/>
      <c r="BJU17" s="403"/>
      <c r="BJV17" s="403"/>
      <c r="BJW17" s="403"/>
      <c r="BJX17" s="403"/>
      <c r="BJY17" s="403"/>
      <c r="BJZ17" s="403"/>
      <c r="BKA17" s="403"/>
      <c r="BKB17" s="403"/>
      <c r="BKC17" s="403"/>
      <c r="BKD17" s="403"/>
      <c r="BKE17" s="403"/>
      <c r="BKF17" s="403"/>
      <c r="BKG17" s="403"/>
      <c r="BKH17" s="403"/>
      <c r="BKI17" s="403"/>
      <c r="BKJ17" s="403"/>
      <c r="BKK17" s="403"/>
      <c r="BKL17" s="403"/>
      <c r="BKM17" s="403"/>
      <c r="BKN17" s="403"/>
      <c r="BKO17" s="403"/>
      <c r="BKP17" s="403"/>
      <c r="BKQ17" s="403"/>
      <c r="BKR17" s="403"/>
      <c r="BKS17" s="403"/>
      <c r="BKT17" s="403"/>
      <c r="BKU17" s="403"/>
      <c r="BKV17" s="403"/>
      <c r="BKW17" s="403"/>
      <c r="BKX17" s="403"/>
      <c r="BKY17" s="403"/>
      <c r="BKZ17" s="403"/>
      <c r="BLA17" s="403"/>
      <c r="BLB17" s="403"/>
      <c r="BLC17" s="403"/>
      <c r="BLD17" s="403"/>
      <c r="BLE17" s="403"/>
      <c r="BLF17" s="403"/>
      <c r="BLG17" s="403"/>
      <c r="BLH17" s="403"/>
      <c r="BLI17" s="403"/>
      <c r="BLJ17" s="403"/>
      <c r="BLK17" s="403"/>
      <c r="BLL17" s="403"/>
      <c r="BLM17" s="403"/>
      <c r="BLN17" s="403"/>
      <c r="BLO17" s="403"/>
      <c r="BLP17" s="403"/>
      <c r="BLQ17" s="403"/>
      <c r="BLR17" s="403"/>
      <c r="BLS17" s="403"/>
      <c r="BLT17" s="403"/>
      <c r="BLU17" s="403"/>
      <c r="BLV17" s="403"/>
      <c r="BLW17" s="403"/>
      <c r="BLX17" s="403"/>
      <c r="BLY17" s="403"/>
      <c r="BLZ17" s="403"/>
      <c r="BMA17" s="403"/>
      <c r="BMB17" s="403"/>
      <c r="BMC17" s="403"/>
      <c r="BMD17" s="403"/>
      <c r="BME17" s="403"/>
      <c r="BMF17" s="403"/>
      <c r="BMG17" s="403"/>
      <c r="BMH17" s="403"/>
      <c r="BMI17" s="403"/>
      <c r="BMJ17" s="403"/>
      <c r="BMK17" s="403"/>
      <c r="BML17" s="403"/>
      <c r="BMM17" s="403"/>
      <c r="BMN17" s="403"/>
      <c r="BMO17" s="403"/>
      <c r="BMP17" s="403"/>
      <c r="BMQ17" s="403"/>
      <c r="BMR17" s="403"/>
      <c r="BMS17" s="403"/>
      <c r="BMT17" s="403"/>
      <c r="BMU17" s="403"/>
      <c r="BMV17" s="403"/>
      <c r="BMW17" s="403"/>
      <c r="BMX17" s="403"/>
      <c r="BMY17" s="403"/>
      <c r="BMZ17" s="403"/>
      <c r="BNA17" s="403"/>
      <c r="BNB17" s="403"/>
      <c r="BNC17" s="403"/>
      <c r="BND17" s="403"/>
      <c r="BNE17" s="403"/>
      <c r="BNF17" s="403"/>
      <c r="BNG17" s="403"/>
      <c r="BNH17" s="403"/>
      <c r="BNI17" s="403"/>
      <c r="BNJ17" s="403"/>
      <c r="BNK17" s="403"/>
      <c r="BNL17" s="403"/>
      <c r="BNM17" s="403"/>
      <c r="BNN17" s="403"/>
      <c r="BNO17" s="403"/>
      <c r="BNP17" s="403"/>
      <c r="BNQ17" s="403"/>
      <c r="BNR17" s="403"/>
      <c r="BNS17" s="403"/>
      <c r="BNT17" s="403"/>
      <c r="BNU17" s="403"/>
      <c r="BNV17" s="403"/>
      <c r="BNW17" s="403"/>
      <c r="BNX17" s="403"/>
      <c r="BNY17" s="403"/>
      <c r="BNZ17" s="403"/>
      <c r="BOA17" s="403"/>
      <c r="BOB17" s="403"/>
      <c r="BOC17" s="403"/>
      <c r="BOD17" s="403"/>
      <c r="BOE17" s="403"/>
      <c r="BOF17" s="403"/>
      <c r="BOG17" s="403"/>
      <c r="BOH17" s="403"/>
      <c r="BOI17" s="403"/>
      <c r="BOJ17" s="403"/>
      <c r="BOK17" s="403"/>
      <c r="BOL17" s="403"/>
      <c r="BOM17" s="403"/>
      <c r="BON17" s="403"/>
      <c r="BOO17" s="403"/>
      <c r="BOP17" s="403"/>
      <c r="BOQ17" s="403"/>
      <c r="BOR17" s="403"/>
      <c r="BOS17" s="403"/>
      <c r="BOT17" s="403"/>
      <c r="BOU17" s="403"/>
      <c r="BOV17" s="403"/>
      <c r="BOW17" s="403"/>
      <c r="BOX17" s="403"/>
      <c r="BOY17" s="403"/>
      <c r="BOZ17" s="403"/>
      <c r="BPA17" s="403"/>
      <c r="BPB17" s="403"/>
      <c r="BPC17" s="403"/>
      <c r="BPD17" s="403"/>
      <c r="BPE17" s="403"/>
      <c r="BPF17" s="403"/>
      <c r="BPG17" s="403"/>
      <c r="BPH17" s="403"/>
      <c r="BPI17" s="403"/>
      <c r="BPJ17" s="403"/>
      <c r="BPK17" s="403"/>
      <c r="BPL17" s="403"/>
      <c r="BPM17" s="403"/>
      <c r="BPN17" s="403"/>
      <c r="BPO17" s="403"/>
      <c r="BPP17" s="403"/>
      <c r="BPQ17" s="403"/>
      <c r="BPR17" s="403"/>
      <c r="BPS17" s="403"/>
      <c r="BPT17" s="403"/>
      <c r="BPU17" s="403"/>
      <c r="BPV17" s="403"/>
      <c r="BPW17" s="403"/>
      <c r="BPX17" s="403"/>
      <c r="BPY17" s="403"/>
      <c r="BPZ17" s="403"/>
      <c r="BQA17" s="403"/>
      <c r="BQB17" s="403"/>
      <c r="BQC17" s="403"/>
      <c r="BQD17" s="403"/>
      <c r="BQE17" s="403"/>
      <c r="BQF17" s="403"/>
      <c r="BQG17" s="403"/>
      <c r="BQH17" s="403"/>
      <c r="BQI17" s="403"/>
      <c r="BQJ17" s="403"/>
      <c r="BQK17" s="403"/>
      <c r="BQL17" s="403"/>
      <c r="BQM17" s="403"/>
      <c r="BQN17" s="403"/>
      <c r="BQO17" s="403"/>
      <c r="BQP17" s="403"/>
      <c r="BQQ17" s="403"/>
      <c r="BQR17" s="403"/>
      <c r="BQS17" s="403"/>
      <c r="BQT17" s="403"/>
      <c r="BQU17" s="403"/>
      <c r="BQV17" s="403"/>
      <c r="BQW17" s="403"/>
      <c r="BQX17" s="403"/>
      <c r="BQY17" s="403"/>
      <c r="BQZ17" s="403"/>
      <c r="BRA17" s="403"/>
      <c r="BRB17" s="403"/>
      <c r="BRC17" s="403"/>
      <c r="BRD17" s="403"/>
      <c r="BRE17" s="403"/>
      <c r="BRF17" s="403"/>
      <c r="BRG17" s="403"/>
      <c r="BRH17" s="403"/>
      <c r="BRI17" s="403"/>
      <c r="BRJ17" s="403"/>
      <c r="BRK17" s="403"/>
      <c r="BRL17" s="403"/>
      <c r="BRM17" s="403"/>
      <c r="BRN17" s="403"/>
      <c r="BRO17" s="403"/>
      <c r="BRP17" s="403"/>
      <c r="BRQ17" s="403"/>
      <c r="BRR17" s="403"/>
      <c r="BRS17" s="403"/>
      <c r="BRT17" s="403"/>
      <c r="BRU17" s="403"/>
      <c r="BRV17" s="403"/>
      <c r="BRW17" s="403"/>
      <c r="BRX17" s="403"/>
      <c r="BRY17" s="403"/>
      <c r="BRZ17" s="403"/>
      <c r="BSA17" s="403"/>
      <c r="BSB17" s="403"/>
      <c r="BSC17" s="403"/>
      <c r="BSD17" s="403"/>
      <c r="BSE17" s="403"/>
      <c r="BSF17" s="403"/>
      <c r="BSG17" s="403"/>
      <c r="BSH17" s="403"/>
      <c r="BSI17" s="403"/>
      <c r="BSJ17" s="403"/>
      <c r="BSK17" s="403"/>
      <c r="BSL17" s="403"/>
      <c r="BSM17" s="403"/>
      <c r="BSN17" s="403"/>
      <c r="BSO17" s="403"/>
      <c r="BSP17" s="403"/>
      <c r="BSQ17" s="403"/>
      <c r="BSR17" s="403"/>
      <c r="BSS17" s="403"/>
      <c r="BST17" s="403"/>
      <c r="BSU17" s="403"/>
      <c r="BSV17" s="403"/>
      <c r="BSW17" s="403"/>
      <c r="BSX17" s="403"/>
      <c r="BSY17" s="403"/>
      <c r="BSZ17" s="403"/>
      <c r="BTA17" s="403"/>
      <c r="BTB17" s="403"/>
      <c r="BTC17" s="403"/>
      <c r="BTD17" s="403"/>
      <c r="BTE17" s="403"/>
      <c r="BTF17" s="403"/>
      <c r="BTG17" s="403"/>
      <c r="BTH17" s="403"/>
      <c r="BTI17" s="403"/>
      <c r="BTJ17" s="403"/>
      <c r="BTK17" s="403"/>
      <c r="BTL17" s="403"/>
      <c r="BTM17" s="403"/>
      <c r="BTN17" s="403"/>
      <c r="BTO17" s="403"/>
      <c r="BTP17" s="403"/>
      <c r="BTQ17" s="403"/>
      <c r="BTR17" s="403"/>
      <c r="BTS17" s="403"/>
      <c r="BTT17" s="403"/>
      <c r="BTU17" s="403"/>
      <c r="BTV17" s="403"/>
      <c r="BTW17" s="403"/>
      <c r="BTX17" s="403"/>
      <c r="BTY17" s="403"/>
      <c r="BTZ17" s="403"/>
      <c r="BUA17" s="403"/>
      <c r="BUB17" s="403"/>
      <c r="BUC17" s="403"/>
      <c r="BUD17" s="403"/>
      <c r="BUE17" s="403"/>
      <c r="BUF17" s="403"/>
      <c r="BUG17" s="403"/>
      <c r="BUH17" s="403"/>
      <c r="BUI17" s="403"/>
      <c r="BUJ17" s="403"/>
      <c r="BUK17" s="403"/>
      <c r="BUL17" s="403"/>
      <c r="BUM17" s="403"/>
      <c r="BUN17" s="403"/>
      <c r="BUO17" s="403"/>
      <c r="BUP17" s="403"/>
      <c r="BUQ17" s="403"/>
      <c r="BUR17" s="403"/>
      <c r="BUS17" s="403"/>
      <c r="BUT17" s="403"/>
      <c r="BUU17" s="403"/>
      <c r="BUV17" s="403"/>
      <c r="BUW17" s="403"/>
      <c r="BUX17" s="403"/>
      <c r="BUY17" s="403"/>
      <c r="BUZ17" s="403"/>
      <c r="BVA17" s="403"/>
      <c r="BVB17" s="403"/>
      <c r="BVC17" s="403"/>
      <c r="BVD17" s="403"/>
      <c r="BVE17" s="403"/>
      <c r="BVF17" s="403"/>
      <c r="BVG17" s="403"/>
      <c r="BVH17" s="403"/>
      <c r="BVI17" s="403"/>
      <c r="BVJ17" s="403"/>
      <c r="BVK17" s="403"/>
      <c r="BVL17" s="403"/>
      <c r="BVM17" s="403"/>
      <c r="BVN17" s="403"/>
      <c r="BVO17" s="403"/>
      <c r="BVP17" s="403"/>
      <c r="BVQ17" s="403"/>
      <c r="BVR17" s="403"/>
      <c r="BVS17" s="403"/>
      <c r="BVT17" s="403"/>
      <c r="BVU17" s="403"/>
      <c r="BVV17" s="403"/>
      <c r="BVW17" s="403"/>
      <c r="BVX17" s="403"/>
      <c r="BVY17" s="403"/>
      <c r="BVZ17" s="403"/>
      <c r="BWA17" s="403"/>
      <c r="BWB17" s="403"/>
      <c r="BWC17" s="403"/>
      <c r="BWD17" s="403"/>
      <c r="BWE17" s="403"/>
      <c r="BWF17" s="403"/>
      <c r="BWG17" s="403"/>
      <c r="BWH17" s="403"/>
      <c r="BWI17" s="403"/>
      <c r="BWJ17" s="403"/>
      <c r="BWK17" s="403"/>
      <c r="BWL17" s="403"/>
      <c r="BWM17" s="403"/>
      <c r="BWN17" s="403"/>
      <c r="BWO17" s="403"/>
      <c r="BWP17" s="403"/>
      <c r="BWQ17" s="403"/>
      <c r="BWR17" s="403"/>
      <c r="BWS17" s="403"/>
      <c r="BWT17" s="403"/>
      <c r="BWU17" s="403"/>
      <c r="BWV17" s="403"/>
      <c r="BWW17" s="403"/>
      <c r="BWX17" s="403"/>
      <c r="BWY17" s="403"/>
      <c r="BWZ17" s="403"/>
      <c r="BXA17" s="403"/>
      <c r="BXB17" s="403"/>
      <c r="BXC17" s="403"/>
      <c r="BXD17" s="403"/>
      <c r="BXE17" s="403"/>
      <c r="BXF17" s="403"/>
      <c r="BXG17" s="403"/>
      <c r="BXH17" s="403"/>
      <c r="BXI17" s="403"/>
      <c r="BXJ17" s="403"/>
      <c r="BXK17" s="403"/>
      <c r="BXL17" s="403"/>
      <c r="BXM17" s="403"/>
      <c r="BXN17" s="403"/>
      <c r="BXO17" s="403"/>
      <c r="BXP17" s="403"/>
      <c r="BXQ17" s="403"/>
      <c r="BXR17" s="403"/>
      <c r="BXS17" s="403"/>
      <c r="BXT17" s="403"/>
      <c r="BXU17" s="403"/>
      <c r="BXV17" s="403"/>
      <c r="BXW17" s="403"/>
      <c r="BXX17" s="403"/>
      <c r="BXY17" s="403"/>
      <c r="BXZ17" s="403"/>
      <c r="BYA17" s="403"/>
      <c r="BYB17" s="403"/>
      <c r="BYC17" s="403"/>
      <c r="BYD17" s="403"/>
      <c r="BYE17" s="403"/>
      <c r="BYF17" s="403"/>
      <c r="BYG17" s="403"/>
      <c r="BYH17" s="403"/>
      <c r="BYI17" s="403"/>
      <c r="BYJ17" s="403"/>
      <c r="BYK17" s="403"/>
      <c r="BYL17" s="403"/>
      <c r="BYM17" s="403"/>
      <c r="BYN17" s="403"/>
      <c r="BYO17" s="403"/>
      <c r="BYP17" s="403"/>
      <c r="BYQ17" s="403"/>
      <c r="BYR17" s="403"/>
      <c r="BYS17" s="403"/>
      <c r="BYT17" s="403"/>
      <c r="BYU17" s="403"/>
      <c r="BYV17" s="403"/>
      <c r="BYW17" s="403"/>
      <c r="BYX17" s="403"/>
      <c r="BYY17" s="403"/>
      <c r="BYZ17" s="403"/>
      <c r="BZA17" s="403"/>
      <c r="BZB17" s="403"/>
      <c r="BZC17" s="403"/>
      <c r="BZD17" s="403"/>
      <c r="BZE17" s="403"/>
      <c r="BZF17" s="403"/>
      <c r="BZG17" s="403"/>
      <c r="BZH17" s="403"/>
      <c r="BZI17" s="403"/>
      <c r="BZJ17" s="403"/>
      <c r="BZK17" s="403"/>
      <c r="BZL17" s="403"/>
      <c r="BZM17" s="403"/>
      <c r="BZN17" s="403"/>
      <c r="BZO17" s="403"/>
      <c r="BZP17" s="403"/>
      <c r="BZQ17" s="403"/>
      <c r="BZR17" s="403"/>
      <c r="BZS17" s="403"/>
      <c r="BZT17" s="403"/>
      <c r="BZU17" s="403"/>
      <c r="BZV17" s="403"/>
      <c r="BZW17" s="403"/>
      <c r="BZX17" s="403"/>
      <c r="BZY17" s="403"/>
      <c r="BZZ17" s="403"/>
      <c r="CAA17" s="403"/>
      <c r="CAB17" s="403"/>
      <c r="CAC17" s="403"/>
      <c r="CAD17" s="403"/>
      <c r="CAE17" s="403"/>
      <c r="CAF17" s="403"/>
      <c r="CAG17" s="403"/>
      <c r="CAH17" s="403"/>
      <c r="CAI17" s="403"/>
      <c r="CAJ17" s="403"/>
      <c r="CAK17" s="403"/>
      <c r="CAL17" s="403"/>
      <c r="CAM17" s="403"/>
      <c r="CAN17" s="403"/>
      <c r="CAO17" s="403"/>
      <c r="CAP17" s="403"/>
      <c r="CAQ17" s="403"/>
      <c r="CAR17" s="403"/>
      <c r="CAS17" s="403"/>
      <c r="CAT17" s="403"/>
      <c r="CAU17" s="403"/>
      <c r="CAV17" s="403"/>
      <c r="CAW17" s="403"/>
      <c r="CAX17" s="403"/>
      <c r="CAY17" s="403"/>
      <c r="CAZ17" s="403"/>
      <c r="CBA17" s="403"/>
      <c r="CBB17" s="403"/>
      <c r="CBC17" s="403"/>
      <c r="CBD17" s="403"/>
      <c r="CBE17" s="403"/>
      <c r="CBF17" s="403"/>
      <c r="CBG17" s="403"/>
      <c r="CBH17" s="403"/>
      <c r="CBI17" s="403"/>
      <c r="CBJ17" s="403"/>
      <c r="CBK17" s="403"/>
      <c r="CBL17" s="403"/>
      <c r="CBM17" s="403"/>
      <c r="CBN17" s="403"/>
      <c r="CBO17" s="403"/>
      <c r="CBP17" s="403"/>
      <c r="CBQ17" s="403"/>
      <c r="CBR17" s="403"/>
      <c r="CBS17" s="403"/>
      <c r="CBT17" s="403"/>
      <c r="CBU17" s="403"/>
      <c r="CBV17" s="403"/>
      <c r="CBW17" s="403"/>
      <c r="CBX17" s="403"/>
      <c r="CBY17" s="403"/>
      <c r="CBZ17" s="403"/>
      <c r="CCA17" s="403"/>
      <c r="CCB17" s="403"/>
      <c r="CCC17" s="403"/>
      <c r="CCD17" s="403"/>
      <c r="CCE17" s="403"/>
      <c r="CCF17" s="403"/>
      <c r="CCG17" s="403"/>
      <c r="CCH17" s="403"/>
      <c r="CCI17" s="403"/>
      <c r="CCJ17" s="403"/>
      <c r="CCK17" s="403"/>
      <c r="CCL17" s="403"/>
      <c r="CCM17" s="403"/>
      <c r="CCN17" s="403"/>
      <c r="CCO17" s="403"/>
      <c r="CCP17" s="403"/>
      <c r="CCQ17" s="403"/>
      <c r="CCR17" s="403"/>
      <c r="CCS17" s="403"/>
      <c r="CCT17" s="403"/>
      <c r="CCU17" s="403"/>
      <c r="CCV17" s="403"/>
      <c r="CCW17" s="403"/>
      <c r="CCX17" s="403"/>
      <c r="CCY17" s="403"/>
      <c r="CCZ17" s="403"/>
      <c r="CDA17" s="403"/>
      <c r="CDB17" s="403"/>
      <c r="CDC17" s="403"/>
      <c r="CDD17" s="403"/>
      <c r="CDE17" s="403"/>
      <c r="CDF17" s="403"/>
      <c r="CDG17" s="403"/>
      <c r="CDH17" s="403"/>
      <c r="CDI17" s="403"/>
      <c r="CDJ17" s="403"/>
      <c r="CDK17" s="403"/>
      <c r="CDL17" s="403"/>
      <c r="CDM17" s="403"/>
      <c r="CDN17" s="403"/>
      <c r="CDO17" s="403"/>
      <c r="CDP17" s="403"/>
      <c r="CDQ17" s="403"/>
      <c r="CDR17" s="403"/>
      <c r="CDS17" s="403"/>
      <c r="CDT17" s="403"/>
      <c r="CDU17" s="403"/>
      <c r="CDV17" s="403"/>
      <c r="CDW17" s="403"/>
      <c r="CDX17" s="403"/>
      <c r="CDY17" s="403"/>
      <c r="CDZ17" s="403"/>
      <c r="CEA17" s="403"/>
      <c r="CEB17" s="403"/>
      <c r="CEC17" s="403"/>
      <c r="CED17" s="403"/>
      <c r="CEE17" s="403"/>
      <c r="CEF17" s="403"/>
      <c r="CEG17" s="403"/>
      <c r="CEH17" s="403"/>
      <c r="CEI17" s="403"/>
      <c r="CEJ17" s="403"/>
      <c r="CEK17" s="403"/>
      <c r="CEL17" s="403"/>
      <c r="CEM17" s="403"/>
      <c r="CEN17" s="403"/>
      <c r="CEO17" s="403"/>
      <c r="CEP17" s="403"/>
      <c r="CEQ17" s="403"/>
      <c r="CER17" s="403"/>
      <c r="CES17" s="403"/>
      <c r="CET17" s="403"/>
      <c r="CEU17" s="403"/>
      <c r="CEV17" s="403"/>
      <c r="CEW17" s="403"/>
      <c r="CEX17" s="403"/>
      <c r="CEY17" s="403"/>
      <c r="CEZ17" s="403"/>
      <c r="CFA17" s="403"/>
      <c r="CFB17" s="403"/>
      <c r="CFC17" s="403"/>
      <c r="CFD17" s="403"/>
      <c r="CFE17" s="403"/>
      <c r="CFF17" s="403"/>
      <c r="CFG17" s="403"/>
      <c r="CFH17" s="403"/>
      <c r="CFI17" s="403"/>
      <c r="CFJ17" s="403"/>
      <c r="CFK17" s="403"/>
      <c r="CFL17" s="403"/>
      <c r="CFM17" s="403"/>
      <c r="CFN17" s="403"/>
      <c r="CFO17" s="403"/>
      <c r="CFP17" s="403"/>
      <c r="CFQ17" s="403"/>
      <c r="CFR17" s="403"/>
      <c r="CFS17" s="403"/>
      <c r="CFT17" s="403"/>
      <c r="CFU17" s="403"/>
      <c r="CFV17" s="403"/>
      <c r="CFW17" s="403"/>
      <c r="CFX17" s="403"/>
      <c r="CFY17" s="403"/>
      <c r="CFZ17" s="403"/>
      <c r="CGA17" s="403"/>
      <c r="CGB17" s="403"/>
      <c r="CGC17" s="403"/>
      <c r="CGD17" s="403"/>
      <c r="CGE17" s="403"/>
      <c r="CGF17" s="403"/>
      <c r="CGG17" s="403"/>
      <c r="CGH17" s="403"/>
      <c r="CGI17" s="403"/>
      <c r="CGJ17" s="403"/>
      <c r="CGK17" s="403"/>
      <c r="CGL17" s="403"/>
      <c r="CGM17" s="403"/>
      <c r="CGN17" s="403"/>
      <c r="CGO17" s="403"/>
      <c r="CGP17" s="403"/>
      <c r="CGQ17" s="403"/>
      <c r="CGR17" s="403"/>
      <c r="CGS17" s="403"/>
      <c r="CGT17" s="403"/>
      <c r="CGU17" s="403"/>
      <c r="CGV17" s="403"/>
      <c r="CGW17" s="403"/>
      <c r="CGX17" s="403"/>
      <c r="CGY17" s="403"/>
      <c r="CGZ17" s="403"/>
      <c r="CHA17" s="403"/>
      <c r="CHB17" s="403"/>
      <c r="CHC17" s="403"/>
      <c r="CHD17" s="403"/>
      <c r="CHE17" s="403"/>
      <c r="CHF17" s="403"/>
      <c r="CHG17" s="403"/>
      <c r="CHH17" s="403"/>
      <c r="CHI17" s="403"/>
      <c r="CHJ17" s="403"/>
      <c r="CHK17" s="403"/>
      <c r="CHL17" s="403"/>
      <c r="CHM17" s="403"/>
      <c r="CHN17" s="403"/>
      <c r="CHO17" s="403"/>
      <c r="CHP17" s="403"/>
      <c r="CHQ17" s="403"/>
      <c r="CHR17" s="403"/>
      <c r="CHS17" s="403"/>
      <c r="CHT17" s="403"/>
      <c r="CHU17" s="403"/>
      <c r="CHV17" s="403"/>
      <c r="CHW17" s="403"/>
      <c r="CHX17" s="403"/>
      <c r="CHY17" s="403"/>
      <c r="CHZ17" s="403"/>
      <c r="CIA17" s="403"/>
      <c r="CIB17" s="403"/>
      <c r="CIC17" s="403"/>
      <c r="CID17" s="403"/>
      <c r="CIE17" s="403"/>
      <c r="CIF17" s="403"/>
      <c r="CIG17" s="403"/>
      <c r="CIH17" s="403"/>
      <c r="CII17" s="403"/>
      <c r="CIJ17" s="403"/>
      <c r="CIK17" s="403"/>
      <c r="CIL17" s="403"/>
      <c r="CIM17" s="403"/>
      <c r="CIN17" s="403"/>
      <c r="CIO17" s="403"/>
      <c r="CIP17" s="403"/>
      <c r="CIQ17" s="403"/>
      <c r="CIR17" s="403"/>
      <c r="CIS17" s="403"/>
      <c r="CIT17" s="403"/>
      <c r="CIU17" s="403"/>
      <c r="CIV17" s="403"/>
      <c r="CIW17" s="403"/>
      <c r="CIX17" s="403"/>
      <c r="CIY17" s="403"/>
      <c r="CIZ17" s="403"/>
      <c r="CJA17" s="403"/>
      <c r="CJB17" s="403"/>
      <c r="CJC17" s="403"/>
      <c r="CJD17" s="403"/>
      <c r="CJE17" s="403"/>
      <c r="CJF17" s="403"/>
      <c r="CJG17" s="403"/>
      <c r="CJH17" s="403"/>
      <c r="CJI17" s="403"/>
      <c r="CJJ17" s="403"/>
      <c r="CJK17" s="403"/>
      <c r="CJL17" s="403"/>
      <c r="CJM17" s="403"/>
      <c r="CJN17" s="403"/>
      <c r="CJO17" s="403"/>
      <c r="CJP17" s="403"/>
      <c r="CJQ17" s="403"/>
      <c r="CJR17" s="403"/>
      <c r="CJS17" s="403"/>
      <c r="CJT17" s="403"/>
      <c r="CJU17" s="403"/>
      <c r="CJV17" s="403"/>
      <c r="CJW17" s="403"/>
      <c r="CJX17" s="403"/>
      <c r="CJY17" s="403"/>
      <c r="CJZ17" s="403"/>
      <c r="CKA17" s="403"/>
      <c r="CKB17" s="403"/>
      <c r="CKC17" s="403"/>
      <c r="CKD17" s="403"/>
      <c r="CKE17" s="403"/>
      <c r="CKF17" s="403"/>
      <c r="CKG17" s="403"/>
      <c r="CKH17" s="403"/>
      <c r="CKI17" s="403"/>
      <c r="CKJ17" s="403"/>
      <c r="CKK17" s="403"/>
      <c r="CKL17" s="403"/>
      <c r="CKM17" s="403"/>
      <c r="CKN17" s="403"/>
      <c r="CKO17" s="403"/>
      <c r="CKP17" s="403"/>
      <c r="CKQ17" s="403"/>
      <c r="CKR17" s="403"/>
      <c r="CKS17" s="403"/>
      <c r="CKT17" s="403"/>
      <c r="CKU17" s="403"/>
      <c r="CKV17" s="403"/>
      <c r="CKW17" s="403"/>
      <c r="CKX17" s="403"/>
      <c r="CKY17" s="403"/>
      <c r="CKZ17" s="403"/>
      <c r="CLA17" s="403"/>
      <c r="CLB17" s="403"/>
      <c r="CLC17" s="403"/>
      <c r="CLD17" s="403"/>
      <c r="CLE17" s="403"/>
      <c r="CLF17" s="403"/>
      <c r="CLG17" s="403"/>
      <c r="CLH17" s="403"/>
      <c r="CLI17" s="403"/>
      <c r="CLJ17" s="403"/>
      <c r="CLK17" s="403"/>
      <c r="CLL17" s="403"/>
      <c r="CLM17" s="403"/>
      <c r="CLN17" s="403"/>
      <c r="CLO17" s="403"/>
      <c r="CLP17" s="403"/>
      <c r="CLQ17" s="403"/>
      <c r="CLR17" s="403"/>
      <c r="CLS17" s="403"/>
      <c r="CLT17" s="403"/>
      <c r="CLU17" s="403"/>
      <c r="CLV17" s="403"/>
      <c r="CLW17" s="403"/>
      <c r="CLX17" s="403"/>
      <c r="CLY17" s="403"/>
      <c r="CLZ17" s="403"/>
      <c r="CMA17" s="403"/>
      <c r="CMB17" s="403"/>
      <c r="CMC17" s="403"/>
      <c r="CMD17" s="403"/>
      <c r="CME17" s="403"/>
      <c r="CMF17" s="403"/>
      <c r="CMG17" s="403"/>
      <c r="CMH17" s="403"/>
      <c r="CMI17" s="403"/>
      <c r="CMJ17" s="403"/>
      <c r="CMK17" s="403"/>
      <c r="CML17" s="403"/>
      <c r="CMM17" s="403"/>
      <c r="CMN17" s="403"/>
      <c r="CMO17" s="403"/>
      <c r="CMP17" s="403"/>
      <c r="CMQ17" s="403"/>
      <c r="CMR17" s="403"/>
      <c r="CMS17" s="403"/>
      <c r="CMT17" s="403"/>
      <c r="CMU17" s="403"/>
      <c r="CMV17" s="403"/>
      <c r="CMW17" s="403"/>
      <c r="CMX17" s="403"/>
      <c r="CMY17" s="403"/>
      <c r="CMZ17" s="403"/>
      <c r="CNA17" s="403"/>
      <c r="CNB17" s="403"/>
      <c r="CNC17" s="403"/>
      <c r="CND17" s="403"/>
      <c r="CNE17" s="403"/>
      <c r="CNF17" s="403"/>
      <c r="CNG17" s="403"/>
      <c r="CNH17" s="403"/>
      <c r="CNI17" s="403"/>
      <c r="CNJ17" s="403"/>
      <c r="CNK17" s="403"/>
      <c r="CNL17" s="403"/>
      <c r="CNM17" s="403"/>
      <c r="CNN17" s="403"/>
      <c r="CNO17" s="403"/>
      <c r="CNP17" s="403"/>
      <c r="CNQ17" s="403"/>
      <c r="CNR17" s="403"/>
      <c r="CNS17" s="403"/>
      <c r="CNT17" s="403"/>
      <c r="CNU17" s="403"/>
      <c r="CNV17" s="403"/>
      <c r="CNW17" s="403"/>
      <c r="CNX17" s="403"/>
      <c r="CNY17" s="403"/>
      <c r="CNZ17" s="403"/>
      <c r="COA17" s="403"/>
      <c r="COB17" s="403"/>
      <c r="COC17" s="403"/>
      <c r="COD17" s="403"/>
      <c r="COE17" s="403"/>
      <c r="COF17" s="403"/>
      <c r="COG17" s="403"/>
      <c r="COH17" s="403"/>
      <c r="COI17" s="403"/>
      <c r="COJ17" s="403"/>
      <c r="COK17" s="403"/>
      <c r="COL17" s="403"/>
      <c r="COM17" s="403"/>
      <c r="CON17" s="403"/>
      <c r="COO17" s="403"/>
      <c r="COP17" s="403"/>
      <c r="COQ17" s="403"/>
      <c r="COR17" s="403"/>
      <c r="COS17" s="403"/>
      <c r="COT17" s="403"/>
      <c r="COU17" s="403"/>
      <c r="COV17" s="403"/>
      <c r="COW17" s="403"/>
      <c r="COX17" s="403"/>
      <c r="COY17" s="403"/>
      <c r="COZ17" s="403"/>
      <c r="CPA17" s="403"/>
      <c r="CPB17" s="403"/>
      <c r="CPC17" s="403"/>
      <c r="CPD17" s="403"/>
      <c r="CPE17" s="403"/>
      <c r="CPF17" s="403"/>
      <c r="CPG17" s="403"/>
      <c r="CPH17" s="403"/>
      <c r="CPI17" s="403"/>
      <c r="CPJ17" s="403"/>
      <c r="CPK17" s="403"/>
      <c r="CPL17" s="403"/>
      <c r="CPM17" s="403"/>
      <c r="CPN17" s="403"/>
      <c r="CPO17" s="403"/>
      <c r="CPP17" s="403"/>
      <c r="CPQ17" s="403"/>
      <c r="CPR17" s="403"/>
      <c r="CPS17" s="403"/>
      <c r="CPT17" s="403"/>
      <c r="CPU17" s="403"/>
      <c r="CPV17" s="403"/>
      <c r="CPW17" s="403"/>
      <c r="CPX17" s="403"/>
      <c r="CPY17" s="403"/>
      <c r="CPZ17" s="403"/>
      <c r="CQA17" s="403"/>
      <c r="CQB17" s="403"/>
      <c r="CQC17" s="403"/>
      <c r="CQD17" s="403"/>
      <c r="CQE17" s="403"/>
      <c r="CQF17" s="403"/>
      <c r="CQG17" s="403"/>
      <c r="CQH17" s="403"/>
      <c r="CQI17" s="403"/>
      <c r="CQJ17" s="403"/>
      <c r="CQK17" s="403"/>
      <c r="CQL17" s="403"/>
      <c r="CQM17" s="403"/>
      <c r="CQN17" s="403"/>
      <c r="CQO17" s="403"/>
      <c r="CQP17" s="403"/>
      <c r="CQQ17" s="403"/>
      <c r="CQR17" s="403"/>
      <c r="CQS17" s="403"/>
      <c r="CQT17" s="403"/>
      <c r="CQU17" s="403"/>
      <c r="CQV17" s="403"/>
      <c r="CQW17" s="403"/>
      <c r="CQX17" s="403"/>
      <c r="CQY17" s="403"/>
      <c r="CQZ17" s="403"/>
      <c r="CRA17" s="403"/>
      <c r="CRB17" s="403"/>
      <c r="CRC17" s="403"/>
      <c r="CRD17" s="403"/>
      <c r="CRE17" s="403"/>
      <c r="CRF17" s="403"/>
      <c r="CRG17" s="403"/>
      <c r="CRH17" s="403"/>
      <c r="CRI17" s="403"/>
      <c r="CRJ17" s="403"/>
      <c r="CRK17" s="403"/>
      <c r="CRL17" s="403"/>
      <c r="CRM17" s="403"/>
      <c r="CRN17" s="403"/>
      <c r="CRO17" s="403"/>
      <c r="CRP17" s="403"/>
      <c r="CRQ17" s="403"/>
      <c r="CRR17" s="403"/>
      <c r="CRS17" s="403"/>
      <c r="CRT17" s="403"/>
      <c r="CRU17" s="403"/>
      <c r="CRV17" s="403"/>
      <c r="CRW17" s="403"/>
      <c r="CRX17" s="403"/>
      <c r="CRY17" s="403"/>
      <c r="CRZ17" s="403"/>
      <c r="CSA17" s="403"/>
      <c r="CSB17" s="403"/>
      <c r="CSC17" s="403"/>
      <c r="CSD17" s="403"/>
      <c r="CSE17" s="403"/>
      <c r="CSF17" s="403"/>
      <c r="CSG17" s="403"/>
      <c r="CSH17" s="403"/>
      <c r="CSI17" s="403"/>
      <c r="CSJ17" s="403"/>
      <c r="CSK17" s="403"/>
      <c r="CSL17" s="403"/>
      <c r="CSM17" s="403"/>
      <c r="CSN17" s="403"/>
      <c r="CSO17" s="403"/>
      <c r="CSP17" s="403"/>
      <c r="CSQ17" s="403"/>
      <c r="CSR17" s="403"/>
      <c r="CSS17" s="403"/>
      <c r="CST17" s="403"/>
      <c r="CSU17" s="403"/>
      <c r="CSV17" s="403"/>
      <c r="CSW17" s="403"/>
      <c r="CSX17" s="403"/>
      <c r="CSY17" s="403"/>
      <c r="CSZ17" s="403"/>
      <c r="CTA17" s="403"/>
      <c r="CTB17" s="403"/>
      <c r="CTC17" s="403"/>
      <c r="CTD17" s="403"/>
      <c r="CTE17" s="403"/>
      <c r="CTF17" s="403"/>
      <c r="CTG17" s="403"/>
      <c r="CTH17" s="403"/>
      <c r="CTI17" s="403"/>
      <c r="CTJ17" s="403"/>
      <c r="CTK17" s="403"/>
      <c r="CTL17" s="403"/>
      <c r="CTM17" s="403"/>
      <c r="CTN17" s="403"/>
      <c r="CTO17" s="403"/>
      <c r="CTP17" s="403"/>
      <c r="CTQ17" s="403"/>
      <c r="CTR17" s="403"/>
      <c r="CTS17" s="403"/>
      <c r="CTT17" s="403"/>
      <c r="CTU17" s="403"/>
      <c r="CTV17" s="403"/>
      <c r="CTW17" s="403"/>
      <c r="CTX17" s="403"/>
      <c r="CTY17" s="403"/>
      <c r="CTZ17" s="403"/>
      <c r="CUA17" s="403"/>
      <c r="CUB17" s="403"/>
      <c r="CUC17" s="403"/>
      <c r="CUD17" s="403"/>
      <c r="CUE17" s="403"/>
      <c r="CUF17" s="403"/>
      <c r="CUG17" s="403"/>
      <c r="CUH17" s="403"/>
      <c r="CUI17" s="403"/>
      <c r="CUJ17" s="403"/>
      <c r="CUK17" s="403"/>
      <c r="CUL17" s="403"/>
      <c r="CUM17" s="403"/>
      <c r="CUN17" s="403"/>
      <c r="CUO17" s="403"/>
      <c r="CUP17" s="403"/>
      <c r="CUQ17" s="403"/>
      <c r="CUR17" s="403"/>
      <c r="CUS17" s="403"/>
      <c r="CUT17" s="403"/>
      <c r="CUU17" s="403"/>
      <c r="CUV17" s="403"/>
      <c r="CUW17" s="403"/>
      <c r="CUX17" s="403"/>
      <c r="CUY17" s="403"/>
      <c r="CUZ17" s="403"/>
      <c r="CVA17" s="403"/>
      <c r="CVB17" s="403"/>
      <c r="CVC17" s="403"/>
      <c r="CVD17" s="403"/>
      <c r="CVE17" s="403"/>
      <c r="CVF17" s="403"/>
      <c r="CVG17" s="403"/>
      <c r="CVH17" s="403"/>
      <c r="CVI17" s="403"/>
      <c r="CVJ17" s="403"/>
      <c r="CVK17" s="403"/>
      <c r="CVL17" s="403"/>
      <c r="CVM17" s="403"/>
      <c r="CVN17" s="403"/>
      <c r="CVO17" s="403"/>
      <c r="CVP17" s="403"/>
      <c r="CVQ17" s="403"/>
      <c r="CVR17" s="403"/>
      <c r="CVS17" s="403"/>
      <c r="CVT17" s="403"/>
      <c r="CVU17" s="403"/>
      <c r="CVV17" s="403"/>
      <c r="CVW17" s="403"/>
      <c r="CVX17" s="403"/>
      <c r="CVY17" s="403"/>
      <c r="CVZ17" s="403"/>
      <c r="CWA17" s="403"/>
      <c r="CWB17" s="403"/>
      <c r="CWC17" s="403"/>
      <c r="CWD17" s="403"/>
      <c r="CWE17" s="403"/>
      <c r="CWF17" s="403"/>
      <c r="CWG17" s="403"/>
      <c r="CWH17" s="403"/>
      <c r="CWI17" s="403"/>
      <c r="CWJ17" s="403"/>
      <c r="CWK17" s="403"/>
      <c r="CWL17" s="403"/>
      <c r="CWM17" s="403"/>
      <c r="CWN17" s="403"/>
      <c r="CWO17" s="403"/>
      <c r="CWP17" s="403"/>
      <c r="CWQ17" s="403"/>
      <c r="CWR17" s="403"/>
      <c r="CWS17" s="403"/>
      <c r="CWT17" s="403"/>
      <c r="CWU17" s="403"/>
      <c r="CWV17" s="403"/>
      <c r="CWW17" s="403"/>
      <c r="CWX17" s="403"/>
      <c r="CWY17" s="403"/>
      <c r="CWZ17" s="403"/>
      <c r="CXA17" s="403"/>
      <c r="CXB17" s="403"/>
      <c r="CXC17" s="403"/>
      <c r="CXD17" s="403"/>
      <c r="CXE17" s="403"/>
      <c r="CXF17" s="403"/>
      <c r="CXG17" s="403"/>
      <c r="CXH17" s="403"/>
      <c r="CXI17" s="403"/>
      <c r="CXJ17" s="403"/>
      <c r="CXK17" s="403"/>
      <c r="CXL17" s="403"/>
      <c r="CXM17" s="403"/>
      <c r="CXN17" s="403"/>
      <c r="CXO17" s="403"/>
      <c r="CXP17" s="403"/>
      <c r="CXQ17" s="403"/>
      <c r="CXR17" s="403"/>
      <c r="CXS17" s="403"/>
      <c r="CXT17" s="403"/>
      <c r="CXU17" s="403"/>
      <c r="CXV17" s="403"/>
      <c r="CXW17" s="403"/>
      <c r="CXX17" s="403"/>
      <c r="CXY17" s="403"/>
      <c r="CXZ17" s="403"/>
      <c r="CYA17" s="403"/>
      <c r="CYB17" s="403"/>
      <c r="CYC17" s="403"/>
      <c r="CYD17" s="403"/>
      <c r="CYE17" s="403"/>
      <c r="CYF17" s="403"/>
      <c r="CYG17" s="403"/>
      <c r="CYH17" s="403"/>
      <c r="CYI17" s="403"/>
      <c r="CYJ17" s="403"/>
      <c r="CYK17" s="403"/>
      <c r="CYL17" s="403"/>
      <c r="CYM17" s="403"/>
      <c r="CYN17" s="403"/>
      <c r="CYO17" s="403"/>
      <c r="CYP17" s="403"/>
      <c r="CYQ17" s="403"/>
      <c r="CYR17" s="403"/>
      <c r="CYS17" s="403"/>
      <c r="CYT17" s="403"/>
      <c r="CYU17" s="403"/>
      <c r="CYV17" s="403"/>
      <c r="CYW17" s="403"/>
      <c r="CYX17" s="403"/>
      <c r="CYY17" s="403"/>
      <c r="CYZ17" s="403"/>
      <c r="CZA17" s="403"/>
      <c r="CZB17" s="403"/>
      <c r="CZC17" s="403"/>
      <c r="CZD17" s="403"/>
      <c r="CZE17" s="403"/>
      <c r="CZF17" s="403"/>
      <c r="CZG17" s="403"/>
      <c r="CZH17" s="403"/>
      <c r="CZI17" s="403"/>
      <c r="CZJ17" s="403"/>
      <c r="CZK17" s="403"/>
      <c r="CZL17" s="403"/>
      <c r="CZM17" s="403"/>
      <c r="CZN17" s="403"/>
      <c r="CZO17" s="403"/>
      <c r="CZP17" s="403"/>
      <c r="CZQ17" s="403"/>
      <c r="CZR17" s="403"/>
      <c r="CZS17" s="403"/>
      <c r="CZT17" s="403"/>
      <c r="CZU17" s="403"/>
      <c r="CZV17" s="403"/>
      <c r="CZW17" s="403"/>
      <c r="CZX17" s="403"/>
      <c r="CZY17" s="403"/>
      <c r="CZZ17" s="403"/>
      <c r="DAA17" s="403"/>
      <c r="DAB17" s="403"/>
      <c r="DAC17" s="403"/>
      <c r="DAD17" s="403"/>
      <c r="DAE17" s="403"/>
      <c r="DAF17" s="403"/>
      <c r="DAG17" s="403"/>
      <c r="DAH17" s="403"/>
      <c r="DAI17" s="403"/>
      <c r="DAJ17" s="403"/>
      <c r="DAK17" s="403"/>
      <c r="DAL17" s="403"/>
      <c r="DAM17" s="403"/>
      <c r="DAN17" s="403"/>
      <c r="DAO17" s="403"/>
      <c r="DAP17" s="403"/>
      <c r="DAQ17" s="403"/>
      <c r="DAR17" s="403"/>
      <c r="DAS17" s="403"/>
      <c r="DAT17" s="403"/>
      <c r="DAU17" s="403"/>
      <c r="DAV17" s="403"/>
      <c r="DAW17" s="403"/>
      <c r="DAX17" s="403"/>
      <c r="DAY17" s="403"/>
      <c r="DAZ17" s="403"/>
      <c r="DBA17" s="403"/>
      <c r="DBB17" s="403"/>
      <c r="DBC17" s="403"/>
      <c r="DBD17" s="403"/>
      <c r="DBE17" s="403"/>
      <c r="DBF17" s="403"/>
      <c r="DBG17" s="403"/>
      <c r="DBH17" s="403"/>
      <c r="DBI17" s="403"/>
      <c r="DBJ17" s="403"/>
      <c r="DBK17" s="403"/>
      <c r="DBL17" s="403"/>
      <c r="DBM17" s="403"/>
      <c r="DBN17" s="403"/>
      <c r="DBO17" s="403"/>
      <c r="DBP17" s="403"/>
      <c r="DBQ17" s="403"/>
      <c r="DBR17" s="403"/>
      <c r="DBS17" s="403"/>
      <c r="DBT17" s="403"/>
      <c r="DBU17" s="403"/>
      <c r="DBV17" s="403"/>
      <c r="DBW17" s="403"/>
      <c r="DBX17" s="403"/>
      <c r="DBY17" s="403"/>
      <c r="DBZ17" s="403"/>
      <c r="DCA17" s="403"/>
      <c r="DCB17" s="403"/>
      <c r="DCC17" s="403"/>
      <c r="DCD17" s="403"/>
      <c r="DCE17" s="403"/>
      <c r="DCF17" s="403"/>
      <c r="DCG17" s="403"/>
      <c r="DCH17" s="403"/>
      <c r="DCI17" s="403"/>
      <c r="DCJ17" s="403"/>
      <c r="DCK17" s="403"/>
      <c r="DCL17" s="403"/>
      <c r="DCM17" s="403"/>
      <c r="DCN17" s="403"/>
      <c r="DCO17" s="403"/>
      <c r="DCP17" s="403"/>
      <c r="DCQ17" s="403"/>
      <c r="DCR17" s="403"/>
      <c r="DCS17" s="403"/>
      <c r="DCT17" s="403"/>
      <c r="DCU17" s="403"/>
      <c r="DCV17" s="403"/>
      <c r="DCW17" s="403"/>
      <c r="DCX17" s="403"/>
      <c r="DCY17" s="403"/>
      <c r="DCZ17" s="403"/>
      <c r="DDA17" s="403"/>
      <c r="DDB17" s="403"/>
      <c r="DDC17" s="403"/>
      <c r="DDD17" s="403"/>
      <c r="DDE17" s="403"/>
      <c r="DDF17" s="403"/>
      <c r="DDG17" s="403"/>
      <c r="DDH17" s="403"/>
      <c r="DDI17" s="403"/>
      <c r="DDJ17" s="403"/>
      <c r="DDK17" s="403"/>
      <c r="DDL17" s="403"/>
      <c r="DDM17" s="403"/>
      <c r="DDN17" s="403"/>
      <c r="DDO17" s="403"/>
      <c r="DDP17" s="403"/>
      <c r="DDQ17" s="403"/>
      <c r="DDR17" s="403"/>
      <c r="DDS17" s="403"/>
      <c r="DDT17" s="403"/>
      <c r="DDU17" s="403"/>
      <c r="DDV17" s="403"/>
      <c r="DDW17" s="403"/>
      <c r="DDX17" s="403"/>
      <c r="DDY17" s="403"/>
      <c r="DDZ17" s="403"/>
      <c r="DEA17" s="403"/>
      <c r="DEB17" s="403"/>
      <c r="DEC17" s="403"/>
      <c r="DED17" s="403"/>
      <c r="DEE17" s="403"/>
      <c r="DEF17" s="403"/>
      <c r="DEG17" s="403"/>
      <c r="DEH17" s="403"/>
      <c r="DEI17" s="403"/>
      <c r="DEJ17" s="403"/>
      <c r="DEK17" s="403"/>
      <c r="DEL17" s="403"/>
      <c r="DEM17" s="403"/>
      <c r="DEN17" s="403"/>
      <c r="DEO17" s="403"/>
      <c r="DEP17" s="403"/>
      <c r="DEQ17" s="403"/>
      <c r="DER17" s="403"/>
      <c r="DES17" s="403"/>
      <c r="DET17" s="403"/>
      <c r="DEU17" s="403"/>
      <c r="DEV17" s="403"/>
      <c r="DEW17" s="403"/>
      <c r="DEX17" s="403"/>
      <c r="DEY17" s="403"/>
      <c r="DEZ17" s="403"/>
      <c r="DFA17" s="403"/>
      <c r="DFB17" s="403"/>
      <c r="DFC17" s="403"/>
      <c r="DFD17" s="403"/>
      <c r="DFE17" s="403"/>
      <c r="DFF17" s="403"/>
      <c r="DFG17" s="403"/>
      <c r="DFH17" s="403"/>
      <c r="DFI17" s="403"/>
      <c r="DFJ17" s="403"/>
      <c r="DFK17" s="403"/>
      <c r="DFL17" s="403"/>
      <c r="DFM17" s="403"/>
      <c r="DFN17" s="403"/>
      <c r="DFO17" s="403"/>
      <c r="DFP17" s="403"/>
      <c r="DFQ17" s="403"/>
      <c r="DFR17" s="403"/>
      <c r="DFS17" s="403"/>
      <c r="DFT17" s="403"/>
      <c r="DFU17" s="403"/>
      <c r="DFV17" s="403"/>
      <c r="DFW17" s="403"/>
      <c r="DFX17" s="403"/>
      <c r="DFY17" s="403"/>
      <c r="DFZ17" s="403"/>
      <c r="DGA17" s="403"/>
      <c r="DGB17" s="403"/>
      <c r="DGC17" s="403"/>
      <c r="DGD17" s="403"/>
      <c r="DGE17" s="403"/>
      <c r="DGF17" s="403"/>
      <c r="DGG17" s="403"/>
      <c r="DGH17" s="403"/>
      <c r="DGI17" s="403"/>
      <c r="DGJ17" s="403"/>
      <c r="DGK17" s="403"/>
      <c r="DGL17" s="403"/>
      <c r="DGM17" s="403"/>
      <c r="DGN17" s="403"/>
      <c r="DGO17" s="403"/>
      <c r="DGP17" s="403"/>
      <c r="DGQ17" s="403"/>
      <c r="DGR17" s="403"/>
      <c r="DGS17" s="403"/>
      <c r="DGT17" s="403"/>
      <c r="DGU17" s="403"/>
      <c r="DGV17" s="403"/>
      <c r="DGW17" s="403"/>
      <c r="DGX17" s="403"/>
      <c r="DGY17" s="403"/>
      <c r="DGZ17" s="403"/>
      <c r="DHA17" s="403"/>
      <c r="DHB17" s="403"/>
      <c r="DHC17" s="403"/>
      <c r="DHD17" s="403"/>
      <c r="DHE17" s="403"/>
      <c r="DHF17" s="403"/>
      <c r="DHG17" s="403"/>
      <c r="DHH17" s="403"/>
      <c r="DHI17" s="403"/>
      <c r="DHJ17" s="403"/>
      <c r="DHK17" s="403"/>
      <c r="DHL17" s="403"/>
      <c r="DHM17" s="403"/>
      <c r="DHN17" s="403"/>
      <c r="DHO17" s="403"/>
      <c r="DHP17" s="403"/>
      <c r="DHQ17" s="403"/>
      <c r="DHR17" s="403"/>
      <c r="DHS17" s="403"/>
      <c r="DHT17" s="403"/>
      <c r="DHU17" s="403"/>
      <c r="DHV17" s="403"/>
      <c r="DHW17" s="403"/>
      <c r="DHX17" s="403"/>
      <c r="DHY17" s="403"/>
      <c r="DHZ17" s="403"/>
      <c r="DIA17" s="403"/>
      <c r="DIB17" s="403"/>
      <c r="DIC17" s="403"/>
      <c r="DID17" s="403"/>
      <c r="DIE17" s="403"/>
      <c r="DIF17" s="403"/>
      <c r="DIG17" s="403"/>
      <c r="DIH17" s="403"/>
      <c r="DII17" s="403"/>
      <c r="DIJ17" s="403"/>
      <c r="DIK17" s="403"/>
      <c r="DIL17" s="403"/>
      <c r="DIM17" s="403"/>
      <c r="DIN17" s="403"/>
      <c r="DIO17" s="403"/>
      <c r="DIP17" s="403"/>
      <c r="DIQ17" s="403"/>
      <c r="DIR17" s="403"/>
      <c r="DIS17" s="403"/>
      <c r="DIT17" s="403"/>
      <c r="DIU17" s="403"/>
      <c r="DIV17" s="403"/>
      <c r="DIW17" s="403"/>
      <c r="DIX17" s="403"/>
      <c r="DIY17" s="403"/>
      <c r="DIZ17" s="403"/>
      <c r="DJA17" s="403"/>
      <c r="DJB17" s="403"/>
      <c r="DJC17" s="403"/>
      <c r="DJD17" s="403"/>
      <c r="DJE17" s="403"/>
      <c r="DJF17" s="403"/>
      <c r="DJG17" s="403"/>
      <c r="DJH17" s="403"/>
      <c r="DJI17" s="403"/>
      <c r="DJJ17" s="403"/>
      <c r="DJK17" s="403"/>
      <c r="DJL17" s="403"/>
      <c r="DJM17" s="403"/>
      <c r="DJN17" s="403"/>
      <c r="DJO17" s="403"/>
      <c r="DJP17" s="403"/>
      <c r="DJQ17" s="403"/>
      <c r="DJR17" s="403"/>
      <c r="DJS17" s="403"/>
      <c r="DJT17" s="403"/>
      <c r="DJU17" s="403"/>
      <c r="DJV17" s="403"/>
      <c r="DJW17" s="403"/>
      <c r="DJX17" s="403"/>
      <c r="DJY17" s="403"/>
      <c r="DJZ17" s="403"/>
      <c r="DKA17" s="403"/>
      <c r="DKB17" s="403"/>
      <c r="DKC17" s="403"/>
      <c r="DKD17" s="403"/>
      <c r="DKE17" s="403"/>
      <c r="DKF17" s="403"/>
      <c r="DKG17" s="403"/>
      <c r="DKH17" s="403"/>
      <c r="DKI17" s="403"/>
      <c r="DKJ17" s="403"/>
      <c r="DKK17" s="403"/>
      <c r="DKL17" s="403"/>
      <c r="DKM17" s="403"/>
      <c r="DKN17" s="403"/>
      <c r="DKO17" s="403"/>
      <c r="DKP17" s="403"/>
      <c r="DKQ17" s="403"/>
      <c r="DKR17" s="403"/>
      <c r="DKS17" s="403"/>
      <c r="DKT17" s="403"/>
      <c r="DKU17" s="403"/>
      <c r="DKV17" s="403"/>
      <c r="DKW17" s="403"/>
      <c r="DKX17" s="403"/>
      <c r="DKY17" s="403"/>
      <c r="DKZ17" s="403"/>
      <c r="DLA17" s="403"/>
      <c r="DLB17" s="403"/>
      <c r="DLC17" s="403"/>
      <c r="DLD17" s="403"/>
      <c r="DLE17" s="403"/>
      <c r="DLF17" s="403"/>
      <c r="DLG17" s="403"/>
      <c r="DLH17" s="403"/>
      <c r="DLI17" s="403"/>
      <c r="DLJ17" s="403"/>
      <c r="DLK17" s="403"/>
      <c r="DLL17" s="403"/>
      <c r="DLM17" s="403"/>
      <c r="DLN17" s="403"/>
      <c r="DLO17" s="403"/>
      <c r="DLP17" s="403"/>
      <c r="DLQ17" s="403"/>
      <c r="DLR17" s="403"/>
      <c r="DLS17" s="403"/>
      <c r="DLT17" s="403"/>
      <c r="DLU17" s="403"/>
      <c r="DLV17" s="403"/>
      <c r="DLW17" s="403"/>
      <c r="DLX17" s="403"/>
      <c r="DLY17" s="403"/>
      <c r="DLZ17" s="403"/>
      <c r="DMA17" s="403"/>
      <c r="DMB17" s="403"/>
      <c r="DMC17" s="403"/>
      <c r="DMD17" s="403"/>
      <c r="DME17" s="403"/>
      <c r="DMF17" s="403"/>
      <c r="DMG17" s="403"/>
      <c r="DMH17" s="403"/>
      <c r="DMI17" s="403"/>
      <c r="DMJ17" s="403"/>
      <c r="DMK17" s="403"/>
      <c r="DML17" s="403"/>
      <c r="DMM17" s="403"/>
      <c r="DMN17" s="403"/>
      <c r="DMO17" s="403"/>
      <c r="DMP17" s="403"/>
      <c r="DMQ17" s="403"/>
      <c r="DMR17" s="403"/>
      <c r="DMS17" s="403"/>
      <c r="DMT17" s="403"/>
      <c r="DMU17" s="403"/>
      <c r="DMV17" s="403"/>
      <c r="DMW17" s="403"/>
      <c r="DMX17" s="403"/>
      <c r="DMY17" s="403"/>
      <c r="DMZ17" s="403"/>
      <c r="DNA17" s="403"/>
      <c r="DNB17" s="403"/>
      <c r="DNC17" s="403"/>
      <c r="DND17" s="403"/>
      <c r="DNE17" s="403"/>
      <c r="DNF17" s="403"/>
      <c r="DNG17" s="403"/>
      <c r="DNH17" s="403"/>
      <c r="DNI17" s="403"/>
      <c r="DNJ17" s="403"/>
      <c r="DNK17" s="403"/>
      <c r="DNL17" s="403"/>
      <c r="DNM17" s="403"/>
      <c r="DNN17" s="403"/>
      <c r="DNO17" s="403"/>
      <c r="DNP17" s="403"/>
      <c r="DNQ17" s="403"/>
      <c r="DNR17" s="403"/>
      <c r="DNS17" s="403"/>
      <c r="DNT17" s="403"/>
      <c r="DNU17" s="403"/>
      <c r="DNV17" s="403"/>
      <c r="DNW17" s="403"/>
      <c r="DNX17" s="403"/>
      <c r="DNY17" s="403"/>
      <c r="DNZ17" s="403"/>
      <c r="DOA17" s="403"/>
      <c r="DOB17" s="403"/>
      <c r="DOC17" s="403"/>
      <c r="DOD17" s="403"/>
      <c r="DOE17" s="403"/>
      <c r="DOF17" s="403"/>
      <c r="DOG17" s="403"/>
      <c r="DOH17" s="403"/>
      <c r="DOI17" s="403"/>
      <c r="DOJ17" s="403"/>
      <c r="DOK17" s="403"/>
      <c r="DOL17" s="403"/>
      <c r="DOM17" s="403"/>
      <c r="DON17" s="403"/>
      <c r="DOO17" s="403"/>
      <c r="DOP17" s="403"/>
      <c r="DOQ17" s="403"/>
      <c r="DOR17" s="403"/>
      <c r="DOS17" s="403"/>
      <c r="DOT17" s="403"/>
      <c r="DOU17" s="403"/>
      <c r="DOV17" s="403"/>
      <c r="DOW17" s="403"/>
      <c r="DOX17" s="403"/>
      <c r="DOY17" s="403"/>
      <c r="DOZ17" s="403"/>
      <c r="DPA17" s="403"/>
      <c r="DPB17" s="403"/>
      <c r="DPC17" s="403"/>
      <c r="DPD17" s="403"/>
      <c r="DPE17" s="403"/>
      <c r="DPF17" s="403"/>
      <c r="DPG17" s="403"/>
      <c r="DPH17" s="403"/>
      <c r="DPI17" s="403"/>
      <c r="DPJ17" s="403"/>
      <c r="DPK17" s="403"/>
      <c r="DPL17" s="403"/>
      <c r="DPM17" s="403"/>
      <c r="DPN17" s="403"/>
      <c r="DPO17" s="403"/>
      <c r="DPP17" s="403"/>
      <c r="DPQ17" s="403"/>
      <c r="DPR17" s="403"/>
      <c r="DPS17" s="403"/>
      <c r="DPT17" s="403"/>
      <c r="DPU17" s="403"/>
      <c r="DPV17" s="403"/>
      <c r="DPW17" s="403"/>
      <c r="DPX17" s="403"/>
      <c r="DPY17" s="403"/>
      <c r="DPZ17" s="403"/>
      <c r="DQA17" s="403"/>
      <c r="DQB17" s="403"/>
      <c r="DQC17" s="403"/>
      <c r="DQD17" s="403"/>
      <c r="DQE17" s="403"/>
      <c r="DQF17" s="403"/>
      <c r="DQG17" s="403"/>
      <c r="DQH17" s="403"/>
      <c r="DQI17" s="403"/>
      <c r="DQJ17" s="403"/>
      <c r="DQK17" s="403"/>
      <c r="DQL17" s="403"/>
      <c r="DQM17" s="403"/>
      <c r="DQN17" s="403"/>
      <c r="DQO17" s="403"/>
      <c r="DQP17" s="403"/>
      <c r="DQQ17" s="403"/>
      <c r="DQR17" s="403"/>
      <c r="DQS17" s="403"/>
      <c r="DQT17" s="403"/>
      <c r="DQU17" s="403"/>
      <c r="DQV17" s="403"/>
      <c r="DQW17" s="403"/>
      <c r="DQX17" s="403"/>
      <c r="DQY17" s="403"/>
      <c r="DQZ17" s="403"/>
      <c r="DRA17" s="403"/>
      <c r="DRB17" s="403"/>
      <c r="DRC17" s="403"/>
      <c r="DRD17" s="403"/>
      <c r="DRE17" s="403"/>
      <c r="DRF17" s="403"/>
      <c r="DRG17" s="403"/>
      <c r="DRH17" s="403"/>
      <c r="DRI17" s="403"/>
      <c r="DRJ17" s="403"/>
      <c r="DRK17" s="403"/>
      <c r="DRL17" s="403"/>
      <c r="DRM17" s="403"/>
      <c r="DRN17" s="403"/>
      <c r="DRO17" s="403"/>
      <c r="DRP17" s="403"/>
      <c r="DRQ17" s="403"/>
      <c r="DRR17" s="403"/>
      <c r="DRS17" s="403"/>
      <c r="DRT17" s="403"/>
      <c r="DRU17" s="403"/>
      <c r="DRV17" s="403"/>
      <c r="DRW17" s="403"/>
      <c r="DRX17" s="403"/>
      <c r="DRY17" s="403"/>
      <c r="DRZ17" s="403"/>
      <c r="DSA17" s="403"/>
      <c r="DSB17" s="403"/>
      <c r="DSC17" s="403"/>
      <c r="DSD17" s="403"/>
      <c r="DSE17" s="403"/>
      <c r="DSF17" s="403"/>
      <c r="DSG17" s="403"/>
      <c r="DSH17" s="403"/>
      <c r="DSI17" s="403"/>
      <c r="DSJ17" s="403"/>
      <c r="DSK17" s="403"/>
      <c r="DSL17" s="403"/>
      <c r="DSM17" s="403"/>
      <c r="DSN17" s="403"/>
      <c r="DSO17" s="403"/>
      <c r="DSP17" s="403"/>
      <c r="DSQ17" s="403"/>
      <c r="DSR17" s="403"/>
      <c r="DSS17" s="403"/>
      <c r="DST17" s="403"/>
      <c r="DSU17" s="403"/>
      <c r="DSV17" s="403"/>
      <c r="DSW17" s="403"/>
      <c r="DSX17" s="403"/>
      <c r="DSY17" s="403"/>
      <c r="DSZ17" s="403"/>
      <c r="DTA17" s="403"/>
      <c r="DTB17" s="403"/>
      <c r="DTC17" s="403"/>
      <c r="DTD17" s="403"/>
      <c r="DTE17" s="403"/>
      <c r="DTF17" s="403"/>
      <c r="DTG17" s="403"/>
      <c r="DTH17" s="403"/>
      <c r="DTI17" s="403"/>
      <c r="DTJ17" s="403"/>
      <c r="DTK17" s="403"/>
      <c r="DTL17" s="403"/>
      <c r="DTM17" s="403"/>
      <c r="DTN17" s="403"/>
      <c r="DTO17" s="403"/>
      <c r="DTP17" s="403"/>
      <c r="DTQ17" s="403"/>
      <c r="DTR17" s="403"/>
      <c r="DTS17" s="403"/>
      <c r="DTT17" s="403"/>
      <c r="DTU17" s="403"/>
      <c r="DTV17" s="403"/>
      <c r="DTW17" s="403"/>
      <c r="DTX17" s="403"/>
      <c r="DTY17" s="403"/>
      <c r="DTZ17" s="403"/>
      <c r="DUA17" s="403"/>
      <c r="DUB17" s="403"/>
      <c r="DUC17" s="403"/>
      <c r="DUD17" s="403"/>
      <c r="DUE17" s="403"/>
      <c r="DUF17" s="403"/>
      <c r="DUG17" s="403"/>
      <c r="DUH17" s="403"/>
      <c r="DUI17" s="403"/>
      <c r="DUJ17" s="403"/>
      <c r="DUK17" s="403"/>
      <c r="DUL17" s="403"/>
      <c r="DUM17" s="403"/>
      <c r="DUN17" s="403"/>
      <c r="DUO17" s="403"/>
      <c r="DUP17" s="403"/>
      <c r="DUQ17" s="403"/>
      <c r="DUR17" s="403"/>
      <c r="DUS17" s="403"/>
      <c r="DUT17" s="403"/>
      <c r="DUU17" s="403"/>
      <c r="DUV17" s="403"/>
      <c r="DUW17" s="403"/>
      <c r="DUX17" s="403"/>
      <c r="DUY17" s="403"/>
      <c r="DUZ17" s="403"/>
      <c r="DVA17" s="403"/>
      <c r="DVB17" s="403"/>
      <c r="DVC17" s="403"/>
      <c r="DVD17" s="403"/>
      <c r="DVE17" s="403"/>
      <c r="DVF17" s="403"/>
      <c r="DVG17" s="403"/>
      <c r="DVH17" s="403"/>
      <c r="DVI17" s="403"/>
      <c r="DVJ17" s="403"/>
      <c r="DVK17" s="403"/>
      <c r="DVL17" s="403"/>
      <c r="DVM17" s="403"/>
      <c r="DVN17" s="403"/>
      <c r="DVO17" s="403"/>
      <c r="DVP17" s="403"/>
      <c r="DVQ17" s="403"/>
      <c r="DVR17" s="403"/>
      <c r="DVS17" s="403"/>
      <c r="DVT17" s="403"/>
      <c r="DVU17" s="403"/>
      <c r="DVV17" s="403"/>
      <c r="DVW17" s="403"/>
      <c r="DVX17" s="403"/>
      <c r="DVY17" s="403"/>
      <c r="DVZ17" s="403"/>
      <c r="DWA17" s="403"/>
      <c r="DWB17" s="403"/>
      <c r="DWC17" s="403"/>
      <c r="DWD17" s="403"/>
      <c r="DWE17" s="403"/>
      <c r="DWF17" s="403"/>
      <c r="DWG17" s="403"/>
      <c r="DWH17" s="403"/>
      <c r="DWI17" s="403"/>
      <c r="DWJ17" s="403"/>
      <c r="DWK17" s="403"/>
      <c r="DWL17" s="403"/>
      <c r="DWM17" s="403"/>
      <c r="DWN17" s="403"/>
      <c r="DWO17" s="403"/>
      <c r="DWP17" s="403"/>
      <c r="DWQ17" s="403"/>
      <c r="DWR17" s="403"/>
      <c r="DWS17" s="403"/>
      <c r="DWT17" s="403"/>
      <c r="DWU17" s="403"/>
      <c r="DWV17" s="403"/>
      <c r="DWW17" s="403"/>
      <c r="DWX17" s="403"/>
      <c r="DWY17" s="403"/>
      <c r="DWZ17" s="403"/>
      <c r="DXA17" s="403"/>
      <c r="DXB17" s="403"/>
      <c r="DXC17" s="403"/>
      <c r="DXD17" s="403"/>
      <c r="DXE17" s="403"/>
      <c r="DXF17" s="403"/>
      <c r="DXG17" s="403"/>
      <c r="DXH17" s="403"/>
      <c r="DXI17" s="403"/>
      <c r="DXJ17" s="403"/>
      <c r="DXK17" s="403"/>
      <c r="DXL17" s="403"/>
      <c r="DXM17" s="403"/>
      <c r="DXN17" s="403"/>
      <c r="DXO17" s="403"/>
      <c r="DXP17" s="403"/>
      <c r="DXQ17" s="403"/>
      <c r="DXR17" s="403"/>
      <c r="DXS17" s="403"/>
      <c r="DXT17" s="403"/>
      <c r="DXU17" s="403"/>
      <c r="DXV17" s="403"/>
      <c r="DXW17" s="403"/>
      <c r="DXX17" s="403"/>
      <c r="DXY17" s="403"/>
      <c r="DXZ17" s="403"/>
      <c r="DYA17" s="403"/>
      <c r="DYB17" s="403"/>
      <c r="DYC17" s="403"/>
      <c r="DYD17" s="403"/>
      <c r="DYE17" s="403"/>
      <c r="DYF17" s="403"/>
      <c r="DYG17" s="403"/>
      <c r="DYH17" s="403"/>
      <c r="DYI17" s="403"/>
      <c r="DYJ17" s="403"/>
      <c r="DYK17" s="403"/>
      <c r="DYL17" s="403"/>
      <c r="DYM17" s="403"/>
      <c r="DYN17" s="403"/>
      <c r="DYO17" s="403"/>
      <c r="DYP17" s="403"/>
      <c r="DYQ17" s="403"/>
      <c r="DYR17" s="403"/>
      <c r="DYS17" s="403"/>
      <c r="DYT17" s="403"/>
      <c r="DYU17" s="403"/>
      <c r="DYV17" s="403"/>
      <c r="DYW17" s="403"/>
      <c r="DYX17" s="403"/>
      <c r="DYY17" s="403"/>
      <c r="DYZ17" s="403"/>
      <c r="DZA17" s="403"/>
      <c r="DZB17" s="403"/>
      <c r="DZC17" s="403"/>
      <c r="DZD17" s="403"/>
      <c r="DZE17" s="403"/>
      <c r="DZF17" s="403"/>
      <c r="DZG17" s="403"/>
      <c r="DZH17" s="403"/>
      <c r="DZI17" s="403"/>
      <c r="DZJ17" s="403"/>
      <c r="DZK17" s="403"/>
      <c r="DZL17" s="403"/>
      <c r="DZM17" s="403"/>
      <c r="DZN17" s="403"/>
      <c r="DZO17" s="403"/>
      <c r="DZP17" s="403"/>
      <c r="DZQ17" s="403"/>
      <c r="DZR17" s="403"/>
      <c r="DZS17" s="403"/>
      <c r="DZT17" s="403"/>
      <c r="DZU17" s="403"/>
      <c r="DZV17" s="403"/>
      <c r="DZW17" s="403"/>
      <c r="DZX17" s="403"/>
      <c r="DZY17" s="403"/>
      <c r="DZZ17" s="403"/>
      <c r="EAA17" s="403"/>
      <c r="EAB17" s="403"/>
      <c r="EAC17" s="403"/>
      <c r="EAD17" s="403"/>
      <c r="EAE17" s="403"/>
      <c r="EAF17" s="403"/>
      <c r="EAG17" s="403"/>
      <c r="EAH17" s="403"/>
      <c r="EAI17" s="403"/>
      <c r="EAJ17" s="403"/>
      <c r="EAK17" s="403"/>
      <c r="EAL17" s="403"/>
      <c r="EAM17" s="403"/>
      <c r="EAN17" s="403"/>
      <c r="EAO17" s="403"/>
      <c r="EAP17" s="403"/>
      <c r="EAQ17" s="403"/>
      <c r="EAR17" s="403"/>
      <c r="EAS17" s="403"/>
      <c r="EAT17" s="403"/>
      <c r="EAU17" s="403"/>
      <c r="EAV17" s="403"/>
      <c r="EAW17" s="403"/>
      <c r="EAX17" s="403"/>
      <c r="EAY17" s="403"/>
      <c r="EAZ17" s="403"/>
      <c r="EBA17" s="403"/>
      <c r="EBB17" s="403"/>
      <c r="EBC17" s="403"/>
      <c r="EBD17" s="403"/>
      <c r="EBE17" s="403"/>
      <c r="EBF17" s="403"/>
      <c r="EBG17" s="403"/>
      <c r="EBH17" s="403"/>
      <c r="EBI17" s="403"/>
      <c r="EBJ17" s="403"/>
      <c r="EBK17" s="403"/>
      <c r="EBL17" s="403"/>
      <c r="EBM17" s="403"/>
      <c r="EBN17" s="403"/>
      <c r="EBO17" s="403"/>
      <c r="EBP17" s="403"/>
      <c r="EBQ17" s="403"/>
      <c r="EBR17" s="403"/>
      <c r="EBS17" s="403"/>
      <c r="EBT17" s="403"/>
      <c r="EBU17" s="403"/>
      <c r="EBV17" s="403"/>
      <c r="EBW17" s="403"/>
      <c r="EBX17" s="403"/>
      <c r="EBY17" s="403"/>
      <c r="EBZ17" s="403"/>
      <c r="ECA17" s="403"/>
      <c r="ECB17" s="403"/>
      <c r="ECC17" s="403"/>
      <c r="ECD17" s="403"/>
      <c r="ECE17" s="403"/>
      <c r="ECF17" s="403"/>
      <c r="ECG17" s="403"/>
      <c r="ECH17" s="403"/>
      <c r="ECI17" s="403"/>
      <c r="ECJ17" s="403"/>
      <c r="ECK17" s="403"/>
      <c r="ECL17" s="403"/>
      <c r="ECM17" s="403"/>
      <c r="ECN17" s="403"/>
      <c r="ECO17" s="403"/>
      <c r="ECP17" s="403"/>
      <c r="ECQ17" s="403"/>
      <c r="ECR17" s="403"/>
      <c r="ECS17" s="403"/>
      <c r="ECT17" s="403"/>
      <c r="ECU17" s="403"/>
      <c r="ECV17" s="403"/>
      <c r="ECW17" s="403"/>
      <c r="ECX17" s="403"/>
      <c r="ECY17" s="403"/>
      <c r="ECZ17" s="403"/>
      <c r="EDA17" s="403"/>
      <c r="EDB17" s="403"/>
      <c r="EDC17" s="403"/>
      <c r="EDD17" s="403"/>
      <c r="EDE17" s="403"/>
      <c r="EDF17" s="403"/>
      <c r="EDG17" s="403"/>
      <c r="EDH17" s="403"/>
      <c r="EDI17" s="403"/>
      <c r="EDJ17" s="403"/>
      <c r="EDK17" s="403"/>
      <c r="EDL17" s="403"/>
      <c r="EDM17" s="403"/>
      <c r="EDN17" s="403"/>
      <c r="EDO17" s="403"/>
      <c r="EDP17" s="403"/>
      <c r="EDQ17" s="403"/>
      <c r="EDR17" s="403"/>
      <c r="EDS17" s="403"/>
      <c r="EDT17" s="403"/>
      <c r="EDU17" s="403"/>
      <c r="EDV17" s="403"/>
      <c r="EDW17" s="403"/>
      <c r="EDX17" s="403"/>
      <c r="EDY17" s="403"/>
      <c r="EDZ17" s="403"/>
      <c r="EEA17" s="403"/>
      <c r="EEB17" s="403"/>
      <c r="EEC17" s="403"/>
      <c r="EED17" s="403"/>
      <c r="EEE17" s="403"/>
      <c r="EEF17" s="403"/>
      <c r="EEG17" s="403"/>
      <c r="EEH17" s="403"/>
      <c r="EEI17" s="403"/>
      <c r="EEJ17" s="403"/>
      <c r="EEK17" s="403"/>
      <c r="EEL17" s="403"/>
      <c r="EEM17" s="403"/>
      <c r="EEN17" s="403"/>
      <c r="EEO17" s="403"/>
      <c r="EEP17" s="403"/>
      <c r="EEQ17" s="403"/>
      <c r="EER17" s="403"/>
      <c r="EES17" s="403"/>
      <c r="EET17" s="403"/>
      <c r="EEU17" s="403"/>
      <c r="EEV17" s="403"/>
      <c r="EEW17" s="403"/>
      <c r="EEX17" s="403"/>
      <c r="EEY17" s="403"/>
      <c r="EEZ17" s="403"/>
      <c r="EFA17" s="403"/>
      <c r="EFB17" s="403"/>
      <c r="EFC17" s="403"/>
      <c r="EFD17" s="403"/>
      <c r="EFE17" s="403"/>
      <c r="EFF17" s="403"/>
      <c r="EFG17" s="403"/>
      <c r="EFH17" s="403"/>
      <c r="EFI17" s="403"/>
      <c r="EFJ17" s="403"/>
      <c r="EFK17" s="403"/>
      <c r="EFL17" s="403"/>
      <c r="EFM17" s="403"/>
      <c r="EFN17" s="403"/>
      <c r="EFO17" s="403"/>
      <c r="EFP17" s="403"/>
      <c r="EFQ17" s="403"/>
      <c r="EFR17" s="403"/>
      <c r="EFS17" s="403"/>
      <c r="EFT17" s="403"/>
      <c r="EFU17" s="403"/>
      <c r="EFV17" s="403"/>
      <c r="EFW17" s="403"/>
      <c r="EFX17" s="403"/>
      <c r="EFY17" s="403"/>
      <c r="EFZ17" s="403"/>
      <c r="EGA17" s="403"/>
      <c r="EGB17" s="403"/>
      <c r="EGC17" s="403"/>
      <c r="EGD17" s="403"/>
      <c r="EGE17" s="403"/>
      <c r="EGF17" s="403"/>
      <c r="EGG17" s="403"/>
      <c r="EGH17" s="403"/>
      <c r="EGI17" s="403"/>
      <c r="EGJ17" s="403"/>
      <c r="EGK17" s="403"/>
      <c r="EGL17" s="403"/>
      <c r="EGM17" s="403"/>
      <c r="EGN17" s="403"/>
      <c r="EGO17" s="403"/>
      <c r="EGP17" s="403"/>
      <c r="EGQ17" s="403"/>
      <c r="EGR17" s="403"/>
      <c r="EGS17" s="403"/>
      <c r="EGT17" s="403"/>
      <c r="EGU17" s="403"/>
      <c r="EGV17" s="403"/>
      <c r="EGW17" s="403"/>
      <c r="EGX17" s="403"/>
      <c r="EGY17" s="403"/>
      <c r="EGZ17" s="403"/>
      <c r="EHA17" s="403"/>
      <c r="EHB17" s="403"/>
      <c r="EHC17" s="403"/>
      <c r="EHD17" s="403"/>
      <c r="EHE17" s="403"/>
      <c r="EHF17" s="403"/>
      <c r="EHG17" s="403"/>
      <c r="EHH17" s="403"/>
      <c r="EHI17" s="403"/>
      <c r="EHJ17" s="403"/>
      <c r="EHK17" s="403"/>
      <c r="EHL17" s="403"/>
      <c r="EHM17" s="403"/>
      <c r="EHN17" s="403"/>
      <c r="EHO17" s="403"/>
      <c r="EHP17" s="403"/>
      <c r="EHQ17" s="403"/>
      <c r="EHR17" s="403"/>
      <c r="EHS17" s="403"/>
      <c r="EHT17" s="403"/>
      <c r="EHU17" s="403"/>
      <c r="EHV17" s="403"/>
      <c r="EHW17" s="403"/>
      <c r="EHX17" s="403"/>
      <c r="EHY17" s="403"/>
      <c r="EHZ17" s="403"/>
      <c r="EIA17" s="403"/>
      <c r="EIB17" s="403"/>
      <c r="EIC17" s="403"/>
      <c r="EID17" s="403"/>
      <c r="EIE17" s="403"/>
      <c r="EIF17" s="403"/>
      <c r="EIG17" s="403"/>
      <c r="EIH17" s="403"/>
      <c r="EII17" s="403"/>
      <c r="EIJ17" s="403"/>
      <c r="EIK17" s="403"/>
      <c r="EIL17" s="403"/>
      <c r="EIM17" s="403"/>
      <c r="EIN17" s="403"/>
      <c r="EIO17" s="403"/>
      <c r="EIP17" s="403"/>
      <c r="EIQ17" s="403"/>
      <c r="EIR17" s="403"/>
      <c r="EIS17" s="403"/>
      <c r="EIT17" s="403"/>
      <c r="EIU17" s="403"/>
      <c r="EIV17" s="403"/>
      <c r="EIW17" s="403"/>
      <c r="EIX17" s="403"/>
      <c r="EIY17" s="403"/>
      <c r="EIZ17" s="403"/>
      <c r="EJA17" s="403"/>
      <c r="EJB17" s="403"/>
      <c r="EJC17" s="403"/>
      <c r="EJD17" s="403"/>
      <c r="EJE17" s="403"/>
      <c r="EJF17" s="403"/>
      <c r="EJG17" s="403"/>
      <c r="EJH17" s="403"/>
      <c r="EJI17" s="403"/>
      <c r="EJJ17" s="403"/>
      <c r="EJK17" s="403"/>
      <c r="EJL17" s="403"/>
      <c r="EJM17" s="403"/>
      <c r="EJN17" s="403"/>
      <c r="EJO17" s="403"/>
      <c r="EJP17" s="403"/>
      <c r="EJQ17" s="403"/>
      <c r="EJR17" s="403"/>
      <c r="EJS17" s="403"/>
      <c r="EJT17" s="403"/>
      <c r="EJU17" s="403"/>
      <c r="EJV17" s="403"/>
      <c r="EJW17" s="403"/>
      <c r="EJX17" s="403"/>
      <c r="EJY17" s="403"/>
      <c r="EJZ17" s="403"/>
      <c r="EKA17" s="403"/>
      <c r="EKB17" s="403"/>
      <c r="EKC17" s="403"/>
      <c r="EKD17" s="403"/>
      <c r="EKE17" s="403"/>
      <c r="EKF17" s="403"/>
      <c r="EKG17" s="403"/>
      <c r="EKH17" s="403"/>
      <c r="EKI17" s="403"/>
      <c r="EKJ17" s="403"/>
      <c r="EKK17" s="403"/>
      <c r="EKL17" s="403"/>
      <c r="EKM17" s="403"/>
      <c r="EKN17" s="403"/>
      <c r="EKO17" s="403"/>
      <c r="EKP17" s="403"/>
      <c r="EKQ17" s="403"/>
      <c r="EKR17" s="403"/>
      <c r="EKS17" s="403"/>
      <c r="EKT17" s="403"/>
      <c r="EKU17" s="403"/>
      <c r="EKV17" s="403"/>
      <c r="EKW17" s="403"/>
      <c r="EKX17" s="403"/>
      <c r="EKY17" s="403"/>
      <c r="EKZ17" s="403"/>
      <c r="ELA17" s="403"/>
      <c r="ELB17" s="403"/>
      <c r="ELC17" s="403"/>
      <c r="ELD17" s="403"/>
      <c r="ELE17" s="403"/>
      <c r="ELF17" s="403"/>
      <c r="ELG17" s="403"/>
      <c r="ELH17" s="403"/>
      <c r="ELI17" s="403"/>
      <c r="ELJ17" s="403"/>
      <c r="ELK17" s="403"/>
      <c r="ELL17" s="403"/>
      <c r="ELM17" s="403"/>
      <c r="ELN17" s="403"/>
      <c r="ELO17" s="403"/>
      <c r="ELP17" s="403"/>
      <c r="ELQ17" s="403"/>
      <c r="ELR17" s="403"/>
      <c r="ELS17" s="403"/>
      <c r="ELT17" s="403"/>
      <c r="ELU17" s="403"/>
      <c r="ELV17" s="403"/>
      <c r="ELW17" s="403"/>
      <c r="ELX17" s="403"/>
      <c r="ELY17" s="403"/>
      <c r="ELZ17" s="403"/>
      <c r="EMA17" s="403"/>
      <c r="EMB17" s="403"/>
      <c r="EMC17" s="403"/>
      <c r="EMD17" s="403"/>
      <c r="EME17" s="403"/>
      <c r="EMF17" s="403"/>
      <c r="EMG17" s="403"/>
      <c r="EMH17" s="403"/>
      <c r="EMI17" s="403"/>
      <c r="EMJ17" s="403"/>
      <c r="EMK17" s="403"/>
      <c r="EML17" s="403"/>
      <c r="EMM17" s="403"/>
      <c r="EMN17" s="403"/>
      <c r="EMO17" s="403"/>
      <c r="EMP17" s="403"/>
      <c r="EMQ17" s="403"/>
      <c r="EMR17" s="403"/>
      <c r="EMS17" s="403"/>
      <c r="EMT17" s="403"/>
      <c r="EMU17" s="403"/>
      <c r="EMV17" s="403"/>
      <c r="EMW17" s="403"/>
      <c r="EMX17" s="403"/>
      <c r="EMY17" s="403"/>
      <c r="EMZ17" s="403"/>
      <c r="ENA17" s="403"/>
      <c r="ENB17" s="403"/>
      <c r="ENC17" s="403"/>
      <c r="END17" s="403"/>
      <c r="ENE17" s="403"/>
      <c r="ENF17" s="403"/>
      <c r="ENG17" s="403"/>
      <c r="ENH17" s="403"/>
      <c r="ENI17" s="403"/>
      <c r="ENJ17" s="403"/>
      <c r="ENK17" s="403"/>
      <c r="ENL17" s="403"/>
      <c r="ENM17" s="403"/>
      <c r="ENN17" s="403"/>
      <c r="ENO17" s="403"/>
      <c r="ENP17" s="403"/>
      <c r="ENQ17" s="403"/>
      <c r="ENR17" s="403"/>
      <c r="ENS17" s="403"/>
      <c r="ENT17" s="403"/>
      <c r="ENU17" s="403"/>
      <c r="ENV17" s="403"/>
      <c r="ENW17" s="403"/>
      <c r="ENX17" s="403"/>
      <c r="ENY17" s="403"/>
      <c r="ENZ17" s="403"/>
      <c r="EOA17" s="403"/>
      <c r="EOB17" s="403"/>
      <c r="EOC17" s="403"/>
      <c r="EOD17" s="403"/>
      <c r="EOE17" s="403"/>
      <c r="EOF17" s="403"/>
      <c r="EOG17" s="403"/>
      <c r="EOH17" s="403"/>
      <c r="EOI17" s="403"/>
      <c r="EOJ17" s="403"/>
      <c r="EOK17" s="403"/>
      <c r="EOL17" s="403"/>
      <c r="EOM17" s="403"/>
      <c r="EON17" s="403"/>
      <c r="EOO17" s="403"/>
      <c r="EOP17" s="403"/>
      <c r="EOQ17" s="403"/>
      <c r="EOR17" s="403"/>
      <c r="EOS17" s="403"/>
      <c r="EOT17" s="403"/>
      <c r="EOU17" s="403"/>
      <c r="EOV17" s="403"/>
      <c r="EOW17" s="403"/>
      <c r="EOX17" s="403"/>
      <c r="EOY17" s="403"/>
      <c r="EOZ17" s="403"/>
      <c r="EPA17" s="403"/>
      <c r="EPB17" s="403"/>
      <c r="EPC17" s="403"/>
      <c r="EPD17" s="403"/>
      <c r="EPE17" s="403"/>
      <c r="EPF17" s="403"/>
      <c r="EPG17" s="403"/>
      <c r="EPH17" s="403"/>
      <c r="EPI17" s="403"/>
      <c r="EPJ17" s="403"/>
      <c r="EPK17" s="403"/>
      <c r="EPL17" s="403"/>
      <c r="EPM17" s="403"/>
      <c r="EPN17" s="403"/>
      <c r="EPO17" s="403"/>
      <c r="EPP17" s="403"/>
      <c r="EPQ17" s="403"/>
      <c r="EPR17" s="403"/>
      <c r="EPS17" s="403"/>
      <c r="EPT17" s="403"/>
      <c r="EPU17" s="403"/>
      <c r="EPV17" s="403"/>
      <c r="EPW17" s="403"/>
      <c r="EPX17" s="403"/>
      <c r="EPY17" s="403"/>
      <c r="EPZ17" s="403"/>
      <c r="EQA17" s="403"/>
      <c r="EQB17" s="403"/>
      <c r="EQC17" s="403"/>
      <c r="EQD17" s="403"/>
      <c r="EQE17" s="403"/>
      <c r="EQF17" s="403"/>
      <c r="EQG17" s="403"/>
      <c r="EQH17" s="403"/>
      <c r="EQI17" s="403"/>
      <c r="EQJ17" s="403"/>
      <c r="EQK17" s="403"/>
      <c r="EQL17" s="403"/>
      <c r="EQM17" s="403"/>
      <c r="EQN17" s="403"/>
      <c r="EQO17" s="403"/>
      <c r="EQP17" s="403"/>
      <c r="EQQ17" s="403"/>
      <c r="EQR17" s="403"/>
      <c r="EQS17" s="403"/>
      <c r="EQT17" s="403"/>
      <c r="EQU17" s="403"/>
      <c r="EQV17" s="403"/>
      <c r="EQW17" s="403"/>
      <c r="EQX17" s="403"/>
      <c r="EQY17" s="403"/>
      <c r="EQZ17" s="403"/>
      <c r="ERA17" s="403"/>
      <c r="ERB17" s="403"/>
      <c r="ERC17" s="403"/>
      <c r="ERD17" s="403"/>
      <c r="ERE17" s="403"/>
      <c r="ERF17" s="403"/>
      <c r="ERG17" s="403"/>
      <c r="ERH17" s="403"/>
      <c r="ERI17" s="403"/>
      <c r="ERJ17" s="403"/>
      <c r="ERK17" s="403"/>
      <c r="ERL17" s="403"/>
      <c r="ERM17" s="403"/>
      <c r="ERN17" s="403"/>
      <c r="ERO17" s="403"/>
      <c r="ERP17" s="403"/>
      <c r="ERQ17" s="403"/>
      <c r="ERR17" s="403"/>
      <c r="ERS17" s="403"/>
      <c r="ERT17" s="403"/>
      <c r="ERU17" s="403"/>
      <c r="ERV17" s="403"/>
      <c r="ERW17" s="403"/>
      <c r="ERX17" s="403"/>
      <c r="ERY17" s="403"/>
      <c r="ERZ17" s="403"/>
      <c r="ESA17" s="403"/>
      <c r="ESB17" s="403"/>
      <c r="ESC17" s="403"/>
      <c r="ESD17" s="403"/>
      <c r="ESE17" s="403"/>
      <c r="ESF17" s="403"/>
      <c r="ESG17" s="403"/>
      <c r="ESH17" s="403"/>
      <c r="ESI17" s="403"/>
      <c r="ESJ17" s="403"/>
      <c r="ESK17" s="403"/>
      <c r="ESL17" s="403"/>
      <c r="ESM17" s="403"/>
      <c r="ESN17" s="403"/>
      <c r="ESO17" s="403"/>
      <c r="ESP17" s="403"/>
      <c r="ESQ17" s="403"/>
      <c r="ESR17" s="403"/>
      <c r="ESS17" s="403"/>
      <c r="EST17" s="403"/>
      <c r="ESU17" s="403"/>
      <c r="ESV17" s="403"/>
      <c r="ESW17" s="403"/>
      <c r="ESX17" s="403"/>
      <c r="ESY17" s="403"/>
      <c r="ESZ17" s="403"/>
      <c r="ETA17" s="403"/>
      <c r="ETB17" s="403"/>
      <c r="ETC17" s="403"/>
      <c r="ETD17" s="403"/>
      <c r="ETE17" s="403"/>
      <c r="ETF17" s="403"/>
      <c r="ETG17" s="403"/>
      <c r="ETH17" s="403"/>
      <c r="ETI17" s="403"/>
      <c r="ETJ17" s="403"/>
      <c r="ETK17" s="403"/>
      <c r="ETL17" s="403"/>
      <c r="ETM17" s="403"/>
      <c r="ETN17" s="403"/>
      <c r="ETO17" s="403"/>
      <c r="ETP17" s="403"/>
      <c r="ETQ17" s="403"/>
      <c r="ETR17" s="403"/>
      <c r="ETS17" s="403"/>
      <c r="ETT17" s="403"/>
      <c r="ETU17" s="403"/>
      <c r="ETV17" s="403"/>
      <c r="ETW17" s="403"/>
      <c r="ETX17" s="403"/>
      <c r="ETY17" s="403"/>
      <c r="ETZ17" s="403"/>
      <c r="EUA17" s="403"/>
      <c r="EUB17" s="403"/>
      <c r="EUC17" s="403"/>
      <c r="EUD17" s="403"/>
      <c r="EUE17" s="403"/>
      <c r="EUF17" s="403"/>
      <c r="EUG17" s="403"/>
      <c r="EUH17" s="403"/>
      <c r="EUI17" s="403"/>
      <c r="EUJ17" s="403"/>
      <c r="EUK17" s="403"/>
      <c r="EUL17" s="403"/>
      <c r="EUM17" s="403"/>
      <c r="EUN17" s="403"/>
      <c r="EUO17" s="403"/>
      <c r="EUP17" s="403"/>
      <c r="EUQ17" s="403"/>
      <c r="EUR17" s="403"/>
      <c r="EUS17" s="403"/>
      <c r="EUT17" s="403"/>
      <c r="EUU17" s="403"/>
      <c r="EUV17" s="403"/>
      <c r="EUW17" s="403"/>
      <c r="EUX17" s="403"/>
      <c r="EUY17" s="403"/>
      <c r="EUZ17" s="403"/>
      <c r="EVA17" s="403"/>
      <c r="EVB17" s="403"/>
      <c r="EVC17" s="403"/>
      <c r="EVD17" s="403"/>
      <c r="EVE17" s="403"/>
      <c r="EVF17" s="403"/>
      <c r="EVG17" s="403"/>
      <c r="EVH17" s="403"/>
      <c r="EVI17" s="403"/>
      <c r="EVJ17" s="403"/>
      <c r="EVK17" s="403"/>
      <c r="EVL17" s="403"/>
      <c r="EVM17" s="403"/>
      <c r="EVN17" s="403"/>
      <c r="EVO17" s="403"/>
      <c r="EVP17" s="403"/>
      <c r="EVQ17" s="403"/>
      <c r="EVR17" s="403"/>
      <c r="EVS17" s="403"/>
      <c r="EVT17" s="403"/>
      <c r="EVU17" s="403"/>
      <c r="EVV17" s="403"/>
      <c r="EVW17" s="403"/>
      <c r="EVX17" s="403"/>
      <c r="EVY17" s="403"/>
      <c r="EVZ17" s="403"/>
      <c r="EWA17" s="403"/>
      <c r="EWB17" s="403"/>
      <c r="EWC17" s="403"/>
      <c r="EWD17" s="403"/>
      <c r="EWE17" s="403"/>
      <c r="EWF17" s="403"/>
      <c r="EWG17" s="403"/>
      <c r="EWH17" s="403"/>
      <c r="EWI17" s="403"/>
      <c r="EWJ17" s="403"/>
      <c r="EWK17" s="403"/>
      <c r="EWL17" s="403"/>
      <c r="EWM17" s="403"/>
      <c r="EWN17" s="403"/>
      <c r="EWO17" s="403"/>
      <c r="EWP17" s="403"/>
      <c r="EWQ17" s="403"/>
      <c r="EWR17" s="403"/>
      <c r="EWS17" s="403"/>
      <c r="EWT17" s="403"/>
      <c r="EWU17" s="403"/>
      <c r="EWV17" s="403"/>
      <c r="EWW17" s="403"/>
      <c r="EWX17" s="403"/>
      <c r="EWY17" s="403"/>
      <c r="EWZ17" s="403"/>
      <c r="EXA17" s="403"/>
      <c r="EXB17" s="403"/>
      <c r="EXC17" s="403"/>
      <c r="EXD17" s="403"/>
      <c r="EXE17" s="403"/>
      <c r="EXF17" s="403"/>
      <c r="EXG17" s="403"/>
      <c r="EXH17" s="403"/>
      <c r="EXI17" s="403"/>
      <c r="EXJ17" s="403"/>
      <c r="EXK17" s="403"/>
      <c r="EXL17" s="403"/>
      <c r="EXM17" s="403"/>
      <c r="EXN17" s="403"/>
      <c r="EXO17" s="403"/>
      <c r="EXP17" s="403"/>
      <c r="EXQ17" s="403"/>
      <c r="EXR17" s="403"/>
      <c r="EXS17" s="403"/>
      <c r="EXT17" s="403"/>
      <c r="EXU17" s="403"/>
      <c r="EXV17" s="403"/>
      <c r="EXW17" s="403"/>
      <c r="EXX17" s="403"/>
      <c r="EXY17" s="403"/>
      <c r="EXZ17" s="403"/>
      <c r="EYA17" s="403"/>
      <c r="EYB17" s="403"/>
      <c r="EYC17" s="403"/>
      <c r="EYD17" s="403"/>
      <c r="EYE17" s="403"/>
      <c r="EYF17" s="403"/>
      <c r="EYG17" s="403"/>
      <c r="EYH17" s="403"/>
      <c r="EYI17" s="403"/>
      <c r="EYJ17" s="403"/>
      <c r="EYK17" s="403"/>
      <c r="EYL17" s="403"/>
      <c r="EYM17" s="403"/>
      <c r="EYN17" s="403"/>
      <c r="EYO17" s="403"/>
      <c r="EYP17" s="403"/>
      <c r="EYQ17" s="403"/>
      <c r="EYR17" s="403"/>
      <c r="EYS17" s="403"/>
      <c r="EYT17" s="403"/>
      <c r="EYU17" s="403"/>
      <c r="EYV17" s="403"/>
      <c r="EYW17" s="403"/>
      <c r="EYX17" s="403"/>
      <c r="EYY17" s="403"/>
      <c r="EYZ17" s="403"/>
      <c r="EZA17" s="403"/>
      <c r="EZB17" s="403"/>
      <c r="EZC17" s="403"/>
      <c r="EZD17" s="403"/>
      <c r="EZE17" s="403"/>
      <c r="EZF17" s="403"/>
      <c r="EZG17" s="403"/>
      <c r="EZH17" s="403"/>
      <c r="EZI17" s="403"/>
      <c r="EZJ17" s="403"/>
      <c r="EZK17" s="403"/>
      <c r="EZL17" s="403"/>
      <c r="EZM17" s="403"/>
      <c r="EZN17" s="403"/>
      <c r="EZO17" s="403"/>
      <c r="EZP17" s="403"/>
      <c r="EZQ17" s="403"/>
      <c r="EZR17" s="403"/>
      <c r="EZS17" s="403"/>
      <c r="EZT17" s="403"/>
      <c r="EZU17" s="403"/>
      <c r="EZV17" s="403"/>
      <c r="EZW17" s="403"/>
      <c r="EZX17" s="403"/>
      <c r="EZY17" s="403"/>
      <c r="EZZ17" s="403"/>
      <c r="FAA17" s="403"/>
      <c r="FAB17" s="403"/>
      <c r="FAC17" s="403"/>
      <c r="FAD17" s="403"/>
      <c r="FAE17" s="403"/>
      <c r="FAF17" s="403"/>
      <c r="FAG17" s="403"/>
      <c r="FAH17" s="403"/>
      <c r="FAI17" s="403"/>
      <c r="FAJ17" s="403"/>
      <c r="FAK17" s="403"/>
      <c r="FAL17" s="403"/>
      <c r="FAM17" s="403"/>
      <c r="FAN17" s="403"/>
      <c r="FAO17" s="403"/>
      <c r="FAP17" s="403"/>
      <c r="FAQ17" s="403"/>
      <c r="FAR17" s="403"/>
      <c r="FAS17" s="403"/>
      <c r="FAT17" s="403"/>
      <c r="FAU17" s="403"/>
      <c r="FAV17" s="403"/>
      <c r="FAW17" s="403"/>
      <c r="FAX17" s="403"/>
      <c r="FAY17" s="403"/>
      <c r="FAZ17" s="403"/>
      <c r="FBA17" s="403"/>
      <c r="FBB17" s="403"/>
      <c r="FBC17" s="403"/>
      <c r="FBD17" s="403"/>
      <c r="FBE17" s="403"/>
      <c r="FBF17" s="403"/>
      <c r="FBG17" s="403"/>
      <c r="FBH17" s="403"/>
      <c r="FBI17" s="403"/>
      <c r="FBJ17" s="403"/>
      <c r="FBK17" s="403"/>
      <c r="FBL17" s="403"/>
      <c r="FBM17" s="403"/>
      <c r="FBN17" s="403"/>
      <c r="FBO17" s="403"/>
      <c r="FBP17" s="403"/>
      <c r="FBQ17" s="403"/>
      <c r="FBR17" s="403"/>
      <c r="FBS17" s="403"/>
      <c r="FBT17" s="403"/>
      <c r="FBU17" s="403"/>
      <c r="FBV17" s="403"/>
      <c r="FBW17" s="403"/>
      <c r="FBX17" s="403"/>
      <c r="FBY17" s="403"/>
      <c r="FBZ17" s="403"/>
      <c r="FCA17" s="403"/>
      <c r="FCB17" s="403"/>
      <c r="FCC17" s="403"/>
      <c r="FCD17" s="403"/>
      <c r="FCE17" s="403"/>
      <c r="FCF17" s="403"/>
      <c r="FCG17" s="403"/>
      <c r="FCH17" s="403"/>
      <c r="FCI17" s="403"/>
      <c r="FCJ17" s="403"/>
      <c r="FCK17" s="403"/>
      <c r="FCL17" s="403"/>
      <c r="FCM17" s="403"/>
      <c r="FCN17" s="403"/>
      <c r="FCO17" s="403"/>
      <c r="FCP17" s="403"/>
      <c r="FCQ17" s="403"/>
      <c r="FCR17" s="403"/>
      <c r="FCS17" s="403"/>
      <c r="FCT17" s="403"/>
      <c r="FCU17" s="403"/>
      <c r="FCV17" s="403"/>
      <c r="FCW17" s="403"/>
      <c r="FCX17" s="403"/>
      <c r="FCY17" s="403"/>
      <c r="FCZ17" s="403"/>
      <c r="FDA17" s="403"/>
      <c r="FDB17" s="403"/>
      <c r="FDC17" s="403"/>
      <c r="FDD17" s="403"/>
      <c r="FDE17" s="403"/>
      <c r="FDF17" s="403"/>
      <c r="FDG17" s="403"/>
      <c r="FDH17" s="403"/>
      <c r="FDI17" s="403"/>
      <c r="FDJ17" s="403"/>
      <c r="FDK17" s="403"/>
      <c r="FDL17" s="403"/>
      <c r="FDM17" s="403"/>
      <c r="FDN17" s="403"/>
      <c r="FDO17" s="403"/>
      <c r="FDP17" s="403"/>
      <c r="FDQ17" s="403"/>
      <c r="FDR17" s="403"/>
      <c r="FDS17" s="403"/>
      <c r="FDT17" s="403"/>
      <c r="FDU17" s="403"/>
      <c r="FDV17" s="403"/>
      <c r="FDW17" s="403"/>
      <c r="FDX17" s="403"/>
      <c r="FDY17" s="403"/>
      <c r="FDZ17" s="403"/>
      <c r="FEA17" s="403"/>
      <c r="FEB17" s="403"/>
      <c r="FEC17" s="403"/>
      <c r="FED17" s="403"/>
      <c r="FEE17" s="403"/>
      <c r="FEF17" s="403"/>
      <c r="FEG17" s="403"/>
      <c r="FEH17" s="403"/>
      <c r="FEI17" s="403"/>
      <c r="FEJ17" s="403"/>
      <c r="FEK17" s="403"/>
      <c r="FEL17" s="403"/>
      <c r="FEM17" s="403"/>
      <c r="FEN17" s="403"/>
      <c r="FEO17" s="403"/>
      <c r="FEP17" s="403"/>
      <c r="FEQ17" s="403"/>
      <c r="FER17" s="403"/>
      <c r="FES17" s="403"/>
      <c r="FET17" s="403"/>
      <c r="FEU17" s="403"/>
      <c r="FEV17" s="403"/>
      <c r="FEW17" s="403"/>
      <c r="FEX17" s="403"/>
      <c r="FEY17" s="403"/>
      <c r="FEZ17" s="403"/>
      <c r="FFA17" s="403"/>
      <c r="FFB17" s="403"/>
      <c r="FFC17" s="403"/>
      <c r="FFD17" s="403"/>
      <c r="FFE17" s="403"/>
      <c r="FFF17" s="403"/>
      <c r="FFG17" s="403"/>
      <c r="FFH17" s="403"/>
      <c r="FFI17" s="403"/>
      <c r="FFJ17" s="403"/>
      <c r="FFK17" s="403"/>
      <c r="FFL17" s="403"/>
      <c r="FFM17" s="403"/>
      <c r="FFN17" s="403"/>
      <c r="FFO17" s="403"/>
      <c r="FFP17" s="403"/>
      <c r="FFQ17" s="403"/>
      <c r="FFR17" s="403"/>
      <c r="FFS17" s="403"/>
      <c r="FFT17" s="403"/>
      <c r="FFU17" s="403"/>
      <c r="FFV17" s="403"/>
      <c r="FFW17" s="403"/>
      <c r="FFX17" s="403"/>
      <c r="FFY17" s="403"/>
      <c r="FFZ17" s="403"/>
      <c r="FGA17" s="403"/>
      <c r="FGB17" s="403"/>
      <c r="FGC17" s="403"/>
      <c r="FGD17" s="403"/>
      <c r="FGE17" s="403"/>
      <c r="FGF17" s="403"/>
      <c r="FGG17" s="403"/>
      <c r="FGH17" s="403"/>
      <c r="FGI17" s="403"/>
      <c r="FGJ17" s="403"/>
      <c r="FGK17" s="403"/>
      <c r="FGL17" s="403"/>
      <c r="FGM17" s="403"/>
      <c r="FGN17" s="403"/>
      <c r="FGO17" s="403"/>
      <c r="FGP17" s="403"/>
      <c r="FGQ17" s="403"/>
      <c r="FGR17" s="403"/>
      <c r="FGS17" s="403"/>
      <c r="FGT17" s="403"/>
      <c r="FGU17" s="403"/>
      <c r="FGV17" s="403"/>
      <c r="FGW17" s="403"/>
      <c r="FGX17" s="403"/>
      <c r="FGY17" s="403"/>
      <c r="FGZ17" s="403"/>
      <c r="FHA17" s="403"/>
      <c r="FHB17" s="403"/>
      <c r="FHC17" s="403"/>
      <c r="FHD17" s="403"/>
      <c r="FHE17" s="403"/>
      <c r="FHF17" s="403"/>
      <c r="FHG17" s="403"/>
      <c r="FHH17" s="403"/>
      <c r="FHI17" s="403"/>
      <c r="FHJ17" s="403"/>
      <c r="FHK17" s="403"/>
      <c r="FHL17" s="403"/>
      <c r="FHM17" s="403"/>
      <c r="FHN17" s="403"/>
      <c r="FHO17" s="403"/>
      <c r="FHP17" s="403"/>
      <c r="FHQ17" s="403"/>
      <c r="FHR17" s="403"/>
      <c r="FHS17" s="403"/>
      <c r="FHT17" s="403"/>
      <c r="FHU17" s="403"/>
      <c r="FHV17" s="403"/>
      <c r="FHW17" s="403"/>
      <c r="FHX17" s="403"/>
      <c r="FHY17" s="403"/>
      <c r="FHZ17" s="403"/>
      <c r="FIA17" s="403"/>
      <c r="FIB17" s="403"/>
      <c r="FIC17" s="403"/>
      <c r="FID17" s="403"/>
      <c r="FIE17" s="403"/>
      <c r="FIF17" s="403"/>
      <c r="FIG17" s="403"/>
      <c r="FIH17" s="403"/>
      <c r="FII17" s="403"/>
      <c r="FIJ17" s="403"/>
      <c r="FIK17" s="403"/>
      <c r="FIL17" s="403"/>
      <c r="FIM17" s="403"/>
      <c r="FIN17" s="403"/>
      <c r="FIO17" s="403"/>
      <c r="FIP17" s="403"/>
      <c r="FIQ17" s="403"/>
      <c r="FIR17" s="403"/>
      <c r="FIS17" s="403"/>
      <c r="FIT17" s="403"/>
      <c r="FIU17" s="403"/>
      <c r="FIV17" s="403"/>
      <c r="FIW17" s="403"/>
      <c r="FIX17" s="403"/>
      <c r="FIY17" s="403"/>
      <c r="FIZ17" s="403"/>
      <c r="FJA17" s="403"/>
      <c r="FJB17" s="403"/>
      <c r="FJC17" s="403"/>
      <c r="FJD17" s="403"/>
      <c r="FJE17" s="403"/>
      <c r="FJF17" s="403"/>
      <c r="FJG17" s="403"/>
      <c r="FJH17" s="403"/>
      <c r="FJI17" s="403"/>
      <c r="FJJ17" s="403"/>
      <c r="FJK17" s="403"/>
      <c r="FJL17" s="403"/>
      <c r="FJM17" s="403"/>
      <c r="FJN17" s="403"/>
      <c r="FJO17" s="403"/>
      <c r="FJP17" s="403"/>
      <c r="FJQ17" s="403"/>
      <c r="FJR17" s="403"/>
      <c r="FJS17" s="403"/>
      <c r="FJT17" s="403"/>
      <c r="FJU17" s="403"/>
      <c r="FJV17" s="403"/>
      <c r="FJW17" s="403"/>
      <c r="FJX17" s="403"/>
      <c r="FJY17" s="403"/>
      <c r="FJZ17" s="403"/>
      <c r="FKA17" s="403"/>
      <c r="FKB17" s="403"/>
      <c r="FKC17" s="403"/>
      <c r="FKD17" s="403"/>
      <c r="FKE17" s="403"/>
      <c r="FKF17" s="403"/>
      <c r="FKG17" s="403"/>
      <c r="FKH17" s="403"/>
      <c r="FKI17" s="403"/>
      <c r="FKJ17" s="403"/>
      <c r="FKK17" s="403"/>
      <c r="FKL17" s="403"/>
      <c r="FKM17" s="403"/>
      <c r="FKN17" s="403"/>
      <c r="FKO17" s="403"/>
      <c r="FKP17" s="403"/>
      <c r="FKQ17" s="403"/>
      <c r="FKR17" s="403"/>
      <c r="FKS17" s="403"/>
      <c r="FKT17" s="403"/>
      <c r="FKU17" s="403"/>
      <c r="FKV17" s="403"/>
      <c r="FKW17" s="403"/>
      <c r="FKX17" s="403"/>
      <c r="FKY17" s="403"/>
      <c r="FKZ17" s="403"/>
      <c r="FLA17" s="403"/>
      <c r="FLB17" s="403"/>
      <c r="FLC17" s="403"/>
      <c r="FLD17" s="403"/>
      <c r="FLE17" s="403"/>
      <c r="FLF17" s="403"/>
      <c r="FLG17" s="403"/>
      <c r="FLH17" s="403"/>
      <c r="FLI17" s="403"/>
      <c r="FLJ17" s="403"/>
      <c r="FLK17" s="403"/>
      <c r="FLL17" s="403"/>
      <c r="FLM17" s="403"/>
      <c r="FLN17" s="403"/>
      <c r="FLO17" s="403"/>
      <c r="FLP17" s="403"/>
      <c r="FLQ17" s="403"/>
      <c r="FLR17" s="403"/>
      <c r="FLS17" s="403"/>
      <c r="FLT17" s="403"/>
      <c r="FLU17" s="403"/>
      <c r="FLV17" s="403"/>
      <c r="FLW17" s="403"/>
      <c r="FLX17" s="403"/>
      <c r="FLY17" s="403"/>
      <c r="FLZ17" s="403"/>
      <c r="FMA17" s="403"/>
      <c r="FMB17" s="403"/>
      <c r="FMC17" s="403"/>
      <c r="FMD17" s="403"/>
      <c r="FME17" s="403"/>
      <c r="FMF17" s="403"/>
      <c r="FMG17" s="403"/>
      <c r="FMH17" s="403"/>
      <c r="FMI17" s="403"/>
      <c r="FMJ17" s="403"/>
      <c r="FMK17" s="403"/>
      <c r="FML17" s="403"/>
      <c r="FMM17" s="403"/>
      <c r="FMN17" s="403"/>
      <c r="FMO17" s="403"/>
      <c r="FMP17" s="403"/>
      <c r="FMQ17" s="403"/>
      <c r="FMR17" s="403"/>
      <c r="FMS17" s="403"/>
      <c r="FMT17" s="403"/>
      <c r="FMU17" s="403"/>
      <c r="FMV17" s="403"/>
      <c r="FMW17" s="403"/>
      <c r="FMX17" s="403"/>
      <c r="FMY17" s="403"/>
      <c r="FMZ17" s="403"/>
      <c r="FNA17" s="403"/>
      <c r="FNB17" s="403"/>
      <c r="FNC17" s="403"/>
      <c r="FND17" s="403"/>
      <c r="FNE17" s="403"/>
      <c r="FNF17" s="403"/>
      <c r="FNG17" s="403"/>
      <c r="FNH17" s="403"/>
      <c r="FNI17" s="403"/>
      <c r="FNJ17" s="403"/>
      <c r="FNK17" s="403"/>
      <c r="FNL17" s="403"/>
      <c r="FNM17" s="403"/>
      <c r="FNN17" s="403"/>
      <c r="FNO17" s="403"/>
      <c r="FNP17" s="403"/>
      <c r="FNQ17" s="403"/>
      <c r="FNR17" s="403"/>
      <c r="FNS17" s="403"/>
      <c r="FNT17" s="403"/>
      <c r="FNU17" s="403"/>
      <c r="FNV17" s="403"/>
      <c r="FNW17" s="403"/>
      <c r="FNX17" s="403"/>
      <c r="FNY17" s="403"/>
      <c r="FNZ17" s="403"/>
      <c r="FOA17" s="403"/>
      <c r="FOB17" s="403"/>
      <c r="FOC17" s="403"/>
      <c r="FOD17" s="403"/>
      <c r="FOE17" s="403"/>
      <c r="FOF17" s="403"/>
      <c r="FOG17" s="403"/>
      <c r="FOH17" s="403"/>
      <c r="FOI17" s="403"/>
      <c r="FOJ17" s="403"/>
      <c r="FOK17" s="403"/>
      <c r="FOL17" s="403"/>
      <c r="FOM17" s="403"/>
      <c r="FON17" s="403"/>
      <c r="FOO17" s="403"/>
      <c r="FOP17" s="403"/>
      <c r="FOQ17" s="403"/>
      <c r="FOR17" s="403"/>
      <c r="FOS17" s="403"/>
      <c r="FOT17" s="403"/>
      <c r="FOU17" s="403"/>
      <c r="FOV17" s="403"/>
      <c r="FOW17" s="403"/>
      <c r="FOX17" s="403"/>
      <c r="FOY17" s="403"/>
      <c r="FOZ17" s="403"/>
      <c r="FPA17" s="403"/>
      <c r="FPB17" s="403"/>
      <c r="FPC17" s="403"/>
      <c r="FPD17" s="403"/>
      <c r="FPE17" s="403"/>
      <c r="FPF17" s="403"/>
      <c r="FPG17" s="403"/>
      <c r="FPH17" s="403"/>
      <c r="FPI17" s="403"/>
      <c r="FPJ17" s="403"/>
      <c r="FPK17" s="403"/>
      <c r="FPL17" s="403"/>
      <c r="FPM17" s="403"/>
      <c r="FPN17" s="403"/>
      <c r="FPO17" s="403"/>
      <c r="FPP17" s="403"/>
      <c r="FPQ17" s="403"/>
      <c r="FPR17" s="403"/>
      <c r="FPS17" s="403"/>
      <c r="FPT17" s="403"/>
      <c r="FPU17" s="403"/>
      <c r="FPV17" s="403"/>
      <c r="FPW17" s="403"/>
      <c r="FPX17" s="403"/>
      <c r="FPY17" s="403"/>
      <c r="FPZ17" s="403"/>
      <c r="FQA17" s="403"/>
      <c r="FQB17" s="403"/>
      <c r="FQC17" s="403"/>
      <c r="FQD17" s="403"/>
      <c r="FQE17" s="403"/>
      <c r="FQF17" s="403"/>
      <c r="FQG17" s="403"/>
      <c r="FQH17" s="403"/>
      <c r="FQI17" s="403"/>
      <c r="FQJ17" s="403"/>
      <c r="FQK17" s="403"/>
      <c r="FQL17" s="403"/>
      <c r="FQM17" s="403"/>
      <c r="FQN17" s="403"/>
      <c r="FQO17" s="403"/>
      <c r="FQP17" s="403"/>
      <c r="FQQ17" s="403"/>
      <c r="FQR17" s="403"/>
      <c r="FQS17" s="403"/>
      <c r="FQT17" s="403"/>
      <c r="FQU17" s="403"/>
      <c r="FQV17" s="403"/>
      <c r="FQW17" s="403"/>
      <c r="FQX17" s="403"/>
      <c r="FQY17" s="403"/>
      <c r="FQZ17" s="403"/>
      <c r="FRA17" s="403"/>
      <c r="FRB17" s="403"/>
      <c r="FRC17" s="403"/>
      <c r="FRD17" s="403"/>
      <c r="FRE17" s="403"/>
      <c r="FRF17" s="403"/>
      <c r="FRG17" s="403"/>
      <c r="FRH17" s="403"/>
      <c r="FRI17" s="403"/>
      <c r="FRJ17" s="403"/>
      <c r="FRK17" s="403"/>
      <c r="FRL17" s="403"/>
      <c r="FRM17" s="403"/>
      <c r="FRN17" s="403"/>
      <c r="FRO17" s="403"/>
      <c r="FRP17" s="403"/>
      <c r="FRQ17" s="403"/>
      <c r="FRR17" s="403"/>
      <c r="FRS17" s="403"/>
      <c r="FRT17" s="403"/>
      <c r="FRU17" s="403"/>
      <c r="FRV17" s="403"/>
      <c r="FRW17" s="403"/>
      <c r="FRX17" s="403"/>
      <c r="FRY17" s="403"/>
      <c r="FRZ17" s="403"/>
      <c r="FSA17" s="403"/>
      <c r="FSB17" s="403"/>
      <c r="FSC17" s="403"/>
      <c r="FSD17" s="403"/>
      <c r="FSE17" s="403"/>
      <c r="FSF17" s="403"/>
      <c r="FSG17" s="403"/>
      <c r="FSH17" s="403"/>
      <c r="FSI17" s="403"/>
      <c r="FSJ17" s="403"/>
      <c r="FSK17" s="403"/>
      <c r="FSL17" s="403"/>
      <c r="FSM17" s="403"/>
      <c r="FSN17" s="403"/>
      <c r="FSO17" s="403"/>
      <c r="FSP17" s="403"/>
      <c r="FSQ17" s="403"/>
      <c r="FSR17" s="403"/>
      <c r="FSS17" s="403"/>
      <c r="FST17" s="403"/>
      <c r="FSU17" s="403"/>
      <c r="FSV17" s="403"/>
      <c r="FSW17" s="403"/>
      <c r="FSX17" s="403"/>
      <c r="FSY17" s="403"/>
      <c r="FSZ17" s="403"/>
      <c r="FTA17" s="403"/>
      <c r="FTB17" s="403"/>
      <c r="FTC17" s="403"/>
      <c r="FTD17" s="403"/>
      <c r="FTE17" s="403"/>
      <c r="FTF17" s="403"/>
      <c r="FTG17" s="403"/>
      <c r="FTH17" s="403"/>
      <c r="FTI17" s="403"/>
      <c r="FTJ17" s="403"/>
      <c r="FTK17" s="403"/>
      <c r="FTL17" s="403"/>
      <c r="FTM17" s="403"/>
      <c r="FTN17" s="403"/>
      <c r="FTO17" s="403"/>
      <c r="FTP17" s="403"/>
      <c r="FTQ17" s="403"/>
      <c r="FTR17" s="403"/>
      <c r="FTS17" s="403"/>
      <c r="FTT17" s="403"/>
      <c r="FTU17" s="403"/>
      <c r="FTV17" s="403"/>
      <c r="FTW17" s="403"/>
      <c r="FTX17" s="403"/>
      <c r="FTY17" s="403"/>
      <c r="FTZ17" s="403"/>
      <c r="FUA17" s="403"/>
      <c r="FUB17" s="403"/>
      <c r="FUC17" s="403"/>
      <c r="FUD17" s="403"/>
      <c r="FUE17" s="403"/>
      <c r="FUF17" s="403"/>
      <c r="FUG17" s="403"/>
      <c r="FUH17" s="403"/>
      <c r="FUI17" s="403"/>
      <c r="FUJ17" s="403"/>
      <c r="FUK17" s="403"/>
      <c r="FUL17" s="403"/>
      <c r="FUM17" s="403"/>
      <c r="FUN17" s="403"/>
      <c r="FUO17" s="403"/>
      <c r="FUP17" s="403"/>
      <c r="FUQ17" s="403"/>
      <c r="FUR17" s="403"/>
      <c r="FUS17" s="403"/>
      <c r="FUT17" s="403"/>
      <c r="FUU17" s="403"/>
      <c r="FUV17" s="403"/>
      <c r="FUW17" s="403"/>
      <c r="FUX17" s="403"/>
      <c r="FUY17" s="403"/>
      <c r="FUZ17" s="403"/>
      <c r="FVA17" s="403"/>
      <c r="FVB17" s="403"/>
      <c r="FVC17" s="403"/>
      <c r="FVD17" s="403"/>
      <c r="FVE17" s="403"/>
      <c r="FVF17" s="403"/>
      <c r="FVG17" s="403"/>
      <c r="FVH17" s="403"/>
      <c r="FVI17" s="403"/>
      <c r="FVJ17" s="403"/>
      <c r="FVK17" s="403"/>
      <c r="FVL17" s="403"/>
      <c r="FVM17" s="403"/>
      <c r="FVN17" s="403"/>
      <c r="FVO17" s="403"/>
      <c r="FVP17" s="403"/>
      <c r="FVQ17" s="403"/>
      <c r="FVR17" s="403"/>
      <c r="FVS17" s="403"/>
      <c r="FVT17" s="403"/>
      <c r="FVU17" s="403"/>
      <c r="FVV17" s="403"/>
      <c r="FVW17" s="403"/>
      <c r="FVX17" s="403"/>
      <c r="FVY17" s="403"/>
      <c r="FVZ17" s="403"/>
      <c r="FWA17" s="403"/>
      <c r="FWB17" s="403"/>
      <c r="FWC17" s="403"/>
      <c r="FWD17" s="403"/>
      <c r="FWE17" s="403"/>
      <c r="FWF17" s="403"/>
      <c r="FWG17" s="403"/>
      <c r="FWH17" s="403"/>
      <c r="FWI17" s="403"/>
      <c r="FWJ17" s="403"/>
      <c r="FWK17" s="403"/>
      <c r="FWL17" s="403"/>
      <c r="FWM17" s="403"/>
      <c r="FWN17" s="403"/>
      <c r="FWO17" s="403"/>
      <c r="FWP17" s="403"/>
      <c r="FWQ17" s="403"/>
      <c r="FWR17" s="403"/>
      <c r="FWS17" s="403"/>
      <c r="FWT17" s="403"/>
      <c r="FWU17" s="403"/>
      <c r="FWV17" s="403"/>
      <c r="FWW17" s="403"/>
      <c r="FWX17" s="403"/>
      <c r="FWY17" s="403"/>
      <c r="FWZ17" s="403"/>
      <c r="FXA17" s="403"/>
      <c r="FXB17" s="403"/>
      <c r="FXC17" s="403"/>
      <c r="FXD17" s="403"/>
      <c r="FXE17" s="403"/>
      <c r="FXF17" s="403"/>
      <c r="FXG17" s="403"/>
      <c r="FXH17" s="403"/>
      <c r="FXI17" s="403"/>
      <c r="FXJ17" s="403"/>
      <c r="FXK17" s="403"/>
      <c r="FXL17" s="403"/>
      <c r="FXM17" s="403"/>
      <c r="FXN17" s="403"/>
      <c r="FXO17" s="403"/>
      <c r="FXP17" s="403"/>
      <c r="FXQ17" s="403"/>
      <c r="FXR17" s="403"/>
      <c r="FXS17" s="403"/>
      <c r="FXT17" s="403"/>
      <c r="FXU17" s="403"/>
      <c r="FXV17" s="403"/>
      <c r="FXW17" s="403"/>
      <c r="FXX17" s="403"/>
      <c r="FXY17" s="403"/>
      <c r="FXZ17" s="403"/>
      <c r="FYA17" s="403"/>
      <c r="FYB17" s="403"/>
      <c r="FYC17" s="403"/>
      <c r="FYD17" s="403"/>
      <c r="FYE17" s="403"/>
      <c r="FYF17" s="403"/>
      <c r="FYG17" s="403"/>
      <c r="FYH17" s="403"/>
      <c r="FYI17" s="403"/>
      <c r="FYJ17" s="403"/>
      <c r="FYK17" s="403"/>
      <c r="FYL17" s="403"/>
      <c r="FYM17" s="403"/>
      <c r="FYN17" s="403"/>
      <c r="FYO17" s="403"/>
      <c r="FYP17" s="403"/>
      <c r="FYQ17" s="403"/>
      <c r="FYR17" s="403"/>
      <c r="FYS17" s="403"/>
      <c r="FYT17" s="403"/>
      <c r="FYU17" s="403"/>
      <c r="FYV17" s="403"/>
      <c r="FYW17" s="403"/>
      <c r="FYX17" s="403"/>
      <c r="FYY17" s="403"/>
      <c r="FYZ17" s="403"/>
      <c r="FZA17" s="403"/>
      <c r="FZB17" s="403"/>
      <c r="FZC17" s="403"/>
      <c r="FZD17" s="403"/>
      <c r="FZE17" s="403"/>
      <c r="FZF17" s="403"/>
      <c r="FZG17" s="403"/>
      <c r="FZH17" s="403"/>
      <c r="FZI17" s="403"/>
      <c r="FZJ17" s="403"/>
      <c r="FZK17" s="403"/>
      <c r="FZL17" s="403"/>
      <c r="FZM17" s="403"/>
      <c r="FZN17" s="403"/>
      <c r="FZO17" s="403"/>
      <c r="FZP17" s="403"/>
      <c r="FZQ17" s="403"/>
      <c r="FZR17" s="403"/>
      <c r="FZS17" s="403"/>
      <c r="FZT17" s="403"/>
      <c r="FZU17" s="403"/>
      <c r="FZV17" s="403"/>
      <c r="FZW17" s="403"/>
      <c r="FZX17" s="403"/>
      <c r="FZY17" s="403"/>
      <c r="FZZ17" s="403"/>
      <c r="GAA17" s="403"/>
      <c r="GAB17" s="403"/>
      <c r="GAC17" s="403"/>
      <c r="GAD17" s="403"/>
      <c r="GAE17" s="403"/>
      <c r="GAF17" s="403"/>
      <c r="GAG17" s="403"/>
      <c r="GAH17" s="403"/>
      <c r="GAI17" s="403"/>
      <c r="GAJ17" s="403"/>
      <c r="GAK17" s="403"/>
      <c r="GAL17" s="403"/>
      <c r="GAM17" s="403"/>
      <c r="GAN17" s="403"/>
      <c r="GAO17" s="403"/>
      <c r="GAP17" s="403"/>
      <c r="GAQ17" s="403"/>
      <c r="GAR17" s="403"/>
      <c r="GAS17" s="403"/>
      <c r="GAT17" s="403"/>
      <c r="GAU17" s="403"/>
      <c r="GAV17" s="403"/>
      <c r="GAW17" s="403"/>
      <c r="GAX17" s="403"/>
      <c r="GAY17" s="403"/>
      <c r="GAZ17" s="403"/>
      <c r="GBA17" s="403"/>
      <c r="GBB17" s="403"/>
      <c r="GBC17" s="403"/>
      <c r="GBD17" s="403"/>
      <c r="GBE17" s="403"/>
      <c r="GBF17" s="403"/>
      <c r="GBG17" s="403"/>
      <c r="GBH17" s="403"/>
      <c r="GBI17" s="403"/>
      <c r="GBJ17" s="403"/>
      <c r="GBK17" s="403"/>
      <c r="GBL17" s="403"/>
      <c r="GBM17" s="403"/>
      <c r="GBN17" s="403"/>
      <c r="GBO17" s="403"/>
      <c r="GBP17" s="403"/>
      <c r="GBQ17" s="403"/>
      <c r="GBR17" s="403"/>
      <c r="GBS17" s="403"/>
      <c r="GBT17" s="403"/>
      <c r="GBU17" s="403"/>
      <c r="GBV17" s="403"/>
      <c r="GBW17" s="403"/>
      <c r="GBX17" s="403"/>
      <c r="GBY17" s="403"/>
      <c r="GBZ17" s="403"/>
      <c r="GCA17" s="403"/>
      <c r="GCB17" s="403"/>
      <c r="GCC17" s="403"/>
      <c r="GCD17" s="403"/>
      <c r="GCE17" s="403"/>
      <c r="GCF17" s="403"/>
      <c r="GCG17" s="403"/>
      <c r="GCH17" s="403"/>
      <c r="GCI17" s="403"/>
      <c r="GCJ17" s="403"/>
      <c r="GCK17" s="403"/>
      <c r="GCL17" s="403"/>
      <c r="GCM17" s="403"/>
      <c r="GCN17" s="403"/>
      <c r="GCO17" s="403"/>
      <c r="GCP17" s="403"/>
      <c r="GCQ17" s="403"/>
      <c r="GCR17" s="403"/>
      <c r="GCS17" s="403"/>
      <c r="GCT17" s="403"/>
      <c r="GCU17" s="403"/>
      <c r="GCV17" s="403"/>
      <c r="GCW17" s="403"/>
      <c r="GCX17" s="403"/>
      <c r="GCY17" s="403"/>
      <c r="GCZ17" s="403"/>
      <c r="GDA17" s="403"/>
      <c r="GDB17" s="403"/>
      <c r="GDC17" s="403"/>
      <c r="GDD17" s="403"/>
      <c r="GDE17" s="403"/>
      <c r="GDF17" s="403"/>
      <c r="GDG17" s="403"/>
      <c r="GDH17" s="403"/>
      <c r="GDI17" s="403"/>
      <c r="GDJ17" s="403"/>
      <c r="GDK17" s="403"/>
      <c r="GDL17" s="403"/>
      <c r="GDM17" s="403"/>
      <c r="GDN17" s="403"/>
      <c r="GDO17" s="403"/>
      <c r="GDP17" s="403"/>
      <c r="GDQ17" s="403"/>
      <c r="GDR17" s="403"/>
      <c r="GDS17" s="403"/>
      <c r="GDT17" s="403"/>
      <c r="GDU17" s="403"/>
      <c r="GDV17" s="403"/>
      <c r="GDW17" s="403"/>
      <c r="GDX17" s="403"/>
      <c r="GDY17" s="403"/>
      <c r="GDZ17" s="403"/>
      <c r="GEA17" s="403"/>
      <c r="GEB17" s="403"/>
      <c r="GEC17" s="403"/>
      <c r="GED17" s="403"/>
      <c r="GEE17" s="403"/>
      <c r="GEF17" s="403"/>
      <c r="GEG17" s="403"/>
      <c r="GEH17" s="403"/>
      <c r="GEI17" s="403"/>
      <c r="GEJ17" s="403"/>
      <c r="GEK17" s="403"/>
      <c r="GEL17" s="403"/>
      <c r="GEM17" s="403"/>
      <c r="GEN17" s="403"/>
      <c r="GEO17" s="403"/>
      <c r="GEP17" s="403"/>
      <c r="GEQ17" s="403"/>
      <c r="GER17" s="403"/>
      <c r="GES17" s="403"/>
      <c r="GET17" s="403"/>
      <c r="GEU17" s="403"/>
      <c r="GEV17" s="403"/>
      <c r="GEW17" s="403"/>
      <c r="GEX17" s="403"/>
      <c r="GEY17" s="403"/>
      <c r="GEZ17" s="403"/>
      <c r="GFA17" s="403"/>
      <c r="GFB17" s="403"/>
      <c r="GFC17" s="403"/>
      <c r="GFD17" s="403"/>
      <c r="GFE17" s="403"/>
      <c r="GFF17" s="403"/>
      <c r="GFG17" s="403"/>
      <c r="GFH17" s="403"/>
      <c r="GFI17" s="403"/>
      <c r="GFJ17" s="403"/>
      <c r="GFK17" s="403"/>
      <c r="GFL17" s="403"/>
      <c r="GFM17" s="403"/>
      <c r="GFN17" s="403"/>
      <c r="GFO17" s="403"/>
      <c r="GFP17" s="403"/>
      <c r="GFQ17" s="403"/>
      <c r="GFR17" s="403"/>
      <c r="GFS17" s="403"/>
      <c r="GFT17" s="403"/>
      <c r="GFU17" s="403"/>
      <c r="GFV17" s="403"/>
      <c r="GFW17" s="403"/>
      <c r="GFX17" s="403"/>
      <c r="GFY17" s="403"/>
      <c r="GFZ17" s="403"/>
      <c r="GGA17" s="403"/>
      <c r="GGB17" s="403"/>
      <c r="GGC17" s="403"/>
      <c r="GGD17" s="403"/>
      <c r="GGE17" s="403"/>
      <c r="GGF17" s="403"/>
      <c r="GGG17" s="403"/>
      <c r="GGH17" s="403"/>
      <c r="GGI17" s="403"/>
      <c r="GGJ17" s="403"/>
      <c r="GGK17" s="403"/>
      <c r="GGL17" s="403"/>
      <c r="GGM17" s="403"/>
      <c r="GGN17" s="403"/>
      <c r="GGO17" s="403"/>
      <c r="GGP17" s="403"/>
      <c r="GGQ17" s="403"/>
      <c r="GGR17" s="403"/>
      <c r="GGS17" s="403"/>
      <c r="GGT17" s="403"/>
      <c r="GGU17" s="403"/>
      <c r="GGV17" s="403"/>
      <c r="GGW17" s="403"/>
      <c r="GGX17" s="403"/>
      <c r="GGY17" s="403"/>
      <c r="GGZ17" s="403"/>
      <c r="GHA17" s="403"/>
      <c r="GHB17" s="403"/>
      <c r="GHC17" s="403"/>
      <c r="GHD17" s="403"/>
      <c r="GHE17" s="403"/>
      <c r="GHF17" s="403"/>
      <c r="GHG17" s="403"/>
      <c r="GHH17" s="403"/>
      <c r="GHI17" s="403"/>
      <c r="GHJ17" s="403"/>
      <c r="GHK17" s="403"/>
      <c r="GHL17" s="403"/>
      <c r="GHM17" s="403"/>
      <c r="GHN17" s="403"/>
      <c r="GHO17" s="403"/>
      <c r="GHP17" s="403"/>
      <c r="GHQ17" s="403"/>
      <c r="GHR17" s="403"/>
      <c r="GHS17" s="403"/>
      <c r="GHT17" s="403"/>
      <c r="GHU17" s="403"/>
      <c r="GHV17" s="403"/>
      <c r="GHW17" s="403"/>
      <c r="GHX17" s="403"/>
      <c r="GHY17" s="403"/>
      <c r="GHZ17" s="403"/>
      <c r="GIA17" s="403"/>
      <c r="GIB17" s="403"/>
      <c r="GIC17" s="403"/>
      <c r="GID17" s="403"/>
      <c r="GIE17" s="403"/>
      <c r="GIF17" s="403"/>
      <c r="GIG17" s="403"/>
      <c r="GIH17" s="403"/>
      <c r="GII17" s="403"/>
      <c r="GIJ17" s="403"/>
      <c r="GIK17" s="403"/>
      <c r="GIL17" s="403"/>
      <c r="GIM17" s="403"/>
      <c r="GIN17" s="403"/>
      <c r="GIO17" s="403"/>
      <c r="GIP17" s="403"/>
      <c r="GIQ17" s="403"/>
      <c r="GIR17" s="403"/>
      <c r="GIS17" s="403"/>
      <c r="GIT17" s="403"/>
      <c r="GIU17" s="403"/>
      <c r="GIV17" s="403"/>
      <c r="GIW17" s="403"/>
      <c r="GIX17" s="403"/>
      <c r="GIY17" s="403"/>
      <c r="GIZ17" s="403"/>
      <c r="GJA17" s="403"/>
      <c r="GJB17" s="403"/>
      <c r="GJC17" s="403"/>
      <c r="GJD17" s="403"/>
      <c r="GJE17" s="403"/>
      <c r="GJF17" s="403"/>
      <c r="GJG17" s="403"/>
      <c r="GJH17" s="403"/>
      <c r="GJI17" s="403"/>
      <c r="GJJ17" s="403"/>
      <c r="GJK17" s="403"/>
      <c r="GJL17" s="403"/>
      <c r="GJM17" s="403"/>
      <c r="GJN17" s="403"/>
      <c r="GJO17" s="403"/>
      <c r="GJP17" s="403"/>
      <c r="GJQ17" s="403"/>
      <c r="GJR17" s="403"/>
      <c r="GJS17" s="403"/>
      <c r="GJT17" s="403"/>
      <c r="GJU17" s="403"/>
      <c r="GJV17" s="403"/>
      <c r="GJW17" s="403"/>
      <c r="GJX17" s="403"/>
      <c r="GJY17" s="403"/>
      <c r="GJZ17" s="403"/>
      <c r="GKA17" s="403"/>
      <c r="GKB17" s="403"/>
      <c r="GKC17" s="403"/>
      <c r="GKD17" s="403"/>
      <c r="GKE17" s="403"/>
      <c r="GKF17" s="403"/>
      <c r="GKG17" s="403"/>
      <c r="GKH17" s="403"/>
      <c r="GKI17" s="403"/>
      <c r="GKJ17" s="403"/>
      <c r="GKK17" s="403"/>
      <c r="GKL17" s="403"/>
      <c r="GKM17" s="403"/>
      <c r="GKN17" s="403"/>
      <c r="GKO17" s="403"/>
      <c r="GKP17" s="403"/>
      <c r="GKQ17" s="403"/>
      <c r="GKR17" s="403"/>
      <c r="GKS17" s="403"/>
      <c r="GKT17" s="403"/>
      <c r="GKU17" s="403"/>
      <c r="GKV17" s="403"/>
      <c r="GKW17" s="403"/>
      <c r="GKX17" s="403"/>
      <c r="GKY17" s="403"/>
      <c r="GKZ17" s="403"/>
      <c r="GLA17" s="403"/>
      <c r="GLB17" s="403"/>
      <c r="GLC17" s="403"/>
      <c r="GLD17" s="403"/>
      <c r="GLE17" s="403"/>
      <c r="GLF17" s="403"/>
      <c r="GLG17" s="403"/>
      <c r="GLH17" s="403"/>
      <c r="GLI17" s="403"/>
      <c r="GLJ17" s="403"/>
      <c r="GLK17" s="403"/>
      <c r="GLL17" s="403"/>
      <c r="GLM17" s="403"/>
      <c r="GLN17" s="403"/>
      <c r="GLO17" s="403"/>
      <c r="GLP17" s="403"/>
      <c r="GLQ17" s="403"/>
      <c r="GLR17" s="403"/>
      <c r="GLS17" s="403"/>
      <c r="GLT17" s="403"/>
      <c r="GLU17" s="403"/>
      <c r="GLV17" s="403"/>
      <c r="GLW17" s="403"/>
      <c r="GLX17" s="403"/>
      <c r="GLY17" s="403"/>
      <c r="GLZ17" s="403"/>
      <c r="GMA17" s="403"/>
      <c r="GMB17" s="403"/>
      <c r="GMC17" s="403"/>
      <c r="GMD17" s="403"/>
      <c r="GME17" s="403"/>
      <c r="GMF17" s="403"/>
      <c r="GMG17" s="403"/>
      <c r="GMH17" s="403"/>
      <c r="GMI17" s="403"/>
      <c r="GMJ17" s="403"/>
      <c r="GMK17" s="403"/>
      <c r="GML17" s="403"/>
      <c r="GMM17" s="403"/>
      <c r="GMN17" s="403"/>
      <c r="GMO17" s="403"/>
      <c r="GMP17" s="403"/>
      <c r="GMQ17" s="403"/>
      <c r="GMR17" s="403"/>
      <c r="GMS17" s="403"/>
      <c r="GMT17" s="403"/>
      <c r="GMU17" s="403"/>
      <c r="GMV17" s="403"/>
      <c r="GMW17" s="403"/>
      <c r="GMX17" s="403"/>
      <c r="GMY17" s="403"/>
      <c r="GMZ17" s="403"/>
      <c r="GNA17" s="403"/>
      <c r="GNB17" s="403"/>
      <c r="GNC17" s="403"/>
      <c r="GND17" s="403"/>
      <c r="GNE17" s="403"/>
      <c r="GNF17" s="403"/>
      <c r="GNG17" s="403"/>
      <c r="GNH17" s="403"/>
      <c r="GNI17" s="403"/>
      <c r="GNJ17" s="403"/>
      <c r="GNK17" s="403"/>
      <c r="GNL17" s="403"/>
      <c r="GNM17" s="403"/>
      <c r="GNN17" s="403"/>
      <c r="GNO17" s="403"/>
      <c r="GNP17" s="403"/>
      <c r="GNQ17" s="403"/>
      <c r="GNR17" s="403"/>
      <c r="GNS17" s="403"/>
      <c r="GNT17" s="403"/>
      <c r="GNU17" s="403"/>
      <c r="GNV17" s="403"/>
      <c r="GNW17" s="403"/>
      <c r="GNX17" s="403"/>
      <c r="GNY17" s="403"/>
      <c r="GNZ17" s="403"/>
      <c r="GOA17" s="403"/>
      <c r="GOB17" s="403"/>
      <c r="GOC17" s="403"/>
      <c r="GOD17" s="403"/>
      <c r="GOE17" s="403"/>
      <c r="GOF17" s="403"/>
      <c r="GOG17" s="403"/>
      <c r="GOH17" s="403"/>
      <c r="GOI17" s="403"/>
      <c r="GOJ17" s="403"/>
      <c r="GOK17" s="403"/>
      <c r="GOL17" s="403"/>
      <c r="GOM17" s="403"/>
      <c r="GON17" s="403"/>
      <c r="GOO17" s="403"/>
      <c r="GOP17" s="403"/>
      <c r="GOQ17" s="403"/>
      <c r="GOR17" s="403"/>
      <c r="GOS17" s="403"/>
      <c r="GOT17" s="403"/>
      <c r="GOU17" s="403"/>
      <c r="GOV17" s="403"/>
      <c r="GOW17" s="403"/>
      <c r="GOX17" s="403"/>
      <c r="GOY17" s="403"/>
      <c r="GOZ17" s="403"/>
      <c r="GPA17" s="403"/>
      <c r="GPB17" s="403"/>
      <c r="GPC17" s="403"/>
      <c r="GPD17" s="403"/>
      <c r="GPE17" s="403"/>
      <c r="GPF17" s="403"/>
      <c r="GPG17" s="403"/>
      <c r="GPH17" s="403"/>
      <c r="GPI17" s="403"/>
      <c r="GPJ17" s="403"/>
      <c r="GPK17" s="403"/>
      <c r="GPL17" s="403"/>
      <c r="GPM17" s="403"/>
      <c r="GPN17" s="403"/>
      <c r="GPO17" s="403"/>
      <c r="GPP17" s="403"/>
      <c r="GPQ17" s="403"/>
      <c r="GPR17" s="403"/>
      <c r="GPS17" s="403"/>
      <c r="GPT17" s="403"/>
      <c r="GPU17" s="403"/>
      <c r="GPV17" s="403"/>
      <c r="GPW17" s="403"/>
      <c r="GPX17" s="403"/>
      <c r="GPY17" s="403"/>
      <c r="GPZ17" s="403"/>
      <c r="GQA17" s="403"/>
      <c r="GQB17" s="403"/>
      <c r="GQC17" s="403"/>
      <c r="GQD17" s="403"/>
      <c r="GQE17" s="403"/>
      <c r="GQF17" s="403"/>
      <c r="GQG17" s="403"/>
      <c r="GQH17" s="403"/>
      <c r="GQI17" s="403"/>
      <c r="GQJ17" s="403"/>
      <c r="GQK17" s="403"/>
      <c r="GQL17" s="403"/>
      <c r="GQM17" s="403"/>
      <c r="GQN17" s="403"/>
      <c r="GQO17" s="403"/>
      <c r="GQP17" s="403"/>
      <c r="GQQ17" s="403"/>
      <c r="GQR17" s="403"/>
      <c r="GQS17" s="403"/>
      <c r="GQT17" s="403"/>
      <c r="GQU17" s="403"/>
      <c r="GQV17" s="403"/>
      <c r="GQW17" s="403"/>
      <c r="GQX17" s="403"/>
      <c r="GQY17" s="403"/>
      <c r="GQZ17" s="403"/>
      <c r="GRA17" s="403"/>
      <c r="GRB17" s="403"/>
      <c r="GRC17" s="403"/>
      <c r="GRD17" s="403"/>
      <c r="GRE17" s="403"/>
      <c r="GRF17" s="403"/>
      <c r="GRG17" s="403"/>
      <c r="GRH17" s="403"/>
      <c r="GRI17" s="403"/>
      <c r="GRJ17" s="403"/>
      <c r="GRK17" s="403"/>
      <c r="GRL17" s="403"/>
      <c r="GRM17" s="403"/>
      <c r="GRN17" s="403"/>
      <c r="GRO17" s="403"/>
      <c r="GRP17" s="403"/>
      <c r="GRQ17" s="403"/>
      <c r="GRR17" s="403"/>
      <c r="GRS17" s="403"/>
      <c r="GRT17" s="403"/>
      <c r="GRU17" s="403"/>
      <c r="GRV17" s="403"/>
      <c r="GRW17" s="403"/>
      <c r="GRX17" s="403"/>
      <c r="GRY17" s="403"/>
      <c r="GRZ17" s="403"/>
      <c r="GSA17" s="403"/>
      <c r="GSB17" s="403"/>
      <c r="GSC17" s="403"/>
      <c r="GSD17" s="403"/>
      <c r="GSE17" s="403"/>
      <c r="GSF17" s="403"/>
      <c r="GSG17" s="403"/>
      <c r="GSH17" s="403"/>
      <c r="GSI17" s="403"/>
      <c r="GSJ17" s="403"/>
      <c r="GSK17" s="403"/>
      <c r="GSL17" s="403"/>
      <c r="GSM17" s="403"/>
      <c r="GSN17" s="403"/>
      <c r="GSO17" s="403"/>
      <c r="GSP17" s="403"/>
      <c r="GSQ17" s="403"/>
      <c r="GSR17" s="403"/>
      <c r="GSS17" s="403"/>
      <c r="GST17" s="403"/>
      <c r="GSU17" s="403"/>
      <c r="GSV17" s="403"/>
      <c r="GSW17" s="403"/>
      <c r="GSX17" s="403"/>
      <c r="GSY17" s="403"/>
      <c r="GSZ17" s="403"/>
      <c r="GTA17" s="403"/>
      <c r="GTB17" s="403"/>
      <c r="GTC17" s="403"/>
      <c r="GTD17" s="403"/>
      <c r="GTE17" s="403"/>
      <c r="GTF17" s="403"/>
      <c r="GTG17" s="403"/>
      <c r="GTH17" s="403"/>
      <c r="GTI17" s="403"/>
      <c r="GTJ17" s="403"/>
      <c r="GTK17" s="403"/>
      <c r="GTL17" s="403"/>
      <c r="GTM17" s="403"/>
      <c r="GTN17" s="403"/>
      <c r="GTO17" s="403"/>
      <c r="GTP17" s="403"/>
      <c r="GTQ17" s="403"/>
      <c r="GTR17" s="403"/>
      <c r="GTS17" s="403"/>
      <c r="GTT17" s="403"/>
      <c r="GTU17" s="403"/>
      <c r="GTV17" s="403"/>
      <c r="GTW17" s="403"/>
      <c r="GTX17" s="403"/>
      <c r="GTY17" s="403"/>
      <c r="GTZ17" s="403"/>
      <c r="GUA17" s="403"/>
      <c r="GUB17" s="403"/>
      <c r="GUC17" s="403"/>
      <c r="GUD17" s="403"/>
      <c r="GUE17" s="403"/>
      <c r="GUF17" s="403"/>
      <c r="GUG17" s="403"/>
      <c r="GUH17" s="403"/>
      <c r="GUI17" s="403"/>
      <c r="GUJ17" s="403"/>
      <c r="GUK17" s="403"/>
      <c r="GUL17" s="403"/>
      <c r="GUM17" s="403"/>
      <c r="GUN17" s="403"/>
      <c r="GUO17" s="403"/>
      <c r="GUP17" s="403"/>
      <c r="GUQ17" s="403"/>
      <c r="GUR17" s="403"/>
      <c r="GUS17" s="403"/>
      <c r="GUT17" s="403"/>
      <c r="GUU17" s="403"/>
      <c r="GUV17" s="403"/>
      <c r="GUW17" s="403"/>
      <c r="GUX17" s="403"/>
      <c r="GUY17" s="403"/>
      <c r="GUZ17" s="403"/>
      <c r="GVA17" s="403"/>
      <c r="GVB17" s="403"/>
      <c r="GVC17" s="403"/>
      <c r="GVD17" s="403"/>
      <c r="GVE17" s="403"/>
      <c r="GVF17" s="403"/>
      <c r="GVG17" s="403"/>
      <c r="GVH17" s="403"/>
      <c r="GVI17" s="403"/>
      <c r="GVJ17" s="403"/>
      <c r="GVK17" s="403"/>
      <c r="GVL17" s="403"/>
      <c r="GVM17" s="403"/>
      <c r="GVN17" s="403"/>
      <c r="GVO17" s="403"/>
      <c r="GVP17" s="403"/>
      <c r="GVQ17" s="403"/>
      <c r="GVR17" s="403"/>
      <c r="GVS17" s="403"/>
      <c r="GVT17" s="403"/>
      <c r="GVU17" s="403"/>
      <c r="GVV17" s="403"/>
      <c r="GVW17" s="403"/>
      <c r="GVX17" s="403"/>
      <c r="GVY17" s="403"/>
      <c r="GVZ17" s="403"/>
      <c r="GWA17" s="403"/>
      <c r="GWB17" s="403"/>
      <c r="GWC17" s="403"/>
      <c r="GWD17" s="403"/>
      <c r="GWE17" s="403"/>
      <c r="GWF17" s="403"/>
      <c r="GWG17" s="403"/>
      <c r="GWH17" s="403"/>
      <c r="GWI17" s="403"/>
      <c r="GWJ17" s="403"/>
      <c r="GWK17" s="403"/>
      <c r="GWL17" s="403"/>
      <c r="GWM17" s="403"/>
      <c r="GWN17" s="403"/>
      <c r="GWO17" s="403"/>
      <c r="GWP17" s="403"/>
      <c r="GWQ17" s="403"/>
      <c r="GWR17" s="403"/>
      <c r="GWS17" s="403"/>
      <c r="GWT17" s="403"/>
      <c r="GWU17" s="403"/>
      <c r="GWV17" s="403"/>
      <c r="GWW17" s="403"/>
      <c r="GWX17" s="403"/>
      <c r="GWY17" s="403"/>
      <c r="GWZ17" s="403"/>
      <c r="GXA17" s="403"/>
      <c r="GXB17" s="403"/>
      <c r="GXC17" s="403"/>
      <c r="GXD17" s="403"/>
      <c r="GXE17" s="403"/>
      <c r="GXF17" s="403"/>
      <c r="GXG17" s="403"/>
      <c r="GXH17" s="403"/>
      <c r="GXI17" s="403"/>
      <c r="GXJ17" s="403"/>
      <c r="GXK17" s="403"/>
      <c r="GXL17" s="403"/>
      <c r="GXM17" s="403"/>
      <c r="GXN17" s="403"/>
      <c r="GXO17" s="403"/>
      <c r="GXP17" s="403"/>
      <c r="GXQ17" s="403"/>
      <c r="GXR17" s="403"/>
      <c r="GXS17" s="403"/>
      <c r="GXT17" s="403"/>
      <c r="GXU17" s="403"/>
      <c r="GXV17" s="403"/>
      <c r="GXW17" s="403"/>
      <c r="GXX17" s="403"/>
      <c r="GXY17" s="403"/>
      <c r="GXZ17" s="403"/>
      <c r="GYA17" s="403"/>
      <c r="GYB17" s="403"/>
      <c r="GYC17" s="403"/>
      <c r="GYD17" s="403"/>
      <c r="GYE17" s="403"/>
      <c r="GYF17" s="403"/>
      <c r="GYG17" s="403"/>
      <c r="GYH17" s="403"/>
      <c r="GYI17" s="403"/>
      <c r="GYJ17" s="403"/>
      <c r="GYK17" s="403"/>
      <c r="GYL17" s="403"/>
      <c r="GYM17" s="403"/>
      <c r="GYN17" s="403"/>
      <c r="GYO17" s="403"/>
      <c r="GYP17" s="403"/>
      <c r="GYQ17" s="403"/>
      <c r="GYR17" s="403"/>
      <c r="GYS17" s="403"/>
      <c r="GYT17" s="403"/>
      <c r="GYU17" s="403"/>
      <c r="GYV17" s="403"/>
      <c r="GYW17" s="403"/>
      <c r="GYX17" s="403"/>
      <c r="GYY17" s="403"/>
      <c r="GYZ17" s="403"/>
      <c r="GZA17" s="403"/>
      <c r="GZB17" s="403"/>
      <c r="GZC17" s="403"/>
      <c r="GZD17" s="403"/>
      <c r="GZE17" s="403"/>
      <c r="GZF17" s="403"/>
      <c r="GZG17" s="403"/>
      <c r="GZH17" s="403"/>
      <c r="GZI17" s="403"/>
      <c r="GZJ17" s="403"/>
      <c r="GZK17" s="403"/>
      <c r="GZL17" s="403"/>
      <c r="GZM17" s="403"/>
      <c r="GZN17" s="403"/>
      <c r="GZO17" s="403"/>
      <c r="GZP17" s="403"/>
      <c r="GZQ17" s="403"/>
      <c r="GZR17" s="403"/>
      <c r="GZS17" s="403"/>
      <c r="GZT17" s="403"/>
      <c r="GZU17" s="403"/>
      <c r="GZV17" s="403"/>
      <c r="GZW17" s="403"/>
      <c r="GZX17" s="403"/>
      <c r="GZY17" s="403"/>
      <c r="GZZ17" s="403"/>
      <c r="HAA17" s="403"/>
      <c r="HAB17" s="403"/>
      <c r="HAC17" s="403"/>
      <c r="HAD17" s="403"/>
      <c r="HAE17" s="403"/>
      <c r="HAF17" s="403"/>
      <c r="HAG17" s="403"/>
      <c r="HAH17" s="403"/>
      <c r="HAI17" s="403"/>
      <c r="HAJ17" s="403"/>
      <c r="HAK17" s="403"/>
      <c r="HAL17" s="403"/>
      <c r="HAM17" s="403"/>
      <c r="HAN17" s="403"/>
      <c r="HAO17" s="403"/>
      <c r="HAP17" s="403"/>
      <c r="HAQ17" s="403"/>
      <c r="HAR17" s="403"/>
      <c r="HAS17" s="403"/>
      <c r="HAT17" s="403"/>
      <c r="HAU17" s="403"/>
      <c r="HAV17" s="403"/>
      <c r="HAW17" s="403"/>
      <c r="HAX17" s="403"/>
      <c r="HAY17" s="403"/>
      <c r="HAZ17" s="403"/>
      <c r="HBA17" s="403"/>
      <c r="HBB17" s="403"/>
      <c r="HBC17" s="403"/>
      <c r="HBD17" s="403"/>
      <c r="HBE17" s="403"/>
      <c r="HBF17" s="403"/>
      <c r="HBG17" s="403"/>
      <c r="HBH17" s="403"/>
      <c r="HBI17" s="403"/>
      <c r="HBJ17" s="403"/>
      <c r="HBK17" s="403"/>
      <c r="HBL17" s="403"/>
      <c r="HBM17" s="403"/>
      <c r="HBN17" s="403"/>
      <c r="HBO17" s="403"/>
      <c r="HBP17" s="403"/>
      <c r="HBQ17" s="403"/>
      <c r="HBR17" s="403"/>
      <c r="HBS17" s="403"/>
      <c r="HBT17" s="403"/>
      <c r="HBU17" s="403"/>
      <c r="HBV17" s="403"/>
      <c r="HBW17" s="403"/>
      <c r="HBX17" s="403"/>
      <c r="HBY17" s="403"/>
      <c r="HBZ17" s="403"/>
      <c r="HCA17" s="403"/>
      <c r="HCB17" s="403"/>
      <c r="HCC17" s="403"/>
      <c r="HCD17" s="403"/>
      <c r="HCE17" s="403"/>
      <c r="HCF17" s="403"/>
      <c r="HCG17" s="403"/>
      <c r="HCH17" s="403"/>
      <c r="HCI17" s="403"/>
      <c r="HCJ17" s="403"/>
      <c r="HCK17" s="403"/>
      <c r="HCL17" s="403"/>
      <c r="HCM17" s="403"/>
      <c r="HCN17" s="403"/>
      <c r="HCO17" s="403"/>
      <c r="HCP17" s="403"/>
      <c r="HCQ17" s="403"/>
      <c r="HCR17" s="403"/>
      <c r="HCS17" s="403"/>
      <c r="HCT17" s="403"/>
      <c r="HCU17" s="403"/>
      <c r="HCV17" s="403"/>
      <c r="HCW17" s="403"/>
      <c r="HCX17" s="403"/>
      <c r="HCY17" s="403"/>
      <c r="HCZ17" s="403"/>
      <c r="HDA17" s="403"/>
      <c r="HDB17" s="403"/>
      <c r="HDC17" s="403"/>
      <c r="HDD17" s="403"/>
      <c r="HDE17" s="403"/>
      <c r="HDF17" s="403"/>
      <c r="HDG17" s="403"/>
      <c r="HDH17" s="403"/>
      <c r="HDI17" s="403"/>
      <c r="HDJ17" s="403"/>
      <c r="HDK17" s="403"/>
      <c r="HDL17" s="403"/>
      <c r="HDM17" s="403"/>
      <c r="HDN17" s="403"/>
      <c r="HDO17" s="403"/>
      <c r="HDP17" s="403"/>
      <c r="HDQ17" s="403"/>
      <c r="HDR17" s="403"/>
      <c r="HDS17" s="403"/>
      <c r="HDT17" s="403"/>
      <c r="HDU17" s="403"/>
      <c r="HDV17" s="403"/>
      <c r="HDW17" s="403"/>
      <c r="HDX17" s="403"/>
      <c r="HDY17" s="403"/>
      <c r="HDZ17" s="403"/>
      <c r="HEA17" s="403"/>
      <c r="HEB17" s="403"/>
      <c r="HEC17" s="403"/>
      <c r="HED17" s="403"/>
      <c r="HEE17" s="403"/>
      <c r="HEF17" s="403"/>
      <c r="HEG17" s="403"/>
      <c r="HEH17" s="403"/>
      <c r="HEI17" s="403"/>
      <c r="HEJ17" s="403"/>
      <c r="HEK17" s="403"/>
      <c r="HEL17" s="403"/>
      <c r="HEM17" s="403"/>
      <c r="HEN17" s="403"/>
      <c r="HEO17" s="403"/>
      <c r="HEP17" s="403"/>
      <c r="HEQ17" s="403"/>
      <c r="HER17" s="403"/>
      <c r="HES17" s="403"/>
      <c r="HET17" s="403"/>
      <c r="HEU17" s="403"/>
      <c r="HEV17" s="403"/>
      <c r="HEW17" s="403"/>
      <c r="HEX17" s="403"/>
      <c r="HEY17" s="403"/>
      <c r="HEZ17" s="403"/>
      <c r="HFA17" s="403"/>
      <c r="HFB17" s="403"/>
      <c r="HFC17" s="403"/>
      <c r="HFD17" s="403"/>
      <c r="HFE17" s="403"/>
      <c r="HFF17" s="403"/>
      <c r="HFG17" s="403"/>
      <c r="HFH17" s="403"/>
      <c r="HFI17" s="403"/>
      <c r="HFJ17" s="403"/>
      <c r="HFK17" s="403"/>
      <c r="HFL17" s="403"/>
      <c r="HFM17" s="403"/>
      <c r="HFN17" s="403"/>
      <c r="HFO17" s="403"/>
      <c r="HFP17" s="403"/>
      <c r="HFQ17" s="403"/>
      <c r="HFR17" s="403"/>
      <c r="HFS17" s="403"/>
      <c r="HFT17" s="403"/>
      <c r="HFU17" s="403"/>
      <c r="HFV17" s="403"/>
      <c r="HFW17" s="403"/>
      <c r="HFX17" s="403"/>
      <c r="HFY17" s="403"/>
      <c r="HFZ17" s="403"/>
      <c r="HGA17" s="403"/>
      <c r="HGB17" s="403"/>
      <c r="HGC17" s="403"/>
      <c r="HGD17" s="403"/>
      <c r="HGE17" s="403"/>
      <c r="HGF17" s="403"/>
      <c r="HGG17" s="403"/>
      <c r="HGH17" s="403"/>
      <c r="HGI17" s="403"/>
      <c r="HGJ17" s="403"/>
      <c r="HGK17" s="403"/>
      <c r="HGL17" s="403"/>
      <c r="HGM17" s="403"/>
      <c r="HGN17" s="403"/>
      <c r="HGO17" s="403"/>
      <c r="HGP17" s="403"/>
      <c r="HGQ17" s="403"/>
      <c r="HGR17" s="403"/>
      <c r="HGS17" s="403"/>
      <c r="HGT17" s="403"/>
      <c r="HGU17" s="403"/>
      <c r="HGV17" s="403"/>
      <c r="HGW17" s="403"/>
      <c r="HGX17" s="403"/>
      <c r="HGY17" s="403"/>
      <c r="HGZ17" s="403"/>
      <c r="HHA17" s="403"/>
      <c r="HHB17" s="403"/>
      <c r="HHC17" s="403"/>
      <c r="HHD17" s="403"/>
      <c r="HHE17" s="403"/>
      <c r="HHF17" s="403"/>
      <c r="HHG17" s="403"/>
      <c r="HHH17" s="403"/>
      <c r="HHI17" s="403"/>
      <c r="HHJ17" s="403"/>
      <c r="HHK17" s="403"/>
      <c r="HHL17" s="403"/>
      <c r="HHM17" s="403"/>
      <c r="HHN17" s="403"/>
      <c r="HHO17" s="403"/>
      <c r="HHP17" s="403"/>
      <c r="HHQ17" s="403"/>
      <c r="HHR17" s="403"/>
      <c r="HHS17" s="403"/>
      <c r="HHT17" s="403"/>
      <c r="HHU17" s="403"/>
      <c r="HHV17" s="403"/>
      <c r="HHW17" s="403"/>
      <c r="HHX17" s="403"/>
      <c r="HHY17" s="403"/>
      <c r="HHZ17" s="403"/>
      <c r="HIA17" s="403"/>
      <c r="HIB17" s="403"/>
      <c r="HIC17" s="403"/>
      <c r="HID17" s="403"/>
      <c r="HIE17" s="403"/>
      <c r="HIF17" s="403"/>
      <c r="HIG17" s="403"/>
      <c r="HIH17" s="403"/>
      <c r="HII17" s="403"/>
      <c r="HIJ17" s="403"/>
      <c r="HIK17" s="403"/>
      <c r="HIL17" s="403"/>
      <c r="HIM17" s="403"/>
      <c r="HIN17" s="403"/>
      <c r="HIO17" s="403"/>
      <c r="HIP17" s="403"/>
      <c r="HIQ17" s="403"/>
      <c r="HIR17" s="403"/>
      <c r="HIS17" s="403"/>
      <c r="HIT17" s="403"/>
      <c r="HIU17" s="403"/>
      <c r="HIV17" s="403"/>
      <c r="HIW17" s="403"/>
      <c r="HIX17" s="403"/>
      <c r="HIY17" s="403"/>
      <c r="HIZ17" s="403"/>
      <c r="HJA17" s="403"/>
      <c r="HJB17" s="403"/>
      <c r="HJC17" s="403"/>
      <c r="HJD17" s="403"/>
      <c r="HJE17" s="403"/>
      <c r="HJF17" s="403"/>
      <c r="HJG17" s="403"/>
      <c r="HJH17" s="403"/>
      <c r="HJI17" s="403"/>
      <c r="HJJ17" s="403"/>
      <c r="HJK17" s="403"/>
      <c r="HJL17" s="403"/>
      <c r="HJM17" s="403"/>
      <c r="HJN17" s="403"/>
      <c r="HJO17" s="403"/>
      <c r="HJP17" s="403"/>
      <c r="HJQ17" s="403"/>
      <c r="HJR17" s="403"/>
      <c r="HJS17" s="403"/>
      <c r="HJT17" s="403"/>
      <c r="HJU17" s="403"/>
      <c r="HJV17" s="403"/>
      <c r="HJW17" s="403"/>
      <c r="HJX17" s="403"/>
      <c r="HJY17" s="403"/>
      <c r="HJZ17" s="403"/>
      <c r="HKA17" s="403"/>
      <c r="HKB17" s="403"/>
      <c r="HKC17" s="403"/>
      <c r="HKD17" s="403"/>
      <c r="HKE17" s="403"/>
      <c r="HKF17" s="403"/>
      <c r="HKG17" s="403"/>
      <c r="HKH17" s="403"/>
      <c r="HKI17" s="403"/>
      <c r="HKJ17" s="403"/>
      <c r="HKK17" s="403"/>
      <c r="HKL17" s="403"/>
      <c r="HKM17" s="403"/>
      <c r="HKN17" s="403"/>
      <c r="HKO17" s="403"/>
      <c r="HKP17" s="403"/>
      <c r="HKQ17" s="403"/>
      <c r="HKR17" s="403"/>
      <c r="HKS17" s="403"/>
      <c r="HKT17" s="403"/>
      <c r="HKU17" s="403"/>
      <c r="HKV17" s="403"/>
      <c r="HKW17" s="403"/>
      <c r="HKX17" s="403"/>
      <c r="HKY17" s="403"/>
      <c r="HKZ17" s="403"/>
      <c r="HLA17" s="403"/>
      <c r="HLB17" s="403"/>
      <c r="HLC17" s="403"/>
      <c r="HLD17" s="403"/>
      <c r="HLE17" s="403"/>
      <c r="HLF17" s="403"/>
      <c r="HLG17" s="403"/>
      <c r="HLH17" s="403"/>
      <c r="HLI17" s="403"/>
      <c r="HLJ17" s="403"/>
      <c r="HLK17" s="403"/>
      <c r="HLL17" s="403"/>
      <c r="HLM17" s="403"/>
      <c r="HLN17" s="403"/>
      <c r="HLO17" s="403"/>
      <c r="HLP17" s="403"/>
      <c r="HLQ17" s="403"/>
      <c r="HLR17" s="403"/>
      <c r="HLS17" s="403"/>
      <c r="HLT17" s="403"/>
      <c r="HLU17" s="403"/>
      <c r="HLV17" s="403"/>
      <c r="HLW17" s="403"/>
      <c r="HLX17" s="403"/>
      <c r="HLY17" s="403"/>
      <c r="HLZ17" s="403"/>
      <c r="HMA17" s="403"/>
      <c r="HMB17" s="403"/>
      <c r="HMC17" s="403"/>
      <c r="HMD17" s="403"/>
      <c r="HME17" s="403"/>
      <c r="HMF17" s="403"/>
      <c r="HMG17" s="403"/>
      <c r="HMH17" s="403"/>
      <c r="HMI17" s="403"/>
      <c r="HMJ17" s="403"/>
      <c r="HMK17" s="403"/>
      <c r="HML17" s="403"/>
      <c r="HMM17" s="403"/>
      <c r="HMN17" s="403"/>
      <c r="HMO17" s="403"/>
      <c r="HMP17" s="403"/>
      <c r="HMQ17" s="403"/>
      <c r="HMR17" s="403"/>
      <c r="HMS17" s="403"/>
      <c r="HMT17" s="403"/>
      <c r="HMU17" s="403"/>
      <c r="HMV17" s="403"/>
      <c r="HMW17" s="403"/>
      <c r="HMX17" s="403"/>
      <c r="HMY17" s="403"/>
      <c r="HMZ17" s="403"/>
      <c r="HNA17" s="403"/>
      <c r="HNB17" s="403"/>
      <c r="HNC17" s="403"/>
      <c r="HND17" s="403"/>
      <c r="HNE17" s="403"/>
      <c r="HNF17" s="403"/>
      <c r="HNG17" s="403"/>
      <c r="HNH17" s="403"/>
      <c r="HNI17" s="403"/>
      <c r="HNJ17" s="403"/>
      <c r="HNK17" s="403"/>
      <c r="HNL17" s="403"/>
      <c r="HNM17" s="403"/>
      <c r="HNN17" s="403"/>
      <c r="HNO17" s="403"/>
      <c r="HNP17" s="403"/>
      <c r="HNQ17" s="403"/>
      <c r="HNR17" s="403"/>
      <c r="HNS17" s="403"/>
      <c r="HNT17" s="403"/>
      <c r="HNU17" s="403"/>
      <c r="HNV17" s="403"/>
      <c r="HNW17" s="403"/>
      <c r="HNX17" s="403"/>
      <c r="HNY17" s="403"/>
      <c r="HNZ17" s="403"/>
      <c r="HOA17" s="403"/>
      <c r="HOB17" s="403"/>
      <c r="HOC17" s="403"/>
      <c r="HOD17" s="403"/>
      <c r="HOE17" s="403"/>
      <c r="HOF17" s="403"/>
      <c r="HOG17" s="403"/>
      <c r="HOH17" s="403"/>
      <c r="HOI17" s="403"/>
      <c r="HOJ17" s="403"/>
      <c r="HOK17" s="403"/>
      <c r="HOL17" s="403"/>
      <c r="HOM17" s="403"/>
      <c r="HON17" s="403"/>
      <c r="HOO17" s="403"/>
      <c r="HOP17" s="403"/>
      <c r="HOQ17" s="403"/>
      <c r="HOR17" s="403"/>
      <c r="HOS17" s="403"/>
      <c r="HOT17" s="403"/>
      <c r="HOU17" s="403"/>
      <c r="HOV17" s="403"/>
      <c r="HOW17" s="403"/>
      <c r="HOX17" s="403"/>
      <c r="HOY17" s="403"/>
      <c r="HOZ17" s="403"/>
      <c r="HPA17" s="403"/>
      <c r="HPB17" s="403"/>
      <c r="HPC17" s="403"/>
      <c r="HPD17" s="403"/>
      <c r="HPE17" s="403"/>
      <c r="HPF17" s="403"/>
      <c r="HPG17" s="403"/>
      <c r="HPH17" s="403"/>
      <c r="HPI17" s="403"/>
      <c r="HPJ17" s="403"/>
      <c r="HPK17" s="403"/>
      <c r="HPL17" s="403"/>
      <c r="HPM17" s="403"/>
      <c r="HPN17" s="403"/>
      <c r="HPO17" s="403"/>
      <c r="HPP17" s="403"/>
      <c r="HPQ17" s="403"/>
      <c r="HPR17" s="403"/>
      <c r="HPS17" s="403"/>
      <c r="HPT17" s="403"/>
      <c r="HPU17" s="403"/>
      <c r="HPV17" s="403"/>
      <c r="HPW17" s="403"/>
      <c r="HPX17" s="403"/>
      <c r="HPY17" s="403"/>
      <c r="HPZ17" s="403"/>
      <c r="HQA17" s="403"/>
      <c r="HQB17" s="403"/>
      <c r="HQC17" s="403"/>
      <c r="HQD17" s="403"/>
      <c r="HQE17" s="403"/>
      <c r="HQF17" s="403"/>
      <c r="HQG17" s="403"/>
      <c r="HQH17" s="403"/>
      <c r="HQI17" s="403"/>
      <c r="HQJ17" s="403"/>
      <c r="HQK17" s="403"/>
      <c r="HQL17" s="403"/>
      <c r="HQM17" s="403"/>
      <c r="HQN17" s="403"/>
      <c r="HQO17" s="403"/>
      <c r="HQP17" s="403"/>
      <c r="HQQ17" s="403"/>
      <c r="HQR17" s="403"/>
      <c r="HQS17" s="403"/>
      <c r="HQT17" s="403"/>
      <c r="HQU17" s="403"/>
      <c r="HQV17" s="403"/>
      <c r="HQW17" s="403"/>
      <c r="HQX17" s="403"/>
      <c r="HQY17" s="403"/>
      <c r="HQZ17" s="403"/>
      <c r="HRA17" s="403"/>
      <c r="HRB17" s="403"/>
      <c r="HRC17" s="403"/>
      <c r="HRD17" s="403"/>
      <c r="HRE17" s="403"/>
      <c r="HRF17" s="403"/>
      <c r="HRG17" s="403"/>
      <c r="HRH17" s="403"/>
      <c r="HRI17" s="403"/>
      <c r="HRJ17" s="403"/>
      <c r="HRK17" s="403"/>
      <c r="HRL17" s="403"/>
      <c r="HRM17" s="403"/>
      <c r="HRN17" s="403"/>
      <c r="HRO17" s="403"/>
      <c r="HRP17" s="403"/>
      <c r="HRQ17" s="403"/>
      <c r="HRR17" s="403"/>
      <c r="HRS17" s="403"/>
      <c r="HRT17" s="403"/>
      <c r="HRU17" s="403"/>
      <c r="HRV17" s="403"/>
      <c r="HRW17" s="403"/>
      <c r="HRX17" s="403"/>
      <c r="HRY17" s="403"/>
      <c r="HRZ17" s="403"/>
      <c r="HSA17" s="403"/>
      <c r="HSB17" s="403"/>
      <c r="HSC17" s="403"/>
      <c r="HSD17" s="403"/>
      <c r="HSE17" s="403"/>
      <c r="HSF17" s="403"/>
      <c r="HSG17" s="403"/>
      <c r="HSH17" s="403"/>
      <c r="HSI17" s="403"/>
      <c r="HSJ17" s="403"/>
      <c r="HSK17" s="403"/>
      <c r="HSL17" s="403"/>
      <c r="HSM17" s="403"/>
      <c r="HSN17" s="403"/>
      <c r="HSO17" s="403"/>
      <c r="HSP17" s="403"/>
      <c r="HSQ17" s="403"/>
      <c r="HSR17" s="403"/>
      <c r="HSS17" s="403"/>
      <c r="HST17" s="403"/>
      <c r="HSU17" s="403"/>
      <c r="HSV17" s="403"/>
      <c r="HSW17" s="403"/>
      <c r="HSX17" s="403"/>
      <c r="HSY17" s="403"/>
      <c r="HSZ17" s="403"/>
      <c r="HTA17" s="403"/>
      <c r="HTB17" s="403"/>
      <c r="HTC17" s="403"/>
      <c r="HTD17" s="403"/>
      <c r="HTE17" s="403"/>
      <c r="HTF17" s="403"/>
      <c r="HTG17" s="403"/>
      <c r="HTH17" s="403"/>
      <c r="HTI17" s="403"/>
      <c r="HTJ17" s="403"/>
      <c r="HTK17" s="403"/>
      <c r="HTL17" s="403"/>
      <c r="HTM17" s="403"/>
      <c r="HTN17" s="403"/>
      <c r="HTO17" s="403"/>
      <c r="HTP17" s="403"/>
      <c r="HTQ17" s="403"/>
      <c r="HTR17" s="403"/>
      <c r="HTS17" s="403"/>
      <c r="HTT17" s="403"/>
      <c r="HTU17" s="403"/>
      <c r="HTV17" s="403"/>
      <c r="HTW17" s="403"/>
      <c r="HTX17" s="403"/>
      <c r="HTY17" s="403"/>
      <c r="HTZ17" s="403"/>
      <c r="HUA17" s="403"/>
      <c r="HUB17" s="403"/>
      <c r="HUC17" s="403"/>
      <c r="HUD17" s="403"/>
      <c r="HUE17" s="403"/>
      <c r="HUF17" s="403"/>
      <c r="HUG17" s="403"/>
      <c r="HUH17" s="403"/>
      <c r="HUI17" s="403"/>
      <c r="HUJ17" s="403"/>
      <c r="HUK17" s="403"/>
      <c r="HUL17" s="403"/>
      <c r="HUM17" s="403"/>
      <c r="HUN17" s="403"/>
      <c r="HUO17" s="403"/>
      <c r="HUP17" s="403"/>
      <c r="HUQ17" s="403"/>
      <c r="HUR17" s="403"/>
      <c r="HUS17" s="403"/>
      <c r="HUT17" s="403"/>
      <c r="HUU17" s="403"/>
      <c r="HUV17" s="403"/>
      <c r="HUW17" s="403"/>
      <c r="HUX17" s="403"/>
      <c r="HUY17" s="403"/>
      <c r="HUZ17" s="403"/>
      <c r="HVA17" s="403"/>
      <c r="HVB17" s="403"/>
      <c r="HVC17" s="403"/>
      <c r="HVD17" s="403"/>
      <c r="HVE17" s="403"/>
      <c r="HVF17" s="403"/>
      <c r="HVG17" s="403"/>
      <c r="HVH17" s="403"/>
      <c r="HVI17" s="403"/>
      <c r="HVJ17" s="403"/>
      <c r="HVK17" s="403"/>
      <c r="HVL17" s="403"/>
      <c r="HVM17" s="403"/>
      <c r="HVN17" s="403"/>
      <c r="HVO17" s="403"/>
      <c r="HVP17" s="403"/>
      <c r="HVQ17" s="403"/>
      <c r="HVR17" s="403"/>
      <c r="HVS17" s="403"/>
      <c r="HVT17" s="403"/>
      <c r="HVU17" s="403"/>
      <c r="HVV17" s="403"/>
      <c r="HVW17" s="403"/>
      <c r="HVX17" s="403"/>
      <c r="HVY17" s="403"/>
      <c r="HVZ17" s="403"/>
      <c r="HWA17" s="403"/>
      <c r="HWB17" s="403"/>
      <c r="HWC17" s="403"/>
      <c r="HWD17" s="403"/>
      <c r="HWE17" s="403"/>
      <c r="HWF17" s="403"/>
      <c r="HWG17" s="403"/>
      <c r="HWH17" s="403"/>
      <c r="HWI17" s="403"/>
      <c r="HWJ17" s="403"/>
      <c r="HWK17" s="403"/>
      <c r="HWL17" s="403"/>
      <c r="HWM17" s="403"/>
      <c r="HWN17" s="403"/>
      <c r="HWO17" s="403"/>
      <c r="HWP17" s="403"/>
      <c r="HWQ17" s="403"/>
      <c r="HWR17" s="403"/>
      <c r="HWS17" s="403"/>
      <c r="HWT17" s="403"/>
      <c r="HWU17" s="403"/>
      <c r="HWV17" s="403"/>
      <c r="HWW17" s="403"/>
      <c r="HWX17" s="403"/>
      <c r="HWY17" s="403"/>
      <c r="HWZ17" s="403"/>
      <c r="HXA17" s="403"/>
      <c r="HXB17" s="403"/>
      <c r="HXC17" s="403"/>
      <c r="HXD17" s="403"/>
      <c r="HXE17" s="403"/>
      <c r="HXF17" s="403"/>
      <c r="HXG17" s="403"/>
      <c r="HXH17" s="403"/>
      <c r="HXI17" s="403"/>
      <c r="HXJ17" s="403"/>
      <c r="HXK17" s="403"/>
      <c r="HXL17" s="403"/>
      <c r="HXM17" s="403"/>
      <c r="HXN17" s="403"/>
      <c r="HXO17" s="403"/>
      <c r="HXP17" s="403"/>
      <c r="HXQ17" s="403"/>
      <c r="HXR17" s="403"/>
      <c r="HXS17" s="403"/>
      <c r="HXT17" s="403"/>
      <c r="HXU17" s="403"/>
      <c r="HXV17" s="403"/>
      <c r="HXW17" s="403"/>
      <c r="HXX17" s="403"/>
      <c r="HXY17" s="403"/>
      <c r="HXZ17" s="403"/>
      <c r="HYA17" s="403"/>
      <c r="HYB17" s="403"/>
      <c r="HYC17" s="403"/>
      <c r="HYD17" s="403"/>
      <c r="HYE17" s="403"/>
      <c r="HYF17" s="403"/>
      <c r="HYG17" s="403"/>
      <c r="HYH17" s="403"/>
      <c r="HYI17" s="403"/>
      <c r="HYJ17" s="403"/>
      <c r="HYK17" s="403"/>
      <c r="HYL17" s="403"/>
      <c r="HYM17" s="403"/>
      <c r="HYN17" s="403"/>
      <c r="HYO17" s="403"/>
      <c r="HYP17" s="403"/>
      <c r="HYQ17" s="403"/>
      <c r="HYR17" s="403"/>
      <c r="HYS17" s="403"/>
      <c r="HYT17" s="403"/>
      <c r="HYU17" s="403"/>
      <c r="HYV17" s="403"/>
      <c r="HYW17" s="403"/>
      <c r="HYX17" s="403"/>
      <c r="HYY17" s="403"/>
      <c r="HYZ17" s="403"/>
      <c r="HZA17" s="403"/>
      <c r="HZB17" s="403"/>
      <c r="HZC17" s="403"/>
      <c r="HZD17" s="403"/>
      <c r="HZE17" s="403"/>
      <c r="HZF17" s="403"/>
      <c r="HZG17" s="403"/>
      <c r="HZH17" s="403"/>
      <c r="HZI17" s="403"/>
      <c r="HZJ17" s="403"/>
      <c r="HZK17" s="403"/>
      <c r="HZL17" s="403"/>
      <c r="HZM17" s="403"/>
      <c r="HZN17" s="403"/>
      <c r="HZO17" s="403"/>
      <c r="HZP17" s="403"/>
      <c r="HZQ17" s="403"/>
      <c r="HZR17" s="403"/>
      <c r="HZS17" s="403"/>
      <c r="HZT17" s="403"/>
      <c r="HZU17" s="403"/>
      <c r="HZV17" s="403"/>
      <c r="HZW17" s="403"/>
      <c r="HZX17" s="403"/>
      <c r="HZY17" s="403"/>
      <c r="HZZ17" s="403"/>
      <c r="IAA17" s="403"/>
      <c r="IAB17" s="403"/>
      <c r="IAC17" s="403"/>
      <c r="IAD17" s="403"/>
      <c r="IAE17" s="403"/>
      <c r="IAF17" s="403"/>
      <c r="IAG17" s="403"/>
      <c r="IAH17" s="403"/>
      <c r="IAI17" s="403"/>
      <c r="IAJ17" s="403"/>
      <c r="IAK17" s="403"/>
      <c r="IAL17" s="403"/>
      <c r="IAM17" s="403"/>
      <c r="IAN17" s="403"/>
      <c r="IAO17" s="403"/>
      <c r="IAP17" s="403"/>
      <c r="IAQ17" s="403"/>
      <c r="IAR17" s="403"/>
      <c r="IAS17" s="403"/>
      <c r="IAT17" s="403"/>
      <c r="IAU17" s="403"/>
      <c r="IAV17" s="403"/>
      <c r="IAW17" s="403"/>
      <c r="IAX17" s="403"/>
      <c r="IAY17" s="403"/>
      <c r="IAZ17" s="403"/>
      <c r="IBA17" s="403"/>
      <c r="IBB17" s="403"/>
      <c r="IBC17" s="403"/>
      <c r="IBD17" s="403"/>
      <c r="IBE17" s="403"/>
      <c r="IBF17" s="403"/>
      <c r="IBG17" s="403"/>
      <c r="IBH17" s="403"/>
      <c r="IBI17" s="403"/>
      <c r="IBJ17" s="403"/>
      <c r="IBK17" s="403"/>
      <c r="IBL17" s="403"/>
      <c r="IBM17" s="403"/>
      <c r="IBN17" s="403"/>
      <c r="IBO17" s="403"/>
      <c r="IBP17" s="403"/>
      <c r="IBQ17" s="403"/>
      <c r="IBR17" s="403"/>
      <c r="IBS17" s="403"/>
      <c r="IBT17" s="403"/>
      <c r="IBU17" s="403"/>
      <c r="IBV17" s="403"/>
      <c r="IBW17" s="403"/>
      <c r="IBX17" s="403"/>
      <c r="IBY17" s="403"/>
      <c r="IBZ17" s="403"/>
      <c r="ICA17" s="403"/>
      <c r="ICB17" s="403"/>
      <c r="ICC17" s="403"/>
      <c r="ICD17" s="403"/>
      <c r="ICE17" s="403"/>
      <c r="ICF17" s="403"/>
      <c r="ICG17" s="403"/>
      <c r="ICH17" s="403"/>
      <c r="ICI17" s="403"/>
      <c r="ICJ17" s="403"/>
      <c r="ICK17" s="403"/>
      <c r="ICL17" s="403"/>
      <c r="ICM17" s="403"/>
      <c r="ICN17" s="403"/>
      <c r="ICO17" s="403"/>
      <c r="ICP17" s="403"/>
      <c r="ICQ17" s="403"/>
      <c r="ICR17" s="403"/>
      <c r="ICS17" s="403"/>
      <c r="ICT17" s="403"/>
      <c r="ICU17" s="403"/>
      <c r="ICV17" s="403"/>
      <c r="ICW17" s="403"/>
      <c r="ICX17" s="403"/>
      <c r="ICY17" s="403"/>
      <c r="ICZ17" s="403"/>
      <c r="IDA17" s="403"/>
      <c r="IDB17" s="403"/>
      <c r="IDC17" s="403"/>
      <c r="IDD17" s="403"/>
      <c r="IDE17" s="403"/>
      <c r="IDF17" s="403"/>
      <c r="IDG17" s="403"/>
      <c r="IDH17" s="403"/>
      <c r="IDI17" s="403"/>
      <c r="IDJ17" s="403"/>
      <c r="IDK17" s="403"/>
      <c r="IDL17" s="403"/>
      <c r="IDM17" s="403"/>
      <c r="IDN17" s="403"/>
      <c r="IDO17" s="403"/>
      <c r="IDP17" s="403"/>
      <c r="IDQ17" s="403"/>
      <c r="IDR17" s="403"/>
      <c r="IDS17" s="403"/>
      <c r="IDT17" s="403"/>
      <c r="IDU17" s="403"/>
      <c r="IDV17" s="403"/>
      <c r="IDW17" s="403"/>
      <c r="IDX17" s="403"/>
      <c r="IDY17" s="403"/>
      <c r="IDZ17" s="403"/>
      <c r="IEA17" s="403"/>
      <c r="IEB17" s="403"/>
      <c r="IEC17" s="403"/>
      <c r="IED17" s="403"/>
      <c r="IEE17" s="403"/>
      <c r="IEF17" s="403"/>
      <c r="IEG17" s="403"/>
      <c r="IEH17" s="403"/>
      <c r="IEI17" s="403"/>
      <c r="IEJ17" s="403"/>
      <c r="IEK17" s="403"/>
      <c r="IEL17" s="403"/>
      <c r="IEM17" s="403"/>
      <c r="IEN17" s="403"/>
      <c r="IEO17" s="403"/>
      <c r="IEP17" s="403"/>
      <c r="IEQ17" s="403"/>
      <c r="IER17" s="403"/>
      <c r="IES17" s="403"/>
      <c r="IET17" s="403"/>
      <c r="IEU17" s="403"/>
      <c r="IEV17" s="403"/>
      <c r="IEW17" s="403"/>
      <c r="IEX17" s="403"/>
      <c r="IEY17" s="403"/>
      <c r="IEZ17" s="403"/>
      <c r="IFA17" s="403"/>
      <c r="IFB17" s="403"/>
      <c r="IFC17" s="403"/>
      <c r="IFD17" s="403"/>
      <c r="IFE17" s="403"/>
      <c r="IFF17" s="403"/>
      <c r="IFG17" s="403"/>
      <c r="IFH17" s="403"/>
      <c r="IFI17" s="403"/>
      <c r="IFJ17" s="403"/>
      <c r="IFK17" s="403"/>
      <c r="IFL17" s="403"/>
      <c r="IFM17" s="403"/>
      <c r="IFN17" s="403"/>
      <c r="IFO17" s="403"/>
      <c r="IFP17" s="403"/>
      <c r="IFQ17" s="403"/>
      <c r="IFR17" s="403"/>
      <c r="IFS17" s="403"/>
      <c r="IFT17" s="403"/>
      <c r="IFU17" s="403"/>
      <c r="IFV17" s="403"/>
      <c r="IFW17" s="403"/>
      <c r="IFX17" s="403"/>
      <c r="IFY17" s="403"/>
      <c r="IFZ17" s="403"/>
      <c r="IGA17" s="403"/>
      <c r="IGB17" s="403"/>
      <c r="IGC17" s="403"/>
      <c r="IGD17" s="403"/>
      <c r="IGE17" s="403"/>
      <c r="IGF17" s="403"/>
      <c r="IGG17" s="403"/>
      <c r="IGH17" s="403"/>
      <c r="IGI17" s="403"/>
      <c r="IGJ17" s="403"/>
      <c r="IGK17" s="403"/>
      <c r="IGL17" s="403"/>
      <c r="IGM17" s="403"/>
      <c r="IGN17" s="403"/>
      <c r="IGO17" s="403"/>
      <c r="IGP17" s="403"/>
      <c r="IGQ17" s="403"/>
      <c r="IGR17" s="403"/>
      <c r="IGS17" s="403"/>
      <c r="IGT17" s="403"/>
      <c r="IGU17" s="403"/>
      <c r="IGV17" s="403"/>
      <c r="IGW17" s="403"/>
      <c r="IGX17" s="403"/>
      <c r="IGY17" s="403"/>
      <c r="IGZ17" s="403"/>
      <c r="IHA17" s="403"/>
      <c r="IHB17" s="403"/>
      <c r="IHC17" s="403"/>
      <c r="IHD17" s="403"/>
      <c r="IHE17" s="403"/>
      <c r="IHF17" s="403"/>
      <c r="IHG17" s="403"/>
      <c r="IHH17" s="403"/>
      <c r="IHI17" s="403"/>
      <c r="IHJ17" s="403"/>
      <c r="IHK17" s="403"/>
      <c r="IHL17" s="403"/>
      <c r="IHM17" s="403"/>
      <c r="IHN17" s="403"/>
      <c r="IHO17" s="403"/>
      <c r="IHP17" s="403"/>
      <c r="IHQ17" s="403"/>
      <c r="IHR17" s="403"/>
      <c r="IHS17" s="403"/>
      <c r="IHT17" s="403"/>
      <c r="IHU17" s="403"/>
      <c r="IHV17" s="403"/>
      <c r="IHW17" s="403"/>
      <c r="IHX17" s="403"/>
      <c r="IHY17" s="403"/>
      <c r="IHZ17" s="403"/>
      <c r="IIA17" s="403"/>
      <c r="IIB17" s="403"/>
      <c r="IIC17" s="403"/>
      <c r="IID17" s="403"/>
      <c r="IIE17" s="403"/>
      <c r="IIF17" s="403"/>
      <c r="IIG17" s="403"/>
      <c r="IIH17" s="403"/>
      <c r="III17" s="403"/>
      <c r="IIJ17" s="403"/>
      <c r="IIK17" s="403"/>
      <c r="IIL17" s="403"/>
      <c r="IIM17" s="403"/>
      <c r="IIN17" s="403"/>
      <c r="IIO17" s="403"/>
      <c r="IIP17" s="403"/>
      <c r="IIQ17" s="403"/>
      <c r="IIR17" s="403"/>
      <c r="IIS17" s="403"/>
      <c r="IIT17" s="403"/>
      <c r="IIU17" s="403"/>
      <c r="IIV17" s="403"/>
      <c r="IIW17" s="403"/>
      <c r="IIX17" s="403"/>
      <c r="IIY17" s="403"/>
      <c r="IIZ17" s="403"/>
      <c r="IJA17" s="403"/>
      <c r="IJB17" s="403"/>
      <c r="IJC17" s="403"/>
      <c r="IJD17" s="403"/>
      <c r="IJE17" s="403"/>
      <c r="IJF17" s="403"/>
      <c r="IJG17" s="403"/>
      <c r="IJH17" s="403"/>
      <c r="IJI17" s="403"/>
      <c r="IJJ17" s="403"/>
      <c r="IJK17" s="403"/>
      <c r="IJL17" s="403"/>
      <c r="IJM17" s="403"/>
      <c r="IJN17" s="403"/>
      <c r="IJO17" s="403"/>
      <c r="IJP17" s="403"/>
      <c r="IJQ17" s="403"/>
      <c r="IJR17" s="403"/>
      <c r="IJS17" s="403"/>
      <c r="IJT17" s="403"/>
      <c r="IJU17" s="403"/>
      <c r="IJV17" s="403"/>
      <c r="IJW17" s="403"/>
      <c r="IJX17" s="403"/>
      <c r="IJY17" s="403"/>
      <c r="IJZ17" s="403"/>
      <c r="IKA17" s="403"/>
      <c r="IKB17" s="403"/>
      <c r="IKC17" s="403"/>
      <c r="IKD17" s="403"/>
      <c r="IKE17" s="403"/>
      <c r="IKF17" s="403"/>
      <c r="IKG17" s="403"/>
      <c r="IKH17" s="403"/>
      <c r="IKI17" s="403"/>
      <c r="IKJ17" s="403"/>
      <c r="IKK17" s="403"/>
      <c r="IKL17" s="403"/>
      <c r="IKM17" s="403"/>
      <c r="IKN17" s="403"/>
      <c r="IKO17" s="403"/>
      <c r="IKP17" s="403"/>
      <c r="IKQ17" s="403"/>
      <c r="IKR17" s="403"/>
      <c r="IKS17" s="403"/>
      <c r="IKT17" s="403"/>
      <c r="IKU17" s="403"/>
      <c r="IKV17" s="403"/>
      <c r="IKW17" s="403"/>
      <c r="IKX17" s="403"/>
      <c r="IKY17" s="403"/>
      <c r="IKZ17" s="403"/>
      <c r="ILA17" s="403"/>
      <c r="ILB17" s="403"/>
      <c r="ILC17" s="403"/>
      <c r="ILD17" s="403"/>
      <c r="ILE17" s="403"/>
      <c r="ILF17" s="403"/>
      <c r="ILG17" s="403"/>
      <c r="ILH17" s="403"/>
      <c r="ILI17" s="403"/>
      <c r="ILJ17" s="403"/>
      <c r="ILK17" s="403"/>
      <c r="ILL17" s="403"/>
      <c r="ILM17" s="403"/>
      <c r="ILN17" s="403"/>
      <c r="ILO17" s="403"/>
      <c r="ILP17" s="403"/>
      <c r="ILQ17" s="403"/>
      <c r="ILR17" s="403"/>
      <c r="ILS17" s="403"/>
      <c r="ILT17" s="403"/>
      <c r="ILU17" s="403"/>
      <c r="ILV17" s="403"/>
      <c r="ILW17" s="403"/>
      <c r="ILX17" s="403"/>
      <c r="ILY17" s="403"/>
      <c r="ILZ17" s="403"/>
      <c r="IMA17" s="403"/>
      <c r="IMB17" s="403"/>
      <c r="IMC17" s="403"/>
      <c r="IMD17" s="403"/>
      <c r="IME17" s="403"/>
      <c r="IMF17" s="403"/>
      <c r="IMG17" s="403"/>
      <c r="IMH17" s="403"/>
      <c r="IMI17" s="403"/>
      <c r="IMJ17" s="403"/>
      <c r="IMK17" s="403"/>
      <c r="IML17" s="403"/>
      <c r="IMM17" s="403"/>
      <c r="IMN17" s="403"/>
      <c r="IMO17" s="403"/>
      <c r="IMP17" s="403"/>
      <c r="IMQ17" s="403"/>
      <c r="IMR17" s="403"/>
      <c r="IMS17" s="403"/>
      <c r="IMT17" s="403"/>
      <c r="IMU17" s="403"/>
      <c r="IMV17" s="403"/>
      <c r="IMW17" s="403"/>
      <c r="IMX17" s="403"/>
      <c r="IMY17" s="403"/>
      <c r="IMZ17" s="403"/>
      <c r="INA17" s="403"/>
      <c r="INB17" s="403"/>
      <c r="INC17" s="403"/>
      <c r="IND17" s="403"/>
      <c r="INE17" s="403"/>
      <c r="INF17" s="403"/>
      <c r="ING17" s="403"/>
      <c r="INH17" s="403"/>
      <c r="INI17" s="403"/>
      <c r="INJ17" s="403"/>
      <c r="INK17" s="403"/>
      <c r="INL17" s="403"/>
      <c r="INM17" s="403"/>
      <c r="INN17" s="403"/>
      <c r="INO17" s="403"/>
      <c r="INP17" s="403"/>
      <c r="INQ17" s="403"/>
      <c r="INR17" s="403"/>
      <c r="INS17" s="403"/>
      <c r="INT17" s="403"/>
      <c r="INU17" s="403"/>
      <c r="INV17" s="403"/>
      <c r="INW17" s="403"/>
      <c r="INX17" s="403"/>
      <c r="INY17" s="403"/>
      <c r="INZ17" s="403"/>
      <c r="IOA17" s="403"/>
      <c r="IOB17" s="403"/>
      <c r="IOC17" s="403"/>
      <c r="IOD17" s="403"/>
      <c r="IOE17" s="403"/>
      <c r="IOF17" s="403"/>
      <c r="IOG17" s="403"/>
      <c r="IOH17" s="403"/>
      <c r="IOI17" s="403"/>
      <c r="IOJ17" s="403"/>
      <c r="IOK17" s="403"/>
      <c r="IOL17" s="403"/>
      <c r="IOM17" s="403"/>
      <c r="ION17" s="403"/>
      <c r="IOO17" s="403"/>
      <c r="IOP17" s="403"/>
      <c r="IOQ17" s="403"/>
      <c r="IOR17" s="403"/>
      <c r="IOS17" s="403"/>
      <c r="IOT17" s="403"/>
      <c r="IOU17" s="403"/>
      <c r="IOV17" s="403"/>
      <c r="IOW17" s="403"/>
      <c r="IOX17" s="403"/>
      <c r="IOY17" s="403"/>
      <c r="IOZ17" s="403"/>
      <c r="IPA17" s="403"/>
      <c r="IPB17" s="403"/>
      <c r="IPC17" s="403"/>
      <c r="IPD17" s="403"/>
      <c r="IPE17" s="403"/>
      <c r="IPF17" s="403"/>
      <c r="IPG17" s="403"/>
      <c r="IPH17" s="403"/>
      <c r="IPI17" s="403"/>
      <c r="IPJ17" s="403"/>
      <c r="IPK17" s="403"/>
      <c r="IPL17" s="403"/>
      <c r="IPM17" s="403"/>
      <c r="IPN17" s="403"/>
      <c r="IPO17" s="403"/>
      <c r="IPP17" s="403"/>
      <c r="IPQ17" s="403"/>
      <c r="IPR17" s="403"/>
      <c r="IPS17" s="403"/>
      <c r="IPT17" s="403"/>
      <c r="IPU17" s="403"/>
      <c r="IPV17" s="403"/>
      <c r="IPW17" s="403"/>
      <c r="IPX17" s="403"/>
      <c r="IPY17" s="403"/>
      <c r="IPZ17" s="403"/>
      <c r="IQA17" s="403"/>
      <c r="IQB17" s="403"/>
      <c r="IQC17" s="403"/>
      <c r="IQD17" s="403"/>
      <c r="IQE17" s="403"/>
      <c r="IQF17" s="403"/>
      <c r="IQG17" s="403"/>
      <c r="IQH17" s="403"/>
      <c r="IQI17" s="403"/>
      <c r="IQJ17" s="403"/>
      <c r="IQK17" s="403"/>
      <c r="IQL17" s="403"/>
      <c r="IQM17" s="403"/>
      <c r="IQN17" s="403"/>
      <c r="IQO17" s="403"/>
      <c r="IQP17" s="403"/>
      <c r="IQQ17" s="403"/>
      <c r="IQR17" s="403"/>
      <c r="IQS17" s="403"/>
      <c r="IQT17" s="403"/>
      <c r="IQU17" s="403"/>
      <c r="IQV17" s="403"/>
      <c r="IQW17" s="403"/>
      <c r="IQX17" s="403"/>
      <c r="IQY17" s="403"/>
      <c r="IQZ17" s="403"/>
      <c r="IRA17" s="403"/>
      <c r="IRB17" s="403"/>
      <c r="IRC17" s="403"/>
      <c r="IRD17" s="403"/>
      <c r="IRE17" s="403"/>
      <c r="IRF17" s="403"/>
      <c r="IRG17" s="403"/>
      <c r="IRH17" s="403"/>
      <c r="IRI17" s="403"/>
      <c r="IRJ17" s="403"/>
      <c r="IRK17" s="403"/>
      <c r="IRL17" s="403"/>
      <c r="IRM17" s="403"/>
      <c r="IRN17" s="403"/>
      <c r="IRO17" s="403"/>
      <c r="IRP17" s="403"/>
      <c r="IRQ17" s="403"/>
      <c r="IRR17" s="403"/>
      <c r="IRS17" s="403"/>
      <c r="IRT17" s="403"/>
      <c r="IRU17" s="403"/>
      <c r="IRV17" s="403"/>
      <c r="IRW17" s="403"/>
      <c r="IRX17" s="403"/>
      <c r="IRY17" s="403"/>
      <c r="IRZ17" s="403"/>
      <c r="ISA17" s="403"/>
      <c r="ISB17" s="403"/>
      <c r="ISC17" s="403"/>
      <c r="ISD17" s="403"/>
      <c r="ISE17" s="403"/>
      <c r="ISF17" s="403"/>
      <c r="ISG17" s="403"/>
      <c r="ISH17" s="403"/>
      <c r="ISI17" s="403"/>
      <c r="ISJ17" s="403"/>
      <c r="ISK17" s="403"/>
      <c r="ISL17" s="403"/>
      <c r="ISM17" s="403"/>
      <c r="ISN17" s="403"/>
      <c r="ISO17" s="403"/>
      <c r="ISP17" s="403"/>
      <c r="ISQ17" s="403"/>
      <c r="ISR17" s="403"/>
      <c r="ISS17" s="403"/>
      <c r="IST17" s="403"/>
      <c r="ISU17" s="403"/>
      <c r="ISV17" s="403"/>
      <c r="ISW17" s="403"/>
      <c r="ISX17" s="403"/>
      <c r="ISY17" s="403"/>
      <c r="ISZ17" s="403"/>
      <c r="ITA17" s="403"/>
      <c r="ITB17" s="403"/>
      <c r="ITC17" s="403"/>
      <c r="ITD17" s="403"/>
      <c r="ITE17" s="403"/>
      <c r="ITF17" s="403"/>
      <c r="ITG17" s="403"/>
      <c r="ITH17" s="403"/>
      <c r="ITI17" s="403"/>
      <c r="ITJ17" s="403"/>
      <c r="ITK17" s="403"/>
      <c r="ITL17" s="403"/>
      <c r="ITM17" s="403"/>
      <c r="ITN17" s="403"/>
      <c r="ITO17" s="403"/>
      <c r="ITP17" s="403"/>
      <c r="ITQ17" s="403"/>
      <c r="ITR17" s="403"/>
      <c r="ITS17" s="403"/>
      <c r="ITT17" s="403"/>
      <c r="ITU17" s="403"/>
      <c r="ITV17" s="403"/>
      <c r="ITW17" s="403"/>
      <c r="ITX17" s="403"/>
      <c r="ITY17" s="403"/>
      <c r="ITZ17" s="403"/>
      <c r="IUA17" s="403"/>
      <c r="IUB17" s="403"/>
      <c r="IUC17" s="403"/>
      <c r="IUD17" s="403"/>
      <c r="IUE17" s="403"/>
      <c r="IUF17" s="403"/>
      <c r="IUG17" s="403"/>
      <c r="IUH17" s="403"/>
      <c r="IUI17" s="403"/>
      <c r="IUJ17" s="403"/>
      <c r="IUK17" s="403"/>
      <c r="IUL17" s="403"/>
      <c r="IUM17" s="403"/>
      <c r="IUN17" s="403"/>
      <c r="IUO17" s="403"/>
      <c r="IUP17" s="403"/>
      <c r="IUQ17" s="403"/>
      <c r="IUR17" s="403"/>
      <c r="IUS17" s="403"/>
      <c r="IUT17" s="403"/>
      <c r="IUU17" s="403"/>
      <c r="IUV17" s="403"/>
      <c r="IUW17" s="403"/>
      <c r="IUX17" s="403"/>
      <c r="IUY17" s="403"/>
      <c r="IUZ17" s="403"/>
      <c r="IVA17" s="403"/>
      <c r="IVB17" s="403"/>
      <c r="IVC17" s="403"/>
      <c r="IVD17" s="403"/>
      <c r="IVE17" s="403"/>
      <c r="IVF17" s="403"/>
      <c r="IVG17" s="403"/>
      <c r="IVH17" s="403"/>
      <c r="IVI17" s="403"/>
      <c r="IVJ17" s="403"/>
      <c r="IVK17" s="403"/>
      <c r="IVL17" s="403"/>
      <c r="IVM17" s="403"/>
      <c r="IVN17" s="403"/>
      <c r="IVO17" s="403"/>
      <c r="IVP17" s="403"/>
      <c r="IVQ17" s="403"/>
      <c r="IVR17" s="403"/>
      <c r="IVS17" s="403"/>
      <c r="IVT17" s="403"/>
      <c r="IVU17" s="403"/>
      <c r="IVV17" s="403"/>
      <c r="IVW17" s="403"/>
      <c r="IVX17" s="403"/>
      <c r="IVY17" s="403"/>
      <c r="IVZ17" s="403"/>
      <c r="IWA17" s="403"/>
      <c r="IWB17" s="403"/>
      <c r="IWC17" s="403"/>
      <c r="IWD17" s="403"/>
      <c r="IWE17" s="403"/>
      <c r="IWF17" s="403"/>
      <c r="IWG17" s="403"/>
      <c r="IWH17" s="403"/>
      <c r="IWI17" s="403"/>
      <c r="IWJ17" s="403"/>
      <c r="IWK17" s="403"/>
      <c r="IWL17" s="403"/>
      <c r="IWM17" s="403"/>
      <c r="IWN17" s="403"/>
      <c r="IWO17" s="403"/>
      <c r="IWP17" s="403"/>
      <c r="IWQ17" s="403"/>
      <c r="IWR17" s="403"/>
      <c r="IWS17" s="403"/>
      <c r="IWT17" s="403"/>
      <c r="IWU17" s="403"/>
      <c r="IWV17" s="403"/>
      <c r="IWW17" s="403"/>
      <c r="IWX17" s="403"/>
      <c r="IWY17" s="403"/>
      <c r="IWZ17" s="403"/>
      <c r="IXA17" s="403"/>
      <c r="IXB17" s="403"/>
      <c r="IXC17" s="403"/>
      <c r="IXD17" s="403"/>
      <c r="IXE17" s="403"/>
      <c r="IXF17" s="403"/>
      <c r="IXG17" s="403"/>
      <c r="IXH17" s="403"/>
      <c r="IXI17" s="403"/>
      <c r="IXJ17" s="403"/>
      <c r="IXK17" s="403"/>
      <c r="IXL17" s="403"/>
      <c r="IXM17" s="403"/>
      <c r="IXN17" s="403"/>
      <c r="IXO17" s="403"/>
      <c r="IXP17" s="403"/>
      <c r="IXQ17" s="403"/>
      <c r="IXR17" s="403"/>
      <c r="IXS17" s="403"/>
      <c r="IXT17" s="403"/>
      <c r="IXU17" s="403"/>
      <c r="IXV17" s="403"/>
      <c r="IXW17" s="403"/>
      <c r="IXX17" s="403"/>
      <c r="IXY17" s="403"/>
      <c r="IXZ17" s="403"/>
      <c r="IYA17" s="403"/>
      <c r="IYB17" s="403"/>
      <c r="IYC17" s="403"/>
      <c r="IYD17" s="403"/>
      <c r="IYE17" s="403"/>
      <c r="IYF17" s="403"/>
      <c r="IYG17" s="403"/>
      <c r="IYH17" s="403"/>
      <c r="IYI17" s="403"/>
      <c r="IYJ17" s="403"/>
      <c r="IYK17" s="403"/>
      <c r="IYL17" s="403"/>
      <c r="IYM17" s="403"/>
      <c r="IYN17" s="403"/>
      <c r="IYO17" s="403"/>
      <c r="IYP17" s="403"/>
      <c r="IYQ17" s="403"/>
      <c r="IYR17" s="403"/>
      <c r="IYS17" s="403"/>
      <c r="IYT17" s="403"/>
      <c r="IYU17" s="403"/>
      <c r="IYV17" s="403"/>
      <c r="IYW17" s="403"/>
      <c r="IYX17" s="403"/>
      <c r="IYY17" s="403"/>
      <c r="IYZ17" s="403"/>
      <c r="IZA17" s="403"/>
      <c r="IZB17" s="403"/>
      <c r="IZC17" s="403"/>
      <c r="IZD17" s="403"/>
      <c r="IZE17" s="403"/>
      <c r="IZF17" s="403"/>
      <c r="IZG17" s="403"/>
      <c r="IZH17" s="403"/>
      <c r="IZI17" s="403"/>
      <c r="IZJ17" s="403"/>
      <c r="IZK17" s="403"/>
      <c r="IZL17" s="403"/>
      <c r="IZM17" s="403"/>
      <c r="IZN17" s="403"/>
      <c r="IZO17" s="403"/>
      <c r="IZP17" s="403"/>
      <c r="IZQ17" s="403"/>
      <c r="IZR17" s="403"/>
      <c r="IZS17" s="403"/>
      <c r="IZT17" s="403"/>
      <c r="IZU17" s="403"/>
      <c r="IZV17" s="403"/>
      <c r="IZW17" s="403"/>
      <c r="IZX17" s="403"/>
      <c r="IZY17" s="403"/>
      <c r="IZZ17" s="403"/>
      <c r="JAA17" s="403"/>
      <c r="JAB17" s="403"/>
      <c r="JAC17" s="403"/>
      <c r="JAD17" s="403"/>
      <c r="JAE17" s="403"/>
      <c r="JAF17" s="403"/>
      <c r="JAG17" s="403"/>
      <c r="JAH17" s="403"/>
      <c r="JAI17" s="403"/>
      <c r="JAJ17" s="403"/>
      <c r="JAK17" s="403"/>
      <c r="JAL17" s="403"/>
      <c r="JAM17" s="403"/>
      <c r="JAN17" s="403"/>
      <c r="JAO17" s="403"/>
      <c r="JAP17" s="403"/>
      <c r="JAQ17" s="403"/>
      <c r="JAR17" s="403"/>
      <c r="JAS17" s="403"/>
      <c r="JAT17" s="403"/>
      <c r="JAU17" s="403"/>
      <c r="JAV17" s="403"/>
      <c r="JAW17" s="403"/>
      <c r="JAX17" s="403"/>
      <c r="JAY17" s="403"/>
      <c r="JAZ17" s="403"/>
      <c r="JBA17" s="403"/>
      <c r="JBB17" s="403"/>
      <c r="JBC17" s="403"/>
      <c r="JBD17" s="403"/>
      <c r="JBE17" s="403"/>
      <c r="JBF17" s="403"/>
      <c r="JBG17" s="403"/>
      <c r="JBH17" s="403"/>
      <c r="JBI17" s="403"/>
      <c r="JBJ17" s="403"/>
      <c r="JBK17" s="403"/>
      <c r="JBL17" s="403"/>
      <c r="JBM17" s="403"/>
      <c r="JBN17" s="403"/>
      <c r="JBO17" s="403"/>
      <c r="JBP17" s="403"/>
      <c r="JBQ17" s="403"/>
      <c r="JBR17" s="403"/>
      <c r="JBS17" s="403"/>
      <c r="JBT17" s="403"/>
      <c r="JBU17" s="403"/>
      <c r="JBV17" s="403"/>
      <c r="JBW17" s="403"/>
      <c r="JBX17" s="403"/>
      <c r="JBY17" s="403"/>
      <c r="JBZ17" s="403"/>
      <c r="JCA17" s="403"/>
      <c r="JCB17" s="403"/>
      <c r="JCC17" s="403"/>
      <c r="JCD17" s="403"/>
      <c r="JCE17" s="403"/>
      <c r="JCF17" s="403"/>
      <c r="JCG17" s="403"/>
      <c r="JCH17" s="403"/>
      <c r="JCI17" s="403"/>
      <c r="JCJ17" s="403"/>
      <c r="JCK17" s="403"/>
      <c r="JCL17" s="403"/>
      <c r="JCM17" s="403"/>
      <c r="JCN17" s="403"/>
      <c r="JCO17" s="403"/>
      <c r="JCP17" s="403"/>
      <c r="JCQ17" s="403"/>
      <c r="JCR17" s="403"/>
      <c r="JCS17" s="403"/>
      <c r="JCT17" s="403"/>
      <c r="JCU17" s="403"/>
      <c r="JCV17" s="403"/>
      <c r="JCW17" s="403"/>
      <c r="JCX17" s="403"/>
      <c r="JCY17" s="403"/>
      <c r="JCZ17" s="403"/>
      <c r="JDA17" s="403"/>
      <c r="JDB17" s="403"/>
      <c r="JDC17" s="403"/>
      <c r="JDD17" s="403"/>
      <c r="JDE17" s="403"/>
      <c r="JDF17" s="403"/>
      <c r="JDG17" s="403"/>
      <c r="JDH17" s="403"/>
      <c r="JDI17" s="403"/>
      <c r="JDJ17" s="403"/>
      <c r="JDK17" s="403"/>
      <c r="JDL17" s="403"/>
      <c r="JDM17" s="403"/>
      <c r="JDN17" s="403"/>
      <c r="JDO17" s="403"/>
      <c r="JDP17" s="403"/>
      <c r="JDQ17" s="403"/>
      <c r="JDR17" s="403"/>
      <c r="JDS17" s="403"/>
      <c r="JDT17" s="403"/>
      <c r="JDU17" s="403"/>
      <c r="JDV17" s="403"/>
      <c r="JDW17" s="403"/>
      <c r="JDX17" s="403"/>
      <c r="JDY17" s="403"/>
      <c r="JDZ17" s="403"/>
      <c r="JEA17" s="403"/>
      <c r="JEB17" s="403"/>
      <c r="JEC17" s="403"/>
      <c r="JED17" s="403"/>
      <c r="JEE17" s="403"/>
      <c r="JEF17" s="403"/>
      <c r="JEG17" s="403"/>
      <c r="JEH17" s="403"/>
      <c r="JEI17" s="403"/>
      <c r="JEJ17" s="403"/>
      <c r="JEK17" s="403"/>
      <c r="JEL17" s="403"/>
      <c r="JEM17" s="403"/>
      <c r="JEN17" s="403"/>
      <c r="JEO17" s="403"/>
      <c r="JEP17" s="403"/>
      <c r="JEQ17" s="403"/>
      <c r="JER17" s="403"/>
      <c r="JES17" s="403"/>
      <c r="JET17" s="403"/>
      <c r="JEU17" s="403"/>
      <c r="JEV17" s="403"/>
      <c r="JEW17" s="403"/>
      <c r="JEX17" s="403"/>
      <c r="JEY17" s="403"/>
      <c r="JEZ17" s="403"/>
      <c r="JFA17" s="403"/>
      <c r="JFB17" s="403"/>
      <c r="JFC17" s="403"/>
      <c r="JFD17" s="403"/>
      <c r="JFE17" s="403"/>
      <c r="JFF17" s="403"/>
      <c r="JFG17" s="403"/>
      <c r="JFH17" s="403"/>
      <c r="JFI17" s="403"/>
      <c r="JFJ17" s="403"/>
      <c r="JFK17" s="403"/>
      <c r="JFL17" s="403"/>
      <c r="JFM17" s="403"/>
      <c r="JFN17" s="403"/>
      <c r="JFO17" s="403"/>
      <c r="JFP17" s="403"/>
      <c r="JFQ17" s="403"/>
      <c r="JFR17" s="403"/>
      <c r="JFS17" s="403"/>
      <c r="JFT17" s="403"/>
      <c r="JFU17" s="403"/>
      <c r="JFV17" s="403"/>
      <c r="JFW17" s="403"/>
      <c r="JFX17" s="403"/>
      <c r="JFY17" s="403"/>
      <c r="JFZ17" s="403"/>
      <c r="JGA17" s="403"/>
      <c r="JGB17" s="403"/>
      <c r="JGC17" s="403"/>
      <c r="JGD17" s="403"/>
      <c r="JGE17" s="403"/>
      <c r="JGF17" s="403"/>
      <c r="JGG17" s="403"/>
      <c r="JGH17" s="403"/>
      <c r="JGI17" s="403"/>
      <c r="JGJ17" s="403"/>
      <c r="JGK17" s="403"/>
      <c r="JGL17" s="403"/>
      <c r="JGM17" s="403"/>
      <c r="JGN17" s="403"/>
      <c r="JGO17" s="403"/>
      <c r="JGP17" s="403"/>
      <c r="JGQ17" s="403"/>
      <c r="JGR17" s="403"/>
      <c r="JGS17" s="403"/>
      <c r="JGT17" s="403"/>
      <c r="JGU17" s="403"/>
      <c r="JGV17" s="403"/>
      <c r="JGW17" s="403"/>
      <c r="JGX17" s="403"/>
      <c r="JGY17" s="403"/>
      <c r="JGZ17" s="403"/>
      <c r="JHA17" s="403"/>
      <c r="JHB17" s="403"/>
      <c r="JHC17" s="403"/>
      <c r="JHD17" s="403"/>
      <c r="JHE17" s="403"/>
      <c r="JHF17" s="403"/>
      <c r="JHG17" s="403"/>
      <c r="JHH17" s="403"/>
      <c r="JHI17" s="403"/>
      <c r="JHJ17" s="403"/>
      <c r="JHK17" s="403"/>
      <c r="JHL17" s="403"/>
      <c r="JHM17" s="403"/>
      <c r="JHN17" s="403"/>
      <c r="JHO17" s="403"/>
      <c r="JHP17" s="403"/>
      <c r="JHQ17" s="403"/>
      <c r="JHR17" s="403"/>
      <c r="JHS17" s="403"/>
      <c r="JHT17" s="403"/>
      <c r="JHU17" s="403"/>
      <c r="JHV17" s="403"/>
      <c r="JHW17" s="403"/>
      <c r="JHX17" s="403"/>
      <c r="JHY17" s="403"/>
      <c r="JHZ17" s="403"/>
      <c r="JIA17" s="403"/>
      <c r="JIB17" s="403"/>
      <c r="JIC17" s="403"/>
      <c r="JID17" s="403"/>
      <c r="JIE17" s="403"/>
      <c r="JIF17" s="403"/>
      <c r="JIG17" s="403"/>
      <c r="JIH17" s="403"/>
      <c r="JII17" s="403"/>
      <c r="JIJ17" s="403"/>
      <c r="JIK17" s="403"/>
      <c r="JIL17" s="403"/>
      <c r="JIM17" s="403"/>
      <c r="JIN17" s="403"/>
      <c r="JIO17" s="403"/>
      <c r="JIP17" s="403"/>
      <c r="JIQ17" s="403"/>
      <c r="JIR17" s="403"/>
      <c r="JIS17" s="403"/>
      <c r="JIT17" s="403"/>
      <c r="JIU17" s="403"/>
      <c r="JIV17" s="403"/>
      <c r="JIW17" s="403"/>
      <c r="JIX17" s="403"/>
      <c r="JIY17" s="403"/>
      <c r="JIZ17" s="403"/>
      <c r="JJA17" s="403"/>
      <c r="JJB17" s="403"/>
      <c r="JJC17" s="403"/>
      <c r="JJD17" s="403"/>
      <c r="JJE17" s="403"/>
      <c r="JJF17" s="403"/>
      <c r="JJG17" s="403"/>
      <c r="JJH17" s="403"/>
      <c r="JJI17" s="403"/>
      <c r="JJJ17" s="403"/>
      <c r="JJK17" s="403"/>
      <c r="JJL17" s="403"/>
      <c r="JJM17" s="403"/>
      <c r="JJN17" s="403"/>
      <c r="JJO17" s="403"/>
      <c r="JJP17" s="403"/>
      <c r="JJQ17" s="403"/>
      <c r="JJR17" s="403"/>
      <c r="JJS17" s="403"/>
      <c r="JJT17" s="403"/>
      <c r="JJU17" s="403"/>
      <c r="JJV17" s="403"/>
      <c r="JJW17" s="403"/>
      <c r="JJX17" s="403"/>
      <c r="JJY17" s="403"/>
      <c r="JJZ17" s="403"/>
      <c r="JKA17" s="403"/>
      <c r="JKB17" s="403"/>
      <c r="JKC17" s="403"/>
      <c r="JKD17" s="403"/>
      <c r="JKE17" s="403"/>
      <c r="JKF17" s="403"/>
      <c r="JKG17" s="403"/>
      <c r="JKH17" s="403"/>
      <c r="JKI17" s="403"/>
      <c r="JKJ17" s="403"/>
      <c r="JKK17" s="403"/>
      <c r="JKL17" s="403"/>
      <c r="JKM17" s="403"/>
      <c r="JKN17" s="403"/>
      <c r="JKO17" s="403"/>
      <c r="JKP17" s="403"/>
      <c r="JKQ17" s="403"/>
      <c r="JKR17" s="403"/>
      <c r="JKS17" s="403"/>
      <c r="JKT17" s="403"/>
      <c r="JKU17" s="403"/>
      <c r="JKV17" s="403"/>
      <c r="JKW17" s="403"/>
      <c r="JKX17" s="403"/>
      <c r="JKY17" s="403"/>
      <c r="JKZ17" s="403"/>
      <c r="JLA17" s="403"/>
      <c r="JLB17" s="403"/>
      <c r="JLC17" s="403"/>
      <c r="JLD17" s="403"/>
      <c r="JLE17" s="403"/>
      <c r="JLF17" s="403"/>
      <c r="JLG17" s="403"/>
      <c r="JLH17" s="403"/>
      <c r="JLI17" s="403"/>
      <c r="JLJ17" s="403"/>
      <c r="JLK17" s="403"/>
      <c r="JLL17" s="403"/>
      <c r="JLM17" s="403"/>
      <c r="JLN17" s="403"/>
      <c r="JLO17" s="403"/>
      <c r="JLP17" s="403"/>
      <c r="JLQ17" s="403"/>
      <c r="JLR17" s="403"/>
      <c r="JLS17" s="403"/>
      <c r="JLT17" s="403"/>
      <c r="JLU17" s="403"/>
      <c r="JLV17" s="403"/>
      <c r="JLW17" s="403"/>
      <c r="JLX17" s="403"/>
      <c r="JLY17" s="403"/>
      <c r="JLZ17" s="403"/>
      <c r="JMA17" s="403"/>
      <c r="JMB17" s="403"/>
      <c r="JMC17" s="403"/>
      <c r="JMD17" s="403"/>
      <c r="JME17" s="403"/>
      <c r="JMF17" s="403"/>
      <c r="JMG17" s="403"/>
      <c r="JMH17" s="403"/>
      <c r="JMI17" s="403"/>
      <c r="JMJ17" s="403"/>
      <c r="JMK17" s="403"/>
      <c r="JML17" s="403"/>
      <c r="JMM17" s="403"/>
      <c r="JMN17" s="403"/>
      <c r="JMO17" s="403"/>
      <c r="JMP17" s="403"/>
      <c r="JMQ17" s="403"/>
      <c r="JMR17" s="403"/>
      <c r="JMS17" s="403"/>
      <c r="JMT17" s="403"/>
      <c r="JMU17" s="403"/>
      <c r="JMV17" s="403"/>
      <c r="JMW17" s="403"/>
      <c r="JMX17" s="403"/>
      <c r="JMY17" s="403"/>
      <c r="JMZ17" s="403"/>
      <c r="JNA17" s="403"/>
      <c r="JNB17" s="403"/>
      <c r="JNC17" s="403"/>
      <c r="JND17" s="403"/>
      <c r="JNE17" s="403"/>
      <c r="JNF17" s="403"/>
      <c r="JNG17" s="403"/>
      <c r="JNH17" s="403"/>
      <c r="JNI17" s="403"/>
      <c r="JNJ17" s="403"/>
      <c r="JNK17" s="403"/>
      <c r="JNL17" s="403"/>
      <c r="JNM17" s="403"/>
      <c r="JNN17" s="403"/>
      <c r="JNO17" s="403"/>
      <c r="JNP17" s="403"/>
      <c r="JNQ17" s="403"/>
      <c r="JNR17" s="403"/>
      <c r="JNS17" s="403"/>
      <c r="JNT17" s="403"/>
      <c r="JNU17" s="403"/>
      <c r="JNV17" s="403"/>
      <c r="JNW17" s="403"/>
      <c r="JNX17" s="403"/>
      <c r="JNY17" s="403"/>
      <c r="JNZ17" s="403"/>
      <c r="JOA17" s="403"/>
      <c r="JOB17" s="403"/>
      <c r="JOC17" s="403"/>
      <c r="JOD17" s="403"/>
      <c r="JOE17" s="403"/>
      <c r="JOF17" s="403"/>
      <c r="JOG17" s="403"/>
      <c r="JOH17" s="403"/>
      <c r="JOI17" s="403"/>
      <c r="JOJ17" s="403"/>
      <c r="JOK17" s="403"/>
      <c r="JOL17" s="403"/>
      <c r="JOM17" s="403"/>
      <c r="JON17" s="403"/>
      <c r="JOO17" s="403"/>
      <c r="JOP17" s="403"/>
      <c r="JOQ17" s="403"/>
      <c r="JOR17" s="403"/>
      <c r="JOS17" s="403"/>
      <c r="JOT17" s="403"/>
      <c r="JOU17" s="403"/>
      <c r="JOV17" s="403"/>
      <c r="JOW17" s="403"/>
      <c r="JOX17" s="403"/>
      <c r="JOY17" s="403"/>
      <c r="JOZ17" s="403"/>
      <c r="JPA17" s="403"/>
      <c r="JPB17" s="403"/>
      <c r="JPC17" s="403"/>
      <c r="JPD17" s="403"/>
      <c r="JPE17" s="403"/>
      <c r="JPF17" s="403"/>
      <c r="JPG17" s="403"/>
      <c r="JPH17" s="403"/>
      <c r="JPI17" s="403"/>
      <c r="JPJ17" s="403"/>
      <c r="JPK17" s="403"/>
      <c r="JPL17" s="403"/>
      <c r="JPM17" s="403"/>
      <c r="JPN17" s="403"/>
      <c r="JPO17" s="403"/>
      <c r="JPP17" s="403"/>
      <c r="JPQ17" s="403"/>
      <c r="JPR17" s="403"/>
      <c r="JPS17" s="403"/>
      <c r="JPT17" s="403"/>
      <c r="JPU17" s="403"/>
      <c r="JPV17" s="403"/>
      <c r="JPW17" s="403"/>
      <c r="JPX17" s="403"/>
      <c r="JPY17" s="403"/>
      <c r="JPZ17" s="403"/>
      <c r="JQA17" s="403"/>
      <c r="JQB17" s="403"/>
      <c r="JQC17" s="403"/>
      <c r="JQD17" s="403"/>
      <c r="JQE17" s="403"/>
      <c r="JQF17" s="403"/>
      <c r="JQG17" s="403"/>
      <c r="JQH17" s="403"/>
      <c r="JQI17" s="403"/>
      <c r="JQJ17" s="403"/>
      <c r="JQK17" s="403"/>
      <c r="JQL17" s="403"/>
      <c r="JQM17" s="403"/>
      <c r="JQN17" s="403"/>
      <c r="JQO17" s="403"/>
      <c r="JQP17" s="403"/>
      <c r="JQQ17" s="403"/>
      <c r="JQR17" s="403"/>
      <c r="JQS17" s="403"/>
      <c r="JQT17" s="403"/>
      <c r="JQU17" s="403"/>
      <c r="JQV17" s="403"/>
      <c r="JQW17" s="403"/>
      <c r="JQX17" s="403"/>
      <c r="JQY17" s="403"/>
      <c r="JQZ17" s="403"/>
      <c r="JRA17" s="403"/>
      <c r="JRB17" s="403"/>
      <c r="JRC17" s="403"/>
      <c r="JRD17" s="403"/>
      <c r="JRE17" s="403"/>
      <c r="JRF17" s="403"/>
      <c r="JRG17" s="403"/>
      <c r="JRH17" s="403"/>
      <c r="JRI17" s="403"/>
      <c r="JRJ17" s="403"/>
      <c r="JRK17" s="403"/>
      <c r="JRL17" s="403"/>
      <c r="JRM17" s="403"/>
      <c r="JRN17" s="403"/>
      <c r="JRO17" s="403"/>
      <c r="JRP17" s="403"/>
      <c r="JRQ17" s="403"/>
      <c r="JRR17" s="403"/>
      <c r="JRS17" s="403"/>
      <c r="JRT17" s="403"/>
      <c r="JRU17" s="403"/>
      <c r="JRV17" s="403"/>
      <c r="JRW17" s="403"/>
      <c r="JRX17" s="403"/>
      <c r="JRY17" s="403"/>
      <c r="JRZ17" s="403"/>
      <c r="JSA17" s="403"/>
      <c r="JSB17" s="403"/>
      <c r="JSC17" s="403"/>
      <c r="JSD17" s="403"/>
      <c r="JSE17" s="403"/>
      <c r="JSF17" s="403"/>
      <c r="JSG17" s="403"/>
      <c r="JSH17" s="403"/>
      <c r="JSI17" s="403"/>
      <c r="JSJ17" s="403"/>
      <c r="JSK17" s="403"/>
      <c r="JSL17" s="403"/>
      <c r="JSM17" s="403"/>
      <c r="JSN17" s="403"/>
      <c r="JSO17" s="403"/>
      <c r="JSP17" s="403"/>
      <c r="JSQ17" s="403"/>
      <c r="JSR17" s="403"/>
      <c r="JSS17" s="403"/>
      <c r="JST17" s="403"/>
      <c r="JSU17" s="403"/>
      <c r="JSV17" s="403"/>
      <c r="JSW17" s="403"/>
      <c r="JSX17" s="403"/>
      <c r="JSY17" s="403"/>
      <c r="JSZ17" s="403"/>
      <c r="JTA17" s="403"/>
      <c r="JTB17" s="403"/>
      <c r="JTC17" s="403"/>
      <c r="JTD17" s="403"/>
      <c r="JTE17" s="403"/>
      <c r="JTF17" s="403"/>
      <c r="JTG17" s="403"/>
      <c r="JTH17" s="403"/>
      <c r="JTI17" s="403"/>
      <c r="JTJ17" s="403"/>
      <c r="JTK17" s="403"/>
      <c r="JTL17" s="403"/>
      <c r="JTM17" s="403"/>
      <c r="JTN17" s="403"/>
      <c r="JTO17" s="403"/>
      <c r="JTP17" s="403"/>
      <c r="JTQ17" s="403"/>
      <c r="JTR17" s="403"/>
      <c r="JTS17" s="403"/>
      <c r="JTT17" s="403"/>
      <c r="JTU17" s="403"/>
      <c r="JTV17" s="403"/>
      <c r="JTW17" s="403"/>
      <c r="JTX17" s="403"/>
      <c r="JTY17" s="403"/>
      <c r="JTZ17" s="403"/>
      <c r="JUA17" s="403"/>
      <c r="JUB17" s="403"/>
      <c r="JUC17" s="403"/>
      <c r="JUD17" s="403"/>
      <c r="JUE17" s="403"/>
      <c r="JUF17" s="403"/>
      <c r="JUG17" s="403"/>
      <c r="JUH17" s="403"/>
      <c r="JUI17" s="403"/>
      <c r="JUJ17" s="403"/>
      <c r="JUK17" s="403"/>
      <c r="JUL17" s="403"/>
      <c r="JUM17" s="403"/>
      <c r="JUN17" s="403"/>
      <c r="JUO17" s="403"/>
      <c r="JUP17" s="403"/>
      <c r="JUQ17" s="403"/>
      <c r="JUR17" s="403"/>
      <c r="JUS17" s="403"/>
      <c r="JUT17" s="403"/>
      <c r="JUU17" s="403"/>
      <c r="JUV17" s="403"/>
      <c r="JUW17" s="403"/>
      <c r="JUX17" s="403"/>
      <c r="JUY17" s="403"/>
      <c r="JUZ17" s="403"/>
      <c r="JVA17" s="403"/>
      <c r="JVB17" s="403"/>
      <c r="JVC17" s="403"/>
      <c r="JVD17" s="403"/>
      <c r="JVE17" s="403"/>
      <c r="JVF17" s="403"/>
      <c r="JVG17" s="403"/>
      <c r="JVH17" s="403"/>
      <c r="JVI17" s="403"/>
      <c r="JVJ17" s="403"/>
      <c r="JVK17" s="403"/>
      <c r="JVL17" s="403"/>
      <c r="JVM17" s="403"/>
      <c r="JVN17" s="403"/>
      <c r="JVO17" s="403"/>
      <c r="JVP17" s="403"/>
      <c r="JVQ17" s="403"/>
      <c r="JVR17" s="403"/>
      <c r="JVS17" s="403"/>
      <c r="JVT17" s="403"/>
      <c r="JVU17" s="403"/>
      <c r="JVV17" s="403"/>
      <c r="JVW17" s="403"/>
      <c r="JVX17" s="403"/>
      <c r="JVY17" s="403"/>
      <c r="JVZ17" s="403"/>
      <c r="JWA17" s="403"/>
      <c r="JWB17" s="403"/>
      <c r="JWC17" s="403"/>
      <c r="JWD17" s="403"/>
      <c r="JWE17" s="403"/>
      <c r="JWF17" s="403"/>
      <c r="JWG17" s="403"/>
      <c r="JWH17" s="403"/>
      <c r="JWI17" s="403"/>
      <c r="JWJ17" s="403"/>
      <c r="JWK17" s="403"/>
      <c r="JWL17" s="403"/>
      <c r="JWM17" s="403"/>
      <c r="JWN17" s="403"/>
      <c r="JWO17" s="403"/>
      <c r="JWP17" s="403"/>
      <c r="JWQ17" s="403"/>
      <c r="JWR17" s="403"/>
      <c r="JWS17" s="403"/>
      <c r="JWT17" s="403"/>
      <c r="JWU17" s="403"/>
      <c r="JWV17" s="403"/>
      <c r="JWW17" s="403"/>
      <c r="JWX17" s="403"/>
      <c r="JWY17" s="403"/>
      <c r="JWZ17" s="403"/>
      <c r="JXA17" s="403"/>
      <c r="JXB17" s="403"/>
      <c r="JXC17" s="403"/>
      <c r="JXD17" s="403"/>
      <c r="JXE17" s="403"/>
      <c r="JXF17" s="403"/>
      <c r="JXG17" s="403"/>
      <c r="JXH17" s="403"/>
      <c r="JXI17" s="403"/>
      <c r="JXJ17" s="403"/>
      <c r="JXK17" s="403"/>
      <c r="JXL17" s="403"/>
      <c r="JXM17" s="403"/>
      <c r="JXN17" s="403"/>
      <c r="JXO17" s="403"/>
      <c r="JXP17" s="403"/>
      <c r="JXQ17" s="403"/>
      <c r="JXR17" s="403"/>
      <c r="JXS17" s="403"/>
      <c r="JXT17" s="403"/>
      <c r="JXU17" s="403"/>
      <c r="JXV17" s="403"/>
      <c r="JXW17" s="403"/>
      <c r="JXX17" s="403"/>
      <c r="JXY17" s="403"/>
      <c r="JXZ17" s="403"/>
      <c r="JYA17" s="403"/>
      <c r="JYB17" s="403"/>
      <c r="JYC17" s="403"/>
      <c r="JYD17" s="403"/>
      <c r="JYE17" s="403"/>
      <c r="JYF17" s="403"/>
      <c r="JYG17" s="403"/>
      <c r="JYH17" s="403"/>
      <c r="JYI17" s="403"/>
      <c r="JYJ17" s="403"/>
      <c r="JYK17" s="403"/>
      <c r="JYL17" s="403"/>
      <c r="JYM17" s="403"/>
      <c r="JYN17" s="403"/>
      <c r="JYO17" s="403"/>
      <c r="JYP17" s="403"/>
      <c r="JYQ17" s="403"/>
      <c r="JYR17" s="403"/>
      <c r="JYS17" s="403"/>
      <c r="JYT17" s="403"/>
      <c r="JYU17" s="403"/>
      <c r="JYV17" s="403"/>
      <c r="JYW17" s="403"/>
      <c r="JYX17" s="403"/>
      <c r="JYY17" s="403"/>
      <c r="JYZ17" s="403"/>
      <c r="JZA17" s="403"/>
      <c r="JZB17" s="403"/>
      <c r="JZC17" s="403"/>
      <c r="JZD17" s="403"/>
      <c r="JZE17" s="403"/>
      <c r="JZF17" s="403"/>
      <c r="JZG17" s="403"/>
      <c r="JZH17" s="403"/>
      <c r="JZI17" s="403"/>
      <c r="JZJ17" s="403"/>
      <c r="JZK17" s="403"/>
      <c r="JZL17" s="403"/>
      <c r="JZM17" s="403"/>
      <c r="JZN17" s="403"/>
      <c r="JZO17" s="403"/>
      <c r="JZP17" s="403"/>
      <c r="JZQ17" s="403"/>
      <c r="JZR17" s="403"/>
      <c r="JZS17" s="403"/>
      <c r="JZT17" s="403"/>
      <c r="JZU17" s="403"/>
      <c r="JZV17" s="403"/>
      <c r="JZW17" s="403"/>
      <c r="JZX17" s="403"/>
      <c r="JZY17" s="403"/>
      <c r="JZZ17" s="403"/>
      <c r="KAA17" s="403"/>
      <c r="KAB17" s="403"/>
      <c r="KAC17" s="403"/>
      <c r="KAD17" s="403"/>
      <c r="KAE17" s="403"/>
      <c r="KAF17" s="403"/>
      <c r="KAG17" s="403"/>
      <c r="KAH17" s="403"/>
      <c r="KAI17" s="403"/>
      <c r="KAJ17" s="403"/>
      <c r="KAK17" s="403"/>
      <c r="KAL17" s="403"/>
      <c r="KAM17" s="403"/>
      <c r="KAN17" s="403"/>
      <c r="KAO17" s="403"/>
      <c r="KAP17" s="403"/>
      <c r="KAQ17" s="403"/>
      <c r="KAR17" s="403"/>
      <c r="KAS17" s="403"/>
      <c r="KAT17" s="403"/>
      <c r="KAU17" s="403"/>
      <c r="KAV17" s="403"/>
      <c r="KAW17" s="403"/>
      <c r="KAX17" s="403"/>
      <c r="KAY17" s="403"/>
      <c r="KAZ17" s="403"/>
      <c r="KBA17" s="403"/>
      <c r="KBB17" s="403"/>
      <c r="KBC17" s="403"/>
      <c r="KBD17" s="403"/>
      <c r="KBE17" s="403"/>
      <c r="KBF17" s="403"/>
      <c r="KBG17" s="403"/>
      <c r="KBH17" s="403"/>
      <c r="KBI17" s="403"/>
      <c r="KBJ17" s="403"/>
      <c r="KBK17" s="403"/>
      <c r="KBL17" s="403"/>
      <c r="KBM17" s="403"/>
      <c r="KBN17" s="403"/>
      <c r="KBO17" s="403"/>
      <c r="KBP17" s="403"/>
      <c r="KBQ17" s="403"/>
      <c r="KBR17" s="403"/>
      <c r="KBS17" s="403"/>
      <c r="KBT17" s="403"/>
      <c r="KBU17" s="403"/>
      <c r="KBV17" s="403"/>
      <c r="KBW17" s="403"/>
      <c r="KBX17" s="403"/>
      <c r="KBY17" s="403"/>
      <c r="KBZ17" s="403"/>
      <c r="KCA17" s="403"/>
      <c r="KCB17" s="403"/>
      <c r="KCC17" s="403"/>
      <c r="KCD17" s="403"/>
      <c r="KCE17" s="403"/>
      <c r="KCF17" s="403"/>
      <c r="KCG17" s="403"/>
      <c r="KCH17" s="403"/>
      <c r="KCI17" s="403"/>
      <c r="KCJ17" s="403"/>
      <c r="KCK17" s="403"/>
      <c r="KCL17" s="403"/>
      <c r="KCM17" s="403"/>
      <c r="KCN17" s="403"/>
      <c r="KCO17" s="403"/>
      <c r="KCP17" s="403"/>
      <c r="KCQ17" s="403"/>
      <c r="KCR17" s="403"/>
      <c r="KCS17" s="403"/>
      <c r="KCT17" s="403"/>
      <c r="KCU17" s="403"/>
      <c r="KCV17" s="403"/>
      <c r="KCW17" s="403"/>
      <c r="KCX17" s="403"/>
      <c r="KCY17" s="403"/>
      <c r="KCZ17" s="403"/>
      <c r="KDA17" s="403"/>
      <c r="KDB17" s="403"/>
      <c r="KDC17" s="403"/>
      <c r="KDD17" s="403"/>
      <c r="KDE17" s="403"/>
      <c r="KDF17" s="403"/>
      <c r="KDG17" s="403"/>
      <c r="KDH17" s="403"/>
      <c r="KDI17" s="403"/>
      <c r="KDJ17" s="403"/>
      <c r="KDK17" s="403"/>
      <c r="KDL17" s="403"/>
      <c r="KDM17" s="403"/>
      <c r="KDN17" s="403"/>
      <c r="KDO17" s="403"/>
      <c r="KDP17" s="403"/>
      <c r="KDQ17" s="403"/>
      <c r="KDR17" s="403"/>
      <c r="KDS17" s="403"/>
      <c r="KDT17" s="403"/>
      <c r="KDU17" s="403"/>
      <c r="KDV17" s="403"/>
      <c r="KDW17" s="403"/>
      <c r="KDX17" s="403"/>
      <c r="KDY17" s="403"/>
      <c r="KDZ17" s="403"/>
      <c r="KEA17" s="403"/>
      <c r="KEB17" s="403"/>
      <c r="KEC17" s="403"/>
      <c r="KED17" s="403"/>
      <c r="KEE17" s="403"/>
      <c r="KEF17" s="403"/>
      <c r="KEG17" s="403"/>
      <c r="KEH17" s="403"/>
      <c r="KEI17" s="403"/>
      <c r="KEJ17" s="403"/>
      <c r="KEK17" s="403"/>
      <c r="KEL17" s="403"/>
      <c r="KEM17" s="403"/>
      <c r="KEN17" s="403"/>
      <c r="KEO17" s="403"/>
      <c r="KEP17" s="403"/>
      <c r="KEQ17" s="403"/>
      <c r="KER17" s="403"/>
      <c r="KES17" s="403"/>
      <c r="KET17" s="403"/>
      <c r="KEU17" s="403"/>
      <c r="KEV17" s="403"/>
      <c r="KEW17" s="403"/>
      <c r="KEX17" s="403"/>
      <c r="KEY17" s="403"/>
      <c r="KEZ17" s="403"/>
      <c r="KFA17" s="403"/>
      <c r="KFB17" s="403"/>
      <c r="KFC17" s="403"/>
      <c r="KFD17" s="403"/>
      <c r="KFE17" s="403"/>
      <c r="KFF17" s="403"/>
      <c r="KFG17" s="403"/>
      <c r="KFH17" s="403"/>
      <c r="KFI17" s="403"/>
      <c r="KFJ17" s="403"/>
      <c r="KFK17" s="403"/>
      <c r="KFL17" s="403"/>
      <c r="KFM17" s="403"/>
      <c r="KFN17" s="403"/>
      <c r="KFO17" s="403"/>
      <c r="KFP17" s="403"/>
      <c r="KFQ17" s="403"/>
      <c r="KFR17" s="403"/>
      <c r="KFS17" s="403"/>
      <c r="KFT17" s="403"/>
      <c r="KFU17" s="403"/>
      <c r="KFV17" s="403"/>
      <c r="KFW17" s="403"/>
      <c r="KFX17" s="403"/>
      <c r="KFY17" s="403"/>
      <c r="KFZ17" s="403"/>
      <c r="KGA17" s="403"/>
      <c r="KGB17" s="403"/>
      <c r="KGC17" s="403"/>
      <c r="KGD17" s="403"/>
      <c r="KGE17" s="403"/>
      <c r="KGF17" s="403"/>
      <c r="KGG17" s="403"/>
      <c r="KGH17" s="403"/>
      <c r="KGI17" s="403"/>
      <c r="KGJ17" s="403"/>
      <c r="KGK17" s="403"/>
      <c r="KGL17" s="403"/>
      <c r="KGM17" s="403"/>
      <c r="KGN17" s="403"/>
      <c r="KGO17" s="403"/>
      <c r="KGP17" s="403"/>
      <c r="KGQ17" s="403"/>
      <c r="KGR17" s="403"/>
      <c r="KGS17" s="403"/>
      <c r="KGT17" s="403"/>
      <c r="KGU17" s="403"/>
      <c r="KGV17" s="403"/>
      <c r="KGW17" s="403"/>
      <c r="KGX17" s="403"/>
      <c r="KGY17" s="403"/>
      <c r="KGZ17" s="403"/>
      <c r="KHA17" s="403"/>
      <c r="KHB17" s="403"/>
      <c r="KHC17" s="403"/>
      <c r="KHD17" s="403"/>
      <c r="KHE17" s="403"/>
      <c r="KHF17" s="403"/>
      <c r="KHG17" s="403"/>
      <c r="KHH17" s="403"/>
      <c r="KHI17" s="403"/>
      <c r="KHJ17" s="403"/>
      <c r="KHK17" s="403"/>
      <c r="KHL17" s="403"/>
      <c r="KHM17" s="403"/>
      <c r="KHN17" s="403"/>
      <c r="KHO17" s="403"/>
      <c r="KHP17" s="403"/>
      <c r="KHQ17" s="403"/>
      <c r="KHR17" s="403"/>
      <c r="KHS17" s="403"/>
      <c r="KHT17" s="403"/>
      <c r="KHU17" s="403"/>
      <c r="KHV17" s="403"/>
      <c r="KHW17" s="403"/>
      <c r="KHX17" s="403"/>
      <c r="KHY17" s="403"/>
      <c r="KHZ17" s="403"/>
      <c r="KIA17" s="403"/>
      <c r="KIB17" s="403"/>
      <c r="KIC17" s="403"/>
      <c r="KID17" s="403"/>
      <c r="KIE17" s="403"/>
      <c r="KIF17" s="403"/>
      <c r="KIG17" s="403"/>
      <c r="KIH17" s="403"/>
      <c r="KII17" s="403"/>
      <c r="KIJ17" s="403"/>
      <c r="KIK17" s="403"/>
      <c r="KIL17" s="403"/>
      <c r="KIM17" s="403"/>
      <c r="KIN17" s="403"/>
      <c r="KIO17" s="403"/>
      <c r="KIP17" s="403"/>
      <c r="KIQ17" s="403"/>
      <c r="KIR17" s="403"/>
      <c r="KIS17" s="403"/>
      <c r="KIT17" s="403"/>
      <c r="KIU17" s="403"/>
      <c r="KIV17" s="403"/>
      <c r="KIW17" s="403"/>
      <c r="KIX17" s="403"/>
      <c r="KIY17" s="403"/>
      <c r="KIZ17" s="403"/>
      <c r="KJA17" s="403"/>
      <c r="KJB17" s="403"/>
      <c r="KJC17" s="403"/>
      <c r="KJD17" s="403"/>
      <c r="KJE17" s="403"/>
      <c r="KJF17" s="403"/>
      <c r="KJG17" s="403"/>
      <c r="KJH17" s="403"/>
      <c r="KJI17" s="403"/>
      <c r="KJJ17" s="403"/>
      <c r="KJK17" s="403"/>
      <c r="KJL17" s="403"/>
      <c r="KJM17" s="403"/>
      <c r="KJN17" s="403"/>
      <c r="KJO17" s="403"/>
      <c r="KJP17" s="403"/>
      <c r="KJQ17" s="403"/>
      <c r="KJR17" s="403"/>
      <c r="KJS17" s="403"/>
      <c r="KJT17" s="403"/>
      <c r="KJU17" s="403"/>
      <c r="KJV17" s="403"/>
      <c r="KJW17" s="403"/>
      <c r="KJX17" s="403"/>
      <c r="KJY17" s="403"/>
      <c r="KJZ17" s="403"/>
      <c r="KKA17" s="403"/>
      <c r="KKB17" s="403"/>
      <c r="KKC17" s="403"/>
      <c r="KKD17" s="403"/>
      <c r="KKE17" s="403"/>
      <c r="KKF17" s="403"/>
      <c r="KKG17" s="403"/>
      <c r="KKH17" s="403"/>
      <c r="KKI17" s="403"/>
      <c r="KKJ17" s="403"/>
      <c r="KKK17" s="403"/>
      <c r="KKL17" s="403"/>
      <c r="KKM17" s="403"/>
      <c r="KKN17" s="403"/>
      <c r="KKO17" s="403"/>
      <c r="KKP17" s="403"/>
      <c r="KKQ17" s="403"/>
      <c r="KKR17" s="403"/>
      <c r="KKS17" s="403"/>
      <c r="KKT17" s="403"/>
      <c r="KKU17" s="403"/>
      <c r="KKV17" s="403"/>
      <c r="KKW17" s="403"/>
      <c r="KKX17" s="403"/>
      <c r="KKY17" s="403"/>
      <c r="KKZ17" s="403"/>
      <c r="KLA17" s="403"/>
      <c r="KLB17" s="403"/>
      <c r="KLC17" s="403"/>
      <c r="KLD17" s="403"/>
      <c r="KLE17" s="403"/>
      <c r="KLF17" s="403"/>
      <c r="KLG17" s="403"/>
      <c r="KLH17" s="403"/>
      <c r="KLI17" s="403"/>
      <c r="KLJ17" s="403"/>
      <c r="KLK17" s="403"/>
      <c r="KLL17" s="403"/>
      <c r="KLM17" s="403"/>
      <c r="KLN17" s="403"/>
      <c r="KLO17" s="403"/>
      <c r="KLP17" s="403"/>
      <c r="KLQ17" s="403"/>
      <c r="KLR17" s="403"/>
      <c r="KLS17" s="403"/>
      <c r="KLT17" s="403"/>
      <c r="KLU17" s="403"/>
      <c r="KLV17" s="403"/>
      <c r="KLW17" s="403"/>
      <c r="KLX17" s="403"/>
      <c r="KLY17" s="403"/>
      <c r="KLZ17" s="403"/>
      <c r="KMA17" s="403"/>
      <c r="KMB17" s="403"/>
      <c r="KMC17" s="403"/>
      <c r="KMD17" s="403"/>
      <c r="KME17" s="403"/>
      <c r="KMF17" s="403"/>
      <c r="KMG17" s="403"/>
      <c r="KMH17" s="403"/>
      <c r="KMI17" s="403"/>
      <c r="KMJ17" s="403"/>
      <c r="KMK17" s="403"/>
      <c r="KML17" s="403"/>
      <c r="KMM17" s="403"/>
      <c r="KMN17" s="403"/>
      <c r="KMO17" s="403"/>
      <c r="KMP17" s="403"/>
      <c r="KMQ17" s="403"/>
      <c r="KMR17" s="403"/>
      <c r="KMS17" s="403"/>
      <c r="KMT17" s="403"/>
      <c r="KMU17" s="403"/>
      <c r="KMV17" s="403"/>
      <c r="KMW17" s="403"/>
      <c r="KMX17" s="403"/>
      <c r="KMY17" s="403"/>
      <c r="KMZ17" s="403"/>
      <c r="KNA17" s="403"/>
      <c r="KNB17" s="403"/>
      <c r="KNC17" s="403"/>
      <c r="KND17" s="403"/>
      <c r="KNE17" s="403"/>
      <c r="KNF17" s="403"/>
      <c r="KNG17" s="403"/>
      <c r="KNH17" s="403"/>
      <c r="KNI17" s="403"/>
      <c r="KNJ17" s="403"/>
      <c r="KNK17" s="403"/>
      <c r="KNL17" s="403"/>
      <c r="KNM17" s="403"/>
      <c r="KNN17" s="403"/>
      <c r="KNO17" s="403"/>
      <c r="KNP17" s="403"/>
      <c r="KNQ17" s="403"/>
      <c r="KNR17" s="403"/>
      <c r="KNS17" s="403"/>
      <c r="KNT17" s="403"/>
      <c r="KNU17" s="403"/>
      <c r="KNV17" s="403"/>
      <c r="KNW17" s="403"/>
      <c r="KNX17" s="403"/>
      <c r="KNY17" s="403"/>
      <c r="KNZ17" s="403"/>
      <c r="KOA17" s="403"/>
      <c r="KOB17" s="403"/>
      <c r="KOC17" s="403"/>
      <c r="KOD17" s="403"/>
      <c r="KOE17" s="403"/>
      <c r="KOF17" s="403"/>
      <c r="KOG17" s="403"/>
      <c r="KOH17" s="403"/>
      <c r="KOI17" s="403"/>
      <c r="KOJ17" s="403"/>
      <c r="KOK17" s="403"/>
      <c r="KOL17" s="403"/>
      <c r="KOM17" s="403"/>
      <c r="KON17" s="403"/>
      <c r="KOO17" s="403"/>
      <c r="KOP17" s="403"/>
      <c r="KOQ17" s="403"/>
      <c r="KOR17" s="403"/>
      <c r="KOS17" s="403"/>
      <c r="KOT17" s="403"/>
      <c r="KOU17" s="403"/>
      <c r="KOV17" s="403"/>
      <c r="KOW17" s="403"/>
      <c r="KOX17" s="403"/>
      <c r="KOY17" s="403"/>
      <c r="KOZ17" s="403"/>
      <c r="KPA17" s="403"/>
      <c r="KPB17" s="403"/>
      <c r="KPC17" s="403"/>
      <c r="KPD17" s="403"/>
      <c r="KPE17" s="403"/>
      <c r="KPF17" s="403"/>
      <c r="KPG17" s="403"/>
      <c r="KPH17" s="403"/>
      <c r="KPI17" s="403"/>
      <c r="KPJ17" s="403"/>
      <c r="KPK17" s="403"/>
      <c r="KPL17" s="403"/>
      <c r="KPM17" s="403"/>
      <c r="KPN17" s="403"/>
      <c r="KPO17" s="403"/>
      <c r="KPP17" s="403"/>
      <c r="KPQ17" s="403"/>
      <c r="KPR17" s="403"/>
      <c r="KPS17" s="403"/>
      <c r="KPT17" s="403"/>
      <c r="KPU17" s="403"/>
      <c r="KPV17" s="403"/>
      <c r="KPW17" s="403"/>
      <c r="KPX17" s="403"/>
      <c r="KPY17" s="403"/>
      <c r="KPZ17" s="403"/>
      <c r="KQA17" s="403"/>
      <c r="KQB17" s="403"/>
      <c r="KQC17" s="403"/>
      <c r="KQD17" s="403"/>
      <c r="KQE17" s="403"/>
      <c r="KQF17" s="403"/>
      <c r="KQG17" s="403"/>
      <c r="KQH17" s="403"/>
      <c r="KQI17" s="403"/>
      <c r="KQJ17" s="403"/>
      <c r="KQK17" s="403"/>
      <c r="KQL17" s="403"/>
      <c r="KQM17" s="403"/>
      <c r="KQN17" s="403"/>
      <c r="KQO17" s="403"/>
      <c r="KQP17" s="403"/>
      <c r="KQQ17" s="403"/>
      <c r="KQR17" s="403"/>
      <c r="KQS17" s="403"/>
      <c r="KQT17" s="403"/>
      <c r="KQU17" s="403"/>
      <c r="KQV17" s="403"/>
      <c r="KQW17" s="403"/>
      <c r="KQX17" s="403"/>
      <c r="KQY17" s="403"/>
      <c r="KQZ17" s="403"/>
      <c r="KRA17" s="403"/>
      <c r="KRB17" s="403"/>
      <c r="KRC17" s="403"/>
      <c r="KRD17" s="403"/>
      <c r="KRE17" s="403"/>
      <c r="KRF17" s="403"/>
      <c r="KRG17" s="403"/>
      <c r="KRH17" s="403"/>
      <c r="KRI17" s="403"/>
      <c r="KRJ17" s="403"/>
      <c r="KRK17" s="403"/>
      <c r="KRL17" s="403"/>
      <c r="KRM17" s="403"/>
      <c r="KRN17" s="403"/>
      <c r="KRO17" s="403"/>
      <c r="KRP17" s="403"/>
      <c r="KRQ17" s="403"/>
      <c r="KRR17" s="403"/>
      <c r="KRS17" s="403"/>
      <c r="KRT17" s="403"/>
      <c r="KRU17" s="403"/>
      <c r="KRV17" s="403"/>
      <c r="KRW17" s="403"/>
      <c r="KRX17" s="403"/>
      <c r="KRY17" s="403"/>
      <c r="KRZ17" s="403"/>
      <c r="KSA17" s="403"/>
      <c r="KSB17" s="403"/>
      <c r="KSC17" s="403"/>
      <c r="KSD17" s="403"/>
      <c r="KSE17" s="403"/>
      <c r="KSF17" s="403"/>
      <c r="KSG17" s="403"/>
      <c r="KSH17" s="403"/>
      <c r="KSI17" s="403"/>
      <c r="KSJ17" s="403"/>
      <c r="KSK17" s="403"/>
      <c r="KSL17" s="403"/>
      <c r="KSM17" s="403"/>
      <c r="KSN17" s="403"/>
      <c r="KSO17" s="403"/>
      <c r="KSP17" s="403"/>
      <c r="KSQ17" s="403"/>
      <c r="KSR17" s="403"/>
      <c r="KSS17" s="403"/>
      <c r="KST17" s="403"/>
      <c r="KSU17" s="403"/>
      <c r="KSV17" s="403"/>
      <c r="KSW17" s="403"/>
      <c r="KSX17" s="403"/>
      <c r="KSY17" s="403"/>
      <c r="KSZ17" s="403"/>
      <c r="KTA17" s="403"/>
      <c r="KTB17" s="403"/>
      <c r="KTC17" s="403"/>
      <c r="KTD17" s="403"/>
      <c r="KTE17" s="403"/>
      <c r="KTF17" s="403"/>
      <c r="KTG17" s="403"/>
      <c r="KTH17" s="403"/>
      <c r="KTI17" s="403"/>
      <c r="KTJ17" s="403"/>
      <c r="KTK17" s="403"/>
      <c r="KTL17" s="403"/>
      <c r="KTM17" s="403"/>
      <c r="KTN17" s="403"/>
      <c r="KTO17" s="403"/>
      <c r="KTP17" s="403"/>
      <c r="KTQ17" s="403"/>
      <c r="KTR17" s="403"/>
      <c r="KTS17" s="403"/>
      <c r="KTT17" s="403"/>
      <c r="KTU17" s="403"/>
      <c r="KTV17" s="403"/>
      <c r="KTW17" s="403"/>
      <c r="KTX17" s="403"/>
      <c r="KTY17" s="403"/>
      <c r="KTZ17" s="403"/>
      <c r="KUA17" s="403"/>
      <c r="KUB17" s="403"/>
      <c r="KUC17" s="403"/>
      <c r="KUD17" s="403"/>
      <c r="KUE17" s="403"/>
      <c r="KUF17" s="403"/>
      <c r="KUG17" s="403"/>
      <c r="KUH17" s="403"/>
      <c r="KUI17" s="403"/>
      <c r="KUJ17" s="403"/>
      <c r="KUK17" s="403"/>
      <c r="KUL17" s="403"/>
      <c r="KUM17" s="403"/>
      <c r="KUN17" s="403"/>
      <c r="KUO17" s="403"/>
      <c r="KUP17" s="403"/>
      <c r="KUQ17" s="403"/>
      <c r="KUR17" s="403"/>
      <c r="KUS17" s="403"/>
      <c r="KUT17" s="403"/>
      <c r="KUU17" s="403"/>
      <c r="KUV17" s="403"/>
      <c r="KUW17" s="403"/>
      <c r="KUX17" s="403"/>
      <c r="KUY17" s="403"/>
      <c r="KUZ17" s="403"/>
      <c r="KVA17" s="403"/>
      <c r="KVB17" s="403"/>
      <c r="KVC17" s="403"/>
      <c r="KVD17" s="403"/>
      <c r="KVE17" s="403"/>
      <c r="KVF17" s="403"/>
      <c r="KVG17" s="403"/>
      <c r="KVH17" s="403"/>
      <c r="KVI17" s="403"/>
      <c r="KVJ17" s="403"/>
      <c r="KVK17" s="403"/>
      <c r="KVL17" s="403"/>
      <c r="KVM17" s="403"/>
      <c r="KVN17" s="403"/>
      <c r="KVO17" s="403"/>
      <c r="KVP17" s="403"/>
      <c r="KVQ17" s="403"/>
      <c r="KVR17" s="403"/>
      <c r="KVS17" s="403"/>
      <c r="KVT17" s="403"/>
      <c r="KVU17" s="403"/>
      <c r="KVV17" s="403"/>
      <c r="KVW17" s="403"/>
      <c r="KVX17" s="403"/>
      <c r="KVY17" s="403"/>
      <c r="KVZ17" s="403"/>
      <c r="KWA17" s="403"/>
      <c r="KWB17" s="403"/>
      <c r="KWC17" s="403"/>
      <c r="KWD17" s="403"/>
      <c r="KWE17" s="403"/>
      <c r="KWF17" s="403"/>
      <c r="KWG17" s="403"/>
      <c r="KWH17" s="403"/>
      <c r="KWI17" s="403"/>
      <c r="KWJ17" s="403"/>
      <c r="KWK17" s="403"/>
      <c r="KWL17" s="403"/>
      <c r="KWM17" s="403"/>
      <c r="KWN17" s="403"/>
      <c r="KWO17" s="403"/>
      <c r="KWP17" s="403"/>
      <c r="KWQ17" s="403"/>
      <c r="KWR17" s="403"/>
      <c r="KWS17" s="403"/>
      <c r="KWT17" s="403"/>
      <c r="KWU17" s="403"/>
      <c r="KWV17" s="403"/>
      <c r="KWW17" s="403"/>
      <c r="KWX17" s="403"/>
      <c r="KWY17" s="403"/>
      <c r="KWZ17" s="403"/>
      <c r="KXA17" s="403"/>
      <c r="KXB17" s="403"/>
      <c r="KXC17" s="403"/>
      <c r="KXD17" s="403"/>
      <c r="KXE17" s="403"/>
      <c r="KXF17" s="403"/>
      <c r="KXG17" s="403"/>
      <c r="KXH17" s="403"/>
      <c r="KXI17" s="403"/>
      <c r="KXJ17" s="403"/>
      <c r="KXK17" s="403"/>
      <c r="KXL17" s="403"/>
      <c r="KXM17" s="403"/>
      <c r="KXN17" s="403"/>
      <c r="KXO17" s="403"/>
      <c r="KXP17" s="403"/>
      <c r="KXQ17" s="403"/>
      <c r="KXR17" s="403"/>
      <c r="KXS17" s="403"/>
      <c r="KXT17" s="403"/>
      <c r="KXU17" s="403"/>
      <c r="KXV17" s="403"/>
      <c r="KXW17" s="403"/>
      <c r="KXX17" s="403"/>
      <c r="KXY17" s="403"/>
      <c r="KXZ17" s="403"/>
      <c r="KYA17" s="403"/>
      <c r="KYB17" s="403"/>
      <c r="KYC17" s="403"/>
      <c r="KYD17" s="403"/>
      <c r="KYE17" s="403"/>
      <c r="KYF17" s="403"/>
      <c r="KYG17" s="403"/>
      <c r="KYH17" s="403"/>
      <c r="KYI17" s="403"/>
      <c r="KYJ17" s="403"/>
      <c r="KYK17" s="403"/>
      <c r="KYL17" s="403"/>
      <c r="KYM17" s="403"/>
      <c r="KYN17" s="403"/>
      <c r="KYO17" s="403"/>
      <c r="KYP17" s="403"/>
      <c r="KYQ17" s="403"/>
      <c r="KYR17" s="403"/>
      <c r="KYS17" s="403"/>
      <c r="KYT17" s="403"/>
      <c r="KYU17" s="403"/>
      <c r="KYV17" s="403"/>
      <c r="KYW17" s="403"/>
      <c r="KYX17" s="403"/>
      <c r="KYY17" s="403"/>
      <c r="KYZ17" s="403"/>
      <c r="KZA17" s="403"/>
      <c r="KZB17" s="403"/>
      <c r="KZC17" s="403"/>
      <c r="KZD17" s="403"/>
      <c r="KZE17" s="403"/>
      <c r="KZF17" s="403"/>
      <c r="KZG17" s="403"/>
      <c r="KZH17" s="403"/>
      <c r="KZI17" s="403"/>
      <c r="KZJ17" s="403"/>
      <c r="KZK17" s="403"/>
      <c r="KZL17" s="403"/>
      <c r="KZM17" s="403"/>
      <c r="KZN17" s="403"/>
      <c r="KZO17" s="403"/>
      <c r="KZP17" s="403"/>
      <c r="KZQ17" s="403"/>
      <c r="KZR17" s="403"/>
      <c r="KZS17" s="403"/>
      <c r="KZT17" s="403"/>
      <c r="KZU17" s="403"/>
      <c r="KZV17" s="403"/>
      <c r="KZW17" s="403"/>
      <c r="KZX17" s="403"/>
      <c r="KZY17" s="403"/>
      <c r="KZZ17" s="403"/>
      <c r="LAA17" s="403"/>
      <c r="LAB17" s="403"/>
      <c r="LAC17" s="403"/>
      <c r="LAD17" s="403"/>
      <c r="LAE17" s="403"/>
      <c r="LAF17" s="403"/>
      <c r="LAG17" s="403"/>
      <c r="LAH17" s="403"/>
      <c r="LAI17" s="403"/>
      <c r="LAJ17" s="403"/>
      <c r="LAK17" s="403"/>
      <c r="LAL17" s="403"/>
      <c r="LAM17" s="403"/>
      <c r="LAN17" s="403"/>
      <c r="LAO17" s="403"/>
      <c r="LAP17" s="403"/>
      <c r="LAQ17" s="403"/>
      <c r="LAR17" s="403"/>
      <c r="LAS17" s="403"/>
      <c r="LAT17" s="403"/>
      <c r="LAU17" s="403"/>
      <c r="LAV17" s="403"/>
      <c r="LAW17" s="403"/>
      <c r="LAX17" s="403"/>
      <c r="LAY17" s="403"/>
      <c r="LAZ17" s="403"/>
      <c r="LBA17" s="403"/>
      <c r="LBB17" s="403"/>
      <c r="LBC17" s="403"/>
      <c r="LBD17" s="403"/>
      <c r="LBE17" s="403"/>
      <c r="LBF17" s="403"/>
      <c r="LBG17" s="403"/>
      <c r="LBH17" s="403"/>
      <c r="LBI17" s="403"/>
      <c r="LBJ17" s="403"/>
      <c r="LBK17" s="403"/>
      <c r="LBL17" s="403"/>
      <c r="LBM17" s="403"/>
      <c r="LBN17" s="403"/>
      <c r="LBO17" s="403"/>
      <c r="LBP17" s="403"/>
      <c r="LBQ17" s="403"/>
      <c r="LBR17" s="403"/>
      <c r="LBS17" s="403"/>
      <c r="LBT17" s="403"/>
      <c r="LBU17" s="403"/>
      <c r="LBV17" s="403"/>
      <c r="LBW17" s="403"/>
      <c r="LBX17" s="403"/>
      <c r="LBY17" s="403"/>
      <c r="LBZ17" s="403"/>
      <c r="LCA17" s="403"/>
      <c r="LCB17" s="403"/>
      <c r="LCC17" s="403"/>
      <c r="LCD17" s="403"/>
      <c r="LCE17" s="403"/>
      <c r="LCF17" s="403"/>
      <c r="LCG17" s="403"/>
      <c r="LCH17" s="403"/>
      <c r="LCI17" s="403"/>
      <c r="LCJ17" s="403"/>
      <c r="LCK17" s="403"/>
      <c r="LCL17" s="403"/>
      <c r="LCM17" s="403"/>
      <c r="LCN17" s="403"/>
      <c r="LCO17" s="403"/>
      <c r="LCP17" s="403"/>
      <c r="LCQ17" s="403"/>
      <c r="LCR17" s="403"/>
      <c r="LCS17" s="403"/>
      <c r="LCT17" s="403"/>
      <c r="LCU17" s="403"/>
      <c r="LCV17" s="403"/>
      <c r="LCW17" s="403"/>
      <c r="LCX17" s="403"/>
      <c r="LCY17" s="403"/>
      <c r="LCZ17" s="403"/>
      <c r="LDA17" s="403"/>
      <c r="LDB17" s="403"/>
      <c r="LDC17" s="403"/>
      <c r="LDD17" s="403"/>
      <c r="LDE17" s="403"/>
      <c r="LDF17" s="403"/>
      <c r="LDG17" s="403"/>
      <c r="LDH17" s="403"/>
      <c r="LDI17" s="403"/>
      <c r="LDJ17" s="403"/>
      <c r="LDK17" s="403"/>
      <c r="LDL17" s="403"/>
      <c r="LDM17" s="403"/>
      <c r="LDN17" s="403"/>
      <c r="LDO17" s="403"/>
      <c r="LDP17" s="403"/>
      <c r="LDQ17" s="403"/>
      <c r="LDR17" s="403"/>
      <c r="LDS17" s="403"/>
      <c r="LDT17" s="403"/>
      <c r="LDU17" s="403"/>
      <c r="LDV17" s="403"/>
      <c r="LDW17" s="403"/>
      <c r="LDX17" s="403"/>
      <c r="LDY17" s="403"/>
      <c r="LDZ17" s="403"/>
      <c r="LEA17" s="403"/>
      <c r="LEB17" s="403"/>
      <c r="LEC17" s="403"/>
      <c r="LED17" s="403"/>
      <c r="LEE17" s="403"/>
      <c r="LEF17" s="403"/>
      <c r="LEG17" s="403"/>
      <c r="LEH17" s="403"/>
      <c r="LEI17" s="403"/>
      <c r="LEJ17" s="403"/>
      <c r="LEK17" s="403"/>
      <c r="LEL17" s="403"/>
      <c r="LEM17" s="403"/>
      <c r="LEN17" s="403"/>
      <c r="LEO17" s="403"/>
      <c r="LEP17" s="403"/>
      <c r="LEQ17" s="403"/>
      <c r="LER17" s="403"/>
      <c r="LES17" s="403"/>
      <c r="LET17" s="403"/>
      <c r="LEU17" s="403"/>
      <c r="LEV17" s="403"/>
      <c r="LEW17" s="403"/>
      <c r="LEX17" s="403"/>
      <c r="LEY17" s="403"/>
      <c r="LEZ17" s="403"/>
      <c r="LFA17" s="403"/>
      <c r="LFB17" s="403"/>
      <c r="LFC17" s="403"/>
      <c r="LFD17" s="403"/>
      <c r="LFE17" s="403"/>
      <c r="LFF17" s="403"/>
      <c r="LFG17" s="403"/>
      <c r="LFH17" s="403"/>
      <c r="LFI17" s="403"/>
      <c r="LFJ17" s="403"/>
      <c r="LFK17" s="403"/>
      <c r="LFL17" s="403"/>
      <c r="LFM17" s="403"/>
      <c r="LFN17" s="403"/>
      <c r="LFO17" s="403"/>
      <c r="LFP17" s="403"/>
      <c r="LFQ17" s="403"/>
      <c r="LFR17" s="403"/>
      <c r="LFS17" s="403"/>
      <c r="LFT17" s="403"/>
      <c r="LFU17" s="403"/>
      <c r="LFV17" s="403"/>
      <c r="LFW17" s="403"/>
      <c r="LFX17" s="403"/>
      <c r="LFY17" s="403"/>
      <c r="LFZ17" s="403"/>
      <c r="LGA17" s="403"/>
      <c r="LGB17" s="403"/>
      <c r="LGC17" s="403"/>
      <c r="LGD17" s="403"/>
      <c r="LGE17" s="403"/>
      <c r="LGF17" s="403"/>
      <c r="LGG17" s="403"/>
      <c r="LGH17" s="403"/>
      <c r="LGI17" s="403"/>
      <c r="LGJ17" s="403"/>
      <c r="LGK17" s="403"/>
      <c r="LGL17" s="403"/>
      <c r="LGM17" s="403"/>
      <c r="LGN17" s="403"/>
      <c r="LGO17" s="403"/>
      <c r="LGP17" s="403"/>
      <c r="LGQ17" s="403"/>
      <c r="LGR17" s="403"/>
      <c r="LGS17" s="403"/>
      <c r="LGT17" s="403"/>
      <c r="LGU17" s="403"/>
      <c r="LGV17" s="403"/>
      <c r="LGW17" s="403"/>
      <c r="LGX17" s="403"/>
      <c r="LGY17" s="403"/>
      <c r="LGZ17" s="403"/>
      <c r="LHA17" s="403"/>
      <c r="LHB17" s="403"/>
      <c r="LHC17" s="403"/>
      <c r="LHD17" s="403"/>
      <c r="LHE17" s="403"/>
      <c r="LHF17" s="403"/>
      <c r="LHG17" s="403"/>
      <c r="LHH17" s="403"/>
      <c r="LHI17" s="403"/>
      <c r="LHJ17" s="403"/>
      <c r="LHK17" s="403"/>
      <c r="LHL17" s="403"/>
      <c r="LHM17" s="403"/>
      <c r="LHN17" s="403"/>
      <c r="LHO17" s="403"/>
      <c r="LHP17" s="403"/>
      <c r="LHQ17" s="403"/>
      <c r="LHR17" s="403"/>
      <c r="LHS17" s="403"/>
      <c r="LHT17" s="403"/>
      <c r="LHU17" s="403"/>
      <c r="LHV17" s="403"/>
      <c r="LHW17" s="403"/>
      <c r="LHX17" s="403"/>
      <c r="LHY17" s="403"/>
      <c r="LHZ17" s="403"/>
      <c r="LIA17" s="403"/>
      <c r="LIB17" s="403"/>
      <c r="LIC17" s="403"/>
      <c r="LID17" s="403"/>
      <c r="LIE17" s="403"/>
      <c r="LIF17" s="403"/>
      <c r="LIG17" s="403"/>
      <c r="LIH17" s="403"/>
      <c r="LII17" s="403"/>
      <c r="LIJ17" s="403"/>
      <c r="LIK17" s="403"/>
      <c r="LIL17" s="403"/>
      <c r="LIM17" s="403"/>
      <c r="LIN17" s="403"/>
      <c r="LIO17" s="403"/>
      <c r="LIP17" s="403"/>
      <c r="LIQ17" s="403"/>
      <c r="LIR17" s="403"/>
      <c r="LIS17" s="403"/>
      <c r="LIT17" s="403"/>
      <c r="LIU17" s="403"/>
      <c r="LIV17" s="403"/>
      <c r="LIW17" s="403"/>
      <c r="LIX17" s="403"/>
      <c r="LIY17" s="403"/>
      <c r="LIZ17" s="403"/>
      <c r="LJA17" s="403"/>
      <c r="LJB17" s="403"/>
      <c r="LJC17" s="403"/>
      <c r="LJD17" s="403"/>
      <c r="LJE17" s="403"/>
      <c r="LJF17" s="403"/>
      <c r="LJG17" s="403"/>
      <c r="LJH17" s="403"/>
      <c r="LJI17" s="403"/>
      <c r="LJJ17" s="403"/>
      <c r="LJK17" s="403"/>
      <c r="LJL17" s="403"/>
      <c r="LJM17" s="403"/>
      <c r="LJN17" s="403"/>
      <c r="LJO17" s="403"/>
      <c r="LJP17" s="403"/>
      <c r="LJQ17" s="403"/>
      <c r="LJR17" s="403"/>
      <c r="LJS17" s="403"/>
      <c r="LJT17" s="403"/>
      <c r="LJU17" s="403"/>
      <c r="LJV17" s="403"/>
      <c r="LJW17" s="403"/>
      <c r="LJX17" s="403"/>
      <c r="LJY17" s="403"/>
      <c r="LJZ17" s="403"/>
      <c r="LKA17" s="403"/>
      <c r="LKB17" s="403"/>
      <c r="LKC17" s="403"/>
      <c r="LKD17" s="403"/>
      <c r="LKE17" s="403"/>
      <c r="LKF17" s="403"/>
      <c r="LKG17" s="403"/>
      <c r="LKH17" s="403"/>
      <c r="LKI17" s="403"/>
      <c r="LKJ17" s="403"/>
      <c r="LKK17" s="403"/>
      <c r="LKL17" s="403"/>
      <c r="LKM17" s="403"/>
      <c r="LKN17" s="403"/>
      <c r="LKO17" s="403"/>
      <c r="LKP17" s="403"/>
      <c r="LKQ17" s="403"/>
      <c r="LKR17" s="403"/>
      <c r="LKS17" s="403"/>
      <c r="LKT17" s="403"/>
      <c r="LKU17" s="403"/>
      <c r="LKV17" s="403"/>
      <c r="LKW17" s="403"/>
      <c r="LKX17" s="403"/>
      <c r="LKY17" s="403"/>
      <c r="LKZ17" s="403"/>
      <c r="LLA17" s="403"/>
      <c r="LLB17" s="403"/>
      <c r="LLC17" s="403"/>
      <c r="LLD17" s="403"/>
      <c r="LLE17" s="403"/>
      <c r="LLF17" s="403"/>
      <c r="LLG17" s="403"/>
      <c r="LLH17" s="403"/>
      <c r="LLI17" s="403"/>
      <c r="LLJ17" s="403"/>
      <c r="LLK17" s="403"/>
      <c r="LLL17" s="403"/>
      <c r="LLM17" s="403"/>
      <c r="LLN17" s="403"/>
      <c r="LLO17" s="403"/>
      <c r="LLP17" s="403"/>
      <c r="LLQ17" s="403"/>
      <c r="LLR17" s="403"/>
      <c r="LLS17" s="403"/>
      <c r="LLT17" s="403"/>
      <c r="LLU17" s="403"/>
      <c r="LLV17" s="403"/>
      <c r="LLW17" s="403"/>
      <c r="LLX17" s="403"/>
      <c r="LLY17" s="403"/>
      <c r="LLZ17" s="403"/>
      <c r="LMA17" s="403"/>
      <c r="LMB17" s="403"/>
      <c r="LMC17" s="403"/>
      <c r="LMD17" s="403"/>
      <c r="LME17" s="403"/>
      <c r="LMF17" s="403"/>
      <c r="LMG17" s="403"/>
      <c r="LMH17" s="403"/>
      <c r="LMI17" s="403"/>
      <c r="LMJ17" s="403"/>
      <c r="LMK17" s="403"/>
      <c r="LML17" s="403"/>
      <c r="LMM17" s="403"/>
      <c r="LMN17" s="403"/>
      <c r="LMO17" s="403"/>
      <c r="LMP17" s="403"/>
      <c r="LMQ17" s="403"/>
      <c r="LMR17" s="403"/>
      <c r="LMS17" s="403"/>
      <c r="LMT17" s="403"/>
      <c r="LMU17" s="403"/>
      <c r="LMV17" s="403"/>
      <c r="LMW17" s="403"/>
      <c r="LMX17" s="403"/>
      <c r="LMY17" s="403"/>
      <c r="LMZ17" s="403"/>
      <c r="LNA17" s="403"/>
      <c r="LNB17" s="403"/>
      <c r="LNC17" s="403"/>
      <c r="LND17" s="403"/>
      <c r="LNE17" s="403"/>
      <c r="LNF17" s="403"/>
      <c r="LNG17" s="403"/>
      <c r="LNH17" s="403"/>
      <c r="LNI17" s="403"/>
      <c r="LNJ17" s="403"/>
      <c r="LNK17" s="403"/>
      <c r="LNL17" s="403"/>
      <c r="LNM17" s="403"/>
      <c r="LNN17" s="403"/>
      <c r="LNO17" s="403"/>
      <c r="LNP17" s="403"/>
      <c r="LNQ17" s="403"/>
      <c r="LNR17" s="403"/>
      <c r="LNS17" s="403"/>
      <c r="LNT17" s="403"/>
      <c r="LNU17" s="403"/>
      <c r="LNV17" s="403"/>
      <c r="LNW17" s="403"/>
      <c r="LNX17" s="403"/>
      <c r="LNY17" s="403"/>
      <c r="LNZ17" s="403"/>
      <c r="LOA17" s="403"/>
      <c r="LOB17" s="403"/>
      <c r="LOC17" s="403"/>
      <c r="LOD17" s="403"/>
      <c r="LOE17" s="403"/>
      <c r="LOF17" s="403"/>
      <c r="LOG17" s="403"/>
      <c r="LOH17" s="403"/>
      <c r="LOI17" s="403"/>
      <c r="LOJ17" s="403"/>
      <c r="LOK17" s="403"/>
      <c r="LOL17" s="403"/>
      <c r="LOM17" s="403"/>
      <c r="LON17" s="403"/>
      <c r="LOO17" s="403"/>
      <c r="LOP17" s="403"/>
      <c r="LOQ17" s="403"/>
      <c r="LOR17" s="403"/>
      <c r="LOS17" s="403"/>
      <c r="LOT17" s="403"/>
      <c r="LOU17" s="403"/>
      <c r="LOV17" s="403"/>
      <c r="LOW17" s="403"/>
      <c r="LOX17" s="403"/>
      <c r="LOY17" s="403"/>
      <c r="LOZ17" s="403"/>
      <c r="LPA17" s="403"/>
      <c r="LPB17" s="403"/>
      <c r="LPC17" s="403"/>
      <c r="LPD17" s="403"/>
      <c r="LPE17" s="403"/>
      <c r="LPF17" s="403"/>
      <c r="LPG17" s="403"/>
      <c r="LPH17" s="403"/>
      <c r="LPI17" s="403"/>
      <c r="LPJ17" s="403"/>
      <c r="LPK17" s="403"/>
      <c r="LPL17" s="403"/>
      <c r="LPM17" s="403"/>
      <c r="LPN17" s="403"/>
      <c r="LPO17" s="403"/>
      <c r="LPP17" s="403"/>
      <c r="LPQ17" s="403"/>
      <c r="LPR17" s="403"/>
      <c r="LPS17" s="403"/>
      <c r="LPT17" s="403"/>
      <c r="LPU17" s="403"/>
      <c r="LPV17" s="403"/>
      <c r="LPW17" s="403"/>
      <c r="LPX17" s="403"/>
      <c r="LPY17" s="403"/>
      <c r="LPZ17" s="403"/>
      <c r="LQA17" s="403"/>
      <c r="LQB17" s="403"/>
      <c r="LQC17" s="403"/>
      <c r="LQD17" s="403"/>
      <c r="LQE17" s="403"/>
      <c r="LQF17" s="403"/>
      <c r="LQG17" s="403"/>
      <c r="LQH17" s="403"/>
      <c r="LQI17" s="403"/>
      <c r="LQJ17" s="403"/>
      <c r="LQK17" s="403"/>
      <c r="LQL17" s="403"/>
      <c r="LQM17" s="403"/>
      <c r="LQN17" s="403"/>
      <c r="LQO17" s="403"/>
      <c r="LQP17" s="403"/>
      <c r="LQQ17" s="403"/>
      <c r="LQR17" s="403"/>
      <c r="LQS17" s="403"/>
      <c r="LQT17" s="403"/>
      <c r="LQU17" s="403"/>
      <c r="LQV17" s="403"/>
      <c r="LQW17" s="403"/>
      <c r="LQX17" s="403"/>
      <c r="LQY17" s="403"/>
      <c r="LQZ17" s="403"/>
      <c r="LRA17" s="403"/>
      <c r="LRB17" s="403"/>
      <c r="LRC17" s="403"/>
      <c r="LRD17" s="403"/>
      <c r="LRE17" s="403"/>
      <c r="LRF17" s="403"/>
      <c r="LRG17" s="403"/>
      <c r="LRH17" s="403"/>
      <c r="LRI17" s="403"/>
      <c r="LRJ17" s="403"/>
      <c r="LRK17" s="403"/>
      <c r="LRL17" s="403"/>
      <c r="LRM17" s="403"/>
      <c r="LRN17" s="403"/>
      <c r="LRO17" s="403"/>
      <c r="LRP17" s="403"/>
      <c r="LRQ17" s="403"/>
      <c r="LRR17" s="403"/>
      <c r="LRS17" s="403"/>
      <c r="LRT17" s="403"/>
      <c r="LRU17" s="403"/>
      <c r="LRV17" s="403"/>
      <c r="LRW17" s="403"/>
      <c r="LRX17" s="403"/>
      <c r="LRY17" s="403"/>
      <c r="LRZ17" s="403"/>
      <c r="LSA17" s="403"/>
      <c r="LSB17" s="403"/>
      <c r="LSC17" s="403"/>
      <c r="LSD17" s="403"/>
      <c r="LSE17" s="403"/>
      <c r="LSF17" s="403"/>
      <c r="LSG17" s="403"/>
      <c r="LSH17" s="403"/>
      <c r="LSI17" s="403"/>
      <c r="LSJ17" s="403"/>
      <c r="LSK17" s="403"/>
      <c r="LSL17" s="403"/>
      <c r="LSM17" s="403"/>
      <c r="LSN17" s="403"/>
      <c r="LSO17" s="403"/>
      <c r="LSP17" s="403"/>
      <c r="LSQ17" s="403"/>
      <c r="LSR17" s="403"/>
      <c r="LSS17" s="403"/>
      <c r="LST17" s="403"/>
      <c r="LSU17" s="403"/>
      <c r="LSV17" s="403"/>
      <c r="LSW17" s="403"/>
      <c r="LSX17" s="403"/>
      <c r="LSY17" s="403"/>
      <c r="LSZ17" s="403"/>
      <c r="LTA17" s="403"/>
      <c r="LTB17" s="403"/>
      <c r="LTC17" s="403"/>
      <c r="LTD17" s="403"/>
      <c r="LTE17" s="403"/>
      <c r="LTF17" s="403"/>
      <c r="LTG17" s="403"/>
      <c r="LTH17" s="403"/>
      <c r="LTI17" s="403"/>
      <c r="LTJ17" s="403"/>
      <c r="LTK17" s="403"/>
      <c r="LTL17" s="403"/>
      <c r="LTM17" s="403"/>
      <c r="LTN17" s="403"/>
      <c r="LTO17" s="403"/>
      <c r="LTP17" s="403"/>
      <c r="LTQ17" s="403"/>
      <c r="LTR17" s="403"/>
      <c r="LTS17" s="403"/>
      <c r="LTT17" s="403"/>
      <c r="LTU17" s="403"/>
      <c r="LTV17" s="403"/>
      <c r="LTW17" s="403"/>
      <c r="LTX17" s="403"/>
      <c r="LTY17" s="403"/>
      <c r="LTZ17" s="403"/>
      <c r="LUA17" s="403"/>
      <c r="LUB17" s="403"/>
      <c r="LUC17" s="403"/>
      <c r="LUD17" s="403"/>
      <c r="LUE17" s="403"/>
      <c r="LUF17" s="403"/>
      <c r="LUG17" s="403"/>
      <c r="LUH17" s="403"/>
      <c r="LUI17" s="403"/>
      <c r="LUJ17" s="403"/>
      <c r="LUK17" s="403"/>
      <c r="LUL17" s="403"/>
      <c r="LUM17" s="403"/>
      <c r="LUN17" s="403"/>
      <c r="LUO17" s="403"/>
      <c r="LUP17" s="403"/>
      <c r="LUQ17" s="403"/>
      <c r="LUR17" s="403"/>
      <c r="LUS17" s="403"/>
      <c r="LUT17" s="403"/>
      <c r="LUU17" s="403"/>
      <c r="LUV17" s="403"/>
      <c r="LUW17" s="403"/>
      <c r="LUX17" s="403"/>
      <c r="LUY17" s="403"/>
      <c r="LUZ17" s="403"/>
      <c r="LVA17" s="403"/>
      <c r="LVB17" s="403"/>
      <c r="LVC17" s="403"/>
      <c r="LVD17" s="403"/>
      <c r="LVE17" s="403"/>
      <c r="LVF17" s="403"/>
      <c r="LVG17" s="403"/>
      <c r="LVH17" s="403"/>
      <c r="LVI17" s="403"/>
      <c r="LVJ17" s="403"/>
      <c r="LVK17" s="403"/>
      <c r="LVL17" s="403"/>
      <c r="LVM17" s="403"/>
      <c r="LVN17" s="403"/>
      <c r="LVO17" s="403"/>
      <c r="LVP17" s="403"/>
      <c r="LVQ17" s="403"/>
      <c r="LVR17" s="403"/>
      <c r="LVS17" s="403"/>
      <c r="LVT17" s="403"/>
      <c r="LVU17" s="403"/>
      <c r="LVV17" s="403"/>
      <c r="LVW17" s="403"/>
      <c r="LVX17" s="403"/>
      <c r="LVY17" s="403"/>
      <c r="LVZ17" s="403"/>
      <c r="LWA17" s="403"/>
      <c r="LWB17" s="403"/>
      <c r="LWC17" s="403"/>
      <c r="LWD17" s="403"/>
      <c r="LWE17" s="403"/>
      <c r="LWF17" s="403"/>
      <c r="LWG17" s="403"/>
      <c r="LWH17" s="403"/>
      <c r="LWI17" s="403"/>
      <c r="LWJ17" s="403"/>
      <c r="LWK17" s="403"/>
      <c r="LWL17" s="403"/>
      <c r="LWM17" s="403"/>
      <c r="LWN17" s="403"/>
      <c r="LWO17" s="403"/>
      <c r="LWP17" s="403"/>
      <c r="LWQ17" s="403"/>
      <c r="LWR17" s="403"/>
      <c r="LWS17" s="403"/>
      <c r="LWT17" s="403"/>
      <c r="LWU17" s="403"/>
      <c r="LWV17" s="403"/>
      <c r="LWW17" s="403"/>
      <c r="LWX17" s="403"/>
      <c r="LWY17" s="403"/>
      <c r="LWZ17" s="403"/>
      <c r="LXA17" s="403"/>
      <c r="LXB17" s="403"/>
      <c r="LXC17" s="403"/>
      <c r="LXD17" s="403"/>
      <c r="LXE17" s="403"/>
      <c r="LXF17" s="403"/>
      <c r="LXG17" s="403"/>
      <c r="LXH17" s="403"/>
      <c r="LXI17" s="403"/>
      <c r="LXJ17" s="403"/>
      <c r="LXK17" s="403"/>
      <c r="LXL17" s="403"/>
      <c r="LXM17" s="403"/>
      <c r="LXN17" s="403"/>
      <c r="LXO17" s="403"/>
      <c r="LXP17" s="403"/>
      <c r="LXQ17" s="403"/>
      <c r="LXR17" s="403"/>
      <c r="LXS17" s="403"/>
      <c r="LXT17" s="403"/>
      <c r="LXU17" s="403"/>
      <c r="LXV17" s="403"/>
      <c r="LXW17" s="403"/>
      <c r="LXX17" s="403"/>
      <c r="LXY17" s="403"/>
      <c r="LXZ17" s="403"/>
      <c r="LYA17" s="403"/>
      <c r="LYB17" s="403"/>
      <c r="LYC17" s="403"/>
      <c r="LYD17" s="403"/>
      <c r="LYE17" s="403"/>
      <c r="LYF17" s="403"/>
      <c r="LYG17" s="403"/>
      <c r="LYH17" s="403"/>
      <c r="LYI17" s="403"/>
      <c r="LYJ17" s="403"/>
      <c r="LYK17" s="403"/>
      <c r="LYL17" s="403"/>
      <c r="LYM17" s="403"/>
      <c r="LYN17" s="403"/>
      <c r="LYO17" s="403"/>
      <c r="LYP17" s="403"/>
      <c r="LYQ17" s="403"/>
      <c r="LYR17" s="403"/>
      <c r="LYS17" s="403"/>
      <c r="LYT17" s="403"/>
      <c r="LYU17" s="403"/>
      <c r="LYV17" s="403"/>
      <c r="LYW17" s="403"/>
      <c r="LYX17" s="403"/>
      <c r="LYY17" s="403"/>
      <c r="LYZ17" s="403"/>
      <c r="LZA17" s="403"/>
      <c r="LZB17" s="403"/>
      <c r="LZC17" s="403"/>
      <c r="LZD17" s="403"/>
      <c r="LZE17" s="403"/>
      <c r="LZF17" s="403"/>
      <c r="LZG17" s="403"/>
      <c r="LZH17" s="403"/>
      <c r="LZI17" s="403"/>
      <c r="LZJ17" s="403"/>
      <c r="LZK17" s="403"/>
      <c r="LZL17" s="403"/>
      <c r="LZM17" s="403"/>
      <c r="LZN17" s="403"/>
      <c r="LZO17" s="403"/>
      <c r="LZP17" s="403"/>
      <c r="LZQ17" s="403"/>
      <c r="LZR17" s="403"/>
      <c r="LZS17" s="403"/>
      <c r="LZT17" s="403"/>
      <c r="LZU17" s="403"/>
      <c r="LZV17" s="403"/>
      <c r="LZW17" s="403"/>
      <c r="LZX17" s="403"/>
      <c r="LZY17" s="403"/>
      <c r="LZZ17" s="403"/>
      <c r="MAA17" s="403"/>
      <c r="MAB17" s="403"/>
      <c r="MAC17" s="403"/>
      <c r="MAD17" s="403"/>
      <c r="MAE17" s="403"/>
      <c r="MAF17" s="403"/>
      <c r="MAG17" s="403"/>
      <c r="MAH17" s="403"/>
      <c r="MAI17" s="403"/>
      <c r="MAJ17" s="403"/>
      <c r="MAK17" s="403"/>
      <c r="MAL17" s="403"/>
      <c r="MAM17" s="403"/>
      <c r="MAN17" s="403"/>
      <c r="MAO17" s="403"/>
      <c r="MAP17" s="403"/>
      <c r="MAQ17" s="403"/>
      <c r="MAR17" s="403"/>
      <c r="MAS17" s="403"/>
      <c r="MAT17" s="403"/>
      <c r="MAU17" s="403"/>
      <c r="MAV17" s="403"/>
      <c r="MAW17" s="403"/>
      <c r="MAX17" s="403"/>
      <c r="MAY17" s="403"/>
      <c r="MAZ17" s="403"/>
      <c r="MBA17" s="403"/>
      <c r="MBB17" s="403"/>
      <c r="MBC17" s="403"/>
      <c r="MBD17" s="403"/>
      <c r="MBE17" s="403"/>
      <c r="MBF17" s="403"/>
      <c r="MBG17" s="403"/>
      <c r="MBH17" s="403"/>
      <c r="MBI17" s="403"/>
      <c r="MBJ17" s="403"/>
      <c r="MBK17" s="403"/>
      <c r="MBL17" s="403"/>
      <c r="MBM17" s="403"/>
      <c r="MBN17" s="403"/>
      <c r="MBO17" s="403"/>
      <c r="MBP17" s="403"/>
      <c r="MBQ17" s="403"/>
      <c r="MBR17" s="403"/>
      <c r="MBS17" s="403"/>
      <c r="MBT17" s="403"/>
      <c r="MBU17" s="403"/>
      <c r="MBV17" s="403"/>
      <c r="MBW17" s="403"/>
      <c r="MBX17" s="403"/>
      <c r="MBY17" s="403"/>
      <c r="MBZ17" s="403"/>
      <c r="MCA17" s="403"/>
      <c r="MCB17" s="403"/>
      <c r="MCC17" s="403"/>
      <c r="MCD17" s="403"/>
      <c r="MCE17" s="403"/>
      <c r="MCF17" s="403"/>
      <c r="MCG17" s="403"/>
      <c r="MCH17" s="403"/>
      <c r="MCI17" s="403"/>
      <c r="MCJ17" s="403"/>
      <c r="MCK17" s="403"/>
      <c r="MCL17" s="403"/>
      <c r="MCM17" s="403"/>
      <c r="MCN17" s="403"/>
      <c r="MCO17" s="403"/>
      <c r="MCP17" s="403"/>
      <c r="MCQ17" s="403"/>
      <c r="MCR17" s="403"/>
      <c r="MCS17" s="403"/>
      <c r="MCT17" s="403"/>
      <c r="MCU17" s="403"/>
      <c r="MCV17" s="403"/>
      <c r="MCW17" s="403"/>
      <c r="MCX17" s="403"/>
      <c r="MCY17" s="403"/>
      <c r="MCZ17" s="403"/>
      <c r="MDA17" s="403"/>
      <c r="MDB17" s="403"/>
      <c r="MDC17" s="403"/>
      <c r="MDD17" s="403"/>
      <c r="MDE17" s="403"/>
      <c r="MDF17" s="403"/>
      <c r="MDG17" s="403"/>
      <c r="MDH17" s="403"/>
      <c r="MDI17" s="403"/>
      <c r="MDJ17" s="403"/>
      <c r="MDK17" s="403"/>
      <c r="MDL17" s="403"/>
      <c r="MDM17" s="403"/>
      <c r="MDN17" s="403"/>
      <c r="MDO17" s="403"/>
      <c r="MDP17" s="403"/>
      <c r="MDQ17" s="403"/>
      <c r="MDR17" s="403"/>
      <c r="MDS17" s="403"/>
      <c r="MDT17" s="403"/>
      <c r="MDU17" s="403"/>
      <c r="MDV17" s="403"/>
      <c r="MDW17" s="403"/>
      <c r="MDX17" s="403"/>
      <c r="MDY17" s="403"/>
      <c r="MDZ17" s="403"/>
      <c r="MEA17" s="403"/>
      <c r="MEB17" s="403"/>
      <c r="MEC17" s="403"/>
      <c r="MED17" s="403"/>
      <c r="MEE17" s="403"/>
      <c r="MEF17" s="403"/>
      <c r="MEG17" s="403"/>
      <c r="MEH17" s="403"/>
      <c r="MEI17" s="403"/>
      <c r="MEJ17" s="403"/>
      <c r="MEK17" s="403"/>
      <c r="MEL17" s="403"/>
      <c r="MEM17" s="403"/>
      <c r="MEN17" s="403"/>
      <c r="MEO17" s="403"/>
      <c r="MEP17" s="403"/>
      <c r="MEQ17" s="403"/>
      <c r="MER17" s="403"/>
      <c r="MES17" s="403"/>
      <c r="MET17" s="403"/>
      <c r="MEU17" s="403"/>
      <c r="MEV17" s="403"/>
      <c r="MEW17" s="403"/>
      <c r="MEX17" s="403"/>
      <c r="MEY17" s="403"/>
      <c r="MEZ17" s="403"/>
      <c r="MFA17" s="403"/>
      <c r="MFB17" s="403"/>
      <c r="MFC17" s="403"/>
      <c r="MFD17" s="403"/>
      <c r="MFE17" s="403"/>
      <c r="MFF17" s="403"/>
      <c r="MFG17" s="403"/>
      <c r="MFH17" s="403"/>
      <c r="MFI17" s="403"/>
      <c r="MFJ17" s="403"/>
      <c r="MFK17" s="403"/>
      <c r="MFL17" s="403"/>
      <c r="MFM17" s="403"/>
      <c r="MFN17" s="403"/>
      <c r="MFO17" s="403"/>
      <c r="MFP17" s="403"/>
      <c r="MFQ17" s="403"/>
      <c r="MFR17" s="403"/>
      <c r="MFS17" s="403"/>
      <c r="MFT17" s="403"/>
      <c r="MFU17" s="403"/>
      <c r="MFV17" s="403"/>
      <c r="MFW17" s="403"/>
      <c r="MFX17" s="403"/>
      <c r="MFY17" s="403"/>
      <c r="MFZ17" s="403"/>
      <c r="MGA17" s="403"/>
      <c r="MGB17" s="403"/>
      <c r="MGC17" s="403"/>
      <c r="MGD17" s="403"/>
      <c r="MGE17" s="403"/>
      <c r="MGF17" s="403"/>
      <c r="MGG17" s="403"/>
      <c r="MGH17" s="403"/>
      <c r="MGI17" s="403"/>
      <c r="MGJ17" s="403"/>
      <c r="MGK17" s="403"/>
      <c r="MGL17" s="403"/>
      <c r="MGM17" s="403"/>
      <c r="MGN17" s="403"/>
      <c r="MGO17" s="403"/>
      <c r="MGP17" s="403"/>
      <c r="MGQ17" s="403"/>
      <c r="MGR17" s="403"/>
      <c r="MGS17" s="403"/>
      <c r="MGT17" s="403"/>
      <c r="MGU17" s="403"/>
      <c r="MGV17" s="403"/>
      <c r="MGW17" s="403"/>
      <c r="MGX17" s="403"/>
      <c r="MGY17" s="403"/>
      <c r="MGZ17" s="403"/>
      <c r="MHA17" s="403"/>
      <c r="MHB17" s="403"/>
      <c r="MHC17" s="403"/>
      <c r="MHD17" s="403"/>
      <c r="MHE17" s="403"/>
      <c r="MHF17" s="403"/>
      <c r="MHG17" s="403"/>
      <c r="MHH17" s="403"/>
      <c r="MHI17" s="403"/>
      <c r="MHJ17" s="403"/>
      <c r="MHK17" s="403"/>
      <c r="MHL17" s="403"/>
      <c r="MHM17" s="403"/>
      <c r="MHN17" s="403"/>
      <c r="MHO17" s="403"/>
      <c r="MHP17" s="403"/>
      <c r="MHQ17" s="403"/>
      <c r="MHR17" s="403"/>
      <c r="MHS17" s="403"/>
      <c r="MHT17" s="403"/>
      <c r="MHU17" s="403"/>
      <c r="MHV17" s="403"/>
      <c r="MHW17" s="403"/>
      <c r="MHX17" s="403"/>
      <c r="MHY17" s="403"/>
      <c r="MHZ17" s="403"/>
      <c r="MIA17" s="403"/>
      <c r="MIB17" s="403"/>
      <c r="MIC17" s="403"/>
      <c r="MID17" s="403"/>
      <c r="MIE17" s="403"/>
      <c r="MIF17" s="403"/>
      <c r="MIG17" s="403"/>
      <c r="MIH17" s="403"/>
      <c r="MII17" s="403"/>
      <c r="MIJ17" s="403"/>
      <c r="MIK17" s="403"/>
      <c r="MIL17" s="403"/>
      <c r="MIM17" s="403"/>
      <c r="MIN17" s="403"/>
      <c r="MIO17" s="403"/>
      <c r="MIP17" s="403"/>
      <c r="MIQ17" s="403"/>
      <c r="MIR17" s="403"/>
      <c r="MIS17" s="403"/>
      <c r="MIT17" s="403"/>
      <c r="MIU17" s="403"/>
      <c r="MIV17" s="403"/>
      <c r="MIW17" s="403"/>
      <c r="MIX17" s="403"/>
      <c r="MIY17" s="403"/>
      <c r="MIZ17" s="403"/>
      <c r="MJA17" s="403"/>
      <c r="MJB17" s="403"/>
      <c r="MJC17" s="403"/>
      <c r="MJD17" s="403"/>
      <c r="MJE17" s="403"/>
      <c r="MJF17" s="403"/>
      <c r="MJG17" s="403"/>
      <c r="MJH17" s="403"/>
      <c r="MJI17" s="403"/>
      <c r="MJJ17" s="403"/>
      <c r="MJK17" s="403"/>
      <c r="MJL17" s="403"/>
      <c r="MJM17" s="403"/>
      <c r="MJN17" s="403"/>
      <c r="MJO17" s="403"/>
      <c r="MJP17" s="403"/>
      <c r="MJQ17" s="403"/>
      <c r="MJR17" s="403"/>
      <c r="MJS17" s="403"/>
      <c r="MJT17" s="403"/>
      <c r="MJU17" s="403"/>
      <c r="MJV17" s="403"/>
      <c r="MJW17" s="403"/>
      <c r="MJX17" s="403"/>
      <c r="MJY17" s="403"/>
      <c r="MJZ17" s="403"/>
      <c r="MKA17" s="403"/>
      <c r="MKB17" s="403"/>
      <c r="MKC17" s="403"/>
      <c r="MKD17" s="403"/>
      <c r="MKE17" s="403"/>
      <c r="MKF17" s="403"/>
      <c r="MKG17" s="403"/>
      <c r="MKH17" s="403"/>
      <c r="MKI17" s="403"/>
      <c r="MKJ17" s="403"/>
      <c r="MKK17" s="403"/>
      <c r="MKL17" s="403"/>
      <c r="MKM17" s="403"/>
      <c r="MKN17" s="403"/>
      <c r="MKO17" s="403"/>
      <c r="MKP17" s="403"/>
      <c r="MKQ17" s="403"/>
      <c r="MKR17" s="403"/>
      <c r="MKS17" s="403"/>
      <c r="MKT17" s="403"/>
      <c r="MKU17" s="403"/>
      <c r="MKV17" s="403"/>
      <c r="MKW17" s="403"/>
      <c r="MKX17" s="403"/>
      <c r="MKY17" s="403"/>
      <c r="MKZ17" s="403"/>
      <c r="MLA17" s="403"/>
      <c r="MLB17" s="403"/>
      <c r="MLC17" s="403"/>
      <c r="MLD17" s="403"/>
      <c r="MLE17" s="403"/>
      <c r="MLF17" s="403"/>
      <c r="MLG17" s="403"/>
      <c r="MLH17" s="403"/>
      <c r="MLI17" s="403"/>
      <c r="MLJ17" s="403"/>
      <c r="MLK17" s="403"/>
      <c r="MLL17" s="403"/>
      <c r="MLM17" s="403"/>
      <c r="MLN17" s="403"/>
      <c r="MLO17" s="403"/>
      <c r="MLP17" s="403"/>
      <c r="MLQ17" s="403"/>
      <c r="MLR17" s="403"/>
      <c r="MLS17" s="403"/>
      <c r="MLT17" s="403"/>
      <c r="MLU17" s="403"/>
      <c r="MLV17" s="403"/>
      <c r="MLW17" s="403"/>
      <c r="MLX17" s="403"/>
      <c r="MLY17" s="403"/>
      <c r="MLZ17" s="403"/>
      <c r="MMA17" s="403"/>
      <c r="MMB17" s="403"/>
      <c r="MMC17" s="403"/>
      <c r="MMD17" s="403"/>
      <c r="MME17" s="403"/>
      <c r="MMF17" s="403"/>
      <c r="MMG17" s="403"/>
      <c r="MMH17" s="403"/>
      <c r="MMI17" s="403"/>
      <c r="MMJ17" s="403"/>
      <c r="MMK17" s="403"/>
      <c r="MML17" s="403"/>
      <c r="MMM17" s="403"/>
      <c r="MMN17" s="403"/>
      <c r="MMO17" s="403"/>
      <c r="MMP17" s="403"/>
      <c r="MMQ17" s="403"/>
      <c r="MMR17" s="403"/>
      <c r="MMS17" s="403"/>
      <c r="MMT17" s="403"/>
      <c r="MMU17" s="403"/>
      <c r="MMV17" s="403"/>
      <c r="MMW17" s="403"/>
      <c r="MMX17" s="403"/>
      <c r="MMY17" s="403"/>
      <c r="MMZ17" s="403"/>
      <c r="MNA17" s="403"/>
      <c r="MNB17" s="403"/>
      <c r="MNC17" s="403"/>
      <c r="MND17" s="403"/>
      <c r="MNE17" s="403"/>
      <c r="MNF17" s="403"/>
      <c r="MNG17" s="403"/>
      <c r="MNH17" s="403"/>
      <c r="MNI17" s="403"/>
      <c r="MNJ17" s="403"/>
      <c r="MNK17" s="403"/>
      <c r="MNL17" s="403"/>
      <c r="MNM17" s="403"/>
      <c r="MNN17" s="403"/>
      <c r="MNO17" s="403"/>
      <c r="MNP17" s="403"/>
      <c r="MNQ17" s="403"/>
      <c r="MNR17" s="403"/>
      <c r="MNS17" s="403"/>
      <c r="MNT17" s="403"/>
      <c r="MNU17" s="403"/>
      <c r="MNV17" s="403"/>
      <c r="MNW17" s="403"/>
      <c r="MNX17" s="403"/>
      <c r="MNY17" s="403"/>
      <c r="MNZ17" s="403"/>
      <c r="MOA17" s="403"/>
      <c r="MOB17" s="403"/>
      <c r="MOC17" s="403"/>
      <c r="MOD17" s="403"/>
      <c r="MOE17" s="403"/>
      <c r="MOF17" s="403"/>
      <c r="MOG17" s="403"/>
      <c r="MOH17" s="403"/>
      <c r="MOI17" s="403"/>
      <c r="MOJ17" s="403"/>
      <c r="MOK17" s="403"/>
      <c r="MOL17" s="403"/>
      <c r="MOM17" s="403"/>
      <c r="MON17" s="403"/>
      <c r="MOO17" s="403"/>
      <c r="MOP17" s="403"/>
      <c r="MOQ17" s="403"/>
      <c r="MOR17" s="403"/>
      <c r="MOS17" s="403"/>
      <c r="MOT17" s="403"/>
      <c r="MOU17" s="403"/>
      <c r="MOV17" s="403"/>
      <c r="MOW17" s="403"/>
      <c r="MOX17" s="403"/>
      <c r="MOY17" s="403"/>
      <c r="MOZ17" s="403"/>
      <c r="MPA17" s="403"/>
      <c r="MPB17" s="403"/>
      <c r="MPC17" s="403"/>
      <c r="MPD17" s="403"/>
      <c r="MPE17" s="403"/>
      <c r="MPF17" s="403"/>
      <c r="MPG17" s="403"/>
      <c r="MPH17" s="403"/>
      <c r="MPI17" s="403"/>
      <c r="MPJ17" s="403"/>
      <c r="MPK17" s="403"/>
      <c r="MPL17" s="403"/>
      <c r="MPM17" s="403"/>
      <c r="MPN17" s="403"/>
      <c r="MPO17" s="403"/>
      <c r="MPP17" s="403"/>
      <c r="MPQ17" s="403"/>
      <c r="MPR17" s="403"/>
      <c r="MPS17" s="403"/>
      <c r="MPT17" s="403"/>
      <c r="MPU17" s="403"/>
      <c r="MPV17" s="403"/>
      <c r="MPW17" s="403"/>
      <c r="MPX17" s="403"/>
      <c r="MPY17" s="403"/>
      <c r="MPZ17" s="403"/>
      <c r="MQA17" s="403"/>
      <c r="MQB17" s="403"/>
      <c r="MQC17" s="403"/>
      <c r="MQD17" s="403"/>
      <c r="MQE17" s="403"/>
      <c r="MQF17" s="403"/>
      <c r="MQG17" s="403"/>
      <c r="MQH17" s="403"/>
      <c r="MQI17" s="403"/>
      <c r="MQJ17" s="403"/>
      <c r="MQK17" s="403"/>
      <c r="MQL17" s="403"/>
      <c r="MQM17" s="403"/>
      <c r="MQN17" s="403"/>
      <c r="MQO17" s="403"/>
      <c r="MQP17" s="403"/>
      <c r="MQQ17" s="403"/>
      <c r="MQR17" s="403"/>
      <c r="MQS17" s="403"/>
      <c r="MQT17" s="403"/>
      <c r="MQU17" s="403"/>
      <c r="MQV17" s="403"/>
      <c r="MQW17" s="403"/>
      <c r="MQX17" s="403"/>
      <c r="MQY17" s="403"/>
      <c r="MQZ17" s="403"/>
      <c r="MRA17" s="403"/>
      <c r="MRB17" s="403"/>
      <c r="MRC17" s="403"/>
      <c r="MRD17" s="403"/>
      <c r="MRE17" s="403"/>
      <c r="MRF17" s="403"/>
      <c r="MRG17" s="403"/>
      <c r="MRH17" s="403"/>
      <c r="MRI17" s="403"/>
      <c r="MRJ17" s="403"/>
      <c r="MRK17" s="403"/>
      <c r="MRL17" s="403"/>
      <c r="MRM17" s="403"/>
      <c r="MRN17" s="403"/>
      <c r="MRO17" s="403"/>
      <c r="MRP17" s="403"/>
      <c r="MRQ17" s="403"/>
      <c r="MRR17" s="403"/>
      <c r="MRS17" s="403"/>
      <c r="MRT17" s="403"/>
      <c r="MRU17" s="403"/>
      <c r="MRV17" s="403"/>
      <c r="MRW17" s="403"/>
      <c r="MRX17" s="403"/>
      <c r="MRY17" s="403"/>
      <c r="MRZ17" s="403"/>
      <c r="MSA17" s="403"/>
      <c r="MSB17" s="403"/>
      <c r="MSC17" s="403"/>
      <c r="MSD17" s="403"/>
      <c r="MSE17" s="403"/>
      <c r="MSF17" s="403"/>
      <c r="MSG17" s="403"/>
      <c r="MSH17" s="403"/>
      <c r="MSI17" s="403"/>
      <c r="MSJ17" s="403"/>
      <c r="MSK17" s="403"/>
      <c r="MSL17" s="403"/>
      <c r="MSM17" s="403"/>
      <c r="MSN17" s="403"/>
      <c r="MSO17" s="403"/>
      <c r="MSP17" s="403"/>
      <c r="MSQ17" s="403"/>
      <c r="MSR17" s="403"/>
      <c r="MSS17" s="403"/>
      <c r="MST17" s="403"/>
      <c r="MSU17" s="403"/>
      <c r="MSV17" s="403"/>
      <c r="MSW17" s="403"/>
      <c r="MSX17" s="403"/>
      <c r="MSY17" s="403"/>
      <c r="MSZ17" s="403"/>
      <c r="MTA17" s="403"/>
      <c r="MTB17" s="403"/>
      <c r="MTC17" s="403"/>
      <c r="MTD17" s="403"/>
      <c r="MTE17" s="403"/>
      <c r="MTF17" s="403"/>
      <c r="MTG17" s="403"/>
      <c r="MTH17" s="403"/>
      <c r="MTI17" s="403"/>
      <c r="MTJ17" s="403"/>
      <c r="MTK17" s="403"/>
      <c r="MTL17" s="403"/>
      <c r="MTM17" s="403"/>
      <c r="MTN17" s="403"/>
      <c r="MTO17" s="403"/>
      <c r="MTP17" s="403"/>
      <c r="MTQ17" s="403"/>
      <c r="MTR17" s="403"/>
      <c r="MTS17" s="403"/>
      <c r="MTT17" s="403"/>
      <c r="MTU17" s="403"/>
      <c r="MTV17" s="403"/>
      <c r="MTW17" s="403"/>
      <c r="MTX17" s="403"/>
      <c r="MTY17" s="403"/>
      <c r="MTZ17" s="403"/>
      <c r="MUA17" s="403"/>
      <c r="MUB17" s="403"/>
      <c r="MUC17" s="403"/>
      <c r="MUD17" s="403"/>
      <c r="MUE17" s="403"/>
      <c r="MUF17" s="403"/>
      <c r="MUG17" s="403"/>
      <c r="MUH17" s="403"/>
      <c r="MUI17" s="403"/>
      <c r="MUJ17" s="403"/>
      <c r="MUK17" s="403"/>
      <c r="MUL17" s="403"/>
      <c r="MUM17" s="403"/>
      <c r="MUN17" s="403"/>
      <c r="MUO17" s="403"/>
      <c r="MUP17" s="403"/>
      <c r="MUQ17" s="403"/>
      <c r="MUR17" s="403"/>
      <c r="MUS17" s="403"/>
      <c r="MUT17" s="403"/>
      <c r="MUU17" s="403"/>
      <c r="MUV17" s="403"/>
      <c r="MUW17" s="403"/>
      <c r="MUX17" s="403"/>
      <c r="MUY17" s="403"/>
      <c r="MUZ17" s="403"/>
      <c r="MVA17" s="403"/>
      <c r="MVB17" s="403"/>
      <c r="MVC17" s="403"/>
      <c r="MVD17" s="403"/>
      <c r="MVE17" s="403"/>
      <c r="MVF17" s="403"/>
      <c r="MVG17" s="403"/>
      <c r="MVH17" s="403"/>
      <c r="MVI17" s="403"/>
      <c r="MVJ17" s="403"/>
      <c r="MVK17" s="403"/>
      <c r="MVL17" s="403"/>
      <c r="MVM17" s="403"/>
      <c r="MVN17" s="403"/>
      <c r="MVO17" s="403"/>
      <c r="MVP17" s="403"/>
      <c r="MVQ17" s="403"/>
      <c r="MVR17" s="403"/>
      <c r="MVS17" s="403"/>
      <c r="MVT17" s="403"/>
      <c r="MVU17" s="403"/>
      <c r="MVV17" s="403"/>
      <c r="MVW17" s="403"/>
      <c r="MVX17" s="403"/>
      <c r="MVY17" s="403"/>
      <c r="MVZ17" s="403"/>
      <c r="MWA17" s="403"/>
      <c r="MWB17" s="403"/>
      <c r="MWC17" s="403"/>
      <c r="MWD17" s="403"/>
      <c r="MWE17" s="403"/>
      <c r="MWF17" s="403"/>
      <c r="MWG17" s="403"/>
      <c r="MWH17" s="403"/>
      <c r="MWI17" s="403"/>
      <c r="MWJ17" s="403"/>
      <c r="MWK17" s="403"/>
      <c r="MWL17" s="403"/>
      <c r="MWM17" s="403"/>
      <c r="MWN17" s="403"/>
      <c r="MWO17" s="403"/>
      <c r="MWP17" s="403"/>
      <c r="MWQ17" s="403"/>
      <c r="MWR17" s="403"/>
      <c r="MWS17" s="403"/>
      <c r="MWT17" s="403"/>
      <c r="MWU17" s="403"/>
      <c r="MWV17" s="403"/>
      <c r="MWW17" s="403"/>
      <c r="MWX17" s="403"/>
      <c r="MWY17" s="403"/>
      <c r="MWZ17" s="403"/>
      <c r="MXA17" s="403"/>
      <c r="MXB17" s="403"/>
      <c r="MXC17" s="403"/>
      <c r="MXD17" s="403"/>
      <c r="MXE17" s="403"/>
      <c r="MXF17" s="403"/>
      <c r="MXG17" s="403"/>
      <c r="MXH17" s="403"/>
      <c r="MXI17" s="403"/>
      <c r="MXJ17" s="403"/>
      <c r="MXK17" s="403"/>
      <c r="MXL17" s="403"/>
      <c r="MXM17" s="403"/>
      <c r="MXN17" s="403"/>
      <c r="MXO17" s="403"/>
      <c r="MXP17" s="403"/>
      <c r="MXQ17" s="403"/>
      <c r="MXR17" s="403"/>
      <c r="MXS17" s="403"/>
      <c r="MXT17" s="403"/>
      <c r="MXU17" s="403"/>
      <c r="MXV17" s="403"/>
      <c r="MXW17" s="403"/>
      <c r="MXX17" s="403"/>
      <c r="MXY17" s="403"/>
      <c r="MXZ17" s="403"/>
      <c r="MYA17" s="403"/>
      <c r="MYB17" s="403"/>
      <c r="MYC17" s="403"/>
      <c r="MYD17" s="403"/>
      <c r="MYE17" s="403"/>
      <c r="MYF17" s="403"/>
      <c r="MYG17" s="403"/>
      <c r="MYH17" s="403"/>
      <c r="MYI17" s="403"/>
      <c r="MYJ17" s="403"/>
      <c r="MYK17" s="403"/>
      <c r="MYL17" s="403"/>
      <c r="MYM17" s="403"/>
      <c r="MYN17" s="403"/>
      <c r="MYO17" s="403"/>
      <c r="MYP17" s="403"/>
      <c r="MYQ17" s="403"/>
      <c r="MYR17" s="403"/>
      <c r="MYS17" s="403"/>
      <c r="MYT17" s="403"/>
      <c r="MYU17" s="403"/>
      <c r="MYV17" s="403"/>
      <c r="MYW17" s="403"/>
      <c r="MYX17" s="403"/>
      <c r="MYY17" s="403"/>
      <c r="MYZ17" s="403"/>
      <c r="MZA17" s="403"/>
      <c r="MZB17" s="403"/>
      <c r="MZC17" s="403"/>
      <c r="MZD17" s="403"/>
      <c r="MZE17" s="403"/>
      <c r="MZF17" s="403"/>
      <c r="MZG17" s="403"/>
      <c r="MZH17" s="403"/>
      <c r="MZI17" s="403"/>
      <c r="MZJ17" s="403"/>
      <c r="MZK17" s="403"/>
      <c r="MZL17" s="403"/>
      <c r="MZM17" s="403"/>
      <c r="MZN17" s="403"/>
      <c r="MZO17" s="403"/>
      <c r="MZP17" s="403"/>
      <c r="MZQ17" s="403"/>
      <c r="MZR17" s="403"/>
      <c r="MZS17" s="403"/>
      <c r="MZT17" s="403"/>
      <c r="MZU17" s="403"/>
      <c r="MZV17" s="403"/>
      <c r="MZW17" s="403"/>
      <c r="MZX17" s="403"/>
      <c r="MZY17" s="403"/>
      <c r="MZZ17" s="403"/>
      <c r="NAA17" s="403"/>
      <c r="NAB17" s="403"/>
      <c r="NAC17" s="403"/>
      <c r="NAD17" s="403"/>
      <c r="NAE17" s="403"/>
      <c r="NAF17" s="403"/>
      <c r="NAG17" s="403"/>
      <c r="NAH17" s="403"/>
      <c r="NAI17" s="403"/>
      <c r="NAJ17" s="403"/>
      <c r="NAK17" s="403"/>
      <c r="NAL17" s="403"/>
      <c r="NAM17" s="403"/>
      <c r="NAN17" s="403"/>
      <c r="NAO17" s="403"/>
      <c r="NAP17" s="403"/>
      <c r="NAQ17" s="403"/>
      <c r="NAR17" s="403"/>
      <c r="NAS17" s="403"/>
      <c r="NAT17" s="403"/>
      <c r="NAU17" s="403"/>
      <c r="NAV17" s="403"/>
      <c r="NAW17" s="403"/>
      <c r="NAX17" s="403"/>
      <c r="NAY17" s="403"/>
      <c r="NAZ17" s="403"/>
      <c r="NBA17" s="403"/>
      <c r="NBB17" s="403"/>
      <c r="NBC17" s="403"/>
      <c r="NBD17" s="403"/>
      <c r="NBE17" s="403"/>
      <c r="NBF17" s="403"/>
      <c r="NBG17" s="403"/>
      <c r="NBH17" s="403"/>
      <c r="NBI17" s="403"/>
      <c r="NBJ17" s="403"/>
      <c r="NBK17" s="403"/>
      <c r="NBL17" s="403"/>
      <c r="NBM17" s="403"/>
      <c r="NBN17" s="403"/>
      <c r="NBO17" s="403"/>
      <c r="NBP17" s="403"/>
      <c r="NBQ17" s="403"/>
      <c r="NBR17" s="403"/>
      <c r="NBS17" s="403"/>
      <c r="NBT17" s="403"/>
      <c r="NBU17" s="403"/>
      <c r="NBV17" s="403"/>
      <c r="NBW17" s="403"/>
      <c r="NBX17" s="403"/>
      <c r="NBY17" s="403"/>
      <c r="NBZ17" s="403"/>
      <c r="NCA17" s="403"/>
      <c r="NCB17" s="403"/>
      <c r="NCC17" s="403"/>
      <c r="NCD17" s="403"/>
      <c r="NCE17" s="403"/>
      <c r="NCF17" s="403"/>
      <c r="NCG17" s="403"/>
      <c r="NCH17" s="403"/>
      <c r="NCI17" s="403"/>
      <c r="NCJ17" s="403"/>
      <c r="NCK17" s="403"/>
      <c r="NCL17" s="403"/>
      <c r="NCM17" s="403"/>
      <c r="NCN17" s="403"/>
      <c r="NCO17" s="403"/>
      <c r="NCP17" s="403"/>
      <c r="NCQ17" s="403"/>
      <c r="NCR17" s="403"/>
      <c r="NCS17" s="403"/>
      <c r="NCT17" s="403"/>
      <c r="NCU17" s="403"/>
      <c r="NCV17" s="403"/>
      <c r="NCW17" s="403"/>
      <c r="NCX17" s="403"/>
      <c r="NCY17" s="403"/>
      <c r="NCZ17" s="403"/>
      <c r="NDA17" s="403"/>
      <c r="NDB17" s="403"/>
      <c r="NDC17" s="403"/>
      <c r="NDD17" s="403"/>
      <c r="NDE17" s="403"/>
      <c r="NDF17" s="403"/>
      <c r="NDG17" s="403"/>
      <c r="NDH17" s="403"/>
      <c r="NDI17" s="403"/>
      <c r="NDJ17" s="403"/>
      <c r="NDK17" s="403"/>
      <c r="NDL17" s="403"/>
      <c r="NDM17" s="403"/>
      <c r="NDN17" s="403"/>
      <c r="NDO17" s="403"/>
      <c r="NDP17" s="403"/>
      <c r="NDQ17" s="403"/>
      <c r="NDR17" s="403"/>
      <c r="NDS17" s="403"/>
      <c r="NDT17" s="403"/>
      <c r="NDU17" s="403"/>
      <c r="NDV17" s="403"/>
      <c r="NDW17" s="403"/>
      <c r="NDX17" s="403"/>
      <c r="NDY17" s="403"/>
      <c r="NDZ17" s="403"/>
      <c r="NEA17" s="403"/>
      <c r="NEB17" s="403"/>
      <c r="NEC17" s="403"/>
      <c r="NED17" s="403"/>
      <c r="NEE17" s="403"/>
      <c r="NEF17" s="403"/>
      <c r="NEG17" s="403"/>
      <c r="NEH17" s="403"/>
      <c r="NEI17" s="403"/>
      <c r="NEJ17" s="403"/>
      <c r="NEK17" s="403"/>
      <c r="NEL17" s="403"/>
      <c r="NEM17" s="403"/>
      <c r="NEN17" s="403"/>
      <c r="NEO17" s="403"/>
      <c r="NEP17" s="403"/>
      <c r="NEQ17" s="403"/>
      <c r="NER17" s="403"/>
      <c r="NES17" s="403"/>
      <c r="NET17" s="403"/>
      <c r="NEU17" s="403"/>
      <c r="NEV17" s="403"/>
      <c r="NEW17" s="403"/>
      <c r="NEX17" s="403"/>
      <c r="NEY17" s="403"/>
      <c r="NEZ17" s="403"/>
      <c r="NFA17" s="403"/>
      <c r="NFB17" s="403"/>
      <c r="NFC17" s="403"/>
      <c r="NFD17" s="403"/>
      <c r="NFE17" s="403"/>
      <c r="NFF17" s="403"/>
      <c r="NFG17" s="403"/>
      <c r="NFH17" s="403"/>
      <c r="NFI17" s="403"/>
      <c r="NFJ17" s="403"/>
      <c r="NFK17" s="403"/>
      <c r="NFL17" s="403"/>
      <c r="NFM17" s="403"/>
      <c r="NFN17" s="403"/>
      <c r="NFO17" s="403"/>
      <c r="NFP17" s="403"/>
      <c r="NFQ17" s="403"/>
      <c r="NFR17" s="403"/>
      <c r="NFS17" s="403"/>
      <c r="NFT17" s="403"/>
      <c r="NFU17" s="403"/>
      <c r="NFV17" s="403"/>
      <c r="NFW17" s="403"/>
      <c r="NFX17" s="403"/>
      <c r="NFY17" s="403"/>
      <c r="NFZ17" s="403"/>
      <c r="NGA17" s="403"/>
      <c r="NGB17" s="403"/>
      <c r="NGC17" s="403"/>
      <c r="NGD17" s="403"/>
      <c r="NGE17" s="403"/>
      <c r="NGF17" s="403"/>
      <c r="NGG17" s="403"/>
      <c r="NGH17" s="403"/>
      <c r="NGI17" s="403"/>
      <c r="NGJ17" s="403"/>
      <c r="NGK17" s="403"/>
      <c r="NGL17" s="403"/>
      <c r="NGM17" s="403"/>
      <c r="NGN17" s="403"/>
      <c r="NGO17" s="403"/>
      <c r="NGP17" s="403"/>
      <c r="NGQ17" s="403"/>
      <c r="NGR17" s="403"/>
      <c r="NGS17" s="403"/>
      <c r="NGT17" s="403"/>
      <c r="NGU17" s="403"/>
      <c r="NGV17" s="403"/>
      <c r="NGW17" s="403"/>
      <c r="NGX17" s="403"/>
      <c r="NGY17" s="403"/>
      <c r="NGZ17" s="403"/>
      <c r="NHA17" s="403"/>
      <c r="NHB17" s="403"/>
      <c r="NHC17" s="403"/>
      <c r="NHD17" s="403"/>
      <c r="NHE17" s="403"/>
      <c r="NHF17" s="403"/>
      <c r="NHG17" s="403"/>
      <c r="NHH17" s="403"/>
      <c r="NHI17" s="403"/>
      <c r="NHJ17" s="403"/>
      <c r="NHK17" s="403"/>
      <c r="NHL17" s="403"/>
      <c r="NHM17" s="403"/>
      <c r="NHN17" s="403"/>
      <c r="NHO17" s="403"/>
      <c r="NHP17" s="403"/>
      <c r="NHQ17" s="403"/>
      <c r="NHR17" s="403"/>
      <c r="NHS17" s="403"/>
      <c r="NHT17" s="403"/>
      <c r="NHU17" s="403"/>
      <c r="NHV17" s="403"/>
      <c r="NHW17" s="403"/>
      <c r="NHX17" s="403"/>
      <c r="NHY17" s="403"/>
      <c r="NHZ17" s="403"/>
      <c r="NIA17" s="403"/>
      <c r="NIB17" s="403"/>
      <c r="NIC17" s="403"/>
      <c r="NID17" s="403"/>
      <c r="NIE17" s="403"/>
      <c r="NIF17" s="403"/>
      <c r="NIG17" s="403"/>
      <c r="NIH17" s="403"/>
      <c r="NII17" s="403"/>
      <c r="NIJ17" s="403"/>
      <c r="NIK17" s="403"/>
      <c r="NIL17" s="403"/>
      <c r="NIM17" s="403"/>
      <c r="NIN17" s="403"/>
      <c r="NIO17" s="403"/>
      <c r="NIP17" s="403"/>
      <c r="NIQ17" s="403"/>
      <c r="NIR17" s="403"/>
      <c r="NIS17" s="403"/>
      <c r="NIT17" s="403"/>
      <c r="NIU17" s="403"/>
      <c r="NIV17" s="403"/>
      <c r="NIW17" s="403"/>
      <c r="NIX17" s="403"/>
      <c r="NIY17" s="403"/>
      <c r="NIZ17" s="403"/>
      <c r="NJA17" s="403"/>
      <c r="NJB17" s="403"/>
      <c r="NJC17" s="403"/>
      <c r="NJD17" s="403"/>
      <c r="NJE17" s="403"/>
      <c r="NJF17" s="403"/>
      <c r="NJG17" s="403"/>
      <c r="NJH17" s="403"/>
      <c r="NJI17" s="403"/>
      <c r="NJJ17" s="403"/>
      <c r="NJK17" s="403"/>
      <c r="NJL17" s="403"/>
      <c r="NJM17" s="403"/>
      <c r="NJN17" s="403"/>
      <c r="NJO17" s="403"/>
      <c r="NJP17" s="403"/>
      <c r="NJQ17" s="403"/>
      <c r="NJR17" s="403"/>
      <c r="NJS17" s="403"/>
      <c r="NJT17" s="403"/>
      <c r="NJU17" s="403"/>
      <c r="NJV17" s="403"/>
      <c r="NJW17" s="403"/>
      <c r="NJX17" s="403"/>
      <c r="NJY17" s="403"/>
      <c r="NJZ17" s="403"/>
      <c r="NKA17" s="403"/>
      <c r="NKB17" s="403"/>
      <c r="NKC17" s="403"/>
      <c r="NKD17" s="403"/>
      <c r="NKE17" s="403"/>
      <c r="NKF17" s="403"/>
      <c r="NKG17" s="403"/>
      <c r="NKH17" s="403"/>
      <c r="NKI17" s="403"/>
      <c r="NKJ17" s="403"/>
      <c r="NKK17" s="403"/>
      <c r="NKL17" s="403"/>
      <c r="NKM17" s="403"/>
      <c r="NKN17" s="403"/>
      <c r="NKO17" s="403"/>
      <c r="NKP17" s="403"/>
      <c r="NKQ17" s="403"/>
      <c r="NKR17" s="403"/>
      <c r="NKS17" s="403"/>
      <c r="NKT17" s="403"/>
      <c r="NKU17" s="403"/>
      <c r="NKV17" s="403"/>
      <c r="NKW17" s="403"/>
      <c r="NKX17" s="403"/>
      <c r="NKY17" s="403"/>
      <c r="NKZ17" s="403"/>
      <c r="NLA17" s="403"/>
      <c r="NLB17" s="403"/>
      <c r="NLC17" s="403"/>
      <c r="NLD17" s="403"/>
      <c r="NLE17" s="403"/>
      <c r="NLF17" s="403"/>
      <c r="NLG17" s="403"/>
      <c r="NLH17" s="403"/>
      <c r="NLI17" s="403"/>
      <c r="NLJ17" s="403"/>
      <c r="NLK17" s="403"/>
      <c r="NLL17" s="403"/>
      <c r="NLM17" s="403"/>
      <c r="NLN17" s="403"/>
      <c r="NLO17" s="403"/>
      <c r="NLP17" s="403"/>
      <c r="NLQ17" s="403"/>
      <c r="NLR17" s="403"/>
      <c r="NLS17" s="403"/>
      <c r="NLT17" s="403"/>
      <c r="NLU17" s="403"/>
      <c r="NLV17" s="403"/>
      <c r="NLW17" s="403"/>
      <c r="NLX17" s="403"/>
      <c r="NLY17" s="403"/>
      <c r="NLZ17" s="403"/>
      <c r="NMA17" s="403"/>
      <c r="NMB17" s="403"/>
      <c r="NMC17" s="403"/>
      <c r="NMD17" s="403"/>
      <c r="NME17" s="403"/>
      <c r="NMF17" s="403"/>
      <c r="NMG17" s="403"/>
      <c r="NMH17" s="403"/>
      <c r="NMI17" s="403"/>
      <c r="NMJ17" s="403"/>
      <c r="NMK17" s="403"/>
      <c r="NML17" s="403"/>
      <c r="NMM17" s="403"/>
      <c r="NMN17" s="403"/>
      <c r="NMO17" s="403"/>
      <c r="NMP17" s="403"/>
      <c r="NMQ17" s="403"/>
      <c r="NMR17" s="403"/>
      <c r="NMS17" s="403"/>
      <c r="NMT17" s="403"/>
      <c r="NMU17" s="403"/>
      <c r="NMV17" s="403"/>
      <c r="NMW17" s="403"/>
      <c r="NMX17" s="403"/>
      <c r="NMY17" s="403"/>
      <c r="NMZ17" s="403"/>
      <c r="NNA17" s="403"/>
      <c r="NNB17" s="403"/>
      <c r="NNC17" s="403"/>
      <c r="NND17" s="403"/>
      <c r="NNE17" s="403"/>
      <c r="NNF17" s="403"/>
      <c r="NNG17" s="403"/>
      <c r="NNH17" s="403"/>
      <c r="NNI17" s="403"/>
      <c r="NNJ17" s="403"/>
      <c r="NNK17" s="403"/>
      <c r="NNL17" s="403"/>
      <c r="NNM17" s="403"/>
      <c r="NNN17" s="403"/>
      <c r="NNO17" s="403"/>
      <c r="NNP17" s="403"/>
      <c r="NNQ17" s="403"/>
      <c r="NNR17" s="403"/>
      <c r="NNS17" s="403"/>
      <c r="NNT17" s="403"/>
      <c r="NNU17" s="403"/>
      <c r="NNV17" s="403"/>
      <c r="NNW17" s="403"/>
      <c r="NNX17" s="403"/>
      <c r="NNY17" s="403"/>
      <c r="NNZ17" s="403"/>
      <c r="NOA17" s="403"/>
      <c r="NOB17" s="403"/>
      <c r="NOC17" s="403"/>
      <c r="NOD17" s="403"/>
      <c r="NOE17" s="403"/>
      <c r="NOF17" s="403"/>
      <c r="NOG17" s="403"/>
      <c r="NOH17" s="403"/>
      <c r="NOI17" s="403"/>
      <c r="NOJ17" s="403"/>
      <c r="NOK17" s="403"/>
      <c r="NOL17" s="403"/>
      <c r="NOM17" s="403"/>
      <c r="NON17" s="403"/>
      <c r="NOO17" s="403"/>
      <c r="NOP17" s="403"/>
      <c r="NOQ17" s="403"/>
      <c r="NOR17" s="403"/>
      <c r="NOS17" s="403"/>
      <c r="NOT17" s="403"/>
      <c r="NOU17" s="403"/>
      <c r="NOV17" s="403"/>
      <c r="NOW17" s="403"/>
      <c r="NOX17" s="403"/>
      <c r="NOY17" s="403"/>
      <c r="NOZ17" s="403"/>
      <c r="NPA17" s="403"/>
      <c r="NPB17" s="403"/>
      <c r="NPC17" s="403"/>
      <c r="NPD17" s="403"/>
      <c r="NPE17" s="403"/>
      <c r="NPF17" s="403"/>
      <c r="NPG17" s="403"/>
      <c r="NPH17" s="403"/>
      <c r="NPI17" s="403"/>
      <c r="NPJ17" s="403"/>
      <c r="NPK17" s="403"/>
      <c r="NPL17" s="403"/>
      <c r="NPM17" s="403"/>
      <c r="NPN17" s="403"/>
      <c r="NPO17" s="403"/>
      <c r="NPP17" s="403"/>
      <c r="NPQ17" s="403"/>
      <c r="NPR17" s="403"/>
      <c r="NPS17" s="403"/>
      <c r="NPT17" s="403"/>
      <c r="NPU17" s="403"/>
      <c r="NPV17" s="403"/>
      <c r="NPW17" s="403"/>
      <c r="NPX17" s="403"/>
      <c r="NPY17" s="403"/>
      <c r="NPZ17" s="403"/>
      <c r="NQA17" s="403"/>
      <c r="NQB17" s="403"/>
      <c r="NQC17" s="403"/>
      <c r="NQD17" s="403"/>
      <c r="NQE17" s="403"/>
      <c r="NQF17" s="403"/>
      <c r="NQG17" s="403"/>
      <c r="NQH17" s="403"/>
      <c r="NQI17" s="403"/>
      <c r="NQJ17" s="403"/>
      <c r="NQK17" s="403"/>
      <c r="NQL17" s="403"/>
      <c r="NQM17" s="403"/>
      <c r="NQN17" s="403"/>
      <c r="NQO17" s="403"/>
      <c r="NQP17" s="403"/>
      <c r="NQQ17" s="403"/>
      <c r="NQR17" s="403"/>
      <c r="NQS17" s="403"/>
      <c r="NQT17" s="403"/>
      <c r="NQU17" s="403"/>
      <c r="NQV17" s="403"/>
      <c r="NQW17" s="403"/>
      <c r="NQX17" s="403"/>
      <c r="NQY17" s="403"/>
      <c r="NQZ17" s="403"/>
      <c r="NRA17" s="403"/>
      <c r="NRB17" s="403"/>
      <c r="NRC17" s="403"/>
      <c r="NRD17" s="403"/>
      <c r="NRE17" s="403"/>
      <c r="NRF17" s="403"/>
      <c r="NRG17" s="403"/>
      <c r="NRH17" s="403"/>
      <c r="NRI17" s="403"/>
      <c r="NRJ17" s="403"/>
      <c r="NRK17" s="403"/>
      <c r="NRL17" s="403"/>
      <c r="NRM17" s="403"/>
      <c r="NRN17" s="403"/>
      <c r="NRO17" s="403"/>
      <c r="NRP17" s="403"/>
      <c r="NRQ17" s="403"/>
      <c r="NRR17" s="403"/>
      <c r="NRS17" s="403"/>
      <c r="NRT17" s="403"/>
      <c r="NRU17" s="403"/>
      <c r="NRV17" s="403"/>
      <c r="NRW17" s="403"/>
      <c r="NRX17" s="403"/>
      <c r="NRY17" s="403"/>
      <c r="NRZ17" s="403"/>
      <c r="NSA17" s="403"/>
      <c r="NSB17" s="403"/>
      <c r="NSC17" s="403"/>
      <c r="NSD17" s="403"/>
      <c r="NSE17" s="403"/>
      <c r="NSF17" s="403"/>
      <c r="NSG17" s="403"/>
      <c r="NSH17" s="403"/>
      <c r="NSI17" s="403"/>
      <c r="NSJ17" s="403"/>
      <c r="NSK17" s="403"/>
      <c r="NSL17" s="403"/>
      <c r="NSM17" s="403"/>
      <c r="NSN17" s="403"/>
      <c r="NSO17" s="403"/>
      <c r="NSP17" s="403"/>
      <c r="NSQ17" s="403"/>
      <c r="NSR17" s="403"/>
      <c r="NSS17" s="403"/>
      <c r="NST17" s="403"/>
      <c r="NSU17" s="403"/>
      <c r="NSV17" s="403"/>
      <c r="NSW17" s="403"/>
      <c r="NSX17" s="403"/>
      <c r="NSY17" s="403"/>
      <c r="NSZ17" s="403"/>
      <c r="NTA17" s="403"/>
      <c r="NTB17" s="403"/>
      <c r="NTC17" s="403"/>
      <c r="NTD17" s="403"/>
      <c r="NTE17" s="403"/>
      <c r="NTF17" s="403"/>
      <c r="NTG17" s="403"/>
      <c r="NTH17" s="403"/>
      <c r="NTI17" s="403"/>
      <c r="NTJ17" s="403"/>
      <c r="NTK17" s="403"/>
      <c r="NTL17" s="403"/>
      <c r="NTM17" s="403"/>
      <c r="NTN17" s="403"/>
      <c r="NTO17" s="403"/>
      <c r="NTP17" s="403"/>
      <c r="NTQ17" s="403"/>
      <c r="NTR17" s="403"/>
      <c r="NTS17" s="403"/>
      <c r="NTT17" s="403"/>
      <c r="NTU17" s="403"/>
      <c r="NTV17" s="403"/>
      <c r="NTW17" s="403"/>
      <c r="NTX17" s="403"/>
      <c r="NTY17" s="403"/>
      <c r="NTZ17" s="403"/>
      <c r="NUA17" s="403"/>
      <c r="NUB17" s="403"/>
      <c r="NUC17" s="403"/>
      <c r="NUD17" s="403"/>
      <c r="NUE17" s="403"/>
      <c r="NUF17" s="403"/>
      <c r="NUG17" s="403"/>
      <c r="NUH17" s="403"/>
      <c r="NUI17" s="403"/>
      <c r="NUJ17" s="403"/>
      <c r="NUK17" s="403"/>
      <c r="NUL17" s="403"/>
      <c r="NUM17" s="403"/>
      <c r="NUN17" s="403"/>
      <c r="NUO17" s="403"/>
      <c r="NUP17" s="403"/>
      <c r="NUQ17" s="403"/>
      <c r="NUR17" s="403"/>
      <c r="NUS17" s="403"/>
      <c r="NUT17" s="403"/>
      <c r="NUU17" s="403"/>
      <c r="NUV17" s="403"/>
      <c r="NUW17" s="403"/>
      <c r="NUX17" s="403"/>
      <c r="NUY17" s="403"/>
      <c r="NUZ17" s="403"/>
      <c r="NVA17" s="403"/>
      <c r="NVB17" s="403"/>
      <c r="NVC17" s="403"/>
      <c r="NVD17" s="403"/>
      <c r="NVE17" s="403"/>
      <c r="NVF17" s="403"/>
      <c r="NVG17" s="403"/>
      <c r="NVH17" s="403"/>
      <c r="NVI17" s="403"/>
      <c r="NVJ17" s="403"/>
      <c r="NVK17" s="403"/>
      <c r="NVL17" s="403"/>
      <c r="NVM17" s="403"/>
      <c r="NVN17" s="403"/>
      <c r="NVO17" s="403"/>
      <c r="NVP17" s="403"/>
      <c r="NVQ17" s="403"/>
      <c r="NVR17" s="403"/>
      <c r="NVS17" s="403"/>
      <c r="NVT17" s="403"/>
      <c r="NVU17" s="403"/>
      <c r="NVV17" s="403"/>
      <c r="NVW17" s="403"/>
      <c r="NVX17" s="403"/>
      <c r="NVY17" s="403"/>
      <c r="NVZ17" s="403"/>
      <c r="NWA17" s="403"/>
      <c r="NWB17" s="403"/>
      <c r="NWC17" s="403"/>
      <c r="NWD17" s="403"/>
      <c r="NWE17" s="403"/>
      <c r="NWF17" s="403"/>
      <c r="NWG17" s="403"/>
      <c r="NWH17" s="403"/>
      <c r="NWI17" s="403"/>
      <c r="NWJ17" s="403"/>
      <c r="NWK17" s="403"/>
      <c r="NWL17" s="403"/>
      <c r="NWM17" s="403"/>
      <c r="NWN17" s="403"/>
      <c r="NWO17" s="403"/>
      <c r="NWP17" s="403"/>
      <c r="NWQ17" s="403"/>
      <c r="NWR17" s="403"/>
      <c r="NWS17" s="403"/>
      <c r="NWT17" s="403"/>
      <c r="NWU17" s="403"/>
      <c r="NWV17" s="403"/>
      <c r="NWW17" s="403"/>
      <c r="NWX17" s="403"/>
      <c r="NWY17" s="403"/>
      <c r="NWZ17" s="403"/>
      <c r="NXA17" s="403"/>
      <c r="NXB17" s="403"/>
      <c r="NXC17" s="403"/>
      <c r="NXD17" s="403"/>
      <c r="NXE17" s="403"/>
      <c r="NXF17" s="403"/>
      <c r="NXG17" s="403"/>
      <c r="NXH17" s="403"/>
      <c r="NXI17" s="403"/>
      <c r="NXJ17" s="403"/>
      <c r="NXK17" s="403"/>
      <c r="NXL17" s="403"/>
      <c r="NXM17" s="403"/>
      <c r="NXN17" s="403"/>
      <c r="NXO17" s="403"/>
      <c r="NXP17" s="403"/>
      <c r="NXQ17" s="403"/>
      <c r="NXR17" s="403"/>
      <c r="NXS17" s="403"/>
      <c r="NXT17" s="403"/>
      <c r="NXU17" s="403"/>
      <c r="NXV17" s="403"/>
      <c r="NXW17" s="403"/>
      <c r="NXX17" s="403"/>
      <c r="NXY17" s="403"/>
      <c r="NXZ17" s="403"/>
      <c r="NYA17" s="403"/>
      <c r="NYB17" s="403"/>
      <c r="NYC17" s="403"/>
      <c r="NYD17" s="403"/>
      <c r="NYE17" s="403"/>
      <c r="NYF17" s="403"/>
      <c r="NYG17" s="403"/>
      <c r="NYH17" s="403"/>
      <c r="NYI17" s="403"/>
      <c r="NYJ17" s="403"/>
      <c r="NYK17" s="403"/>
      <c r="NYL17" s="403"/>
      <c r="NYM17" s="403"/>
      <c r="NYN17" s="403"/>
      <c r="NYO17" s="403"/>
      <c r="NYP17" s="403"/>
      <c r="NYQ17" s="403"/>
      <c r="NYR17" s="403"/>
      <c r="NYS17" s="403"/>
      <c r="NYT17" s="403"/>
      <c r="NYU17" s="403"/>
      <c r="NYV17" s="403"/>
      <c r="NYW17" s="403"/>
      <c r="NYX17" s="403"/>
      <c r="NYY17" s="403"/>
      <c r="NYZ17" s="403"/>
      <c r="NZA17" s="403"/>
      <c r="NZB17" s="403"/>
      <c r="NZC17" s="403"/>
      <c r="NZD17" s="403"/>
      <c r="NZE17" s="403"/>
      <c r="NZF17" s="403"/>
      <c r="NZG17" s="403"/>
      <c r="NZH17" s="403"/>
      <c r="NZI17" s="403"/>
      <c r="NZJ17" s="403"/>
      <c r="NZK17" s="403"/>
      <c r="NZL17" s="403"/>
      <c r="NZM17" s="403"/>
      <c r="NZN17" s="403"/>
      <c r="NZO17" s="403"/>
      <c r="NZP17" s="403"/>
      <c r="NZQ17" s="403"/>
      <c r="NZR17" s="403"/>
      <c r="NZS17" s="403"/>
      <c r="NZT17" s="403"/>
      <c r="NZU17" s="403"/>
      <c r="NZV17" s="403"/>
      <c r="NZW17" s="403"/>
      <c r="NZX17" s="403"/>
      <c r="NZY17" s="403"/>
      <c r="NZZ17" s="403"/>
      <c r="OAA17" s="403"/>
      <c r="OAB17" s="403"/>
      <c r="OAC17" s="403"/>
      <c r="OAD17" s="403"/>
      <c r="OAE17" s="403"/>
      <c r="OAF17" s="403"/>
      <c r="OAG17" s="403"/>
      <c r="OAH17" s="403"/>
      <c r="OAI17" s="403"/>
      <c r="OAJ17" s="403"/>
      <c r="OAK17" s="403"/>
      <c r="OAL17" s="403"/>
      <c r="OAM17" s="403"/>
      <c r="OAN17" s="403"/>
      <c r="OAO17" s="403"/>
      <c r="OAP17" s="403"/>
      <c r="OAQ17" s="403"/>
      <c r="OAR17" s="403"/>
      <c r="OAS17" s="403"/>
      <c r="OAT17" s="403"/>
      <c r="OAU17" s="403"/>
      <c r="OAV17" s="403"/>
      <c r="OAW17" s="403"/>
      <c r="OAX17" s="403"/>
      <c r="OAY17" s="403"/>
      <c r="OAZ17" s="403"/>
      <c r="OBA17" s="403"/>
      <c r="OBB17" s="403"/>
      <c r="OBC17" s="403"/>
      <c r="OBD17" s="403"/>
      <c r="OBE17" s="403"/>
      <c r="OBF17" s="403"/>
      <c r="OBG17" s="403"/>
      <c r="OBH17" s="403"/>
      <c r="OBI17" s="403"/>
      <c r="OBJ17" s="403"/>
      <c r="OBK17" s="403"/>
      <c r="OBL17" s="403"/>
      <c r="OBM17" s="403"/>
      <c r="OBN17" s="403"/>
      <c r="OBO17" s="403"/>
      <c r="OBP17" s="403"/>
      <c r="OBQ17" s="403"/>
      <c r="OBR17" s="403"/>
      <c r="OBS17" s="403"/>
      <c r="OBT17" s="403"/>
      <c r="OBU17" s="403"/>
      <c r="OBV17" s="403"/>
      <c r="OBW17" s="403"/>
      <c r="OBX17" s="403"/>
      <c r="OBY17" s="403"/>
      <c r="OBZ17" s="403"/>
      <c r="OCA17" s="403"/>
      <c r="OCB17" s="403"/>
      <c r="OCC17" s="403"/>
      <c r="OCD17" s="403"/>
      <c r="OCE17" s="403"/>
      <c r="OCF17" s="403"/>
      <c r="OCG17" s="403"/>
      <c r="OCH17" s="403"/>
      <c r="OCI17" s="403"/>
      <c r="OCJ17" s="403"/>
      <c r="OCK17" s="403"/>
      <c r="OCL17" s="403"/>
      <c r="OCM17" s="403"/>
      <c r="OCN17" s="403"/>
      <c r="OCO17" s="403"/>
      <c r="OCP17" s="403"/>
      <c r="OCQ17" s="403"/>
      <c r="OCR17" s="403"/>
      <c r="OCS17" s="403"/>
      <c r="OCT17" s="403"/>
      <c r="OCU17" s="403"/>
      <c r="OCV17" s="403"/>
      <c r="OCW17" s="403"/>
      <c r="OCX17" s="403"/>
      <c r="OCY17" s="403"/>
      <c r="OCZ17" s="403"/>
      <c r="ODA17" s="403"/>
      <c r="ODB17" s="403"/>
      <c r="ODC17" s="403"/>
      <c r="ODD17" s="403"/>
      <c r="ODE17" s="403"/>
      <c r="ODF17" s="403"/>
      <c r="ODG17" s="403"/>
      <c r="ODH17" s="403"/>
      <c r="ODI17" s="403"/>
      <c r="ODJ17" s="403"/>
      <c r="ODK17" s="403"/>
      <c r="ODL17" s="403"/>
      <c r="ODM17" s="403"/>
      <c r="ODN17" s="403"/>
      <c r="ODO17" s="403"/>
      <c r="ODP17" s="403"/>
      <c r="ODQ17" s="403"/>
      <c r="ODR17" s="403"/>
      <c r="ODS17" s="403"/>
      <c r="ODT17" s="403"/>
      <c r="ODU17" s="403"/>
      <c r="ODV17" s="403"/>
      <c r="ODW17" s="403"/>
      <c r="ODX17" s="403"/>
      <c r="ODY17" s="403"/>
      <c r="ODZ17" s="403"/>
      <c r="OEA17" s="403"/>
      <c r="OEB17" s="403"/>
      <c r="OEC17" s="403"/>
      <c r="OED17" s="403"/>
      <c r="OEE17" s="403"/>
      <c r="OEF17" s="403"/>
      <c r="OEG17" s="403"/>
      <c r="OEH17" s="403"/>
      <c r="OEI17" s="403"/>
      <c r="OEJ17" s="403"/>
      <c r="OEK17" s="403"/>
      <c r="OEL17" s="403"/>
      <c r="OEM17" s="403"/>
      <c r="OEN17" s="403"/>
      <c r="OEO17" s="403"/>
      <c r="OEP17" s="403"/>
      <c r="OEQ17" s="403"/>
      <c r="OER17" s="403"/>
      <c r="OES17" s="403"/>
      <c r="OET17" s="403"/>
      <c r="OEU17" s="403"/>
      <c r="OEV17" s="403"/>
      <c r="OEW17" s="403"/>
      <c r="OEX17" s="403"/>
      <c r="OEY17" s="403"/>
      <c r="OEZ17" s="403"/>
      <c r="OFA17" s="403"/>
      <c r="OFB17" s="403"/>
      <c r="OFC17" s="403"/>
      <c r="OFD17" s="403"/>
      <c r="OFE17" s="403"/>
      <c r="OFF17" s="403"/>
      <c r="OFG17" s="403"/>
      <c r="OFH17" s="403"/>
      <c r="OFI17" s="403"/>
      <c r="OFJ17" s="403"/>
      <c r="OFK17" s="403"/>
      <c r="OFL17" s="403"/>
      <c r="OFM17" s="403"/>
      <c r="OFN17" s="403"/>
      <c r="OFO17" s="403"/>
      <c r="OFP17" s="403"/>
      <c r="OFQ17" s="403"/>
      <c r="OFR17" s="403"/>
      <c r="OFS17" s="403"/>
      <c r="OFT17" s="403"/>
      <c r="OFU17" s="403"/>
      <c r="OFV17" s="403"/>
      <c r="OFW17" s="403"/>
      <c r="OFX17" s="403"/>
      <c r="OFY17" s="403"/>
      <c r="OFZ17" s="403"/>
      <c r="OGA17" s="403"/>
      <c r="OGB17" s="403"/>
      <c r="OGC17" s="403"/>
      <c r="OGD17" s="403"/>
      <c r="OGE17" s="403"/>
      <c r="OGF17" s="403"/>
      <c r="OGG17" s="403"/>
      <c r="OGH17" s="403"/>
      <c r="OGI17" s="403"/>
      <c r="OGJ17" s="403"/>
      <c r="OGK17" s="403"/>
      <c r="OGL17" s="403"/>
      <c r="OGM17" s="403"/>
      <c r="OGN17" s="403"/>
      <c r="OGO17" s="403"/>
      <c r="OGP17" s="403"/>
      <c r="OGQ17" s="403"/>
      <c r="OGR17" s="403"/>
      <c r="OGS17" s="403"/>
      <c r="OGT17" s="403"/>
      <c r="OGU17" s="403"/>
      <c r="OGV17" s="403"/>
      <c r="OGW17" s="403"/>
      <c r="OGX17" s="403"/>
      <c r="OGY17" s="403"/>
      <c r="OGZ17" s="403"/>
      <c r="OHA17" s="403"/>
      <c r="OHB17" s="403"/>
      <c r="OHC17" s="403"/>
      <c r="OHD17" s="403"/>
      <c r="OHE17" s="403"/>
      <c r="OHF17" s="403"/>
      <c r="OHG17" s="403"/>
      <c r="OHH17" s="403"/>
      <c r="OHI17" s="403"/>
      <c r="OHJ17" s="403"/>
      <c r="OHK17" s="403"/>
      <c r="OHL17" s="403"/>
      <c r="OHM17" s="403"/>
      <c r="OHN17" s="403"/>
      <c r="OHO17" s="403"/>
      <c r="OHP17" s="403"/>
      <c r="OHQ17" s="403"/>
      <c r="OHR17" s="403"/>
      <c r="OHS17" s="403"/>
      <c r="OHT17" s="403"/>
      <c r="OHU17" s="403"/>
      <c r="OHV17" s="403"/>
      <c r="OHW17" s="403"/>
      <c r="OHX17" s="403"/>
      <c r="OHY17" s="403"/>
      <c r="OHZ17" s="403"/>
      <c r="OIA17" s="403"/>
      <c r="OIB17" s="403"/>
      <c r="OIC17" s="403"/>
      <c r="OID17" s="403"/>
      <c r="OIE17" s="403"/>
      <c r="OIF17" s="403"/>
      <c r="OIG17" s="403"/>
      <c r="OIH17" s="403"/>
      <c r="OII17" s="403"/>
      <c r="OIJ17" s="403"/>
      <c r="OIK17" s="403"/>
      <c r="OIL17" s="403"/>
      <c r="OIM17" s="403"/>
      <c r="OIN17" s="403"/>
      <c r="OIO17" s="403"/>
      <c r="OIP17" s="403"/>
      <c r="OIQ17" s="403"/>
      <c r="OIR17" s="403"/>
      <c r="OIS17" s="403"/>
      <c r="OIT17" s="403"/>
      <c r="OIU17" s="403"/>
      <c r="OIV17" s="403"/>
      <c r="OIW17" s="403"/>
      <c r="OIX17" s="403"/>
      <c r="OIY17" s="403"/>
      <c r="OIZ17" s="403"/>
      <c r="OJA17" s="403"/>
      <c r="OJB17" s="403"/>
      <c r="OJC17" s="403"/>
      <c r="OJD17" s="403"/>
      <c r="OJE17" s="403"/>
      <c r="OJF17" s="403"/>
      <c r="OJG17" s="403"/>
      <c r="OJH17" s="403"/>
      <c r="OJI17" s="403"/>
      <c r="OJJ17" s="403"/>
      <c r="OJK17" s="403"/>
      <c r="OJL17" s="403"/>
      <c r="OJM17" s="403"/>
      <c r="OJN17" s="403"/>
      <c r="OJO17" s="403"/>
      <c r="OJP17" s="403"/>
      <c r="OJQ17" s="403"/>
      <c r="OJR17" s="403"/>
      <c r="OJS17" s="403"/>
      <c r="OJT17" s="403"/>
      <c r="OJU17" s="403"/>
      <c r="OJV17" s="403"/>
      <c r="OJW17" s="403"/>
      <c r="OJX17" s="403"/>
      <c r="OJY17" s="403"/>
      <c r="OJZ17" s="403"/>
      <c r="OKA17" s="403"/>
      <c r="OKB17" s="403"/>
      <c r="OKC17" s="403"/>
      <c r="OKD17" s="403"/>
      <c r="OKE17" s="403"/>
      <c r="OKF17" s="403"/>
      <c r="OKG17" s="403"/>
      <c r="OKH17" s="403"/>
      <c r="OKI17" s="403"/>
      <c r="OKJ17" s="403"/>
      <c r="OKK17" s="403"/>
      <c r="OKL17" s="403"/>
      <c r="OKM17" s="403"/>
      <c r="OKN17" s="403"/>
      <c r="OKO17" s="403"/>
      <c r="OKP17" s="403"/>
      <c r="OKQ17" s="403"/>
      <c r="OKR17" s="403"/>
      <c r="OKS17" s="403"/>
      <c r="OKT17" s="403"/>
      <c r="OKU17" s="403"/>
      <c r="OKV17" s="403"/>
      <c r="OKW17" s="403"/>
      <c r="OKX17" s="403"/>
      <c r="OKY17" s="403"/>
      <c r="OKZ17" s="403"/>
      <c r="OLA17" s="403"/>
      <c r="OLB17" s="403"/>
      <c r="OLC17" s="403"/>
      <c r="OLD17" s="403"/>
      <c r="OLE17" s="403"/>
      <c r="OLF17" s="403"/>
      <c r="OLG17" s="403"/>
      <c r="OLH17" s="403"/>
      <c r="OLI17" s="403"/>
      <c r="OLJ17" s="403"/>
      <c r="OLK17" s="403"/>
      <c r="OLL17" s="403"/>
      <c r="OLM17" s="403"/>
      <c r="OLN17" s="403"/>
      <c r="OLO17" s="403"/>
      <c r="OLP17" s="403"/>
      <c r="OLQ17" s="403"/>
      <c r="OLR17" s="403"/>
      <c r="OLS17" s="403"/>
      <c r="OLT17" s="403"/>
      <c r="OLU17" s="403"/>
      <c r="OLV17" s="403"/>
      <c r="OLW17" s="403"/>
      <c r="OLX17" s="403"/>
      <c r="OLY17" s="403"/>
      <c r="OLZ17" s="403"/>
      <c r="OMA17" s="403"/>
      <c r="OMB17" s="403"/>
      <c r="OMC17" s="403"/>
      <c r="OMD17" s="403"/>
      <c r="OME17" s="403"/>
      <c r="OMF17" s="403"/>
      <c r="OMG17" s="403"/>
      <c r="OMH17" s="403"/>
      <c r="OMI17" s="403"/>
      <c r="OMJ17" s="403"/>
      <c r="OMK17" s="403"/>
      <c r="OML17" s="403"/>
      <c r="OMM17" s="403"/>
      <c r="OMN17" s="403"/>
      <c r="OMO17" s="403"/>
      <c r="OMP17" s="403"/>
      <c r="OMQ17" s="403"/>
      <c r="OMR17" s="403"/>
      <c r="OMS17" s="403"/>
      <c r="OMT17" s="403"/>
      <c r="OMU17" s="403"/>
      <c r="OMV17" s="403"/>
      <c r="OMW17" s="403"/>
      <c r="OMX17" s="403"/>
      <c r="OMY17" s="403"/>
      <c r="OMZ17" s="403"/>
      <c r="ONA17" s="403"/>
      <c r="ONB17" s="403"/>
      <c r="ONC17" s="403"/>
      <c r="OND17" s="403"/>
      <c r="ONE17" s="403"/>
      <c r="ONF17" s="403"/>
      <c r="ONG17" s="403"/>
      <c r="ONH17" s="403"/>
      <c r="ONI17" s="403"/>
      <c r="ONJ17" s="403"/>
      <c r="ONK17" s="403"/>
      <c r="ONL17" s="403"/>
      <c r="ONM17" s="403"/>
      <c r="ONN17" s="403"/>
      <c r="ONO17" s="403"/>
      <c r="ONP17" s="403"/>
      <c r="ONQ17" s="403"/>
      <c r="ONR17" s="403"/>
      <c r="ONS17" s="403"/>
      <c r="ONT17" s="403"/>
      <c r="ONU17" s="403"/>
      <c r="ONV17" s="403"/>
      <c r="ONW17" s="403"/>
      <c r="ONX17" s="403"/>
      <c r="ONY17" s="403"/>
      <c r="ONZ17" s="403"/>
      <c r="OOA17" s="403"/>
      <c r="OOB17" s="403"/>
      <c r="OOC17" s="403"/>
      <c r="OOD17" s="403"/>
      <c r="OOE17" s="403"/>
      <c r="OOF17" s="403"/>
      <c r="OOG17" s="403"/>
      <c r="OOH17" s="403"/>
      <c r="OOI17" s="403"/>
      <c r="OOJ17" s="403"/>
      <c r="OOK17" s="403"/>
      <c r="OOL17" s="403"/>
      <c r="OOM17" s="403"/>
      <c r="OON17" s="403"/>
      <c r="OOO17" s="403"/>
      <c r="OOP17" s="403"/>
      <c r="OOQ17" s="403"/>
      <c r="OOR17" s="403"/>
      <c r="OOS17" s="403"/>
      <c r="OOT17" s="403"/>
      <c r="OOU17" s="403"/>
      <c r="OOV17" s="403"/>
      <c r="OOW17" s="403"/>
      <c r="OOX17" s="403"/>
      <c r="OOY17" s="403"/>
      <c r="OOZ17" s="403"/>
      <c r="OPA17" s="403"/>
      <c r="OPB17" s="403"/>
      <c r="OPC17" s="403"/>
      <c r="OPD17" s="403"/>
      <c r="OPE17" s="403"/>
      <c r="OPF17" s="403"/>
      <c r="OPG17" s="403"/>
      <c r="OPH17" s="403"/>
      <c r="OPI17" s="403"/>
      <c r="OPJ17" s="403"/>
      <c r="OPK17" s="403"/>
      <c r="OPL17" s="403"/>
      <c r="OPM17" s="403"/>
      <c r="OPN17" s="403"/>
      <c r="OPO17" s="403"/>
      <c r="OPP17" s="403"/>
      <c r="OPQ17" s="403"/>
      <c r="OPR17" s="403"/>
      <c r="OPS17" s="403"/>
      <c r="OPT17" s="403"/>
      <c r="OPU17" s="403"/>
      <c r="OPV17" s="403"/>
      <c r="OPW17" s="403"/>
      <c r="OPX17" s="403"/>
      <c r="OPY17" s="403"/>
      <c r="OPZ17" s="403"/>
      <c r="OQA17" s="403"/>
      <c r="OQB17" s="403"/>
      <c r="OQC17" s="403"/>
      <c r="OQD17" s="403"/>
      <c r="OQE17" s="403"/>
      <c r="OQF17" s="403"/>
      <c r="OQG17" s="403"/>
      <c r="OQH17" s="403"/>
      <c r="OQI17" s="403"/>
      <c r="OQJ17" s="403"/>
      <c r="OQK17" s="403"/>
      <c r="OQL17" s="403"/>
      <c r="OQM17" s="403"/>
      <c r="OQN17" s="403"/>
      <c r="OQO17" s="403"/>
      <c r="OQP17" s="403"/>
      <c r="OQQ17" s="403"/>
      <c r="OQR17" s="403"/>
      <c r="OQS17" s="403"/>
      <c r="OQT17" s="403"/>
      <c r="OQU17" s="403"/>
      <c r="OQV17" s="403"/>
      <c r="OQW17" s="403"/>
      <c r="OQX17" s="403"/>
      <c r="OQY17" s="403"/>
      <c r="OQZ17" s="403"/>
      <c r="ORA17" s="403"/>
      <c r="ORB17" s="403"/>
      <c r="ORC17" s="403"/>
      <c r="ORD17" s="403"/>
      <c r="ORE17" s="403"/>
      <c r="ORF17" s="403"/>
      <c r="ORG17" s="403"/>
      <c r="ORH17" s="403"/>
      <c r="ORI17" s="403"/>
      <c r="ORJ17" s="403"/>
      <c r="ORK17" s="403"/>
      <c r="ORL17" s="403"/>
      <c r="ORM17" s="403"/>
      <c r="ORN17" s="403"/>
      <c r="ORO17" s="403"/>
      <c r="ORP17" s="403"/>
      <c r="ORQ17" s="403"/>
      <c r="ORR17" s="403"/>
      <c r="ORS17" s="403"/>
      <c r="ORT17" s="403"/>
      <c r="ORU17" s="403"/>
      <c r="ORV17" s="403"/>
      <c r="ORW17" s="403"/>
      <c r="ORX17" s="403"/>
      <c r="ORY17" s="403"/>
      <c r="ORZ17" s="403"/>
      <c r="OSA17" s="403"/>
      <c r="OSB17" s="403"/>
      <c r="OSC17" s="403"/>
      <c r="OSD17" s="403"/>
      <c r="OSE17" s="403"/>
      <c r="OSF17" s="403"/>
      <c r="OSG17" s="403"/>
      <c r="OSH17" s="403"/>
      <c r="OSI17" s="403"/>
      <c r="OSJ17" s="403"/>
      <c r="OSK17" s="403"/>
      <c r="OSL17" s="403"/>
      <c r="OSM17" s="403"/>
      <c r="OSN17" s="403"/>
      <c r="OSO17" s="403"/>
      <c r="OSP17" s="403"/>
      <c r="OSQ17" s="403"/>
      <c r="OSR17" s="403"/>
      <c r="OSS17" s="403"/>
      <c r="OST17" s="403"/>
      <c r="OSU17" s="403"/>
      <c r="OSV17" s="403"/>
      <c r="OSW17" s="403"/>
      <c r="OSX17" s="403"/>
      <c r="OSY17" s="403"/>
      <c r="OSZ17" s="403"/>
      <c r="OTA17" s="403"/>
      <c r="OTB17" s="403"/>
      <c r="OTC17" s="403"/>
      <c r="OTD17" s="403"/>
      <c r="OTE17" s="403"/>
      <c r="OTF17" s="403"/>
      <c r="OTG17" s="403"/>
      <c r="OTH17" s="403"/>
      <c r="OTI17" s="403"/>
      <c r="OTJ17" s="403"/>
      <c r="OTK17" s="403"/>
      <c r="OTL17" s="403"/>
      <c r="OTM17" s="403"/>
      <c r="OTN17" s="403"/>
      <c r="OTO17" s="403"/>
      <c r="OTP17" s="403"/>
      <c r="OTQ17" s="403"/>
      <c r="OTR17" s="403"/>
      <c r="OTS17" s="403"/>
      <c r="OTT17" s="403"/>
      <c r="OTU17" s="403"/>
      <c r="OTV17" s="403"/>
      <c r="OTW17" s="403"/>
      <c r="OTX17" s="403"/>
      <c r="OTY17" s="403"/>
      <c r="OTZ17" s="403"/>
      <c r="OUA17" s="403"/>
      <c r="OUB17" s="403"/>
      <c r="OUC17" s="403"/>
      <c r="OUD17" s="403"/>
      <c r="OUE17" s="403"/>
      <c r="OUF17" s="403"/>
      <c r="OUG17" s="403"/>
      <c r="OUH17" s="403"/>
      <c r="OUI17" s="403"/>
      <c r="OUJ17" s="403"/>
      <c r="OUK17" s="403"/>
      <c r="OUL17" s="403"/>
      <c r="OUM17" s="403"/>
      <c r="OUN17" s="403"/>
      <c r="OUO17" s="403"/>
      <c r="OUP17" s="403"/>
      <c r="OUQ17" s="403"/>
      <c r="OUR17" s="403"/>
      <c r="OUS17" s="403"/>
      <c r="OUT17" s="403"/>
      <c r="OUU17" s="403"/>
      <c r="OUV17" s="403"/>
      <c r="OUW17" s="403"/>
      <c r="OUX17" s="403"/>
      <c r="OUY17" s="403"/>
      <c r="OUZ17" s="403"/>
      <c r="OVA17" s="403"/>
      <c r="OVB17" s="403"/>
      <c r="OVC17" s="403"/>
      <c r="OVD17" s="403"/>
      <c r="OVE17" s="403"/>
      <c r="OVF17" s="403"/>
      <c r="OVG17" s="403"/>
      <c r="OVH17" s="403"/>
      <c r="OVI17" s="403"/>
      <c r="OVJ17" s="403"/>
      <c r="OVK17" s="403"/>
      <c r="OVL17" s="403"/>
      <c r="OVM17" s="403"/>
      <c r="OVN17" s="403"/>
      <c r="OVO17" s="403"/>
      <c r="OVP17" s="403"/>
      <c r="OVQ17" s="403"/>
      <c r="OVR17" s="403"/>
      <c r="OVS17" s="403"/>
      <c r="OVT17" s="403"/>
      <c r="OVU17" s="403"/>
      <c r="OVV17" s="403"/>
      <c r="OVW17" s="403"/>
      <c r="OVX17" s="403"/>
      <c r="OVY17" s="403"/>
      <c r="OVZ17" s="403"/>
      <c r="OWA17" s="403"/>
      <c r="OWB17" s="403"/>
      <c r="OWC17" s="403"/>
      <c r="OWD17" s="403"/>
      <c r="OWE17" s="403"/>
      <c r="OWF17" s="403"/>
      <c r="OWG17" s="403"/>
      <c r="OWH17" s="403"/>
      <c r="OWI17" s="403"/>
      <c r="OWJ17" s="403"/>
      <c r="OWK17" s="403"/>
      <c r="OWL17" s="403"/>
      <c r="OWM17" s="403"/>
      <c r="OWN17" s="403"/>
      <c r="OWO17" s="403"/>
      <c r="OWP17" s="403"/>
      <c r="OWQ17" s="403"/>
      <c r="OWR17" s="403"/>
      <c r="OWS17" s="403"/>
      <c r="OWT17" s="403"/>
      <c r="OWU17" s="403"/>
      <c r="OWV17" s="403"/>
      <c r="OWW17" s="403"/>
      <c r="OWX17" s="403"/>
      <c r="OWY17" s="403"/>
      <c r="OWZ17" s="403"/>
      <c r="OXA17" s="403"/>
      <c r="OXB17" s="403"/>
      <c r="OXC17" s="403"/>
      <c r="OXD17" s="403"/>
      <c r="OXE17" s="403"/>
      <c r="OXF17" s="403"/>
      <c r="OXG17" s="403"/>
      <c r="OXH17" s="403"/>
      <c r="OXI17" s="403"/>
      <c r="OXJ17" s="403"/>
      <c r="OXK17" s="403"/>
      <c r="OXL17" s="403"/>
      <c r="OXM17" s="403"/>
      <c r="OXN17" s="403"/>
      <c r="OXO17" s="403"/>
      <c r="OXP17" s="403"/>
      <c r="OXQ17" s="403"/>
      <c r="OXR17" s="403"/>
      <c r="OXS17" s="403"/>
      <c r="OXT17" s="403"/>
      <c r="OXU17" s="403"/>
      <c r="OXV17" s="403"/>
      <c r="OXW17" s="403"/>
      <c r="OXX17" s="403"/>
      <c r="OXY17" s="403"/>
      <c r="OXZ17" s="403"/>
      <c r="OYA17" s="403"/>
      <c r="OYB17" s="403"/>
      <c r="OYC17" s="403"/>
      <c r="OYD17" s="403"/>
      <c r="OYE17" s="403"/>
      <c r="OYF17" s="403"/>
      <c r="OYG17" s="403"/>
      <c r="OYH17" s="403"/>
      <c r="OYI17" s="403"/>
      <c r="OYJ17" s="403"/>
      <c r="OYK17" s="403"/>
      <c r="OYL17" s="403"/>
      <c r="OYM17" s="403"/>
      <c r="OYN17" s="403"/>
      <c r="OYO17" s="403"/>
      <c r="OYP17" s="403"/>
      <c r="OYQ17" s="403"/>
      <c r="OYR17" s="403"/>
      <c r="OYS17" s="403"/>
      <c r="OYT17" s="403"/>
      <c r="OYU17" s="403"/>
      <c r="OYV17" s="403"/>
      <c r="OYW17" s="403"/>
      <c r="OYX17" s="403"/>
      <c r="OYY17" s="403"/>
      <c r="OYZ17" s="403"/>
      <c r="OZA17" s="403"/>
      <c r="OZB17" s="403"/>
      <c r="OZC17" s="403"/>
      <c r="OZD17" s="403"/>
      <c r="OZE17" s="403"/>
      <c r="OZF17" s="403"/>
      <c r="OZG17" s="403"/>
      <c r="OZH17" s="403"/>
      <c r="OZI17" s="403"/>
      <c r="OZJ17" s="403"/>
      <c r="OZK17" s="403"/>
      <c r="OZL17" s="403"/>
      <c r="OZM17" s="403"/>
      <c r="OZN17" s="403"/>
      <c r="OZO17" s="403"/>
      <c r="OZP17" s="403"/>
      <c r="OZQ17" s="403"/>
      <c r="OZR17" s="403"/>
      <c r="OZS17" s="403"/>
      <c r="OZT17" s="403"/>
      <c r="OZU17" s="403"/>
      <c r="OZV17" s="403"/>
      <c r="OZW17" s="403"/>
      <c r="OZX17" s="403"/>
      <c r="OZY17" s="403"/>
      <c r="OZZ17" s="403"/>
      <c r="PAA17" s="403"/>
      <c r="PAB17" s="403"/>
      <c r="PAC17" s="403"/>
      <c r="PAD17" s="403"/>
      <c r="PAE17" s="403"/>
      <c r="PAF17" s="403"/>
      <c r="PAG17" s="403"/>
      <c r="PAH17" s="403"/>
      <c r="PAI17" s="403"/>
      <c r="PAJ17" s="403"/>
      <c r="PAK17" s="403"/>
      <c r="PAL17" s="403"/>
      <c r="PAM17" s="403"/>
      <c r="PAN17" s="403"/>
      <c r="PAO17" s="403"/>
      <c r="PAP17" s="403"/>
      <c r="PAQ17" s="403"/>
      <c r="PAR17" s="403"/>
      <c r="PAS17" s="403"/>
      <c r="PAT17" s="403"/>
      <c r="PAU17" s="403"/>
      <c r="PAV17" s="403"/>
      <c r="PAW17" s="403"/>
      <c r="PAX17" s="403"/>
      <c r="PAY17" s="403"/>
      <c r="PAZ17" s="403"/>
      <c r="PBA17" s="403"/>
      <c r="PBB17" s="403"/>
      <c r="PBC17" s="403"/>
      <c r="PBD17" s="403"/>
      <c r="PBE17" s="403"/>
      <c r="PBF17" s="403"/>
      <c r="PBG17" s="403"/>
      <c r="PBH17" s="403"/>
      <c r="PBI17" s="403"/>
      <c r="PBJ17" s="403"/>
      <c r="PBK17" s="403"/>
      <c r="PBL17" s="403"/>
      <c r="PBM17" s="403"/>
      <c r="PBN17" s="403"/>
      <c r="PBO17" s="403"/>
      <c r="PBP17" s="403"/>
      <c r="PBQ17" s="403"/>
      <c r="PBR17" s="403"/>
      <c r="PBS17" s="403"/>
      <c r="PBT17" s="403"/>
      <c r="PBU17" s="403"/>
      <c r="PBV17" s="403"/>
      <c r="PBW17" s="403"/>
      <c r="PBX17" s="403"/>
      <c r="PBY17" s="403"/>
      <c r="PBZ17" s="403"/>
      <c r="PCA17" s="403"/>
      <c r="PCB17" s="403"/>
      <c r="PCC17" s="403"/>
      <c r="PCD17" s="403"/>
      <c r="PCE17" s="403"/>
      <c r="PCF17" s="403"/>
      <c r="PCG17" s="403"/>
      <c r="PCH17" s="403"/>
      <c r="PCI17" s="403"/>
      <c r="PCJ17" s="403"/>
      <c r="PCK17" s="403"/>
      <c r="PCL17" s="403"/>
      <c r="PCM17" s="403"/>
      <c r="PCN17" s="403"/>
      <c r="PCO17" s="403"/>
      <c r="PCP17" s="403"/>
      <c r="PCQ17" s="403"/>
      <c r="PCR17" s="403"/>
      <c r="PCS17" s="403"/>
      <c r="PCT17" s="403"/>
      <c r="PCU17" s="403"/>
      <c r="PCV17" s="403"/>
      <c r="PCW17" s="403"/>
      <c r="PCX17" s="403"/>
      <c r="PCY17" s="403"/>
      <c r="PCZ17" s="403"/>
      <c r="PDA17" s="403"/>
      <c r="PDB17" s="403"/>
      <c r="PDC17" s="403"/>
      <c r="PDD17" s="403"/>
      <c r="PDE17" s="403"/>
      <c r="PDF17" s="403"/>
      <c r="PDG17" s="403"/>
      <c r="PDH17" s="403"/>
      <c r="PDI17" s="403"/>
      <c r="PDJ17" s="403"/>
      <c r="PDK17" s="403"/>
      <c r="PDL17" s="403"/>
      <c r="PDM17" s="403"/>
      <c r="PDN17" s="403"/>
      <c r="PDO17" s="403"/>
      <c r="PDP17" s="403"/>
      <c r="PDQ17" s="403"/>
      <c r="PDR17" s="403"/>
      <c r="PDS17" s="403"/>
      <c r="PDT17" s="403"/>
      <c r="PDU17" s="403"/>
      <c r="PDV17" s="403"/>
      <c r="PDW17" s="403"/>
      <c r="PDX17" s="403"/>
      <c r="PDY17" s="403"/>
      <c r="PDZ17" s="403"/>
      <c r="PEA17" s="403"/>
      <c r="PEB17" s="403"/>
      <c r="PEC17" s="403"/>
      <c r="PED17" s="403"/>
      <c r="PEE17" s="403"/>
      <c r="PEF17" s="403"/>
      <c r="PEG17" s="403"/>
      <c r="PEH17" s="403"/>
      <c r="PEI17" s="403"/>
      <c r="PEJ17" s="403"/>
      <c r="PEK17" s="403"/>
      <c r="PEL17" s="403"/>
      <c r="PEM17" s="403"/>
      <c r="PEN17" s="403"/>
      <c r="PEO17" s="403"/>
      <c r="PEP17" s="403"/>
      <c r="PEQ17" s="403"/>
      <c r="PER17" s="403"/>
      <c r="PES17" s="403"/>
      <c r="PET17" s="403"/>
      <c r="PEU17" s="403"/>
      <c r="PEV17" s="403"/>
      <c r="PEW17" s="403"/>
      <c r="PEX17" s="403"/>
      <c r="PEY17" s="403"/>
      <c r="PEZ17" s="403"/>
      <c r="PFA17" s="403"/>
      <c r="PFB17" s="403"/>
      <c r="PFC17" s="403"/>
      <c r="PFD17" s="403"/>
      <c r="PFE17" s="403"/>
      <c r="PFF17" s="403"/>
      <c r="PFG17" s="403"/>
      <c r="PFH17" s="403"/>
      <c r="PFI17" s="403"/>
      <c r="PFJ17" s="403"/>
      <c r="PFK17" s="403"/>
      <c r="PFL17" s="403"/>
      <c r="PFM17" s="403"/>
      <c r="PFN17" s="403"/>
      <c r="PFO17" s="403"/>
      <c r="PFP17" s="403"/>
      <c r="PFQ17" s="403"/>
      <c r="PFR17" s="403"/>
      <c r="PFS17" s="403"/>
      <c r="PFT17" s="403"/>
      <c r="PFU17" s="403"/>
      <c r="PFV17" s="403"/>
      <c r="PFW17" s="403"/>
      <c r="PFX17" s="403"/>
      <c r="PFY17" s="403"/>
      <c r="PFZ17" s="403"/>
      <c r="PGA17" s="403"/>
      <c r="PGB17" s="403"/>
      <c r="PGC17" s="403"/>
      <c r="PGD17" s="403"/>
      <c r="PGE17" s="403"/>
      <c r="PGF17" s="403"/>
      <c r="PGG17" s="403"/>
      <c r="PGH17" s="403"/>
      <c r="PGI17" s="403"/>
      <c r="PGJ17" s="403"/>
      <c r="PGK17" s="403"/>
      <c r="PGL17" s="403"/>
      <c r="PGM17" s="403"/>
      <c r="PGN17" s="403"/>
      <c r="PGO17" s="403"/>
      <c r="PGP17" s="403"/>
      <c r="PGQ17" s="403"/>
      <c r="PGR17" s="403"/>
      <c r="PGS17" s="403"/>
      <c r="PGT17" s="403"/>
      <c r="PGU17" s="403"/>
      <c r="PGV17" s="403"/>
      <c r="PGW17" s="403"/>
      <c r="PGX17" s="403"/>
      <c r="PGY17" s="403"/>
      <c r="PGZ17" s="403"/>
      <c r="PHA17" s="403"/>
      <c r="PHB17" s="403"/>
      <c r="PHC17" s="403"/>
      <c r="PHD17" s="403"/>
      <c r="PHE17" s="403"/>
      <c r="PHF17" s="403"/>
      <c r="PHG17" s="403"/>
      <c r="PHH17" s="403"/>
      <c r="PHI17" s="403"/>
      <c r="PHJ17" s="403"/>
      <c r="PHK17" s="403"/>
      <c r="PHL17" s="403"/>
      <c r="PHM17" s="403"/>
      <c r="PHN17" s="403"/>
      <c r="PHO17" s="403"/>
      <c r="PHP17" s="403"/>
      <c r="PHQ17" s="403"/>
      <c r="PHR17" s="403"/>
      <c r="PHS17" s="403"/>
      <c r="PHT17" s="403"/>
      <c r="PHU17" s="403"/>
      <c r="PHV17" s="403"/>
      <c r="PHW17" s="403"/>
      <c r="PHX17" s="403"/>
      <c r="PHY17" s="403"/>
      <c r="PHZ17" s="403"/>
      <c r="PIA17" s="403"/>
      <c r="PIB17" s="403"/>
      <c r="PIC17" s="403"/>
      <c r="PID17" s="403"/>
      <c r="PIE17" s="403"/>
      <c r="PIF17" s="403"/>
      <c r="PIG17" s="403"/>
      <c r="PIH17" s="403"/>
      <c r="PII17" s="403"/>
      <c r="PIJ17" s="403"/>
      <c r="PIK17" s="403"/>
      <c r="PIL17" s="403"/>
      <c r="PIM17" s="403"/>
      <c r="PIN17" s="403"/>
      <c r="PIO17" s="403"/>
      <c r="PIP17" s="403"/>
      <c r="PIQ17" s="403"/>
      <c r="PIR17" s="403"/>
      <c r="PIS17" s="403"/>
      <c r="PIT17" s="403"/>
      <c r="PIU17" s="403"/>
      <c r="PIV17" s="403"/>
      <c r="PIW17" s="403"/>
      <c r="PIX17" s="403"/>
      <c r="PIY17" s="403"/>
      <c r="PIZ17" s="403"/>
      <c r="PJA17" s="403"/>
      <c r="PJB17" s="403"/>
      <c r="PJC17" s="403"/>
      <c r="PJD17" s="403"/>
      <c r="PJE17" s="403"/>
      <c r="PJF17" s="403"/>
      <c r="PJG17" s="403"/>
      <c r="PJH17" s="403"/>
      <c r="PJI17" s="403"/>
      <c r="PJJ17" s="403"/>
      <c r="PJK17" s="403"/>
      <c r="PJL17" s="403"/>
      <c r="PJM17" s="403"/>
      <c r="PJN17" s="403"/>
      <c r="PJO17" s="403"/>
      <c r="PJP17" s="403"/>
      <c r="PJQ17" s="403"/>
      <c r="PJR17" s="403"/>
      <c r="PJS17" s="403"/>
      <c r="PJT17" s="403"/>
      <c r="PJU17" s="403"/>
      <c r="PJV17" s="403"/>
      <c r="PJW17" s="403"/>
      <c r="PJX17" s="403"/>
      <c r="PJY17" s="403"/>
      <c r="PJZ17" s="403"/>
      <c r="PKA17" s="403"/>
      <c r="PKB17" s="403"/>
      <c r="PKC17" s="403"/>
      <c r="PKD17" s="403"/>
      <c r="PKE17" s="403"/>
      <c r="PKF17" s="403"/>
      <c r="PKG17" s="403"/>
      <c r="PKH17" s="403"/>
      <c r="PKI17" s="403"/>
      <c r="PKJ17" s="403"/>
      <c r="PKK17" s="403"/>
      <c r="PKL17" s="403"/>
      <c r="PKM17" s="403"/>
      <c r="PKN17" s="403"/>
      <c r="PKO17" s="403"/>
      <c r="PKP17" s="403"/>
      <c r="PKQ17" s="403"/>
      <c r="PKR17" s="403"/>
      <c r="PKS17" s="403"/>
      <c r="PKT17" s="403"/>
      <c r="PKU17" s="403"/>
      <c r="PKV17" s="403"/>
      <c r="PKW17" s="403"/>
      <c r="PKX17" s="403"/>
      <c r="PKY17" s="403"/>
      <c r="PKZ17" s="403"/>
      <c r="PLA17" s="403"/>
      <c r="PLB17" s="403"/>
      <c r="PLC17" s="403"/>
      <c r="PLD17" s="403"/>
      <c r="PLE17" s="403"/>
      <c r="PLF17" s="403"/>
      <c r="PLG17" s="403"/>
      <c r="PLH17" s="403"/>
      <c r="PLI17" s="403"/>
      <c r="PLJ17" s="403"/>
      <c r="PLK17" s="403"/>
      <c r="PLL17" s="403"/>
      <c r="PLM17" s="403"/>
      <c r="PLN17" s="403"/>
      <c r="PLO17" s="403"/>
      <c r="PLP17" s="403"/>
      <c r="PLQ17" s="403"/>
      <c r="PLR17" s="403"/>
      <c r="PLS17" s="403"/>
      <c r="PLT17" s="403"/>
      <c r="PLU17" s="403"/>
      <c r="PLV17" s="403"/>
      <c r="PLW17" s="403"/>
      <c r="PLX17" s="403"/>
      <c r="PLY17" s="403"/>
      <c r="PLZ17" s="403"/>
      <c r="PMA17" s="403"/>
      <c r="PMB17" s="403"/>
      <c r="PMC17" s="403"/>
      <c r="PMD17" s="403"/>
      <c r="PME17" s="403"/>
      <c r="PMF17" s="403"/>
      <c r="PMG17" s="403"/>
      <c r="PMH17" s="403"/>
      <c r="PMI17" s="403"/>
      <c r="PMJ17" s="403"/>
      <c r="PMK17" s="403"/>
      <c r="PML17" s="403"/>
      <c r="PMM17" s="403"/>
      <c r="PMN17" s="403"/>
      <c r="PMO17" s="403"/>
      <c r="PMP17" s="403"/>
      <c r="PMQ17" s="403"/>
      <c r="PMR17" s="403"/>
      <c r="PMS17" s="403"/>
      <c r="PMT17" s="403"/>
      <c r="PMU17" s="403"/>
      <c r="PMV17" s="403"/>
      <c r="PMW17" s="403"/>
      <c r="PMX17" s="403"/>
      <c r="PMY17" s="403"/>
      <c r="PMZ17" s="403"/>
      <c r="PNA17" s="403"/>
      <c r="PNB17" s="403"/>
      <c r="PNC17" s="403"/>
      <c r="PND17" s="403"/>
      <c r="PNE17" s="403"/>
      <c r="PNF17" s="403"/>
      <c r="PNG17" s="403"/>
      <c r="PNH17" s="403"/>
      <c r="PNI17" s="403"/>
      <c r="PNJ17" s="403"/>
      <c r="PNK17" s="403"/>
      <c r="PNL17" s="403"/>
      <c r="PNM17" s="403"/>
      <c r="PNN17" s="403"/>
      <c r="PNO17" s="403"/>
      <c r="PNP17" s="403"/>
      <c r="PNQ17" s="403"/>
      <c r="PNR17" s="403"/>
      <c r="PNS17" s="403"/>
      <c r="PNT17" s="403"/>
      <c r="PNU17" s="403"/>
      <c r="PNV17" s="403"/>
      <c r="PNW17" s="403"/>
      <c r="PNX17" s="403"/>
      <c r="PNY17" s="403"/>
      <c r="PNZ17" s="403"/>
      <c r="POA17" s="403"/>
      <c r="POB17" s="403"/>
      <c r="POC17" s="403"/>
      <c r="POD17" s="403"/>
      <c r="POE17" s="403"/>
      <c r="POF17" s="403"/>
      <c r="POG17" s="403"/>
      <c r="POH17" s="403"/>
      <c r="POI17" s="403"/>
      <c r="POJ17" s="403"/>
      <c r="POK17" s="403"/>
      <c r="POL17" s="403"/>
      <c r="POM17" s="403"/>
      <c r="PON17" s="403"/>
      <c r="POO17" s="403"/>
      <c r="POP17" s="403"/>
      <c r="POQ17" s="403"/>
      <c r="POR17" s="403"/>
      <c r="POS17" s="403"/>
      <c r="POT17" s="403"/>
      <c r="POU17" s="403"/>
      <c r="POV17" s="403"/>
      <c r="POW17" s="403"/>
      <c r="POX17" s="403"/>
      <c r="POY17" s="403"/>
      <c r="POZ17" s="403"/>
      <c r="PPA17" s="403"/>
      <c r="PPB17" s="403"/>
      <c r="PPC17" s="403"/>
      <c r="PPD17" s="403"/>
      <c r="PPE17" s="403"/>
      <c r="PPF17" s="403"/>
      <c r="PPG17" s="403"/>
      <c r="PPH17" s="403"/>
      <c r="PPI17" s="403"/>
      <c r="PPJ17" s="403"/>
      <c r="PPK17" s="403"/>
      <c r="PPL17" s="403"/>
      <c r="PPM17" s="403"/>
      <c r="PPN17" s="403"/>
      <c r="PPO17" s="403"/>
      <c r="PPP17" s="403"/>
      <c r="PPQ17" s="403"/>
      <c r="PPR17" s="403"/>
      <c r="PPS17" s="403"/>
      <c r="PPT17" s="403"/>
      <c r="PPU17" s="403"/>
      <c r="PPV17" s="403"/>
      <c r="PPW17" s="403"/>
      <c r="PPX17" s="403"/>
      <c r="PPY17" s="403"/>
      <c r="PPZ17" s="403"/>
      <c r="PQA17" s="403"/>
      <c r="PQB17" s="403"/>
      <c r="PQC17" s="403"/>
      <c r="PQD17" s="403"/>
      <c r="PQE17" s="403"/>
      <c r="PQF17" s="403"/>
      <c r="PQG17" s="403"/>
      <c r="PQH17" s="403"/>
      <c r="PQI17" s="403"/>
      <c r="PQJ17" s="403"/>
      <c r="PQK17" s="403"/>
      <c r="PQL17" s="403"/>
      <c r="PQM17" s="403"/>
      <c r="PQN17" s="403"/>
      <c r="PQO17" s="403"/>
      <c r="PQP17" s="403"/>
      <c r="PQQ17" s="403"/>
      <c r="PQR17" s="403"/>
      <c r="PQS17" s="403"/>
      <c r="PQT17" s="403"/>
      <c r="PQU17" s="403"/>
      <c r="PQV17" s="403"/>
      <c r="PQW17" s="403"/>
      <c r="PQX17" s="403"/>
      <c r="PQY17" s="403"/>
      <c r="PQZ17" s="403"/>
      <c r="PRA17" s="403"/>
      <c r="PRB17" s="403"/>
      <c r="PRC17" s="403"/>
      <c r="PRD17" s="403"/>
      <c r="PRE17" s="403"/>
      <c r="PRF17" s="403"/>
      <c r="PRG17" s="403"/>
      <c r="PRH17" s="403"/>
      <c r="PRI17" s="403"/>
      <c r="PRJ17" s="403"/>
      <c r="PRK17" s="403"/>
      <c r="PRL17" s="403"/>
      <c r="PRM17" s="403"/>
      <c r="PRN17" s="403"/>
      <c r="PRO17" s="403"/>
      <c r="PRP17" s="403"/>
      <c r="PRQ17" s="403"/>
      <c r="PRR17" s="403"/>
      <c r="PRS17" s="403"/>
      <c r="PRT17" s="403"/>
      <c r="PRU17" s="403"/>
      <c r="PRV17" s="403"/>
      <c r="PRW17" s="403"/>
      <c r="PRX17" s="403"/>
      <c r="PRY17" s="403"/>
      <c r="PRZ17" s="403"/>
      <c r="PSA17" s="403"/>
      <c r="PSB17" s="403"/>
      <c r="PSC17" s="403"/>
      <c r="PSD17" s="403"/>
      <c r="PSE17" s="403"/>
      <c r="PSF17" s="403"/>
      <c r="PSG17" s="403"/>
      <c r="PSH17" s="403"/>
      <c r="PSI17" s="403"/>
      <c r="PSJ17" s="403"/>
      <c r="PSK17" s="403"/>
      <c r="PSL17" s="403"/>
      <c r="PSM17" s="403"/>
      <c r="PSN17" s="403"/>
      <c r="PSO17" s="403"/>
      <c r="PSP17" s="403"/>
      <c r="PSQ17" s="403"/>
      <c r="PSR17" s="403"/>
      <c r="PSS17" s="403"/>
      <c r="PST17" s="403"/>
      <c r="PSU17" s="403"/>
      <c r="PSV17" s="403"/>
      <c r="PSW17" s="403"/>
      <c r="PSX17" s="403"/>
      <c r="PSY17" s="403"/>
      <c r="PSZ17" s="403"/>
      <c r="PTA17" s="403"/>
      <c r="PTB17" s="403"/>
      <c r="PTC17" s="403"/>
      <c r="PTD17" s="403"/>
      <c r="PTE17" s="403"/>
      <c r="PTF17" s="403"/>
      <c r="PTG17" s="403"/>
      <c r="PTH17" s="403"/>
      <c r="PTI17" s="403"/>
      <c r="PTJ17" s="403"/>
      <c r="PTK17" s="403"/>
      <c r="PTL17" s="403"/>
      <c r="PTM17" s="403"/>
      <c r="PTN17" s="403"/>
      <c r="PTO17" s="403"/>
      <c r="PTP17" s="403"/>
      <c r="PTQ17" s="403"/>
      <c r="PTR17" s="403"/>
      <c r="PTS17" s="403"/>
      <c r="PTT17" s="403"/>
      <c r="PTU17" s="403"/>
      <c r="PTV17" s="403"/>
      <c r="PTW17" s="403"/>
      <c r="PTX17" s="403"/>
      <c r="PTY17" s="403"/>
      <c r="PTZ17" s="403"/>
      <c r="PUA17" s="403"/>
      <c r="PUB17" s="403"/>
      <c r="PUC17" s="403"/>
      <c r="PUD17" s="403"/>
      <c r="PUE17" s="403"/>
      <c r="PUF17" s="403"/>
      <c r="PUG17" s="403"/>
      <c r="PUH17" s="403"/>
      <c r="PUI17" s="403"/>
      <c r="PUJ17" s="403"/>
      <c r="PUK17" s="403"/>
      <c r="PUL17" s="403"/>
      <c r="PUM17" s="403"/>
      <c r="PUN17" s="403"/>
      <c r="PUO17" s="403"/>
      <c r="PUP17" s="403"/>
      <c r="PUQ17" s="403"/>
      <c r="PUR17" s="403"/>
      <c r="PUS17" s="403"/>
      <c r="PUT17" s="403"/>
      <c r="PUU17" s="403"/>
      <c r="PUV17" s="403"/>
      <c r="PUW17" s="403"/>
      <c r="PUX17" s="403"/>
      <c r="PUY17" s="403"/>
      <c r="PUZ17" s="403"/>
      <c r="PVA17" s="403"/>
      <c r="PVB17" s="403"/>
      <c r="PVC17" s="403"/>
      <c r="PVD17" s="403"/>
      <c r="PVE17" s="403"/>
      <c r="PVF17" s="403"/>
      <c r="PVG17" s="403"/>
      <c r="PVH17" s="403"/>
      <c r="PVI17" s="403"/>
      <c r="PVJ17" s="403"/>
      <c r="PVK17" s="403"/>
      <c r="PVL17" s="403"/>
      <c r="PVM17" s="403"/>
      <c r="PVN17" s="403"/>
      <c r="PVO17" s="403"/>
      <c r="PVP17" s="403"/>
      <c r="PVQ17" s="403"/>
      <c r="PVR17" s="403"/>
      <c r="PVS17" s="403"/>
      <c r="PVT17" s="403"/>
      <c r="PVU17" s="403"/>
      <c r="PVV17" s="403"/>
      <c r="PVW17" s="403"/>
      <c r="PVX17" s="403"/>
      <c r="PVY17" s="403"/>
      <c r="PVZ17" s="403"/>
      <c r="PWA17" s="403"/>
      <c r="PWB17" s="403"/>
      <c r="PWC17" s="403"/>
      <c r="PWD17" s="403"/>
      <c r="PWE17" s="403"/>
      <c r="PWF17" s="403"/>
      <c r="PWG17" s="403"/>
      <c r="PWH17" s="403"/>
      <c r="PWI17" s="403"/>
      <c r="PWJ17" s="403"/>
      <c r="PWK17" s="403"/>
      <c r="PWL17" s="403"/>
      <c r="PWM17" s="403"/>
      <c r="PWN17" s="403"/>
      <c r="PWO17" s="403"/>
      <c r="PWP17" s="403"/>
      <c r="PWQ17" s="403"/>
      <c r="PWR17" s="403"/>
      <c r="PWS17" s="403"/>
      <c r="PWT17" s="403"/>
      <c r="PWU17" s="403"/>
      <c r="PWV17" s="403"/>
      <c r="PWW17" s="403"/>
      <c r="PWX17" s="403"/>
      <c r="PWY17" s="403"/>
      <c r="PWZ17" s="403"/>
      <c r="PXA17" s="403"/>
      <c r="PXB17" s="403"/>
      <c r="PXC17" s="403"/>
      <c r="PXD17" s="403"/>
      <c r="PXE17" s="403"/>
      <c r="PXF17" s="403"/>
      <c r="PXG17" s="403"/>
      <c r="PXH17" s="403"/>
      <c r="PXI17" s="403"/>
      <c r="PXJ17" s="403"/>
      <c r="PXK17" s="403"/>
      <c r="PXL17" s="403"/>
      <c r="PXM17" s="403"/>
      <c r="PXN17" s="403"/>
      <c r="PXO17" s="403"/>
      <c r="PXP17" s="403"/>
      <c r="PXQ17" s="403"/>
      <c r="PXR17" s="403"/>
      <c r="PXS17" s="403"/>
      <c r="PXT17" s="403"/>
      <c r="PXU17" s="403"/>
      <c r="PXV17" s="403"/>
      <c r="PXW17" s="403"/>
      <c r="PXX17" s="403"/>
      <c r="PXY17" s="403"/>
      <c r="PXZ17" s="403"/>
      <c r="PYA17" s="403"/>
      <c r="PYB17" s="403"/>
      <c r="PYC17" s="403"/>
      <c r="PYD17" s="403"/>
      <c r="PYE17" s="403"/>
      <c r="PYF17" s="403"/>
      <c r="PYG17" s="403"/>
      <c r="PYH17" s="403"/>
      <c r="PYI17" s="403"/>
      <c r="PYJ17" s="403"/>
      <c r="PYK17" s="403"/>
      <c r="PYL17" s="403"/>
      <c r="PYM17" s="403"/>
      <c r="PYN17" s="403"/>
      <c r="PYO17" s="403"/>
      <c r="PYP17" s="403"/>
      <c r="PYQ17" s="403"/>
      <c r="PYR17" s="403"/>
      <c r="PYS17" s="403"/>
      <c r="PYT17" s="403"/>
      <c r="PYU17" s="403"/>
      <c r="PYV17" s="403"/>
      <c r="PYW17" s="403"/>
      <c r="PYX17" s="403"/>
      <c r="PYY17" s="403"/>
      <c r="PYZ17" s="403"/>
      <c r="PZA17" s="403"/>
      <c r="PZB17" s="403"/>
      <c r="PZC17" s="403"/>
      <c r="PZD17" s="403"/>
      <c r="PZE17" s="403"/>
      <c r="PZF17" s="403"/>
      <c r="PZG17" s="403"/>
      <c r="PZH17" s="403"/>
      <c r="PZI17" s="403"/>
      <c r="PZJ17" s="403"/>
      <c r="PZK17" s="403"/>
      <c r="PZL17" s="403"/>
      <c r="PZM17" s="403"/>
      <c r="PZN17" s="403"/>
      <c r="PZO17" s="403"/>
      <c r="PZP17" s="403"/>
      <c r="PZQ17" s="403"/>
      <c r="PZR17" s="403"/>
      <c r="PZS17" s="403"/>
      <c r="PZT17" s="403"/>
      <c r="PZU17" s="403"/>
      <c r="PZV17" s="403"/>
      <c r="PZW17" s="403"/>
      <c r="PZX17" s="403"/>
      <c r="PZY17" s="403"/>
      <c r="PZZ17" s="403"/>
      <c r="QAA17" s="403"/>
      <c r="QAB17" s="403"/>
      <c r="QAC17" s="403"/>
      <c r="QAD17" s="403"/>
      <c r="QAE17" s="403"/>
      <c r="QAF17" s="403"/>
      <c r="QAG17" s="403"/>
      <c r="QAH17" s="403"/>
      <c r="QAI17" s="403"/>
      <c r="QAJ17" s="403"/>
      <c r="QAK17" s="403"/>
      <c r="QAL17" s="403"/>
      <c r="QAM17" s="403"/>
      <c r="QAN17" s="403"/>
      <c r="QAO17" s="403"/>
      <c r="QAP17" s="403"/>
      <c r="QAQ17" s="403"/>
      <c r="QAR17" s="403"/>
      <c r="QAS17" s="403"/>
      <c r="QAT17" s="403"/>
      <c r="QAU17" s="403"/>
      <c r="QAV17" s="403"/>
      <c r="QAW17" s="403"/>
      <c r="QAX17" s="403"/>
      <c r="QAY17" s="403"/>
      <c r="QAZ17" s="403"/>
      <c r="QBA17" s="403"/>
      <c r="QBB17" s="403"/>
      <c r="QBC17" s="403"/>
      <c r="QBD17" s="403"/>
      <c r="QBE17" s="403"/>
      <c r="QBF17" s="403"/>
      <c r="QBG17" s="403"/>
      <c r="QBH17" s="403"/>
      <c r="QBI17" s="403"/>
      <c r="QBJ17" s="403"/>
      <c r="QBK17" s="403"/>
      <c r="QBL17" s="403"/>
      <c r="QBM17" s="403"/>
      <c r="QBN17" s="403"/>
      <c r="QBO17" s="403"/>
      <c r="QBP17" s="403"/>
      <c r="QBQ17" s="403"/>
      <c r="QBR17" s="403"/>
      <c r="QBS17" s="403"/>
      <c r="QBT17" s="403"/>
      <c r="QBU17" s="403"/>
      <c r="QBV17" s="403"/>
      <c r="QBW17" s="403"/>
      <c r="QBX17" s="403"/>
      <c r="QBY17" s="403"/>
      <c r="QBZ17" s="403"/>
      <c r="QCA17" s="403"/>
      <c r="QCB17" s="403"/>
      <c r="QCC17" s="403"/>
      <c r="QCD17" s="403"/>
      <c r="QCE17" s="403"/>
      <c r="QCF17" s="403"/>
      <c r="QCG17" s="403"/>
      <c r="QCH17" s="403"/>
      <c r="QCI17" s="403"/>
      <c r="QCJ17" s="403"/>
      <c r="QCK17" s="403"/>
      <c r="QCL17" s="403"/>
      <c r="QCM17" s="403"/>
      <c r="QCN17" s="403"/>
      <c r="QCO17" s="403"/>
      <c r="QCP17" s="403"/>
      <c r="QCQ17" s="403"/>
      <c r="QCR17" s="403"/>
      <c r="QCS17" s="403"/>
      <c r="QCT17" s="403"/>
      <c r="QCU17" s="403"/>
      <c r="QCV17" s="403"/>
      <c r="QCW17" s="403"/>
      <c r="QCX17" s="403"/>
      <c r="QCY17" s="403"/>
      <c r="QCZ17" s="403"/>
      <c r="QDA17" s="403"/>
      <c r="QDB17" s="403"/>
      <c r="QDC17" s="403"/>
      <c r="QDD17" s="403"/>
      <c r="QDE17" s="403"/>
      <c r="QDF17" s="403"/>
      <c r="QDG17" s="403"/>
      <c r="QDH17" s="403"/>
      <c r="QDI17" s="403"/>
      <c r="QDJ17" s="403"/>
      <c r="QDK17" s="403"/>
      <c r="QDL17" s="403"/>
      <c r="QDM17" s="403"/>
      <c r="QDN17" s="403"/>
      <c r="QDO17" s="403"/>
      <c r="QDP17" s="403"/>
      <c r="QDQ17" s="403"/>
      <c r="QDR17" s="403"/>
      <c r="QDS17" s="403"/>
      <c r="QDT17" s="403"/>
      <c r="QDU17" s="403"/>
      <c r="QDV17" s="403"/>
      <c r="QDW17" s="403"/>
      <c r="QDX17" s="403"/>
      <c r="QDY17" s="403"/>
      <c r="QDZ17" s="403"/>
      <c r="QEA17" s="403"/>
      <c r="QEB17" s="403"/>
      <c r="QEC17" s="403"/>
      <c r="QED17" s="403"/>
      <c r="QEE17" s="403"/>
      <c r="QEF17" s="403"/>
      <c r="QEG17" s="403"/>
      <c r="QEH17" s="403"/>
      <c r="QEI17" s="403"/>
      <c r="QEJ17" s="403"/>
      <c r="QEK17" s="403"/>
      <c r="QEL17" s="403"/>
      <c r="QEM17" s="403"/>
      <c r="QEN17" s="403"/>
      <c r="QEO17" s="403"/>
      <c r="QEP17" s="403"/>
      <c r="QEQ17" s="403"/>
      <c r="QER17" s="403"/>
      <c r="QES17" s="403"/>
      <c r="QET17" s="403"/>
      <c r="QEU17" s="403"/>
      <c r="QEV17" s="403"/>
      <c r="QEW17" s="403"/>
      <c r="QEX17" s="403"/>
      <c r="QEY17" s="403"/>
      <c r="QEZ17" s="403"/>
      <c r="QFA17" s="403"/>
      <c r="QFB17" s="403"/>
      <c r="QFC17" s="403"/>
      <c r="QFD17" s="403"/>
      <c r="QFE17" s="403"/>
      <c r="QFF17" s="403"/>
      <c r="QFG17" s="403"/>
      <c r="QFH17" s="403"/>
      <c r="QFI17" s="403"/>
      <c r="QFJ17" s="403"/>
      <c r="QFK17" s="403"/>
      <c r="QFL17" s="403"/>
      <c r="QFM17" s="403"/>
      <c r="QFN17" s="403"/>
      <c r="QFO17" s="403"/>
      <c r="QFP17" s="403"/>
      <c r="QFQ17" s="403"/>
      <c r="QFR17" s="403"/>
      <c r="QFS17" s="403"/>
      <c r="QFT17" s="403"/>
      <c r="QFU17" s="403"/>
      <c r="QFV17" s="403"/>
      <c r="QFW17" s="403"/>
      <c r="QFX17" s="403"/>
      <c r="QFY17" s="403"/>
      <c r="QFZ17" s="403"/>
      <c r="QGA17" s="403"/>
      <c r="QGB17" s="403"/>
      <c r="QGC17" s="403"/>
      <c r="QGD17" s="403"/>
      <c r="QGE17" s="403"/>
      <c r="QGF17" s="403"/>
      <c r="QGG17" s="403"/>
      <c r="QGH17" s="403"/>
      <c r="QGI17" s="403"/>
      <c r="QGJ17" s="403"/>
      <c r="QGK17" s="403"/>
      <c r="QGL17" s="403"/>
      <c r="QGM17" s="403"/>
      <c r="QGN17" s="403"/>
      <c r="QGO17" s="403"/>
      <c r="QGP17" s="403"/>
      <c r="QGQ17" s="403"/>
      <c r="QGR17" s="403"/>
      <c r="QGS17" s="403"/>
      <c r="QGT17" s="403"/>
      <c r="QGU17" s="403"/>
      <c r="QGV17" s="403"/>
      <c r="QGW17" s="403"/>
      <c r="QGX17" s="403"/>
      <c r="QGY17" s="403"/>
      <c r="QGZ17" s="403"/>
      <c r="QHA17" s="403"/>
      <c r="QHB17" s="403"/>
      <c r="QHC17" s="403"/>
      <c r="QHD17" s="403"/>
      <c r="QHE17" s="403"/>
      <c r="QHF17" s="403"/>
      <c r="QHG17" s="403"/>
      <c r="QHH17" s="403"/>
      <c r="QHI17" s="403"/>
      <c r="QHJ17" s="403"/>
      <c r="QHK17" s="403"/>
      <c r="QHL17" s="403"/>
      <c r="QHM17" s="403"/>
      <c r="QHN17" s="403"/>
      <c r="QHO17" s="403"/>
      <c r="QHP17" s="403"/>
      <c r="QHQ17" s="403"/>
      <c r="QHR17" s="403"/>
      <c r="QHS17" s="403"/>
      <c r="QHT17" s="403"/>
      <c r="QHU17" s="403"/>
      <c r="QHV17" s="403"/>
      <c r="QHW17" s="403"/>
      <c r="QHX17" s="403"/>
      <c r="QHY17" s="403"/>
      <c r="QHZ17" s="403"/>
      <c r="QIA17" s="403"/>
      <c r="QIB17" s="403"/>
      <c r="QIC17" s="403"/>
      <c r="QID17" s="403"/>
      <c r="QIE17" s="403"/>
      <c r="QIF17" s="403"/>
      <c r="QIG17" s="403"/>
      <c r="QIH17" s="403"/>
      <c r="QII17" s="403"/>
      <c r="QIJ17" s="403"/>
      <c r="QIK17" s="403"/>
      <c r="QIL17" s="403"/>
      <c r="QIM17" s="403"/>
      <c r="QIN17" s="403"/>
      <c r="QIO17" s="403"/>
      <c r="QIP17" s="403"/>
      <c r="QIQ17" s="403"/>
      <c r="QIR17" s="403"/>
      <c r="QIS17" s="403"/>
      <c r="QIT17" s="403"/>
      <c r="QIU17" s="403"/>
      <c r="QIV17" s="403"/>
      <c r="QIW17" s="403"/>
      <c r="QIX17" s="403"/>
      <c r="QIY17" s="403"/>
      <c r="QIZ17" s="403"/>
      <c r="QJA17" s="403"/>
      <c r="QJB17" s="403"/>
      <c r="QJC17" s="403"/>
      <c r="QJD17" s="403"/>
      <c r="QJE17" s="403"/>
      <c r="QJF17" s="403"/>
      <c r="QJG17" s="403"/>
      <c r="QJH17" s="403"/>
      <c r="QJI17" s="403"/>
      <c r="QJJ17" s="403"/>
      <c r="QJK17" s="403"/>
      <c r="QJL17" s="403"/>
      <c r="QJM17" s="403"/>
      <c r="QJN17" s="403"/>
      <c r="QJO17" s="403"/>
      <c r="QJP17" s="403"/>
      <c r="QJQ17" s="403"/>
      <c r="QJR17" s="403"/>
      <c r="QJS17" s="403"/>
      <c r="QJT17" s="403"/>
      <c r="QJU17" s="403"/>
      <c r="QJV17" s="403"/>
      <c r="QJW17" s="403"/>
      <c r="QJX17" s="403"/>
      <c r="QJY17" s="403"/>
      <c r="QJZ17" s="403"/>
      <c r="QKA17" s="403"/>
      <c r="QKB17" s="403"/>
      <c r="QKC17" s="403"/>
      <c r="QKD17" s="403"/>
      <c r="QKE17" s="403"/>
      <c r="QKF17" s="403"/>
      <c r="QKG17" s="403"/>
      <c r="QKH17" s="403"/>
      <c r="QKI17" s="403"/>
      <c r="QKJ17" s="403"/>
      <c r="QKK17" s="403"/>
      <c r="QKL17" s="403"/>
      <c r="QKM17" s="403"/>
      <c r="QKN17" s="403"/>
      <c r="QKO17" s="403"/>
      <c r="QKP17" s="403"/>
      <c r="QKQ17" s="403"/>
      <c r="QKR17" s="403"/>
      <c r="QKS17" s="403"/>
      <c r="QKT17" s="403"/>
      <c r="QKU17" s="403"/>
      <c r="QKV17" s="403"/>
      <c r="QKW17" s="403"/>
      <c r="QKX17" s="403"/>
      <c r="QKY17" s="403"/>
      <c r="QKZ17" s="403"/>
      <c r="QLA17" s="403"/>
      <c r="QLB17" s="403"/>
      <c r="QLC17" s="403"/>
      <c r="QLD17" s="403"/>
      <c r="QLE17" s="403"/>
      <c r="QLF17" s="403"/>
      <c r="QLG17" s="403"/>
      <c r="QLH17" s="403"/>
      <c r="QLI17" s="403"/>
      <c r="QLJ17" s="403"/>
      <c r="QLK17" s="403"/>
      <c r="QLL17" s="403"/>
      <c r="QLM17" s="403"/>
      <c r="QLN17" s="403"/>
      <c r="QLO17" s="403"/>
      <c r="QLP17" s="403"/>
      <c r="QLQ17" s="403"/>
      <c r="QLR17" s="403"/>
      <c r="QLS17" s="403"/>
      <c r="QLT17" s="403"/>
      <c r="QLU17" s="403"/>
      <c r="QLV17" s="403"/>
      <c r="QLW17" s="403"/>
      <c r="QLX17" s="403"/>
      <c r="QLY17" s="403"/>
      <c r="QLZ17" s="403"/>
      <c r="QMA17" s="403"/>
      <c r="QMB17" s="403"/>
      <c r="QMC17" s="403"/>
      <c r="QMD17" s="403"/>
      <c r="QME17" s="403"/>
      <c r="QMF17" s="403"/>
      <c r="QMG17" s="403"/>
      <c r="QMH17" s="403"/>
      <c r="QMI17" s="403"/>
      <c r="QMJ17" s="403"/>
      <c r="QMK17" s="403"/>
      <c r="QML17" s="403"/>
      <c r="QMM17" s="403"/>
      <c r="QMN17" s="403"/>
      <c r="QMO17" s="403"/>
      <c r="QMP17" s="403"/>
      <c r="QMQ17" s="403"/>
      <c r="QMR17" s="403"/>
      <c r="QMS17" s="403"/>
      <c r="QMT17" s="403"/>
      <c r="QMU17" s="403"/>
      <c r="QMV17" s="403"/>
      <c r="QMW17" s="403"/>
      <c r="QMX17" s="403"/>
      <c r="QMY17" s="403"/>
      <c r="QMZ17" s="403"/>
      <c r="QNA17" s="403"/>
      <c r="QNB17" s="403"/>
      <c r="QNC17" s="403"/>
      <c r="QND17" s="403"/>
      <c r="QNE17" s="403"/>
      <c r="QNF17" s="403"/>
      <c r="QNG17" s="403"/>
      <c r="QNH17" s="403"/>
      <c r="QNI17" s="403"/>
      <c r="QNJ17" s="403"/>
      <c r="QNK17" s="403"/>
      <c r="QNL17" s="403"/>
      <c r="QNM17" s="403"/>
      <c r="QNN17" s="403"/>
      <c r="QNO17" s="403"/>
      <c r="QNP17" s="403"/>
      <c r="QNQ17" s="403"/>
      <c r="QNR17" s="403"/>
      <c r="QNS17" s="403"/>
      <c r="QNT17" s="403"/>
      <c r="QNU17" s="403"/>
      <c r="QNV17" s="403"/>
      <c r="QNW17" s="403"/>
      <c r="QNX17" s="403"/>
      <c r="QNY17" s="403"/>
      <c r="QNZ17" s="403"/>
      <c r="QOA17" s="403"/>
      <c r="QOB17" s="403"/>
      <c r="QOC17" s="403"/>
      <c r="QOD17" s="403"/>
      <c r="QOE17" s="403"/>
      <c r="QOF17" s="403"/>
      <c r="QOG17" s="403"/>
      <c r="QOH17" s="403"/>
      <c r="QOI17" s="403"/>
      <c r="QOJ17" s="403"/>
      <c r="QOK17" s="403"/>
      <c r="QOL17" s="403"/>
      <c r="QOM17" s="403"/>
      <c r="QON17" s="403"/>
      <c r="QOO17" s="403"/>
      <c r="QOP17" s="403"/>
      <c r="QOQ17" s="403"/>
      <c r="QOR17" s="403"/>
      <c r="QOS17" s="403"/>
      <c r="QOT17" s="403"/>
      <c r="QOU17" s="403"/>
      <c r="QOV17" s="403"/>
      <c r="QOW17" s="403"/>
      <c r="QOX17" s="403"/>
      <c r="QOY17" s="403"/>
      <c r="QOZ17" s="403"/>
      <c r="QPA17" s="403"/>
      <c r="QPB17" s="403"/>
      <c r="QPC17" s="403"/>
      <c r="QPD17" s="403"/>
      <c r="QPE17" s="403"/>
      <c r="QPF17" s="403"/>
      <c r="QPG17" s="403"/>
      <c r="QPH17" s="403"/>
      <c r="QPI17" s="403"/>
      <c r="QPJ17" s="403"/>
      <c r="QPK17" s="403"/>
      <c r="QPL17" s="403"/>
      <c r="QPM17" s="403"/>
      <c r="QPN17" s="403"/>
      <c r="QPO17" s="403"/>
      <c r="QPP17" s="403"/>
      <c r="QPQ17" s="403"/>
      <c r="QPR17" s="403"/>
      <c r="QPS17" s="403"/>
      <c r="QPT17" s="403"/>
      <c r="QPU17" s="403"/>
      <c r="QPV17" s="403"/>
      <c r="QPW17" s="403"/>
      <c r="QPX17" s="403"/>
      <c r="QPY17" s="403"/>
      <c r="QPZ17" s="403"/>
      <c r="QQA17" s="403"/>
      <c r="QQB17" s="403"/>
      <c r="QQC17" s="403"/>
      <c r="QQD17" s="403"/>
      <c r="QQE17" s="403"/>
      <c r="QQF17" s="403"/>
      <c r="QQG17" s="403"/>
      <c r="QQH17" s="403"/>
      <c r="QQI17" s="403"/>
      <c r="QQJ17" s="403"/>
      <c r="QQK17" s="403"/>
      <c r="QQL17" s="403"/>
      <c r="QQM17" s="403"/>
      <c r="QQN17" s="403"/>
      <c r="QQO17" s="403"/>
      <c r="QQP17" s="403"/>
      <c r="QQQ17" s="403"/>
      <c r="QQR17" s="403"/>
      <c r="QQS17" s="403"/>
      <c r="QQT17" s="403"/>
      <c r="QQU17" s="403"/>
      <c r="QQV17" s="403"/>
      <c r="QQW17" s="403"/>
      <c r="QQX17" s="403"/>
      <c r="QQY17" s="403"/>
      <c r="QQZ17" s="403"/>
      <c r="QRA17" s="403"/>
      <c r="QRB17" s="403"/>
      <c r="QRC17" s="403"/>
      <c r="QRD17" s="403"/>
      <c r="QRE17" s="403"/>
      <c r="QRF17" s="403"/>
      <c r="QRG17" s="403"/>
      <c r="QRH17" s="403"/>
      <c r="QRI17" s="403"/>
      <c r="QRJ17" s="403"/>
      <c r="QRK17" s="403"/>
      <c r="QRL17" s="403"/>
      <c r="QRM17" s="403"/>
      <c r="QRN17" s="403"/>
      <c r="QRO17" s="403"/>
      <c r="QRP17" s="403"/>
      <c r="QRQ17" s="403"/>
      <c r="QRR17" s="403"/>
      <c r="QRS17" s="403"/>
      <c r="QRT17" s="403"/>
      <c r="QRU17" s="403"/>
      <c r="QRV17" s="403"/>
      <c r="QRW17" s="403"/>
      <c r="QRX17" s="403"/>
      <c r="QRY17" s="403"/>
      <c r="QRZ17" s="403"/>
      <c r="QSA17" s="403"/>
      <c r="QSB17" s="403"/>
      <c r="QSC17" s="403"/>
      <c r="QSD17" s="403"/>
      <c r="QSE17" s="403"/>
      <c r="QSF17" s="403"/>
      <c r="QSG17" s="403"/>
      <c r="QSH17" s="403"/>
      <c r="QSI17" s="403"/>
      <c r="QSJ17" s="403"/>
      <c r="QSK17" s="403"/>
      <c r="QSL17" s="403"/>
      <c r="QSM17" s="403"/>
      <c r="QSN17" s="403"/>
      <c r="QSO17" s="403"/>
      <c r="QSP17" s="403"/>
      <c r="QSQ17" s="403"/>
      <c r="QSR17" s="403"/>
      <c r="QSS17" s="403"/>
      <c r="QST17" s="403"/>
      <c r="QSU17" s="403"/>
      <c r="QSV17" s="403"/>
      <c r="QSW17" s="403"/>
      <c r="QSX17" s="403"/>
      <c r="QSY17" s="403"/>
      <c r="QSZ17" s="403"/>
      <c r="QTA17" s="403"/>
      <c r="QTB17" s="403"/>
      <c r="QTC17" s="403"/>
      <c r="QTD17" s="403"/>
      <c r="QTE17" s="403"/>
      <c r="QTF17" s="403"/>
      <c r="QTG17" s="403"/>
      <c r="QTH17" s="403"/>
      <c r="QTI17" s="403"/>
      <c r="QTJ17" s="403"/>
      <c r="QTK17" s="403"/>
      <c r="QTL17" s="403"/>
      <c r="QTM17" s="403"/>
      <c r="QTN17" s="403"/>
      <c r="QTO17" s="403"/>
      <c r="QTP17" s="403"/>
      <c r="QTQ17" s="403"/>
      <c r="QTR17" s="403"/>
      <c r="QTS17" s="403"/>
      <c r="QTT17" s="403"/>
      <c r="QTU17" s="403"/>
      <c r="QTV17" s="403"/>
      <c r="QTW17" s="403"/>
      <c r="QTX17" s="403"/>
      <c r="QTY17" s="403"/>
      <c r="QTZ17" s="403"/>
      <c r="QUA17" s="403"/>
      <c r="QUB17" s="403"/>
      <c r="QUC17" s="403"/>
      <c r="QUD17" s="403"/>
      <c r="QUE17" s="403"/>
      <c r="QUF17" s="403"/>
      <c r="QUG17" s="403"/>
      <c r="QUH17" s="403"/>
      <c r="QUI17" s="403"/>
      <c r="QUJ17" s="403"/>
      <c r="QUK17" s="403"/>
      <c r="QUL17" s="403"/>
      <c r="QUM17" s="403"/>
      <c r="QUN17" s="403"/>
      <c r="QUO17" s="403"/>
      <c r="QUP17" s="403"/>
      <c r="QUQ17" s="403"/>
      <c r="QUR17" s="403"/>
      <c r="QUS17" s="403"/>
      <c r="QUT17" s="403"/>
      <c r="QUU17" s="403"/>
      <c r="QUV17" s="403"/>
      <c r="QUW17" s="403"/>
      <c r="QUX17" s="403"/>
      <c r="QUY17" s="403"/>
      <c r="QUZ17" s="403"/>
      <c r="QVA17" s="403"/>
      <c r="QVB17" s="403"/>
      <c r="QVC17" s="403"/>
      <c r="QVD17" s="403"/>
      <c r="QVE17" s="403"/>
      <c r="QVF17" s="403"/>
      <c r="QVG17" s="403"/>
      <c r="QVH17" s="403"/>
      <c r="QVI17" s="403"/>
      <c r="QVJ17" s="403"/>
      <c r="QVK17" s="403"/>
      <c r="QVL17" s="403"/>
      <c r="QVM17" s="403"/>
      <c r="QVN17" s="403"/>
      <c r="QVO17" s="403"/>
      <c r="QVP17" s="403"/>
      <c r="QVQ17" s="403"/>
      <c r="QVR17" s="403"/>
      <c r="QVS17" s="403"/>
      <c r="QVT17" s="403"/>
      <c r="QVU17" s="403"/>
      <c r="QVV17" s="403"/>
      <c r="QVW17" s="403"/>
      <c r="QVX17" s="403"/>
      <c r="QVY17" s="403"/>
      <c r="QVZ17" s="403"/>
      <c r="QWA17" s="403"/>
      <c r="QWB17" s="403"/>
      <c r="QWC17" s="403"/>
      <c r="QWD17" s="403"/>
      <c r="QWE17" s="403"/>
      <c r="QWF17" s="403"/>
      <c r="QWG17" s="403"/>
      <c r="QWH17" s="403"/>
      <c r="QWI17" s="403"/>
      <c r="QWJ17" s="403"/>
      <c r="QWK17" s="403"/>
      <c r="QWL17" s="403"/>
      <c r="QWM17" s="403"/>
      <c r="QWN17" s="403"/>
      <c r="QWO17" s="403"/>
      <c r="QWP17" s="403"/>
      <c r="QWQ17" s="403"/>
      <c r="QWR17" s="403"/>
      <c r="QWS17" s="403"/>
      <c r="QWT17" s="403"/>
      <c r="QWU17" s="403"/>
      <c r="QWV17" s="403"/>
      <c r="QWW17" s="403"/>
      <c r="QWX17" s="403"/>
      <c r="QWY17" s="403"/>
      <c r="QWZ17" s="403"/>
      <c r="QXA17" s="403"/>
      <c r="QXB17" s="403"/>
      <c r="QXC17" s="403"/>
      <c r="QXD17" s="403"/>
      <c r="QXE17" s="403"/>
      <c r="QXF17" s="403"/>
      <c r="QXG17" s="403"/>
      <c r="QXH17" s="403"/>
      <c r="QXI17" s="403"/>
      <c r="QXJ17" s="403"/>
      <c r="QXK17" s="403"/>
      <c r="QXL17" s="403"/>
      <c r="QXM17" s="403"/>
      <c r="QXN17" s="403"/>
      <c r="QXO17" s="403"/>
      <c r="QXP17" s="403"/>
      <c r="QXQ17" s="403"/>
      <c r="QXR17" s="403"/>
      <c r="QXS17" s="403"/>
      <c r="QXT17" s="403"/>
      <c r="QXU17" s="403"/>
      <c r="QXV17" s="403"/>
      <c r="QXW17" s="403"/>
      <c r="QXX17" s="403"/>
      <c r="QXY17" s="403"/>
      <c r="QXZ17" s="403"/>
      <c r="QYA17" s="403"/>
      <c r="QYB17" s="403"/>
      <c r="QYC17" s="403"/>
      <c r="QYD17" s="403"/>
      <c r="QYE17" s="403"/>
      <c r="QYF17" s="403"/>
      <c r="QYG17" s="403"/>
      <c r="QYH17" s="403"/>
      <c r="QYI17" s="403"/>
      <c r="QYJ17" s="403"/>
      <c r="QYK17" s="403"/>
      <c r="QYL17" s="403"/>
      <c r="QYM17" s="403"/>
      <c r="QYN17" s="403"/>
      <c r="QYO17" s="403"/>
      <c r="QYP17" s="403"/>
      <c r="QYQ17" s="403"/>
      <c r="QYR17" s="403"/>
      <c r="QYS17" s="403"/>
      <c r="QYT17" s="403"/>
      <c r="QYU17" s="403"/>
      <c r="QYV17" s="403"/>
      <c r="QYW17" s="403"/>
      <c r="QYX17" s="403"/>
      <c r="QYY17" s="403"/>
      <c r="QYZ17" s="403"/>
      <c r="QZA17" s="403"/>
      <c r="QZB17" s="403"/>
      <c r="QZC17" s="403"/>
      <c r="QZD17" s="403"/>
      <c r="QZE17" s="403"/>
      <c r="QZF17" s="403"/>
      <c r="QZG17" s="403"/>
      <c r="QZH17" s="403"/>
      <c r="QZI17" s="403"/>
      <c r="QZJ17" s="403"/>
      <c r="QZK17" s="403"/>
      <c r="QZL17" s="403"/>
      <c r="QZM17" s="403"/>
      <c r="QZN17" s="403"/>
      <c r="QZO17" s="403"/>
      <c r="QZP17" s="403"/>
      <c r="QZQ17" s="403"/>
      <c r="QZR17" s="403"/>
      <c r="QZS17" s="403"/>
      <c r="QZT17" s="403"/>
      <c r="QZU17" s="403"/>
      <c r="QZV17" s="403"/>
      <c r="QZW17" s="403"/>
      <c r="QZX17" s="403"/>
      <c r="QZY17" s="403"/>
      <c r="QZZ17" s="403"/>
      <c r="RAA17" s="403"/>
      <c r="RAB17" s="403"/>
      <c r="RAC17" s="403"/>
      <c r="RAD17" s="403"/>
      <c r="RAE17" s="403"/>
      <c r="RAF17" s="403"/>
      <c r="RAG17" s="403"/>
      <c r="RAH17" s="403"/>
      <c r="RAI17" s="403"/>
      <c r="RAJ17" s="403"/>
      <c r="RAK17" s="403"/>
      <c r="RAL17" s="403"/>
      <c r="RAM17" s="403"/>
      <c r="RAN17" s="403"/>
      <c r="RAO17" s="403"/>
      <c r="RAP17" s="403"/>
      <c r="RAQ17" s="403"/>
      <c r="RAR17" s="403"/>
      <c r="RAS17" s="403"/>
      <c r="RAT17" s="403"/>
      <c r="RAU17" s="403"/>
      <c r="RAV17" s="403"/>
      <c r="RAW17" s="403"/>
      <c r="RAX17" s="403"/>
      <c r="RAY17" s="403"/>
      <c r="RAZ17" s="403"/>
      <c r="RBA17" s="403"/>
      <c r="RBB17" s="403"/>
      <c r="RBC17" s="403"/>
      <c r="RBD17" s="403"/>
      <c r="RBE17" s="403"/>
      <c r="RBF17" s="403"/>
      <c r="RBG17" s="403"/>
      <c r="RBH17" s="403"/>
      <c r="RBI17" s="403"/>
      <c r="RBJ17" s="403"/>
      <c r="RBK17" s="403"/>
      <c r="RBL17" s="403"/>
      <c r="RBM17" s="403"/>
      <c r="RBN17" s="403"/>
      <c r="RBO17" s="403"/>
      <c r="RBP17" s="403"/>
      <c r="RBQ17" s="403"/>
      <c r="RBR17" s="403"/>
      <c r="RBS17" s="403"/>
      <c r="RBT17" s="403"/>
      <c r="RBU17" s="403"/>
      <c r="RBV17" s="403"/>
      <c r="RBW17" s="403"/>
      <c r="RBX17" s="403"/>
      <c r="RBY17" s="403"/>
      <c r="RBZ17" s="403"/>
      <c r="RCA17" s="403"/>
      <c r="RCB17" s="403"/>
      <c r="RCC17" s="403"/>
      <c r="RCD17" s="403"/>
      <c r="RCE17" s="403"/>
      <c r="RCF17" s="403"/>
      <c r="RCG17" s="403"/>
      <c r="RCH17" s="403"/>
      <c r="RCI17" s="403"/>
      <c r="RCJ17" s="403"/>
      <c r="RCK17" s="403"/>
      <c r="RCL17" s="403"/>
      <c r="RCM17" s="403"/>
      <c r="RCN17" s="403"/>
      <c r="RCO17" s="403"/>
      <c r="RCP17" s="403"/>
      <c r="RCQ17" s="403"/>
      <c r="RCR17" s="403"/>
      <c r="RCS17" s="403"/>
      <c r="RCT17" s="403"/>
      <c r="RCU17" s="403"/>
      <c r="RCV17" s="403"/>
      <c r="RCW17" s="403"/>
      <c r="RCX17" s="403"/>
      <c r="RCY17" s="403"/>
      <c r="RCZ17" s="403"/>
      <c r="RDA17" s="403"/>
      <c r="RDB17" s="403"/>
      <c r="RDC17" s="403"/>
      <c r="RDD17" s="403"/>
      <c r="RDE17" s="403"/>
      <c r="RDF17" s="403"/>
      <c r="RDG17" s="403"/>
      <c r="RDH17" s="403"/>
      <c r="RDI17" s="403"/>
      <c r="RDJ17" s="403"/>
      <c r="RDK17" s="403"/>
      <c r="RDL17" s="403"/>
      <c r="RDM17" s="403"/>
      <c r="RDN17" s="403"/>
      <c r="RDO17" s="403"/>
      <c r="RDP17" s="403"/>
      <c r="RDQ17" s="403"/>
      <c r="RDR17" s="403"/>
      <c r="RDS17" s="403"/>
      <c r="RDT17" s="403"/>
      <c r="RDU17" s="403"/>
      <c r="RDV17" s="403"/>
      <c r="RDW17" s="403"/>
      <c r="RDX17" s="403"/>
      <c r="RDY17" s="403"/>
      <c r="RDZ17" s="403"/>
      <c r="REA17" s="403"/>
      <c r="REB17" s="403"/>
      <c r="REC17" s="403"/>
      <c r="RED17" s="403"/>
      <c r="REE17" s="403"/>
      <c r="REF17" s="403"/>
      <c r="REG17" s="403"/>
      <c r="REH17" s="403"/>
      <c r="REI17" s="403"/>
      <c r="REJ17" s="403"/>
      <c r="REK17" s="403"/>
      <c r="REL17" s="403"/>
      <c r="REM17" s="403"/>
      <c r="REN17" s="403"/>
      <c r="REO17" s="403"/>
      <c r="REP17" s="403"/>
      <c r="REQ17" s="403"/>
      <c r="RER17" s="403"/>
      <c r="RES17" s="403"/>
      <c r="RET17" s="403"/>
      <c r="REU17" s="403"/>
      <c r="REV17" s="403"/>
      <c r="REW17" s="403"/>
      <c r="REX17" s="403"/>
      <c r="REY17" s="403"/>
      <c r="REZ17" s="403"/>
      <c r="RFA17" s="403"/>
      <c r="RFB17" s="403"/>
      <c r="RFC17" s="403"/>
      <c r="RFD17" s="403"/>
      <c r="RFE17" s="403"/>
      <c r="RFF17" s="403"/>
      <c r="RFG17" s="403"/>
      <c r="RFH17" s="403"/>
      <c r="RFI17" s="403"/>
      <c r="RFJ17" s="403"/>
      <c r="RFK17" s="403"/>
      <c r="RFL17" s="403"/>
      <c r="RFM17" s="403"/>
      <c r="RFN17" s="403"/>
      <c r="RFO17" s="403"/>
      <c r="RFP17" s="403"/>
      <c r="RFQ17" s="403"/>
      <c r="RFR17" s="403"/>
      <c r="RFS17" s="403"/>
      <c r="RFT17" s="403"/>
      <c r="RFU17" s="403"/>
      <c r="RFV17" s="403"/>
      <c r="RFW17" s="403"/>
      <c r="RFX17" s="403"/>
      <c r="RFY17" s="403"/>
      <c r="RFZ17" s="403"/>
      <c r="RGA17" s="403"/>
      <c r="RGB17" s="403"/>
      <c r="RGC17" s="403"/>
      <c r="RGD17" s="403"/>
      <c r="RGE17" s="403"/>
      <c r="RGF17" s="403"/>
      <c r="RGG17" s="403"/>
      <c r="RGH17" s="403"/>
      <c r="RGI17" s="403"/>
      <c r="RGJ17" s="403"/>
      <c r="RGK17" s="403"/>
      <c r="RGL17" s="403"/>
      <c r="RGM17" s="403"/>
      <c r="RGN17" s="403"/>
      <c r="RGO17" s="403"/>
      <c r="RGP17" s="403"/>
      <c r="RGQ17" s="403"/>
      <c r="RGR17" s="403"/>
      <c r="RGS17" s="403"/>
      <c r="RGT17" s="403"/>
      <c r="RGU17" s="403"/>
      <c r="RGV17" s="403"/>
      <c r="RGW17" s="403"/>
      <c r="RGX17" s="403"/>
      <c r="RGY17" s="403"/>
      <c r="RGZ17" s="403"/>
      <c r="RHA17" s="403"/>
      <c r="RHB17" s="403"/>
      <c r="RHC17" s="403"/>
      <c r="RHD17" s="403"/>
      <c r="RHE17" s="403"/>
      <c r="RHF17" s="403"/>
      <c r="RHG17" s="403"/>
      <c r="RHH17" s="403"/>
      <c r="RHI17" s="403"/>
      <c r="RHJ17" s="403"/>
      <c r="RHK17" s="403"/>
      <c r="RHL17" s="403"/>
      <c r="RHM17" s="403"/>
      <c r="RHN17" s="403"/>
      <c r="RHO17" s="403"/>
      <c r="RHP17" s="403"/>
      <c r="RHQ17" s="403"/>
      <c r="RHR17" s="403"/>
      <c r="RHS17" s="403"/>
      <c r="RHT17" s="403"/>
      <c r="RHU17" s="403"/>
      <c r="RHV17" s="403"/>
      <c r="RHW17" s="403"/>
      <c r="RHX17" s="403"/>
      <c r="RHY17" s="403"/>
      <c r="RHZ17" s="403"/>
      <c r="RIA17" s="403"/>
      <c r="RIB17" s="403"/>
      <c r="RIC17" s="403"/>
      <c r="RID17" s="403"/>
      <c r="RIE17" s="403"/>
      <c r="RIF17" s="403"/>
      <c r="RIG17" s="403"/>
      <c r="RIH17" s="403"/>
      <c r="RII17" s="403"/>
      <c r="RIJ17" s="403"/>
      <c r="RIK17" s="403"/>
      <c r="RIL17" s="403"/>
      <c r="RIM17" s="403"/>
      <c r="RIN17" s="403"/>
      <c r="RIO17" s="403"/>
      <c r="RIP17" s="403"/>
      <c r="RIQ17" s="403"/>
      <c r="RIR17" s="403"/>
      <c r="RIS17" s="403"/>
      <c r="RIT17" s="403"/>
      <c r="RIU17" s="403"/>
      <c r="RIV17" s="403"/>
      <c r="RIW17" s="403"/>
      <c r="RIX17" s="403"/>
      <c r="RIY17" s="403"/>
      <c r="RIZ17" s="403"/>
      <c r="RJA17" s="403"/>
      <c r="RJB17" s="403"/>
      <c r="RJC17" s="403"/>
      <c r="RJD17" s="403"/>
      <c r="RJE17" s="403"/>
      <c r="RJF17" s="403"/>
      <c r="RJG17" s="403"/>
      <c r="RJH17" s="403"/>
      <c r="RJI17" s="403"/>
      <c r="RJJ17" s="403"/>
      <c r="RJK17" s="403"/>
      <c r="RJL17" s="403"/>
      <c r="RJM17" s="403"/>
      <c r="RJN17" s="403"/>
      <c r="RJO17" s="403"/>
      <c r="RJP17" s="403"/>
      <c r="RJQ17" s="403"/>
      <c r="RJR17" s="403"/>
      <c r="RJS17" s="403"/>
      <c r="RJT17" s="403"/>
      <c r="RJU17" s="403"/>
      <c r="RJV17" s="403"/>
      <c r="RJW17" s="403"/>
      <c r="RJX17" s="403"/>
      <c r="RJY17" s="403"/>
      <c r="RJZ17" s="403"/>
      <c r="RKA17" s="403"/>
      <c r="RKB17" s="403"/>
      <c r="RKC17" s="403"/>
      <c r="RKD17" s="403"/>
      <c r="RKE17" s="403"/>
      <c r="RKF17" s="403"/>
      <c r="RKG17" s="403"/>
      <c r="RKH17" s="403"/>
      <c r="RKI17" s="403"/>
      <c r="RKJ17" s="403"/>
      <c r="RKK17" s="403"/>
      <c r="RKL17" s="403"/>
      <c r="RKM17" s="403"/>
      <c r="RKN17" s="403"/>
      <c r="RKO17" s="403"/>
      <c r="RKP17" s="403"/>
      <c r="RKQ17" s="403"/>
      <c r="RKR17" s="403"/>
      <c r="RKS17" s="403"/>
      <c r="RKT17" s="403"/>
      <c r="RKU17" s="403"/>
      <c r="RKV17" s="403"/>
      <c r="RKW17" s="403"/>
      <c r="RKX17" s="403"/>
      <c r="RKY17" s="403"/>
      <c r="RKZ17" s="403"/>
      <c r="RLA17" s="403"/>
      <c r="RLB17" s="403"/>
      <c r="RLC17" s="403"/>
      <c r="RLD17" s="403"/>
      <c r="RLE17" s="403"/>
      <c r="RLF17" s="403"/>
      <c r="RLG17" s="403"/>
      <c r="RLH17" s="403"/>
      <c r="RLI17" s="403"/>
      <c r="RLJ17" s="403"/>
      <c r="RLK17" s="403"/>
      <c r="RLL17" s="403"/>
      <c r="RLM17" s="403"/>
      <c r="RLN17" s="403"/>
      <c r="RLO17" s="403"/>
      <c r="RLP17" s="403"/>
      <c r="RLQ17" s="403"/>
      <c r="RLR17" s="403"/>
      <c r="RLS17" s="403"/>
      <c r="RLT17" s="403"/>
      <c r="RLU17" s="403"/>
      <c r="RLV17" s="403"/>
      <c r="RLW17" s="403"/>
      <c r="RLX17" s="403"/>
      <c r="RLY17" s="403"/>
      <c r="RLZ17" s="403"/>
      <c r="RMA17" s="403"/>
      <c r="RMB17" s="403"/>
      <c r="RMC17" s="403"/>
      <c r="RMD17" s="403"/>
      <c r="RME17" s="403"/>
      <c r="RMF17" s="403"/>
      <c r="RMG17" s="403"/>
      <c r="RMH17" s="403"/>
      <c r="RMI17" s="403"/>
      <c r="RMJ17" s="403"/>
      <c r="RMK17" s="403"/>
      <c r="RML17" s="403"/>
      <c r="RMM17" s="403"/>
      <c r="RMN17" s="403"/>
      <c r="RMO17" s="403"/>
      <c r="RMP17" s="403"/>
      <c r="RMQ17" s="403"/>
      <c r="RMR17" s="403"/>
      <c r="RMS17" s="403"/>
      <c r="RMT17" s="403"/>
      <c r="RMU17" s="403"/>
      <c r="RMV17" s="403"/>
      <c r="RMW17" s="403"/>
      <c r="RMX17" s="403"/>
      <c r="RMY17" s="403"/>
      <c r="RMZ17" s="403"/>
      <c r="RNA17" s="403"/>
      <c r="RNB17" s="403"/>
      <c r="RNC17" s="403"/>
      <c r="RND17" s="403"/>
      <c r="RNE17" s="403"/>
      <c r="RNF17" s="403"/>
      <c r="RNG17" s="403"/>
      <c r="RNH17" s="403"/>
      <c r="RNI17" s="403"/>
      <c r="RNJ17" s="403"/>
      <c r="RNK17" s="403"/>
      <c r="RNL17" s="403"/>
      <c r="RNM17" s="403"/>
      <c r="RNN17" s="403"/>
      <c r="RNO17" s="403"/>
      <c r="RNP17" s="403"/>
      <c r="RNQ17" s="403"/>
      <c r="RNR17" s="403"/>
      <c r="RNS17" s="403"/>
      <c r="RNT17" s="403"/>
      <c r="RNU17" s="403"/>
      <c r="RNV17" s="403"/>
      <c r="RNW17" s="403"/>
      <c r="RNX17" s="403"/>
      <c r="RNY17" s="403"/>
      <c r="RNZ17" s="403"/>
      <c r="ROA17" s="403"/>
      <c r="ROB17" s="403"/>
      <c r="ROC17" s="403"/>
      <c r="ROD17" s="403"/>
      <c r="ROE17" s="403"/>
      <c r="ROF17" s="403"/>
      <c r="ROG17" s="403"/>
      <c r="ROH17" s="403"/>
      <c r="ROI17" s="403"/>
      <c r="ROJ17" s="403"/>
      <c r="ROK17" s="403"/>
      <c r="ROL17" s="403"/>
      <c r="ROM17" s="403"/>
      <c r="RON17" s="403"/>
      <c r="ROO17" s="403"/>
      <c r="ROP17" s="403"/>
      <c r="ROQ17" s="403"/>
      <c r="ROR17" s="403"/>
      <c r="ROS17" s="403"/>
      <c r="ROT17" s="403"/>
      <c r="ROU17" s="403"/>
      <c r="ROV17" s="403"/>
      <c r="ROW17" s="403"/>
      <c r="ROX17" s="403"/>
      <c r="ROY17" s="403"/>
      <c r="ROZ17" s="403"/>
      <c r="RPA17" s="403"/>
      <c r="RPB17" s="403"/>
      <c r="RPC17" s="403"/>
      <c r="RPD17" s="403"/>
      <c r="RPE17" s="403"/>
      <c r="RPF17" s="403"/>
      <c r="RPG17" s="403"/>
      <c r="RPH17" s="403"/>
      <c r="RPI17" s="403"/>
      <c r="RPJ17" s="403"/>
      <c r="RPK17" s="403"/>
      <c r="RPL17" s="403"/>
      <c r="RPM17" s="403"/>
      <c r="RPN17" s="403"/>
      <c r="RPO17" s="403"/>
      <c r="RPP17" s="403"/>
      <c r="RPQ17" s="403"/>
      <c r="RPR17" s="403"/>
      <c r="RPS17" s="403"/>
      <c r="RPT17" s="403"/>
      <c r="RPU17" s="403"/>
      <c r="RPV17" s="403"/>
      <c r="RPW17" s="403"/>
      <c r="RPX17" s="403"/>
      <c r="RPY17" s="403"/>
      <c r="RPZ17" s="403"/>
      <c r="RQA17" s="403"/>
      <c r="RQB17" s="403"/>
      <c r="RQC17" s="403"/>
      <c r="RQD17" s="403"/>
      <c r="RQE17" s="403"/>
      <c r="RQF17" s="403"/>
      <c r="RQG17" s="403"/>
      <c r="RQH17" s="403"/>
      <c r="RQI17" s="403"/>
      <c r="RQJ17" s="403"/>
      <c r="RQK17" s="403"/>
      <c r="RQL17" s="403"/>
      <c r="RQM17" s="403"/>
      <c r="RQN17" s="403"/>
      <c r="RQO17" s="403"/>
      <c r="RQP17" s="403"/>
      <c r="RQQ17" s="403"/>
      <c r="RQR17" s="403"/>
      <c r="RQS17" s="403"/>
      <c r="RQT17" s="403"/>
      <c r="RQU17" s="403"/>
      <c r="RQV17" s="403"/>
      <c r="RQW17" s="403"/>
      <c r="RQX17" s="403"/>
      <c r="RQY17" s="403"/>
      <c r="RQZ17" s="403"/>
      <c r="RRA17" s="403"/>
      <c r="RRB17" s="403"/>
      <c r="RRC17" s="403"/>
      <c r="RRD17" s="403"/>
      <c r="RRE17" s="403"/>
      <c r="RRF17" s="403"/>
      <c r="RRG17" s="403"/>
      <c r="RRH17" s="403"/>
      <c r="RRI17" s="403"/>
      <c r="RRJ17" s="403"/>
      <c r="RRK17" s="403"/>
      <c r="RRL17" s="403"/>
      <c r="RRM17" s="403"/>
      <c r="RRN17" s="403"/>
      <c r="RRO17" s="403"/>
      <c r="RRP17" s="403"/>
      <c r="RRQ17" s="403"/>
      <c r="RRR17" s="403"/>
      <c r="RRS17" s="403"/>
      <c r="RRT17" s="403"/>
      <c r="RRU17" s="403"/>
      <c r="RRV17" s="403"/>
      <c r="RRW17" s="403"/>
      <c r="RRX17" s="403"/>
      <c r="RRY17" s="403"/>
      <c r="RRZ17" s="403"/>
      <c r="RSA17" s="403"/>
      <c r="RSB17" s="403"/>
      <c r="RSC17" s="403"/>
      <c r="RSD17" s="403"/>
      <c r="RSE17" s="403"/>
      <c r="RSF17" s="403"/>
      <c r="RSG17" s="403"/>
      <c r="RSH17" s="403"/>
      <c r="RSI17" s="403"/>
      <c r="RSJ17" s="403"/>
      <c r="RSK17" s="403"/>
      <c r="RSL17" s="403"/>
      <c r="RSM17" s="403"/>
      <c r="RSN17" s="403"/>
      <c r="RSO17" s="403"/>
      <c r="RSP17" s="403"/>
      <c r="RSQ17" s="403"/>
      <c r="RSR17" s="403"/>
      <c r="RSS17" s="403"/>
      <c r="RST17" s="403"/>
      <c r="RSU17" s="403"/>
      <c r="RSV17" s="403"/>
      <c r="RSW17" s="403"/>
      <c r="RSX17" s="403"/>
      <c r="RSY17" s="403"/>
      <c r="RSZ17" s="403"/>
      <c r="RTA17" s="403"/>
      <c r="RTB17" s="403"/>
      <c r="RTC17" s="403"/>
      <c r="RTD17" s="403"/>
      <c r="RTE17" s="403"/>
      <c r="RTF17" s="403"/>
      <c r="RTG17" s="403"/>
      <c r="RTH17" s="403"/>
      <c r="RTI17" s="403"/>
      <c r="RTJ17" s="403"/>
      <c r="RTK17" s="403"/>
      <c r="RTL17" s="403"/>
      <c r="RTM17" s="403"/>
      <c r="RTN17" s="403"/>
      <c r="RTO17" s="403"/>
      <c r="RTP17" s="403"/>
      <c r="RTQ17" s="403"/>
      <c r="RTR17" s="403"/>
      <c r="RTS17" s="403"/>
      <c r="RTT17" s="403"/>
      <c r="RTU17" s="403"/>
      <c r="RTV17" s="403"/>
      <c r="RTW17" s="403"/>
      <c r="RTX17" s="403"/>
      <c r="RTY17" s="403"/>
      <c r="RTZ17" s="403"/>
      <c r="RUA17" s="403"/>
      <c r="RUB17" s="403"/>
      <c r="RUC17" s="403"/>
      <c r="RUD17" s="403"/>
      <c r="RUE17" s="403"/>
      <c r="RUF17" s="403"/>
      <c r="RUG17" s="403"/>
      <c r="RUH17" s="403"/>
      <c r="RUI17" s="403"/>
      <c r="RUJ17" s="403"/>
      <c r="RUK17" s="403"/>
      <c r="RUL17" s="403"/>
      <c r="RUM17" s="403"/>
      <c r="RUN17" s="403"/>
      <c r="RUO17" s="403"/>
      <c r="RUP17" s="403"/>
      <c r="RUQ17" s="403"/>
      <c r="RUR17" s="403"/>
      <c r="RUS17" s="403"/>
      <c r="RUT17" s="403"/>
      <c r="RUU17" s="403"/>
      <c r="RUV17" s="403"/>
      <c r="RUW17" s="403"/>
      <c r="RUX17" s="403"/>
      <c r="RUY17" s="403"/>
      <c r="RUZ17" s="403"/>
      <c r="RVA17" s="403"/>
      <c r="RVB17" s="403"/>
      <c r="RVC17" s="403"/>
      <c r="RVD17" s="403"/>
      <c r="RVE17" s="403"/>
      <c r="RVF17" s="403"/>
      <c r="RVG17" s="403"/>
      <c r="RVH17" s="403"/>
      <c r="RVI17" s="403"/>
      <c r="RVJ17" s="403"/>
      <c r="RVK17" s="403"/>
      <c r="RVL17" s="403"/>
      <c r="RVM17" s="403"/>
      <c r="RVN17" s="403"/>
      <c r="RVO17" s="403"/>
      <c r="RVP17" s="403"/>
      <c r="RVQ17" s="403"/>
      <c r="RVR17" s="403"/>
      <c r="RVS17" s="403"/>
      <c r="RVT17" s="403"/>
      <c r="RVU17" s="403"/>
      <c r="RVV17" s="403"/>
      <c r="RVW17" s="403"/>
      <c r="RVX17" s="403"/>
      <c r="RVY17" s="403"/>
      <c r="RVZ17" s="403"/>
      <c r="RWA17" s="403"/>
      <c r="RWB17" s="403"/>
      <c r="RWC17" s="403"/>
      <c r="RWD17" s="403"/>
      <c r="RWE17" s="403"/>
      <c r="RWF17" s="403"/>
      <c r="RWG17" s="403"/>
      <c r="RWH17" s="403"/>
      <c r="RWI17" s="403"/>
      <c r="RWJ17" s="403"/>
      <c r="RWK17" s="403"/>
      <c r="RWL17" s="403"/>
      <c r="RWM17" s="403"/>
      <c r="RWN17" s="403"/>
      <c r="RWO17" s="403"/>
      <c r="RWP17" s="403"/>
      <c r="RWQ17" s="403"/>
      <c r="RWR17" s="403"/>
      <c r="RWS17" s="403"/>
      <c r="RWT17" s="403"/>
      <c r="RWU17" s="403"/>
      <c r="RWV17" s="403"/>
      <c r="RWW17" s="403"/>
      <c r="RWX17" s="403"/>
      <c r="RWY17" s="403"/>
      <c r="RWZ17" s="403"/>
      <c r="RXA17" s="403"/>
      <c r="RXB17" s="403"/>
      <c r="RXC17" s="403"/>
      <c r="RXD17" s="403"/>
      <c r="RXE17" s="403"/>
      <c r="RXF17" s="403"/>
      <c r="RXG17" s="403"/>
      <c r="RXH17" s="403"/>
      <c r="RXI17" s="403"/>
      <c r="RXJ17" s="403"/>
      <c r="RXK17" s="403"/>
      <c r="RXL17" s="403"/>
      <c r="RXM17" s="403"/>
      <c r="RXN17" s="403"/>
      <c r="RXO17" s="403"/>
      <c r="RXP17" s="403"/>
      <c r="RXQ17" s="403"/>
      <c r="RXR17" s="403"/>
      <c r="RXS17" s="403"/>
      <c r="RXT17" s="403"/>
      <c r="RXU17" s="403"/>
      <c r="RXV17" s="403"/>
      <c r="RXW17" s="403"/>
      <c r="RXX17" s="403"/>
      <c r="RXY17" s="403"/>
      <c r="RXZ17" s="403"/>
      <c r="RYA17" s="403"/>
      <c r="RYB17" s="403"/>
      <c r="RYC17" s="403"/>
      <c r="RYD17" s="403"/>
      <c r="RYE17" s="403"/>
      <c r="RYF17" s="403"/>
      <c r="RYG17" s="403"/>
      <c r="RYH17" s="403"/>
      <c r="RYI17" s="403"/>
      <c r="RYJ17" s="403"/>
      <c r="RYK17" s="403"/>
      <c r="RYL17" s="403"/>
      <c r="RYM17" s="403"/>
      <c r="RYN17" s="403"/>
      <c r="RYO17" s="403"/>
      <c r="RYP17" s="403"/>
      <c r="RYQ17" s="403"/>
      <c r="RYR17" s="403"/>
      <c r="RYS17" s="403"/>
      <c r="RYT17" s="403"/>
      <c r="RYU17" s="403"/>
      <c r="RYV17" s="403"/>
      <c r="RYW17" s="403"/>
      <c r="RYX17" s="403"/>
      <c r="RYY17" s="403"/>
      <c r="RYZ17" s="403"/>
      <c r="RZA17" s="403"/>
      <c r="RZB17" s="403"/>
      <c r="RZC17" s="403"/>
      <c r="RZD17" s="403"/>
      <c r="RZE17" s="403"/>
      <c r="RZF17" s="403"/>
      <c r="RZG17" s="403"/>
      <c r="RZH17" s="403"/>
      <c r="RZI17" s="403"/>
      <c r="RZJ17" s="403"/>
      <c r="RZK17" s="403"/>
      <c r="RZL17" s="403"/>
      <c r="RZM17" s="403"/>
      <c r="RZN17" s="403"/>
      <c r="RZO17" s="403"/>
      <c r="RZP17" s="403"/>
      <c r="RZQ17" s="403"/>
      <c r="RZR17" s="403"/>
      <c r="RZS17" s="403"/>
      <c r="RZT17" s="403"/>
      <c r="RZU17" s="403"/>
      <c r="RZV17" s="403"/>
      <c r="RZW17" s="403"/>
      <c r="RZX17" s="403"/>
      <c r="RZY17" s="403"/>
      <c r="RZZ17" s="403"/>
      <c r="SAA17" s="403"/>
      <c r="SAB17" s="403"/>
      <c r="SAC17" s="403"/>
      <c r="SAD17" s="403"/>
      <c r="SAE17" s="403"/>
      <c r="SAF17" s="403"/>
      <c r="SAG17" s="403"/>
      <c r="SAH17" s="403"/>
      <c r="SAI17" s="403"/>
      <c r="SAJ17" s="403"/>
      <c r="SAK17" s="403"/>
      <c r="SAL17" s="403"/>
      <c r="SAM17" s="403"/>
      <c r="SAN17" s="403"/>
      <c r="SAO17" s="403"/>
      <c r="SAP17" s="403"/>
      <c r="SAQ17" s="403"/>
      <c r="SAR17" s="403"/>
      <c r="SAS17" s="403"/>
      <c r="SAT17" s="403"/>
      <c r="SAU17" s="403"/>
      <c r="SAV17" s="403"/>
      <c r="SAW17" s="403"/>
      <c r="SAX17" s="403"/>
      <c r="SAY17" s="403"/>
      <c r="SAZ17" s="403"/>
      <c r="SBA17" s="403"/>
      <c r="SBB17" s="403"/>
      <c r="SBC17" s="403"/>
      <c r="SBD17" s="403"/>
      <c r="SBE17" s="403"/>
      <c r="SBF17" s="403"/>
      <c r="SBG17" s="403"/>
      <c r="SBH17" s="403"/>
      <c r="SBI17" s="403"/>
      <c r="SBJ17" s="403"/>
      <c r="SBK17" s="403"/>
      <c r="SBL17" s="403"/>
      <c r="SBM17" s="403"/>
      <c r="SBN17" s="403"/>
      <c r="SBO17" s="403"/>
      <c r="SBP17" s="403"/>
      <c r="SBQ17" s="403"/>
      <c r="SBR17" s="403"/>
      <c r="SBS17" s="403"/>
      <c r="SBT17" s="403"/>
      <c r="SBU17" s="403"/>
      <c r="SBV17" s="403"/>
      <c r="SBW17" s="403"/>
      <c r="SBX17" s="403"/>
      <c r="SBY17" s="403"/>
      <c r="SBZ17" s="403"/>
      <c r="SCA17" s="403"/>
      <c r="SCB17" s="403"/>
      <c r="SCC17" s="403"/>
      <c r="SCD17" s="403"/>
      <c r="SCE17" s="403"/>
      <c r="SCF17" s="403"/>
      <c r="SCG17" s="403"/>
      <c r="SCH17" s="403"/>
      <c r="SCI17" s="403"/>
      <c r="SCJ17" s="403"/>
      <c r="SCK17" s="403"/>
      <c r="SCL17" s="403"/>
      <c r="SCM17" s="403"/>
      <c r="SCN17" s="403"/>
      <c r="SCO17" s="403"/>
      <c r="SCP17" s="403"/>
      <c r="SCQ17" s="403"/>
      <c r="SCR17" s="403"/>
      <c r="SCS17" s="403"/>
      <c r="SCT17" s="403"/>
      <c r="SCU17" s="403"/>
      <c r="SCV17" s="403"/>
      <c r="SCW17" s="403"/>
      <c r="SCX17" s="403"/>
      <c r="SCY17" s="403"/>
      <c r="SCZ17" s="403"/>
      <c r="SDA17" s="403"/>
      <c r="SDB17" s="403"/>
      <c r="SDC17" s="403"/>
      <c r="SDD17" s="403"/>
      <c r="SDE17" s="403"/>
      <c r="SDF17" s="403"/>
      <c r="SDG17" s="403"/>
      <c r="SDH17" s="403"/>
      <c r="SDI17" s="403"/>
      <c r="SDJ17" s="403"/>
      <c r="SDK17" s="403"/>
      <c r="SDL17" s="403"/>
      <c r="SDM17" s="403"/>
      <c r="SDN17" s="403"/>
      <c r="SDO17" s="403"/>
      <c r="SDP17" s="403"/>
      <c r="SDQ17" s="403"/>
      <c r="SDR17" s="403"/>
      <c r="SDS17" s="403"/>
      <c r="SDT17" s="403"/>
      <c r="SDU17" s="403"/>
      <c r="SDV17" s="403"/>
      <c r="SDW17" s="403"/>
      <c r="SDX17" s="403"/>
      <c r="SDY17" s="403"/>
      <c r="SDZ17" s="403"/>
      <c r="SEA17" s="403"/>
      <c r="SEB17" s="403"/>
      <c r="SEC17" s="403"/>
      <c r="SED17" s="403"/>
      <c r="SEE17" s="403"/>
      <c r="SEF17" s="403"/>
      <c r="SEG17" s="403"/>
      <c r="SEH17" s="403"/>
      <c r="SEI17" s="403"/>
      <c r="SEJ17" s="403"/>
      <c r="SEK17" s="403"/>
      <c r="SEL17" s="403"/>
      <c r="SEM17" s="403"/>
      <c r="SEN17" s="403"/>
      <c r="SEO17" s="403"/>
      <c r="SEP17" s="403"/>
      <c r="SEQ17" s="403"/>
      <c r="SER17" s="403"/>
      <c r="SES17" s="403"/>
      <c r="SET17" s="403"/>
      <c r="SEU17" s="403"/>
      <c r="SEV17" s="403"/>
      <c r="SEW17" s="403"/>
      <c r="SEX17" s="403"/>
      <c r="SEY17" s="403"/>
      <c r="SEZ17" s="403"/>
      <c r="SFA17" s="403"/>
      <c r="SFB17" s="403"/>
      <c r="SFC17" s="403"/>
      <c r="SFD17" s="403"/>
      <c r="SFE17" s="403"/>
      <c r="SFF17" s="403"/>
      <c r="SFG17" s="403"/>
      <c r="SFH17" s="403"/>
      <c r="SFI17" s="403"/>
      <c r="SFJ17" s="403"/>
      <c r="SFK17" s="403"/>
      <c r="SFL17" s="403"/>
      <c r="SFM17" s="403"/>
      <c r="SFN17" s="403"/>
      <c r="SFO17" s="403"/>
      <c r="SFP17" s="403"/>
      <c r="SFQ17" s="403"/>
      <c r="SFR17" s="403"/>
      <c r="SFS17" s="403"/>
      <c r="SFT17" s="403"/>
      <c r="SFU17" s="403"/>
      <c r="SFV17" s="403"/>
      <c r="SFW17" s="403"/>
      <c r="SFX17" s="403"/>
      <c r="SFY17" s="403"/>
      <c r="SFZ17" s="403"/>
      <c r="SGA17" s="403"/>
      <c r="SGB17" s="403"/>
      <c r="SGC17" s="403"/>
      <c r="SGD17" s="403"/>
      <c r="SGE17" s="403"/>
      <c r="SGF17" s="403"/>
      <c r="SGG17" s="403"/>
      <c r="SGH17" s="403"/>
      <c r="SGI17" s="403"/>
      <c r="SGJ17" s="403"/>
      <c r="SGK17" s="403"/>
      <c r="SGL17" s="403"/>
      <c r="SGM17" s="403"/>
      <c r="SGN17" s="403"/>
      <c r="SGO17" s="403"/>
      <c r="SGP17" s="403"/>
      <c r="SGQ17" s="403"/>
      <c r="SGR17" s="403"/>
      <c r="SGS17" s="403"/>
      <c r="SGT17" s="403"/>
      <c r="SGU17" s="403"/>
      <c r="SGV17" s="403"/>
      <c r="SGW17" s="403"/>
      <c r="SGX17" s="403"/>
      <c r="SGY17" s="403"/>
      <c r="SGZ17" s="403"/>
      <c r="SHA17" s="403"/>
      <c r="SHB17" s="403"/>
      <c r="SHC17" s="403"/>
      <c r="SHD17" s="403"/>
      <c r="SHE17" s="403"/>
      <c r="SHF17" s="403"/>
      <c r="SHG17" s="403"/>
      <c r="SHH17" s="403"/>
      <c r="SHI17" s="403"/>
      <c r="SHJ17" s="403"/>
      <c r="SHK17" s="403"/>
      <c r="SHL17" s="403"/>
      <c r="SHM17" s="403"/>
      <c r="SHN17" s="403"/>
      <c r="SHO17" s="403"/>
      <c r="SHP17" s="403"/>
      <c r="SHQ17" s="403"/>
      <c r="SHR17" s="403"/>
      <c r="SHS17" s="403"/>
      <c r="SHT17" s="403"/>
      <c r="SHU17" s="403"/>
      <c r="SHV17" s="403"/>
      <c r="SHW17" s="403"/>
      <c r="SHX17" s="403"/>
      <c r="SHY17" s="403"/>
      <c r="SHZ17" s="403"/>
      <c r="SIA17" s="403"/>
      <c r="SIB17" s="403"/>
      <c r="SIC17" s="403"/>
      <c r="SID17" s="403"/>
      <c r="SIE17" s="403"/>
      <c r="SIF17" s="403"/>
      <c r="SIG17" s="403"/>
      <c r="SIH17" s="403"/>
      <c r="SII17" s="403"/>
      <c r="SIJ17" s="403"/>
      <c r="SIK17" s="403"/>
      <c r="SIL17" s="403"/>
      <c r="SIM17" s="403"/>
      <c r="SIN17" s="403"/>
      <c r="SIO17" s="403"/>
      <c r="SIP17" s="403"/>
      <c r="SIQ17" s="403"/>
      <c r="SIR17" s="403"/>
      <c r="SIS17" s="403"/>
      <c r="SIT17" s="403"/>
      <c r="SIU17" s="403"/>
      <c r="SIV17" s="403"/>
      <c r="SIW17" s="403"/>
      <c r="SIX17" s="403"/>
      <c r="SIY17" s="403"/>
      <c r="SIZ17" s="403"/>
      <c r="SJA17" s="403"/>
      <c r="SJB17" s="403"/>
      <c r="SJC17" s="403"/>
      <c r="SJD17" s="403"/>
      <c r="SJE17" s="403"/>
      <c r="SJF17" s="403"/>
      <c r="SJG17" s="403"/>
      <c r="SJH17" s="403"/>
      <c r="SJI17" s="403"/>
      <c r="SJJ17" s="403"/>
      <c r="SJK17" s="403"/>
      <c r="SJL17" s="403"/>
      <c r="SJM17" s="403"/>
      <c r="SJN17" s="403"/>
      <c r="SJO17" s="403"/>
      <c r="SJP17" s="403"/>
      <c r="SJQ17" s="403"/>
      <c r="SJR17" s="403"/>
      <c r="SJS17" s="403"/>
      <c r="SJT17" s="403"/>
      <c r="SJU17" s="403"/>
      <c r="SJV17" s="403"/>
      <c r="SJW17" s="403"/>
      <c r="SJX17" s="403"/>
      <c r="SJY17" s="403"/>
      <c r="SJZ17" s="403"/>
      <c r="SKA17" s="403"/>
      <c r="SKB17" s="403"/>
      <c r="SKC17" s="403"/>
      <c r="SKD17" s="403"/>
      <c r="SKE17" s="403"/>
      <c r="SKF17" s="403"/>
      <c r="SKG17" s="403"/>
      <c r="SKH17" s="403"/>
      <c r="SKI17" s="403"/>
      <c r="SKJ17" s="403"/>
      <c r="SKK17" s="403"/>
      <c r="SKL17" s="403"/>
      <c r="SKM17" s="403"/>
      <c r="SKN17" s="403"/>
      <c r="SKO17" s="403"/>
      <c r="SKP17" s="403"/>
      <c r="SKQ17" s="403"/>
      <c r="SKR17" s="403"/>
      <c r="SKS17" s="403"/>
      <c r="SKT17" s="403"/>
      <c r="SKU17" s="403"/>
      <c r="SKV17" s="403"/>
      <c r="SKW17" s="403"/>
      <c r="SKX17" s="403"/>
      <c r="SKY17" s="403"/>
      <c r="SKZ17" s="403"/>
      <c r="SLA17" s="403"/>
      <c r="SLB17" s="403"/>
      <c r="SLC17" s="403"/>
      <c r="SLD17" s="403"/>
      <c r="SLE17" s="403"/>
      <c r="SLF17" s="403"/>
      <c r="SLG17" s="403"/>
      <c r="SLH17" s="403"/>
      <c r="SLI17" s="403"/>
      <c r="SLJ17" s="403"/>
      <c r="SLK17" s="403"/>
      <c r="SLL17" s="403"/>
      <c r="SLM17" s="403"/>
      <c r="SLN17" s="403"/>
      <c r="SLO17" s="403"/>
      <c r="SLP17" s="403"/>
      <c r="SLQ17" s="403"/>
      <c r="SLR17" s="403"/>
      <c r="SLS17" s="403"/>
      <c r="SLT17" s="403"/>
      <c r="SLU17" s="403"/>
      <c r="SLV17" s="403"/>
      <c r="SLW17" s="403"/>
      <c r="SLX17" s="403"/>
      <c r="SLY17" s="403"/>
      <c r="SLZ17" s="403"/>
      <c r="SMA17" s="403"/>
      <c r="SMB17" s="403"/>
      <c r="SMC17" s="403"/>
      <c r="SMD17" s="403"/>
      <c r="SME17" s="403"/>
      <c r="SMF17" s="403"/>
      <c r="SMG17" s="403"/>
      <c r="SMH17" s="403"/>
      <c r="SMI17" s="403"/>
      <c r="SMJ17" s="403"/>
      <c r="SMK17" s="403"/>
      <c r="SML17" s="403"/>
      <c r="SMM17" s="403"/>
      <c r="SMN17" s="403"/>
      <c r="SMO17" s="403"/>
      <c r="SMP17" s="403"/>
      <c r="SMQ17" s="403"/>
      <c r="SMR17" s="403"/>
      <c r="SMS17" s="403"/>
      <c r="SMT17" s="403"/>
      <c r="SMU17" s="403"/>
      <c r="SMV17" s="403"/>
      <c r="SMW17" s="403"/>
      <c r="SMX17" s="403"/>
      <c r="SMY17" s="403"/>
      <c r="SMZ17" s="403"/>
      <c r="SNA17" s="403"/>
      <c r="SNB17" s="403"/>
      <c r="SNC17" s="403"/>
      <c r="SND17" s="403"/>
      <c r="SNE17" s="403"/>
      <c r="SNF17" s="403"/>
      <c r="SNG17" s="403"/>
      <c r="SNH17" s="403"/>
      <c r="SNI17" s="403"/>
      <c r="SNJ17" s="403"/>
      <c r="SNK17" s="403"/>
      <c r="SNL17" s="403"/>
      <c r="SNM17" s="403"/>
      <c r="SNN17" s="403"/>
      <c r="SNO17" s="403"/>
      <c r="SNP17" s="403"/>
      <c r="SNQ17" s="403"/>
      <c r="SNR17" s="403"/>
      <c r="SNS17" s="403"/>
      <c r="SNT17" s="403"/>
      <c r="SNU17" s="403"/>
      <c r="SNV17" s="403"/>
      <c r="SNW17" s="403"/>
      <c r="SNX17" s="403"/>
      <c r="SNY17" s="403"/>
      <c r="SNZ17" s="403"/>
      <c r="SOA17" s="403"/>
      <c r="SOB17" s="403"/>
      <c r="SOC17" s="403"/>
      <c r="SOD17" s="403"/>
      <c r="SOE17" s="403"/>
      <c r="SOF17" s="403"/>
      <c r="SOG17" s="403"/>
      <c r="SOH17" s="403"/>
      <c r="SOI17" s="403"/>
      <c r="SOJ17" s="403"/>
      <c r="SOK17" s="403"/>
      <c r="SOL17" s="403"/>
      <c r="SOM17" s="403"/>
      <c r="SON17" s="403"/>
      <c r="SOO17" s="403"/>
      <c r="SOP17" s="403"/>
      <c r="SOQ17" s="403"/>
      <c r="SOR17" s="403"/>
      <c r="SOS17" s="403"/>
      <c r="SOT17" s="403"/>
      <c r="SOU17" s="403"/>
      <c r="SOV17" s="403"/>
      <c r="SOW17" s="403"/>
      <c r="SOX17" s="403"/>
      <c r="SOY17" s="403"/>
      <c r="SOZ17" s="403"/>
      <c r="SPA17" s="403"/>
      <c r="SPB17" s="403"/>
      <c r="SPC17" s="403"/>
      <c r="SPD17" s="403"/>
      <c r="SPE17" s="403"/>
      <c r="SPF17" s="403"/>
      <c r="SPG17" s="403"/>
      <c r="SPH17" s="403"/>
      <c r="SPI17" s="403"/>
      <c r="SPJ17" s="403"/>
      <c r="SPK17" s="403"/>
      <c r="SPL17" s="403"/>
      <c r="SPM17" s="403"/>
      <c r="SPN17" s="403"/>
      <c r="SPO17" s="403"/>
      <c r="SPP17" s="403"/>
      <c r="SPQ17" s="403"/>
      <c r="SPR17" s="403"/>
      <c r="SPS17" s="403"/>
      <c r="SPT17" s="403"/>
      <c r="SPU17" s="403"/>
      <c r="SPV17" s="403"/>
      <c r="SPW17" s="403"/>
      <c r="SPX17" s="403"/>
      <c r="SPY17" s="403"/>
      <c r="SPZ17" s="403"/>
      <c r="SQA17" s="403"/>
      <c r="SQB17" s="403"/>
      <c r="SQC17" s="403"/>
      <c r="SQD17" s="403"/>
      <c r="SQE17" s="403"/>
      <c r="SQF17" s="403"/>
      <c r="SQG17" s="403"/>
      <c r="SQH17" s="403"/>
      <c r="SQI17" s="403"/>
      <c r="SQJ17" s="403"/>
      <c r="SQK17" s="403"/>
      <c r="SQL17" s="403"/>
      <c r="SQM17" s="403"/>
      <c r="SQN17" s="403"/>
      <c r="SQO17" s="403"/>
      <c r="SQP17" s="403"/>
      <c r="SQQ17" s="403"/>
      <c r="SQR17" s="403"/>
      <c r="SQS17" s="403"/>
      <c r="SQT17" s="403"/>
      <c r="SQU17" s="403"/>
      <c r="SQV17" s="403"/>
      <c r="SQW17" s="403"/>
      <c r="SQX17" s="403"/>
      <c r="SQY17" s="403"/>
      <c r="SQZ17" s="403"/>
      <c r="SRA17" s="403"/>
      <c r="SRB17" s="403"/>
      <c r="SRC17" s="403"/>
      <c r="SRD17" s="403"/>
      <c r="SRE17" s="403"/>
      <c r="SRF17" s="403"/>
      <c r="SRG17" s="403"/>
      <c r="SRH17" s="403"/>
      <c r="SRI17" s="403"/>
      <c r="SRJ17" s="403"/>
      <c r="SRK17" s="403"/>
      <c r="SRL17" s="403"/>
      <c r="SRM17" s="403"/>
      <c r="SRN17" s="403"/>
      <c r="SRO17" s="403"/>
      <c r="SRP17" s="403"/>
      <c r="SRQ17" s="403"/>
      <c r="SRR17" s="403"/>
      <c r="SRS17" s="403"/>
      <c r="SRT17" s="403"/>
      <c r="SRU17" s="403"/>
      <c r="SRV17" s="403"/>
      <c r="SRW17" s="403"/>
      <c r="SRX17" s="403"/>
      <c r="SRY17" s="403"/>
      <c r="SRZ17" s="403"/>
      <c r="SSA17" s="403"/>
      <c r="SSB17" s="403"/>
      <c r="SSC17" s="403"/>
      <c r="SSD17" s="403"/>
      <c r="SSE17" s="403"/>
      <c r="SSF17" s="403"/>
      <c r="SSG17" s="403"/>
      <c r="SSH17" s="403"/>
      <c r="SSI17" s="403"/>
      <c r="SSJ17" s="403"/>
      <c r="SSK17" s="403"/>
      <c r="SSL17" s="403"/>
      <c r="SSM17" s="403"/>
      <c r="SSN17" s="403"/>
      <c r="SSO17" s="403"/>
      <c r="SSP17" s="403"/>
      <c r="SSQ17" s="403"/>
      <c r="SSR17" s="403"/>
      <c r="SSS17" s="403"/>
      <c r="SST17" s="403"/>
      <c r="SSU17" s="403"/>
      <c r="SSV17" s="403"/>
      <c r="SSW17" s="403"/>
      <c r="SSX17" s="403"/>
      <c r="SSY17" s="403"/>
      <c r="SSZ17" s="403"/>
      <c r="STA17" s="403"/>
      <c r="STB17" s="403"/>
      <c r="STC17" s="403"/>
      <c r="STD17" s="403"/>
      <c r="STE17" s="403"/>
      <c r="STF17" s="403"/>
      <c r="STG17" s="403"/>
      <c r="STH17" s="403"/>
      <c r="STI17" s="403"/>
      <c r="STJ17" s="403"/>
      <c r="STK17" s="403"/>
      <c r="STL17" s="403"/>
      <c r="STM17" s="403"/>
      <c r="STN17" s="403"/>
      <c r="STO17" s="403"/>
      <c r="STP17" s="403"/>
      <c r="STQ17" s="403"/>
      <c r="STR17" s="403"/>
      <c r="STS17" s="403"/>
      <c r="STT17" s="403"/>
      <c r="STU17" s="403"/>
      <c r="STV17" s="403"/>
      <c r="STW17" s="403"/>
      <c r="STX17" s="403"/>
      <c r="STY17" s="403"/>
      <c r="STZ17" s="403"/>
      <c r="SUA17" s="403"/>
      <c r="SUB17" s="403"/>
      <c r="SUC17" s="403"/>
      <c r="SUD17" s="403"/>
      <c r="SUE17" s="403"/>
      <c r="SUF17" s="403"/>
      <c r="SUG17" s="403"/>
      <c r="SUH17" s="403"/>
      <c r="SUI17" s="403"/>
      <c r="SUJ17" s="403"/>
      <c r="SUK17" s="403"/>
      <c r="SUL17" s="403"/>
      <c r="SUM17" s="403"/>
      <c r="SUN17" s="403"/>
      <c r="SUO17" s="403"/>
      <c r="SUP17" s="403"/>
      <c r="SUQ17" s="403"/>
      <c r="SUR17" s="403"/>
      <c r="SUS17" s="403"/>
      <c r="SUT17" s="403"/>
      <c r="SUU17" s="403"/>
      <c r="SUV17" s="403"/>
      <c r="SUW17" s="403"/>
      <c r="SUX17" s="403"/>
      <c r="SUY17" s="403"/>
      <c r="SUZ17" s="403"/>
      <c r="SVA17" s="403"/>
      <c r="SVB17" s="403"/>
      <c r="SVC17" s="403"/>
      <c r="SVD17" s="403"/>
      <c r="SVE17" s="403"/>
      <c r="SVF17" s="403"/>
      <c r="SVG17" s="403"/>
      <c r="SVH17" s="403"/>
      <c r="SVI17" s="403"/>
      <c r="SVJ17" s="403"/>
      <c r="SVK17" s="403"/>
      <c r="SVL17" s="403"/>
      <c r="SVM17" s="403"/>
      <c r="SVN17" s="403"/>
      <c r="SVO17" s="403"/>
      <c r="SVP17" s="403"/>
      <c r="SVQ17" s="403"/>
      <c r="SVR17" s="403"/>
      <c r="SVS17" s="403"/>
      <c r="SVT17" s="403"/>
      <c r="SVU17" s="403"/>
      <c r="SVV17" s="403"/>
      <c r="SVW17" s="403"/>
      <c r="SVX17" s="403"/>
      <c r="SVY17" s="403"/>
      <c r="SVZ17" s="403"/>
      <c r="SWA17" s="403"/>
      <c r="SWB17" s="403"/>
      <c r="SWC17" s="403"/>
      <c r="SWD17" s="403"/>
      <c r="SWE17" s="403"/>
      <c r="SWF17" s="403"/>
      <c r="SWG17" s="403"/>
      <c r="SWH17" s="403"/>
      <c r="SWI17" s="403"/>
      <c r="SWJ17" s="403"/>
      <c r="SWK17" s="403"/>
      <c r="SWL17" s="403"/>
      <c r="SWM17" s="403"/>
      <c r="SWN17" s="403"/>
      <c r="SWO17" s="403"/>
      <c r="SWP17" s="403"/>
      <c r="SWQ17" s="403"/>
      <c r="SWR17" s="403"/>
      <c r="SWS17" s="403"/>
      <c r="SWT17" s="403"/>
      <c r="SWU17" s="403"/>
      <c r="SWV17" s="403"/>
      <c r="SWW17" s="403"/>
      <c r="SWX17" s="403"/>
      <c r="SWY17" s="403"/>
      <c r="SWZ17" s="403"/>
      <c r="SXA17" s="403"/>
      <c r="SXB17" s="403"/>
      <c r="SXC17" s="403"/>
      <c r="SXD17" s="403"/>
      <c r="SXE17" s="403"/>
      <c r="SXF17" s="403"/>
      <c r="SXG17" s="403"/>
      <c r="SXH17" s="403"/>
      <c r="SXI17" s="403"/>
      <c r="SXJ17" s="403"/>
      <c r="SXK17" s="403"/>
      <c r="SXL17" s="403"/>
      <c r="SXM17" s="403"/>
      <c r="SXN17" s="403"/>
      <c r="SXO17" s="403"/>
      <c r="SXP17" s="403"/>
      <c r="SXQ17" s="403"/>
      <c r="SXR17" s="403"/>
      <c r="SXS17" s="403"/>
      <c r="SXT17" s="403"/>
      <c r="SXU17" s="403"/>
      <c r="SXV17" s="403"/>
      <c r="SXW17" s="403"/>
      <c r="SXX17" s="403"/>
      <c r="SXY17" s="403"/>
      <c r="SXZ17" s="403"/>
      <c r="SYA17" s="403"/>
      <c r="SYB17" s="403"/>
      <c r="SYC17" s="403"/>
      <c r="SYD17" s="403"/>
      <c r="SYE17" s="403"/>
      <c r="SYF17" s="403"/>
      <c r="SYG17" s="403"/>
      <c r="SYH17" s="403"/>
      <c r="SYI17" s="403"/>
      <c r="SYJ17" s="403"/>
      <c r="SYK17" s="403"/>
      <c r="SYL17" s="403"/>
      <c r="SYM17" s="403"/>
      <c r="SYN17" s="403"/>
      <c r="SYO17" s="403"/>
      <c r="SYP17" s="403"/>
      <c r="SYQ17" s="403"/>
      <c r="SYR17" s="403"/>
      <c r="SYS17" s="403"/>
      <c r="SYT17" s="403"/>
      <c r="SYU17" s="403"/>
      <c r="SYV17" s="403"/>
      <c r="SYW17" s="403"/>
      <c r="SYX17" s="403"/>
      <c r="SYY17" s="403"/>
      <c r="SYZ17" s="403"/>
      <c r="SZA17" s="403"/>
      <c r="SZB17" s="403"/>
      <c r="SZC17" s="403"/>
      <c r="SZD17" s="403"/>
      <c r="SZE17" s="403"/>
      <c r="SZF17" s="403"/>
      <c r="SZG17" s="403"/>
      <c r="SZH17" s="403"/>
      <c r="SZI17" s="403"/>
      <c r="SZJ17" s="403"/>
      <c r="SZK17" s="403"/>
      <c r="SZL17" s="403"/>
      <c r="SZM17" s="403"/>
      <c r="SZN17" s="403"/>
      <c r="SZO17" s="403"/>
      <c r="SZP17" s="403"/>
      <c r="SZQ17" s="403"/>
      <c r="SZR17" s="403"/>
      <c r="SZS17" s="403"/>
      <c r="SZT17" s="403"/>
      <c r="SZU17" s="403"/>
      <c r="SZV17" s="403"/>
      <c r="SZW17" s="403"/>
      <c r="SZX17" s="403"/>
      <c r="SZY17" s="403"/>
      <c r="SZZ17" s="403"/>
      <c r="TAA17" s="403"/>
      <c r="TAB17" s="403"/>
      <c r="TAC17" s="403"/>
      <c r="TAD17" s="403"/>
      <c r="TAE17" s="403"/>
      <c r="TAF17" s="403"/>
      <c r="TAG17" s="403"/>
      <c r="TAH17" s="403"/>
      <c r="TAI17" s="403"/>
      <c r="TAJ17" s="403"/>
      <c r="TAK17" s="403"/>
      <c r="TAL17" s="403"/>
      <c r="TAM17" s="403"/>
      <c r="TAN17" s="403"/>
      <c r="TAO17" s="403"/>
      <c r="TAP17" s="403"/>
      <c r="TAQ17" s="403"/>
      <c r="TAR17" s="403"/>
      <c r="TAS17" s="403"/>
      <c r="TAT17" s="403"/>
      <c r="TAU17" s="403"/>
      <c r="TAV17" s="403"/>
      <c r="TAW17" s="403"/>
      <c r="TAX17" s="403"/>
      <c r="TAY17" s="403"/>
      <c r="TAZ17" s="403"/>
      <c r="TBA17" s="403"/>
      <c r="TBB17" s="403"/>
      <c r="TBC17" s="403"/>
      <c r="TBD17" s="403"/>
      <c r="TBE17" s="403"/>
      <c r="TBF17" s="403"/>
      <c r="TBG17" s="403"/>
      <c r="TBH17" s="403"/>
      <c r="TBI17" s="403"/>
      <c r="TBJ17" s="403"/>
      <c r="TBK17" s="403"/>
      <c r="TBL17" s="403"/>
      <c r="TBM17" s="403"/>
      <c r="TBN17" s="403"/>
      <c r="TBO17" s="403"/>
      <c r="TBP17" s="403"/>
      <c r="TBQ17" s="403"/>
      <c r="TBR17" s="403"/>
      <c r="TBS17" s="403"/>
      <c r="TBT17" s="403"/>
      <c r="TBU17" s="403"/>
      <c r="TBV17" s="403"/>
      <c r="TBW17" s="403"/>
      <c r="TBX17" s="403"/>
      <c r="TBY17" s="403"/>
      <c r="TBZ17" s="403"/>
      <c r="TCA17" s="403"/>
      <c r="TCB17" s="403"/>
      <c r="TCC17" s="403"/>
      <c r="TCD17" s="403"/>
      <c r="TCE17" s="403"/>
      <c r="TCF17" s="403"/>
      <c r="TCG17" s="403"/>
      <c r="TCH17" s="403"/>
      <c r="TCI17" s="403"/>
      <c r="TCJ17" s="403"/>
      <c r="TCK17" s="403"/>
      <c r="TCL17" s="403"/>
      <c r="TCM17" s="403"/>
      <c r="TCN17" s="403"/>
      <c r="TCO17" s="403"/>
      <c r="TCP17" s="403"/>
      <c r="TCQ17" s="403"/>
      <c r="TCR17" s="403"/>
      <c r="TCS17" s="403"/>
      <c r="TCT17" s="403"/>
      <c r="TCU17" s="403"/>
      <c r="TCV17" s="403"/>
      <c r="TCW17" s="403"/>
      <c r="TCX17" s="403"/>
      <c r="TCY17" s="403"/>
      <c r="TCZ17" s="403"/>
      <c r="TDA17" s="403"/>
      <c r="TDB17" s="403"/>
      <c r="TDC17" s="403"/>
      <c r="TDD17" s="403"/>
      <c r="TDE17" s="403"/>
      <c r="TDF17" s="403"/>
      <c r="TDG17" s="403"/>
      <c r="TDH17" s="403"/>
      <c r="TDI17" s="403"/>
      <c r="TDJ17" s="403"/>
      <c r="TDK17" s="403"/>
      <c r="TDL17" s="403"/>
      <c r="TDM17" s="403"/>
      <c r="TDN17" s="403"/>
      <c r="TDO17" s="403"/>
      <c r="TDP17" s="403"/>
      <c r="TDQ17" s="403"/>
      <c r="TDR17" s="403"/>
      <c r="TDS17" s="403"/>
      <c r="TDT17" s="403"/>
      <c r="TDU17" s="403"/>
      <c r="TDV17" s="403"/>
      <c r="TDW17" s="403"/>
      <c r="TDX17" s="403"/>
      <c r="TDY17" s="403"/>
      <c r="TDZ17" s="403"/>
      <c r="TEA17" s="403"/>
      <c r="TEB17" s="403"/>
      <c r="TEC17" s="403"/>
      <c r="TED17" s="403"/>
      <c r="TEE17" s="403"/>
      <c r="TEF17" s="403"/>
      <c r="TEG17" s="403"/>
      <c r="TEH17" s="403"/>
      <c r="TEI17" s="403"/>
      <c r="TEJ17" s="403"/>
      <c r="TEK17" s="403"/>
      <c r="TEL17" s="403"/>
      <c r="TEM17" s="403"/>
      <c r="TEN17" s="403"/>
      <c r="TEO17" s="403"/>
      <c r="TEP17" s="403"/>
      <c r="TEQ17" s="403"/>
      <c r="TER17" s="403"/>
      <c r="TES17" s="403"/>
      <c r="TET17" s="403"/>
      <c r="TEU17" s="403"/>
      <c r="TEV17" s="403"/>
      <c r="TEW17" s="403"/>
      <c r="TEX17" s="403"/>
      <c r="TEY17" s="403"/>
      <c r="TEZ17" s="403"/>
      <c r="TFA17" s="403"/>
      <c r="TFB17" s="403"/>
      <c r="TFC17" s="403"/>
      <c r="TFD17" s="403"/>
      <c r="TFE17" s="403"/>
      <c r="TFF17" s="403"/>
      <c r="TFG17" s="403"/>
      <c r="TFH17" s="403"/>
      <c r="TFI17" s="403"/>
      <c r="TFJ17" s="403"/>
      <c r="TFK17" s="403"/>
      <c r="TFL17" s="403"/>
      <c r="TFM17" s="403"/>
      <c r="TFN17" s="403"/>
      <c r="TFO17" s="403"/>
      <c r="TFP17" s="403"/>
      <c r="TFQ17" s="403"/>
      <c r="TFR17" s="403"/>
      <c r="TFS17" s="403"/>
      <c r="TFT17" s="403"/>
      <c r="TFU17" s="403"/>
      <c r="TFV17" s="403"/>
      <c r="TFW17" s="403"/>
      <c r="TFX17" s="403"/>
      <c r="TFY17" s="403"/>
      <c r="TFZ17" s="403"/>
      <c r="TGA17" s="403"/>
      <c r="TGB17" s="403"/>
      <c r="TGC17" s="403"/>
      <c r="TGD17" s="403"/>
      <c r="TGE17" s="403"/>
      <c r="TGF17" s="403"/>
      <c r="TGG17" s="403"/>
      <c r="TGH17" s="403"/>
      <c r="TGI17" s="403"/>
      <c r="TGJ17" s="403"/>
      <c r="TGK17" s="403"/>
      <c r="TGL17" s="403"/>
      <c r="TGM17" s="403"/>
      <c r="TGN17" s="403"/>
      <c r="TGO17" s="403"/>
      <c r="TGP17" s="403"/>
      <c r="TGQ17" s="403"/>
      <c r="TGR17" s="403"/>
      <c r="TGS17" s="403"/>
      <c r="TGT17" s="403"/>
      <c r="TGU17" s="403"/>
      <c r="TGV17" s="403"/>
      <c r="TGW17" s="403"/>
      <c r="TGX17" s="403"/>
      <c r="TGY17" s="403"/>
      <c r="TGZ17" s="403"/>
      <c r="THA17" s="403"/>
      <c r="THB17" s="403"/>
      <c r="THC17" s="403"/>
      <c r="THD17" s="403"/>
      <c r="THE17" s="403"/>
      <c r="THF17" s="403"/>
      <c r="THG17" s="403"/>
      <c r="THH17" s="403"/>
      <c r="THI17" s="403"/>
      <c r="THJ17" s="403"/>
      <c r="THK17" s="403"/>
      <c r="THL17" s="403"/>
      <c r="THM17" s="403"/>
      <c r="THN17" s="403"/>
      <c r="THO17" s="403"/>
      <c r="THP17" s="403"/>
      <c r="THQ17" s="403"/>
      <c r="THR17" s="403"/>
      <c r="THS17" s="403"/>
      <c r="THT17" s="403"/>
      <c r="THU17" s="403"/>
      <c r="THV17" s="403"/>
      <c r="THW17" s="403"/>
      <c r="THX17" s="403"/>
      <c r="THY17" s="403"/>
      <c r="THZ17" s="403"/>
      <c r="TIA17" s="403"/>
      <c r="TIB17" s="403"/>
      <c r="TIC17" s="403"/>
      <c r="TID17" s="403"/>
      <c r="TIE17" s="403"/>
      <c r="TIF17" s="403"/>
      <c r="TIG17" s="403"/>
      <c r="TIH17" s="403"/>
      <c r="TII17" s="403"/>
      <c r="TIJ17" s="403"/>
      <c r="TIK17" s="403"/>
      <c r="TIL17" s="403"/>
      <c r="TIM17" s="403"/>
      <c r="TIN17" s="403"/>
      <c r="TIO17" s="403"/>
      <c r="TIP17" s="403"/>
      <c r="TIQ17" s="403"/>
      <c r="TIR17" s="403"/>
      <c r="TIS17" s="403"/>
      <c r="TIT17" s="403"/>
      <c r="TIU17" s="403"/>
      <c r="TIV17" s="403"/>
      <c r="TIW17" s="403"/>
      <c r="TIX17" s="403"/>
      <c r="TIY17" s="403"/>
      <c r="TIZ17" s="403"/>
      <c r="TJA17" s="403"/>
      <c r="TJB17" s="403"/>
      <c r="TJC17" s="403"/>
      <c r="TJD17" s="403"/>
      <c r="TJE17" s="403"/>
      <c r="TJF17" s="403"/>
      <c r="TJG17" s="403"/>
      <c r="TJH17" s="403"/>
      <c r="TJI17" s="403"/>
      <c r="TJJ17" s="403"/>
      <c r="TJK17" s="403"/>
      <c r="TJL17" s="403"/>
      <c r="TJM17" s="403"/>
      <c r="TJN17" s="403"/>
      <c r="TJO17" s="403"/>
      <c r="TJP17" s="403"/>
      <c r="TJQ17" s="403"/>
      <c r="TJR17" s="403"/>
      <c r="TJS17" s="403"/>
      <c r="TJT17" s="403"/>
      <c r="TJU17" s="403"/>
      <c r="TJV17" s="403"/>
      <c r="TJW17" s="403"/>
      <c r="TJX17" s="403"/>
      <c r="TJY17" s="403"/>
      <c r="TJZ17" s="403"/>
      <c r="TKA17" s="403"/>
      <c r="TKB17" s="403"/>
      <c r="TKC17" s="403"/>
      <c r="TKD17" s="403"/>
      <c r="TKE17" s="403"/>
      <c r="TKF17" s="403"/>
      <c r="TKG17" s="403"/>
      <c r="TKH17" s="403"/>
      <c r="TKI17" s="403"/>
      <c r="TKJ17" s="403"/>
      <c r="TKK17" s="403"/>
      <c r="TKL17" s="403"/>
      <c r="TKM17" s="403"/>
      <c r="TKN17" s="403"/>
      <c r="TKO17" s="403"/>
      <c r="TKP17" s="403"/>
      <c r="TKQ17" s="403"/>
      <c r="TKR17" s="403"/>
      <c r="TKS17" s="403"/>
      <c r="TKT17" s="403"/>
      <c r="TKU17" s="403"/>
      <c r="TKV17" s="403"/>
      <c r="TKW17" s="403"/>
      <c r="TKX17" s="403"/>
      <c r="TKY17" s="403"/>
      <c r="TKZ17" s="403"/>
      <c r="TLA17" s="403"/>
      <c r="TLB17" s="403"/>
      <c r="TLC17" s="403"/>
      <c r="TLD17" s="403"/>
      <c r="TLE17" s="403"/>
      <c r="TLF17" s="403"/>
      <c r="TLG17" s="403"/>
      <c r="TLH17" s="403"/>
      <c r="TLI17" s="403"/>
      <c r="TLJ17" s="403"/>
      <c r="TLK17" s="403"/>
      <c r="TLL17" s="403"/>
      <c r="TLM17" s="403"/>
      <c r="TLN17" s="403"/>
      <c r="TLO17" s="403"/>
      <c r="TLP17" s="403"/>
      <c r="TLQ17" s="403"/>
      <c r="TLR17" s="403"/>
      <c r="TLS17" s="403"/>
      <c r="TLT17" s="403"/>
      <c r="TLU17" s="403"/>
      <c r="TLV17" s="403"/>
      <c r="TLW17" s="403"/>
      <c r="TLX17" s="403"/>
      <c r="TLY17" s="403"/>
      <c r="TLZ17" s="403"/>
      <c r="TMA17" s="403"/>
      <c r="TMB17" s="403"/>
      <c r="TMC17" s="403"/>
      <c r="TMD17" s="403"/>
      <c r="TME17" s="403"/>
      <c r="TMF17" s="403"/>
      <c r="TMG17" s="403"/>
      <c r="TMH17" s="403"/>
      <c r="TMI17" s="403"/>
      <c r="TMJ17" s="403"/>
      <c r="TMK17" s="403"/>
      <c r="TML17" s="403"/>
      <c r="TMM17" s="403"/>
      <c r="TMN17" s="403"/>
      <c r="TMO17" s="403"/>
      <c r="TMP17" s="403"/>
      <c r="TMQ17" s="403"/>
      <c r="TMR17" s="403"/>
      <c r="TMS17" s="403"/>
      <c r="TMT17" s="403"/>
      <c r="TMU17" s="403"/>
      <c r="TMV17" s="403"/>
      <c r="TMW17" s="403"/>
      <c r="TMX17" s="403"/>
      <c r="TMY17" s="403"/>
      <c r="TMZ17" s="403"/>
      <c r="TNA17" s="403"/>
      <c r="TNB17" s="403"/>
      <c r="TNC17" s="403"/>
      <c r="TND17" s="403"/>
      <c r="TNE17" s="403"/>
      <c r="TNF17" s="403"/>
      <c r="TNG17" s="403"/>
      <c r="TNH17" s="403"/>
      <c r="TNI17" s="403"/>
      <c r="TNJ17" s="403"/>
      <c r="TNK17" s="403"/>
      <c r="TNL17" s="403"/>
      <c r="TNM17" s="403"/>
      <c r="TNN17" s="403"/>
      <c r="TNO17" s="403"/>
      <c r="TNP17" s="403"/>
      <c r="TNQ17" s="403"/>
      <c r="TNR17" s="403"/>
      <c r="TNS17" s="403"/>
      <c r="TNT17" s="403"/>
      <c r="TNU17" s="403"/>
      <c r="TNV17" s="403"/>
      <c r="TNW17" s="403"/>
      <c r="TNX17" s="403"/>
      <c r="TNY17" s="403"/>
      <c r="TNZ17" s="403"/>
      <c r="TOA17" s="403"/>
      <c r="TOB17" s="403"/>
      <c r="TOC17" s="403"/>
      <c r="TOD17" s="403"/>
      <c r="TOE17" s="403"/>
      <c r="TOF17" s="403"/>
      <c r="TOG17" s="403"/>
      <c r="TOH17" s="403"/>
      <c r="TOI17" s="403"/>
      <c r="TOJ17" s="403"/>
      <c r="TOK17" s="403"/>
      <c r="TOL17" s="403"/>
      <c r="TOM17" s="403"/>
      <c r="TON17" s="403"/>
      <c r="TOO17" s="403"/>
      <c r="TOP17" s="403"/>
      <c r="TOQ17" s="403"/>
      <c r="TOR17" s="403"/>
      <c r="TOS17" s="403"/>
      <c r="TOT17" s="403"/>
      <c r="TOU17" s="403"/>
      <c r="TOV17" s="403"/>
      <c r="TOW17" s="403"/>
      <c r="TOX17" s="403"/>
      <c r="TOY17" s="403"/>
      <c r="TOZ17" s="403"/>
      <c r="TPA17" s="403"/>
      <c r="TPB17" s="403"/>
      <c r="TPC17" s="403"/>
      <c r="TPD17" s="403"/>
      <c r="TPE17" s="403"/>
      <c r="TPF17" s="403"/>
      <c r="TPG17" s="403"/>
      <c r="TPH17" s="403"/>
      <c r="TPI17" s="403"/>
      <c r="TPJ17" s="403"/>
      <c r="TPK17" s="403"/>
      <c r="TPL17" s="403"/>
      <c r="TPM17" s="403"/>
      <c r="TPN17" s="403"/>
      <c r="TPO17" s="403"/>
      <c r="TPP17" s="403"/>
      <c r="TPQ17" s="403"/>
      <c r="TPR17" s="403"/>
      <c r="TPS17" s="403"/>
      <c r="TPT17" s="403"/>
      <c r="TPU17" s="403"/>
      <c r="TPV17" s="403"/>
      <c r="TPW17" s="403"/>
      <c r="TPX17" s="403"/>
      <c r="TPY17" s="403"/>
      <c r="TPZ17" s="403"/>
      <c r="TQA17" s="403"/>
      <c r="TQB17" s="403"/>
      <c r="TQC17" s="403"/>
      <c r="TQD17" s="403"/>
      <c r="TQE17" s="403"/>
      <c r="TQF17" s="403"/>
      <c r="TQG17" s="403"/>
      <c r="TQH17" s="403"/>
      <c r="TQI17" s="403"/>
      <c r="TQJ17" s="403"/>
      <c r="TQK17" s="403"/>
      <c r="TQL17" s="403"/>
      <c r="TQM17" s="403"/>
      <c r="TQN17" s="403"/>
      <c r="TQO17" s="403"/>
      <c r="TQP17" s="403"/>
      <c r="TQQ17" s="403"/>
      <c r="TQR17" s="403"/>
      <c r="TQS17" s="403"/>
      <c r="TQT17" s="403"/>
      <c r="TQU17" s="403"/>
      <c r="TQV17" s="403"/>
      <c r="TQW17" s="403"/>
      <c r="TQX17" s="403"/>
      <c r="TQY17" s="403"/>
      <c r="TQZ17" s="403"/>
      <c r="TRA17" s="403"/>
      <c r="TRB17" s="403"/>
      <c r="TRC17" s="403"/>
      <c r="TRD17" s="403"/>
      <c r="TRE17" s="403"/>
      <c r="TRF17" s="403"/>
      <c r="TRG17" s="403"/>
      <c r="TRH17" s="403"/>
      <c r="TRI17" s="403"/>
      <c r="TRJ17" s="403"/>
      <c r="TRK17" s="403"/>
      <c r="TRL17" s="403"/>
      <c r="TRM17" s="403"/>
      <c r="TRN17" s="403"/>
      <c r="TRO17" s="403"/>
      <c r="TRP17" s="403"/>
      <c r="TRQ17" s="403"/>
      <c r="TRR17" s="403"/>
      <c r="TRS17" s="403"/>
      <c r="TRT17" s="403"/>
      <c r="TRU17" s="403"/>
      <c r="TRV17" s="403"/>
      <c r="TRW17" s="403"/>
      <c r="TRX17" s="403"/>
      <c r="TRY17" s="403"/>
      <c r="TRZ17" s="403"/>
      <c r="TSA17" s="403"/>
      <c r="TSB17" s="403"/>
      <c r="TSC17" s="403"/>
      <c r="TSD17" s="403"/>
      <c r="TSE17" s="403"/>
      <c r="TSF17" s="403"/>
      <c r="TSG17" s="403"/>
      <c r="TSH17" s="403"/>
      <c r="TSI17" s="403"/>
      <c r="TSJ17" s="403"/>
      <c r="TSK17" s="403"/>
      <c r="TSL17" s="403"/>
      <c r="TSM17" s="403"/>
      <c r="TSN17" s="403"/>
      <c r="TSO17" s="403"/>
      <c r="TSP17" s="403"/>
      <c r="TSQ17" s="403"/>
      <c r="TSR17" s="403"/>
      <c r="TSS17" s="403"/>
      <c r="TST17" s="403"/>
      <c r="TSU17" s="403"/>
      <c r="TSV17" s="403"/>
      <c r="TSW17" s="403"/>
      <c r="TSX17" s="403"/>
      <c r="TSY17" s="403"/>
      <c r="TSZ17" s="403"/>
      <c r="TTA17" s="403"/>
      <c r="TTB17" s="403"/>
      <c r="TTC17" s="403"/>
      <c r="TTD17" s="403"/>
      <c r="TTE17" s="403"/>
      <c r="TTF17" s="403"/>
      <c r="TTG17" s="403"/>
      <c r="TTH17" s="403"/>
      <c r="TTI17" s="403"/>
      <c r="TTJ17" s="403"/>
      <c r="TTK17" s="403"/>
      <c r="TTL17" s="403"/>
      <c r="TTM17" s="403"/>
      <c r="TTN17" s="403"/>
      <c r="TTO17" s="403"/>
      <c r="TTP17" s="403"/>
      <c r="TTQ17" s="403"/>
      <c r="TTR17" s="403"/>
      <c r="TTS17" s="403"/>
      <c r="TTT17" s="403"/>
      <c r="TTU17" s="403"/>
      <c r="TTV17" s="403"/>
      <c r="TTW17" s="403"/>
      <c r="TTX17" s="403"/>
      <c r="TTY17" s="403"/>
      <c r="TTZ17" s="403"/>
      <c r="TUA17" s="403"/>
      <c r="TUB17" s="403"/>
      <c r="TUC17" s="403"/>
      <c r="TUD17" s="403"/>
      <c r="TUE17" s="403"/>
      <c r="TUF17" s="403"/>
      <c r="TUG17" s="403"/>
      <c r="TUH17" s="403"/>
      <c r="TUI17" s="403"/>
      <c r="TUJ17" s="403"/>
      <c r="TUK17" s="403"/>
      <c r="TUL17" s="403"/>
      <c r="TUM17" s="403"/>
      <c r="TUN17" s="403"/>
      <c r="TUO17" s="403"/>
      <c r="TUP17" s="403"/>
      <c r="TUQ17" s="403"/>
      <c r="TUR17" s="403"/>
      <c r="TUS17" s="403"/>
      <c r="TUT17" s="403"/>
      <c r="TUU17" s="403"/>
      <c r="TUV17" s="403"/>
      <c r="TUW17" s="403"/>
      <c r="TUX17" s="403"/>
      <c r="TUY17" s="403"/>
      <c r="TUZ17" s="403"/>
      <c r="TVA17" s="403"/>
      <c r="TVB17" s="403"/>
      <c r="TVC17" s="403"/>
      <c r="TVD17" s="403"/>
      <c r="TVE17" s="403"/>
      <c r="TVF17" s="403"/>
      <c r="TVG17" s="403"/>
      <c r="TVH17" s="403"/>
      <c r="TVI17" s="403"/>
      <c r="TVJ17" s="403"/>
      <c r="TVK17" s="403"/>
      <c r="TVL17" s="403"/>
      <c r="TVM17" s="403"/>
      <c r="TVN17" s="403"/>
      <c r="TVO17" s="403"/>
      <c r="TVP17" s="403"/>
      <c r="TVQ17" s="403"/>
      <c r="TVR17" s="403"/>
      <c r="TVS17" s="403"/>
      <c r="TVT17" s="403"/>
      <c r="TVU17" s="403"/>
      <c r="TVV17" s="403"/>
      <c r="TVW17" s="403"/>
      <c r="TVX17" s="403"/>
      <c r="TVY17" s="403"/>
      <c r="TVZ17" s="403"/>
      <c r="TWA17" s="403"/>
      <c r="TWB17" s="403"/>
      <c r="TWC17" s="403"/>
      <c r="TWD17" s="403"/>
      <c r="TWE17" s="403"/>
      <c r="TWF17" s="403"/>
      <c r="TWG17" s="403"/>
      <c r="TWH17" s="403"/>
      <c r="TWI17" s="403"/>
      <c r="TWJ17" s="403"/>
      <c r="TWK17" s="403"/>
      <c r="TWL17" s="403"/>
      <c r="TWM17" s="403"/>
      <c r="TWN17" s="403"/>
      <c r="TWO17" s="403"/>
      <c r="TWP17" s="403"/>
      <c r="TWQ17" s="403"/>
      <c r="TWR17" s="403"/>
      <c r="TWS17" s="403"/>
      <c r="TWT17" s="403"/>
      <c r="TWU17" s="403"/>
      <c r="TWV17" s="403"/>
      <c r="TWW17" s="403"/>
      <c r="TWX17" s="403"/>
      <c r="TWY17" s="403"/>
      <c r="TWZ17" s="403"/>
      <c r="TXA17" s="403"/>
      <c r="TXB17" s="403"/>
      <c r="TXC17" s="403"/>
      <c r="TXD17" s="403"/>
      <c r="TXE17" s="403"/>
      <c r="TXF17" s="403"/>
      <c r="TXG17" s="403"/>
      <c r="TXH17" s="403"/>
      <c r="TXI17" s="403"/>
      <c r="TXJ17" s="403"/>
      <c r="TXK17" s="403"/>
      <c r="TXL17" s="403"/>
      <c r="TXM17" s="403"/>
      <c r="TXN17" s="403"/>
      <c r="TXO17" s="403"/>
      <c r="TXP17" s="403"/>
      <c r="TXQ17" s="403"/>
      <c r="TXR17" s="403"/>
      <c r="TXS17" s="403"/>
      <c r="TXT17" s="403"/>
      <c r="TXU17" s="403"/>
      <c r="TXV17" s="403"/>
      <c r="TXW17" s="403"/>
      <c r="TXX17" s="403"/>
      <c r="TXY17" s="403"/>
      <c r="TXZ17" s="403"/>
      <c r="TYA17" s="403"/>
      <c r="TYB17" s="403"/>
      <c r="TYC17" s="403"/>
      <c r="TYD17" s="403"/>
      <c r="TYE17" s="403"/>
      <c r="TYF17" s="403"/>
      <c r="TYG17" s="403"/>
      <c r="TYH17" s="403"/>
      <c r="TYI17" s="403"/>
      <c r="TYJ17" s="403"/>
      <c r="TYK17" s="403"/>
      <c r="TYL17" s="403"/>
      <c r="TYM17" s="403"/>
      <c r="TYN17" s="403"/>
      <c r="TYO17" s="403"/>
      <c r="TYP17" s="403"/>
      <c r="TYQ17" s="403"/>
      <c r="TYR17" s="403"/>
      <c r="TYS17" s="403"/>
      <c r="TYT17" s="403"/>
      <c r="TYU17" s="403"/>
      <c r="TYV17" s="403"/>
      <c r="TYW17" s="403"/>
      <c r="TYX17" s="403"/>
      <c r="TYY17" s="403"/>
      <c r="TYZ17" s="403"/>
      <c r="TZA17" s="403"/>
      <c r="TZB17" s="403"/>
      <c r="TZC17" s="403"/>
      <c r="TZD17" s="403"/>
      <c r="TZE17" s="403"/>
      <c r="TZF17" s="403"/>
      <c r="TZG17" s="403"/>
      <c r="TZH17" s="403"/>
      <c r="TZI17" s="403"/>
      <c r="TZJ17" s="403"/>
      <c r="TZK17" s="403"/>
      <c r="TZL17" s="403"/>
      <c r="TZM17" s="403"/>
      <c r="TZN17" s="403"/>
      <c r="TZO17" s="403"/>
      <c r="TZP17" s="403"/>
      <c r="TZQ17" s="403"/>
      <c r="TZR17" s="403"/>
      <c r="TZS17" s="403"/>
      <c r="TZT17" s="403"/>
      <c r="TZU17" s="403"/>
      <c r="TZV17" s="403"/>
      <c r="TZW17" s="403"/>
      <c r="TZX17" s="403"/>
      <c r="TZY17" s="403"/>
      <c r="TZZ17" s="403"/>
      <c r="UAA17" s="403"/>
      <c r="UAB17" s="403"/>
      <c r="UAC17" s="403"/>
      <c r="UAD17" s="403"/>
      <c r="UAE17" s="403"/>
      <c r="UAF17" s="403"/>
      <c r="UAG17" s="403"/>
      <c r="UAH17" s="403"/>
      <c r="UAI17" s="403"/>
      <c r="UAJ17" s="403"/>
      <c r="UAK17" s="403"/>
      <c r="UAL17" s="403"/>
      <c r="UAM17" s="403"/>
      <c r="UAN17" s="403"/>
      <c r="UAO17" s="403"/>
      <c r="UAP17" s="403"/>
      <c r="UAQ17" s="403"/>
      <c r="UAR17" s="403"/>
      <c r="UAS17" s="403"/>
      <c r="UAT17" s="403"/>
      <c r="UAU17" s="403"/>
      <c r="UAV17" s="403"/>
      <c r="UAW17" s="403"/>
      <c r="UAX17" s="403"/>
      <c r="UAY17" s="403"/>
      <c r="UAZ17" s="403"/>
      <c r="UBA17" s="403"/>
      <c r="UBB17" s="403"/>
      <c r="UBC17" s="403"/>
      <c r="UBD17" s="403"/>
      <c r="UBE17" s="403"/>
      <c r="UBF17" s="403"/>
      <c r="UBG17" s="403"/>
      <c r="UBH17" s="403"/>
      <c r="UBI17" s="403"/>
      <c r="UBJ17" s="403"/>
      <c r="UBK17" s="403"/>
      <c r="UBL17" s="403"/>
      <c r="UBM17" s="403"/>
      <c r="UBN17" s="403"/>
      <c r="UBO17" s="403"/>
      <c r="UBP17" s="403"/>
      <c r="UBQ17" s="403"/>
      <c r="UBR17" s="403"/>
      <c r="UBS17" s="403"/>
      <c r="UBT17" s="403"/>
      <c r="UBU17" s="403"/>
      <c r="UBV17" s="403"/>
      <c r="UBW17" s="403"/>
      <c r="UBX17" s="403"/>
      <c r="UBY17" s="403"/>
      <c r="UBZ17" s="403"/>
      <c r="UCA17" s="403"/>
      <c r="UCB17" s="403"/>
      <c r="UCC17" s="403"/>
      <c r="UCD17" s="403"/>
      <c r="UCE17" s="403"/>
      <c r="UCF17" s="403"/>
      <c r="UCG17" s="403"/>
      <c r="UCH17" s="403"/>
      <c r="UCI17" s="403"/>
      <c r="UCJ17" s="403"/>
      <c r="UCK17" s="403"/>
      <c r="UCL17" s="403"/>
      <c r="UCM17" s="403"/>
      <c r="UCN17" s="403"/>
      <c r="UCO17" s="403"/>
      <c r="UCP17" s="403"/>
      <c r="UCQ17" s="403"/>
      <c r="UCR17" s="403"/>
      <c r="UCS17" s="403"/>
      <c r="UCT17" s="403"/>
      <c r="UCU17" s="403"/>
      <c r="UCV17" s="403"/>
      <c r="UCW17" s="403"/>
      <c r="UCX17" s="403"/>
      <c r="UCY17" s="403"/>
      <c r="UCZ17" s="403"/>
      <c r="UDA17" s="403"/>
      <c r="UDB17" s="403"/>
      <c r="UDC17" s="403"/>
      <c r="UDD17" s="403"/>
      <c r="UDE17" s="403"/>
      <c r="UDF17" s="403"/>
      <c r="UDG17" s="403"/>
      <c r="UDH17" s="403"/>
      <c r="UDI17" s="403"/>
      <c r="UDJ17" s="403"/>
      <c r="UDK17" s="403"/>
      <c r="UDL17" s="403"/>
      <c r="UDM17" s="403"/>
      <c r="UDN17" s="403"/>
      <c r="UDO17" s="403"/>
      <c r="UDP17" s="403"/>
      <c r="UDQ17" s="403"/>
      <c r="UDR17" s="403"/>
      <c r="UDS17" s="403"/>
      <c r="UDT17" s="403"/>
      <c r="UDU17" s="403"/>
      <c r="UDV17" s="403"/>
      <c r="UDW17" s="403"/>
      <c r="UDX17" s="403"/>
      <c r="UDY17" s="403"/>
      <c r="UDZ17" s="403"/>
      <c r="UEA17" s="403"/>
      <c r="UEB17" s="403"/>
      <c r="UEC17" s="403"/>
      <c r="UED17" s="403"/>
      <c r="UEE17" s="403"/>
      <c r="UEF17" s="403"/>
      <c r="UEG17" s="403"/>
      <c r="UEH17" s="403"/>
      <c r="UEI17" s="403"/>
      <c r="UEJ17" s="403"/>
      <c r="UEK17" s="403"/>
      <c r="UEL17" s="403"/>
      <c r="UEM17" s="403"/>
      <c r="UEN17" s="403"/>
      <c r="UEO17" s="403"/>
      <c r="UEP17" s="403"/>
      <c r="UEQ17" s="403"/>
      <c r="UER17" s="403"/>
      <c r="UES17" s="403"/>
      <c r="UET17" s="403"/>
      <c r="UEU17" s="403"/>
      <c r="UEV17" s="403"/>
      <c r="UEW17" s="403"/>
      <c r="UEX17" s="403"/>
      <c r="UEY17" s="403"/>
      <c r="UEZ17" s="403"/>
      <c r="UFA17" s="403"/>
      <c r="UFB17" s="403"/>
      <c r="UFC17" s="403"/>
      <c r="UFD17" s="403"/>
      <c r="UFE17" s="403"/>
      <c r="UFF17" s="403"/>
      <c r="UFG17" s="403"/>
      <c r="UFH17" s="403"/>
      <c r="UFI17" s="403"/>
      <c r="UFJ17" s="403"/>
      <c r="UFK17" s="403"/>
      <c r="UFL17" s="403"/>
      <c r="UFM17" s="403"/>
      <c r="UFN17" s="403"/>
      <c r="UFO17" s="403"/>
      <c r="UFP17" s="403"/>
      <c r="UFQ17" s="403"/>
      <c r="UFR17" s="403"/>
      <c r="UFS17" s="403"/>
      <c r="UFT17" s="403"/>
      <c r="UFU17" s="403"/>
      <c r="UFV17" s="403"/>
      <c r="UFW17" s="403"/>
      <c r="UFX17" s="403"/>
      <c r="UFY17" s="403"/>
      <c r="UFZ17" s="403"/>
      <c r="UGA17" s="403"/>
      <c r="UGB17" s="403"/>
      <c r="UGC17" s="403"/>
      <c r="UGD17" s="403"/>
      <c r="UGE17" s="403"/>
      <c r="UGF17" s="403"/>
      <c r="UGG17" s="403"/>
      <c r="UGH17" s="403"/>
      <c r="UGI17" s="403"/>
      <c r="UGJ17" s="403"/>
      <c r="UGK17" s="403"/>
      <c r="UGL17" s="403"/>
      <c r="UGM17" s="403"/>
      <c r="UGN17" s="403"/>
      <c r="UGO17" s="403"/>
      <c r="UGP17" s="403"/>
      <c r="UGQ17" s="403"/>
      <c r="UGR17" s="403"/>
      <c r="UGS17" s="403"/>
      <c r="UGT17" s="403"/>
      <c r="UGU17" s="403"/>
      <c r="UGV17" s="403"/>
      <c r="UGW17" s="403"/>
      <c r="UGX17" s="403"/>
      <c r="UGY17" s="403"/>
      <c r="UGZ17" s="403"/>
      <c r="UHA17" s="403"/>
      <c r="UHB17" s="403"/>
      <c r="UHC17" s="403"/>
      <c r="UHD17" s="403"/>
      <c r="UHE17" s="403"/>
      <c r="UHF17" s="403"/>
      <c r="UHG17" s="403"/>
      <c r="UHH17" s="403"/>
      <c r="UHI17" s="403"/>
      <c r="UHJ17" s="403"/>
      <c r="UHK17" s="403"/>
      <c r="UHL17" s="403"/>
      <c r="UHM17" s="403"/>
      <c r="UHN17" s="403"/>
      <c r="UHO17" s="403"/>
      <c r="UHP17" s="403"/>
      <c r="UHQ17" s="403"/>
      <c r="UHR17" s="403"/>
      <c r="UHS17" s="403"/>
      <c r="UHT17" s="403"/>
      <c r="UHU17" s="403"/>
      <c r="UHV17" s="403"/>
      <c r="UHW17" s="403"/>
      <c r="UHX17" s="403"/>
      <c r="UHY17" s="403"/>
      <c r="UHZ17" s="403"/>
      <c r="UIA17" s="403"/>
      <c r="UIB17" s="403"/>
      <c r="UIC17" s="403"/>
      <c r="UID17" s="403"/>
      <c r="UIE17" s="403"/>
      <c r="UIF17" s="403"/>
      <c r="UIG17" s="403"/>
      <c r="UIH17" s="403"/>
      <c r="UII17" s="403"/>
      <c r="UIJ17" s="403"/>
      <c r="UIK17" s="403"/>
      <c r="UIL17" s="403"/>
      <c r="UIM17" s="403"/>
      <c r="UIN17" s="403"/>
      <c r="UIO17" s="403"/>
      <c r="UIP17" s="403"/>
      <c r="UIQ17" s="403"/>
      <c r="UIR17" s="403"/>
      <c r="UIS17" s="403"/>
      <c r="UIT17" s="403"/>
      <c r="UIU17" s="403"/>
      <c r="UIV17" s="403"/>
      <c r="UIW17" s="403"/>
      <c r="UIX17" s="403"/>
      <c r="UIY17" s="403"/>
      <c r="UIZ17" s="403"/>
      <c r="UJA17" s="403"/>
      <c r="UJB17" s="403"/>
      <c r="UJC17" s="403"/>
      <c r="UJD17" s="403"/>
      <c r="UJE17" s="403"/>
      <c r="UJF17" s="403"/>
      <c r="UJG17" s="403"/>
      <c r="UJH17" s="403"/>
      <c r="UJI17" s="403"/>
      <c r="UJJ17" s="403"/>
      <c r="UJK17" s="403"/>
      <c r="UJL17" s="403"/>
      <c r="UJM17" s="403"/>
      <c r="UJN17" s="403"/>
      <c r="UJO17" s="403"/>
      <c r="UJP17" s="403"/>
      <c r="UJQ17" s="403"/>
      <c r="UJR17" s="403"/>
      <c r="UJS17" s="403"/>
      <c r="UJT17" s="403"/>
      <c r="UJU17" s="403"/>
      <c r="UJV17" s="403"/>
      <c r="UJW17" s="403"/>
      <c r="UJX17" s="403"/>
      <c r="UJY17" s="403"/>
      <c r="UJZ17" s="403"/>
      <c r="UKA17" s="403"/>
      <c r="UKB17" s="403"/>
      <c r="UKC17" s="403"/>
      <c r="UKD17" s="403"/>
      <c r="UKE17" s="403"/>
      <c r="UKF17" s="403"/>
      <c r="UKG17" s="403"/>
      <c r="UKH17" s="403"/>
      <c r="UKI17" s="403"/>
      <c r="UKJ17" s="403"/>
      <c r="UKK17" s="403"/>
      <c r="UKL17" s="403"/>
      <c r="UKM17" s="403"/>
      <c r="UKN17" s="403"/>
      <c r="UKO17" s="403"/>
      <c r="UKP17" s="403"/>
      <c r="UKQ17" s="403"/>
      <c r="UKR17" s="403"/>
      <c r="UKS17" s="403"/>
      <c r="UKT17" s="403"/>
      <c r="UKU17" s="403"/>
      <c r="UKV17" s="403"/>
      <c r="UKW17" s="403"/>
      <c r="UKX17" s="403"/>
      <c r="UKY17" s="403"/>
      <c r="UKZ17" s="403"/>
      <c r="ULA17" s="403"/>
      <c r="ULB17" s="403"/>
      <c r="ULC17" s="403"/>
      <c r="ULD17" s="403"/>
      <c r="ULE17" s="403"/>
      <c r="ULF17" s="403"/>
      <c r="ULG17" s="403"/>
      <c r="ULH17" s="403"/>
      <c r="ULI17" s="403"/>
      <c r="ULJ17" s="403"/>
      <c r="ULK17" s="403"/>
      <c r="ULL17" s="403"/>
      <c r="ULM17" s="403"/>
      <c r="ULN17" s="403"/>
      <c r="ULO17" s="403"/>
      <c r="ULP17" s="403"/>
      <c r="ULQ17" s="403"/>
      <c r="ULR17" s="403"/>
      <c r="ULS17" s="403"/>
      <c r="ULT17" s="403"/>
      <c r="ULU17" s="403"/>
      <c r="ULV17" s="403"/>
      <c r="ULW17" s="403"/>
      <c r="ULX17" s="403"/>
      <c r="ULY17" s="403"/>
      <c r="ULZ17" s="403"/>
      <c r="UMA17" s="403"/>
      <c r="UMB17" s="403"/>
      <c r="UMC17" s="403"/>
      <c r="UMD17" s="403"/>
      <c r="UME17" s="403"/>
      <c r="UMF17" s="403"/>
      <c r="UMG17" s="403"/>
      <c r="UMH17" s="403"/>
      <c r="UMI17" s="403"/>
      <c r="UMJ17" s="403"/>
      <c r="UMK17" s="403"/>
      <c r="UML17" s="403"/>
      <c r="UMM17" s="403"/>
      <c r="UMN17" s="403"/>
      <c r="UMO17" s="403"/>
      <c r="UMP17" s="403"/>
      <c r="UMQ17" s="403"/>
      <c r="UMR17" s="403"/>
      <c r="UMS17" s="403"/>
      <c r="UMT17" s="403"/>
      <c r="UMU17" s="403"/>
      <c r="UMV17" s="403"/>
      <c r="UMW17" s="403"/>
      <c r="UMX17" s="403"/>
      <c r="UMY17" s="403"/>
      <c r="UMZ17" s="403"/>
      <c r="UNA17" s="403"/>
      <c r="UNB17" s="403"/>
      <c r="UNC17" s="403"/>
      <c r="UND17" s="403"/>
      <c r="UNE17" s="403"/>
      <c r="UNF17" s="403"/>
      <c r="UNG17" s="403"/>
      <c r="UNH17" s="403"/>
      <c r="UNI17" s="403"/>
      <c r="UNJ17" s="403"/>
      <c r="UNK17" s="403"/>
      <c r="UNL17" s="403"/>
      <c r="UNM17" s="403"/>
      <c r="UNN17" s="403"/>
      <c r="UNO17" s="403"/>
      <c r="UNP17" s="403"/>
      <c r="UNQ17" s="403"/>
      <c r="UNR17" s="403"/>
      <c r="UNS17" s="403"/>
      <c r="UNT17" s="403"/>
      <c r="UNU17" s="403"/>
      <c r="UNV17" s="403"/>
      <c r="UNW17" s="403"/>
      <c r="UNX17" s="403"/>
      <c r="UNY17" s="403"/>
      <c r="UNZ17" s="403"/>
      <c r="UOA17" s="403"/>
      <c r="UOB17" s="403"/>
      <c r="UOC17" s="403"/>
      <c r="UOD17" s="403"/>
      <c r="UOE17" s="403"/>
      <c r="UOF17" s="403"/>
      <c r="UOG17" s="403"/>
      <c r="UOH17" s="403"/>
      <c r="UOI17" s="403"/>
      <c r="UOJ17" s="403"/>
      <c r="UOK17" s="403"/>
      <c r="UOL17" s="403"/>
      <c r="UOM17" s="403"/>
      <c r="UON17" s="403"/>
      <c r="UOO17" s="403"/>
      <c r="UOP17" s="403"/>
      <c r="UOQ17" s="403"/>
      <c r="UOR17" s="403"/>
      <c r="UOS17" s="403"/>
      <c r="UOT17" s="403"/>
      <c r="UOU17" s="403"/>
      <c r="UOV17" s="403"/>
      <c r="UOW17" s="403"/>
      <c r="UOX17" s="403"/>
      <c r="UOY17" s="403"/>
      <c r="UOZ17" s="403"/>
      <c r="UPA17" s="403"/>
      <c r="UPB17" s="403"/>
      <c r="UPC17" s="403"/>
      <c r="UPD17" s="403"/>
      <c r="UPE17" s="403"/>
      <c r="UPF17" s="403"/>
      <c r="UPG17" s="403"/>
      <c r="UPH17" s="403"/>
      <c r="UPI17" s="403"/>
      <c r="UPJ17" s="403"/>
      <c r="UPK17" s="403"/>
      <c r="UPL17" s="403"/>
      <c r="UPM17" s="403"/>
      <c r="UPN17" s="403"/>
      <c r="UPO17" s="403"/>
      <c r="UPP17" s="403"/>
      <c r="UPQ17" s="403"/>
      <c r="UPR17" s="403"/>
      <c r="UPS17" s="403"/>
      <c r="UPT17" s="403"/>
      <c r="UPU17" s="403"/>
      <c r="UPV17" s="403"/>
      <c r="UPW17" s="403"/>
      <c r="UPX17" s="403"/>
      <c r="UPY17" s="403"/>
      <c r="UPZ17" s="403"/>
      <c r="UQA17" s="403"/>
      <c r="UQB17" s="403"/>
      <c r="UQC17" s="403"/>
      <c r="UQD17" s="403"/>
      <c r="UQE17" s="403"/>
      <c r="UQF17" s="403"/>
      <c r="UQG17" s="403"/>
      <c r="UQH17" s="403"/>
      <c r="UQI17" s="403"/>
      <c r="UQJ17" s="403"/>
      <c r="UQK17" s="403"/>
      <c r="UQL17" s="403"/>
      <c r="UQM17" s="403"/>
      <c r="UQN17" s="403"/>
      <c r="UQO17" s="403"/>
      <c r="UQP17" s="403"/>
      <c r="UQQ17" s="403"/>
      <c r="UQR17" s="403"/>
      <c r="UQS17" s="403"/>
      <c r="UQT17" s="403"/>
      <c r="UQU17" s="403"/>
      <c r="UQV17" s="403"/>
      <c r="UQW17" s="403"/>
      <c r="UQX17" s="403"/>
      <c r="UQY17" s="403"/>
      <c r="UQZ17" s="403"/>
      <c r="URA17" s="403"/>
      <c r="URB17" s="403"/>
      <c r="URC17" s="403"/>
      <c r="URD17" s="403"/>
      <c r="URE17" s="403"/>
      <c r="URF17" s="403"/>
      <c r="URG17" s="403"/>
      <c r="URH17" s="403"/>
      <c r="URI17" s="403"/>
      <c r="URJ17" s="403"/>
      <c r="URK17" s="403"/>
      <c r="URL17" s="403"/>
      <c r="URM17" s="403"/>
      <c r="URN17" s="403"/>
      <c r="URO17" s="403"/>
      <c r="URP17" s="403"/>
      <c r="URQ17" s="403"/>
      <c r="URR17" s="403"/>
      <c r="URS17" s="403"/>
      <c r="URT17" s="403"/>
      <c r="URU17" s="403"/>
      <c r="URV17" s="403"/>
      <c r="URW17" s="403"/>
      <c r="URX17" s="403"/>
      <c r="URY17" s="403"/>
      <c r="URZ17" s="403"/>
      <c r="USA17" s="403"/>
      <c r="USB17" s="403"/>
      <c r="USC17" s="403"/>
      <c r="USD17" s="403"/>
      <c r="USE17" s="403"/>
      <c r="USF17" s="403"/>
      <c r="USG17" s="403"/>
      <c r="USH17" s="403"/>
      <c r="USI17" s="403"/>
      <c r="USJ17" s="403"/>
      <c r="USK17" s="403"/>
      <c r="USL17" s="403"/>
      <c r="USM17" s="403"/>
      <c r="USN17" s="403"/>
      <c r="USO17" s="403"/>
      <c r="USP17" s="403"/>
      <c r="USQ17" s="403"/>
      <c r="USR17" s="403"/>
      <c r="USS17" s="403"/>
      <c r="UST17" s="403"/>
      <c r="USU17" s="403"/>
      <c r="USV17" s="403"/>
      <c r="USW17" s="403"/>
      <c r="USX17" s="403"/>
      <c r="USY17" s="403"/>
      <c r="USZ17" s="403"/>
      <c r="UTA17" s="403"/>
      <c r="UTB17" s="403"/>
      <c r="UTC17" s="403"/>
      <c r="UTD17" s="403"/>
      <c r="UTE17" s="403"/>
      <c r="UTF17" s="403"/>
      <c r="UTG17" s="403"/>
      <c r="UTH17" s="403"/>
      <c r="UTI17" s="403"/>
      <c r="UTJ17" s="403"/>
      <c r="UTK17" s="403"/>
      <c r="UTL17" s="403"/>
      <c r="UTM17" s="403"/>
      <c r="UTN17" s="403"/>
      <c r="UTO17" s="403"/>
      <c r="UTP17" s="403"/>
      <c r="UTQ17" s="403"/>
      <c r="UTR17" s="403"/>
      <c r="UTS17" s="403"/>
      <c r="UTT17" s="403"/>
      <c r="UTU17" s="403"/>
      <c r="UTV17" s="403"/>
      <c r="UTW17" s="403"/>
      <c r="UTX17" s="403"/>
      <c r="UTY17" s="403"/>
      <c r="UTZ17" s="403"/>
      <c r="UUA17" s="403"/>
      <c r="UUB17" s="403"/>
      <c r="UUC17" s="403"/>
      <c r="UUD17" s="403"/>
      <c r="UUE17" s="403"/>
      <c r="UUF17" s="403"/>
      <c r="UUG17" s="403"/>
      <c r="UUH17" s="403"/>
      <c r="UUI17" s="403"/>
      <c r="UUJ17" s="403"/>
      <c r="UUK17" s="403"/>
      <c r="UUL17" s="403"/>
      <c r="UUM17" s="403"/>
      <c r="UUN17" s="403"/>
      <c r="UUO17" s="403"/>
      <c r="UUP17" s="403"/>
      <c r="UUQ17" s="403"/>
      <c r="UUR17" s="403"/>
      <c r="UUS17" s="403"/>
      <c r="UUT17" s="403"/>
      <c r="UUU17" s="403"/>
      <c r="UUV17" s="403"/>
      <c r="UUW17" s="403"/>
      <c r="UUX17" s="403"/>
      <c r="UUY17" s="403"/>
      <c r="UUZ17" s="403"/>
      <c r="UVA17" s="403"/>
      <c r="UVB17" s="403"/>
      <c r="UVC17" s="403"/>
      <c r="UVD17" s="403"/>
      <c r="UVE17" s="403"/>
      <c r="UVF17" s="403"/>
      <c r="UVG17" s="403"/>
      <c r="UVH17" s="403"/>
      <c r="UVI17" s="403"/>
      <c r="UVJ17" s="403"/>
      <c r="UVK17" s="403"/>
      <c r="UVL17" s="403"/>
      <c r="UVM17" s="403"/>
      <c r="UVN17" s="403"/>
      <c r="UVO17" s="403"/>
      <c r="UVP17" s="403"/>
      <c r="UVQ17" s="403"/>
      <c r="UVR17" s="403"/>
      <c r="UVS17" s="403"/>
      <c r="UVT17" s="403"/>
      <c r="UVU17" s="403"/>
      <c r="UVV17" s="403"/>
      <c r="UVW17" s="403"/>
      <c r="UVX17" s="403"/>
      <c r="UVY17" s="403"/>
      <c r="UVZ17" s="403"/>
      <c r="UWA17" s="403"/>
      <c r="UWB17" s="403"/>
      <c r="UWC17" s="403"/>
      <c r="UWD17" s="403"/>
      <c r="UWE17" s="403"/>
      <c r="UWF17" s="403"/>
      <c r="UWG17" s="403"/>
      <c r="UWH17" s="403"/>
      <c r="UWI17" s="403"/>
      <c r="UWJ17" s="403"/>
      <c r="UWK17" s="403"/>
      <c r="UWL17" s="403"/>
      <c r="UWM17" s="403"/>
      <c r="UWN17" s="403"/>
      <c r="UWO17" s="403"/>
      <c r="UWP17" s="403"/>
      <c r="UWQ17" s="403"/>
      <c r="UWR17" s="403"/>
      <c r="UWS17" s="403"/>
      <c r="UWT17" s="403"/>
      <c r="UWU17" s="403"/>
      <c r="UWV17" s="403"/>
      <c r="UWW17" s="403"/>
      <c r="UWX17" s="403"/>
      <c r="UWY17" s="403"/>
      <c r="UWZ17" s="403"/>
      <c r="UXA17" s="403"/>
      <c r="UXB17" s="403"/>
      <c r="UXC17" s="403"/>
      <c r="UXD17" s="403"/>
      <c r="UXE17" s="403"/>
      <c r="UXF17" s="403"/>
      <c r="UXG17" s="403"/>
      <c r="UXH17" s="403"/>
      <c r="UXI17" s="403"/>
      <c r="UXJ17" s="403"/>
      <c r="UXK17" s="403"/>
      <c r="UXL17" s="403"/>
      <c r="UXM17" s="403"/>
      <c r="UXN17" s="403"/>
      <c r="UXO17" s="403"/>
      <c r="UXP17" s="403"/>
      <c r="UXQ17" s="403"/>
      <c r="UXR17" s="403"/>
      <c r="UXS17" s="403"/>
      <c r="UXT17" s="403"/>
      <c r="UXU17" s="403"/>
      <c r="UXV17" s="403"/>
      <c r="UXW17" s="403"/>
      <c r="UXX17" s="403"/>
      <c r="UXY17" s="403"/>
      <c r="UXZ17" s="403"/>
      <c r="UYA17" s="403"/>
      <c r="UYB17" s="403"/>
      <c r="UYC17" s="403"/>
      <c r="UYD17" s="403"/>
      <c r="UYE17" s="403"/>
      <c r="UYF17" s="403"/>
      <c r="UYG17" s="403"/>
      <c r="UYH17" s="403"/>
      <c r="UYI17" s="403"/>
      <c r="UYJ17" s="403"/>
      <c r="UYK17" s="403"/>
      <c r="UYL17" s="403"/>
      <c r="UYM17" s="403"/>
      <c r="UYN17" s="403"/>
      <c r="UYO17" s="403"/>
      <c r="UYP17" s="403"/>
      <c r="UYQ17" s="403"/>
      <c r="UYR17" s="403"/>
      <c r="UYS17" s="403"/>
      <c r="UYT17" s="403"/>
      <c r="UYU17" s="403"/>
      <c r="UYV17" s="403"/>
      <c r="UYW17" s="403"/>
      <c r="UYX17" s="403"/>
      <c r="UYY17" s="403"/>
      <c r="UYZ17" s="403"/>
      <c r="UZA17" s="403"/>
      <c r="UZB17" s="403"/>
      <c r="UZC17" s="403"/>
      <c r="UZD17" s="403"/>
      <c r="UZE17" s="403"/>
      <c r="UZF17" s="403"/>
      <c r="UZG17" s="403"/>
      <c r="UZH17" s="403"/>
      <c r="UZI17" s="403"/>
      <c r="UZJ17" s="403"/>
      <c r="UZK17" s="403"/>
      <c r="UZL17" s="403"/>
      <c r="UZM17" s="403"/>
      <c r="UZN17" s="403"/>
      <c r="UZO17" s="403"/>
      <c r="UZP17" s="403"/>
      <c r="UZQ17" s="403"/>
      <c r="UZR17" s="403"/>
      <c r="UZS17" s="403"/>
      <c r="UZT17" s="403"/>
      <c r="UZU17" s="403"/>
      <c r="UZV17" s="403"/>
      <c r="UZW17" s="403"/>
      <c r="UZX17" s="403"/>
      <c r="UZY17" s="403"/>
      <c r="UZZ17" s="403"/>
      <c r="VAA17" s="403"/>
      <c r="VAB17" s="403"/>
      <c r="VAC17" s="403"/>
      <c r="VAD17" s="403"/>
      <c r="VAE17" s="403"/>
      <c r="VAF17" s="403"/>
      <c r="VAG17" s="403"/>
      <c r="VAH17" s="403"/>
      <c r="VAI17" s="403"/>
      <c r="VAJ17" s="403"/>
      <c r="VAK17" s="403"/>
      <c r="VAL17" s="403"/>
      <c r="VAM17" s="403"/>
      <c r="VAN17" s="403"/>
      <c r="VAO17" s="403"/>
      <c r="VAP17" s="403"/>
      <c r="VAQ17" s="403"/>
      <c r="VAR17" s="403"/>
      <c r="VAS17" s="403"/>
      <c r="VAT17" s="403"/>
      <c r="VAU17" s="403"/>
      <c r="VAV17" s="403"/>
      <c r="VAW17" s="403"/>
      <c r="VAX17" s="403"/>
      <c r="VAY17" s="403"/>
      <c r="VAZ17" s="403"/>
      <c r="VBA17" s="403"/>
      <c r="VBB17" s="403"/>
      <c r="VBC17" s="403"/>
      <c r="VBD17" s="403"/>
      <c r="VBE17" s="403"/>
      <c r="VBF17" s="403"/>
      <c r="VBG17" s="403"/>
      <c r="VBH17" s="403"/>
      <c r="VBI17" s="403"/>
      <c r="VBJ17" s="403"/>
      <c r="VBK17" s="403"/>
      <c r="VBL17" s="403"/>
      <c r="VBM17" s="403"/>
      <c r="VBN17" s="403"/>
      <c r="VBO17" s="403"/>
      <c r="VBP17" s="403"/>
      <c r="VBQ17" s="403"/>
      <c r="VBR17" s="403"/>
      <c r="VBS17" s="403"/>
      <c r="VBT17" s="403"/>
      <c r="VBU17" s="403"/>
      <c r="VBV17" s="403"/>
      <c r="VBW17" s="403"/>
      <c r="VBX17" s="403"/>
      <c r="VBY17" s="403"/>
      <c r="VBZ17" s="403"/>
      <c r="VCA17" s="403"/>
      <c r="VCB17" s="403"/>
      <c r="VCC17" s="403"/>
      <c r="VCD17" s="403"/>
      <c r="VCE17" s="403"/>
      <c r="VCF17" s="403"/>
      <c r="VCG17" s="403"/>
      <c r="VCH17" s="403"/>
      <c r="VCI17" s="403"/>
      <c r="VCJ17" s="403"/>
      <c r="VCK17" s="403"/>
      <c r="VCL17" s="403"/>
      <c r="VCM17" s="403"/>
      <c r="VCN17" s="403"/>
      <c r="VCO17" s="403"/>
      <c r="VCP17" s="403"/>
      <c r="VCQ17" s="403"/>
      <c r="VCR17" s="403"/>
      <c r="VCS17" s="403"/>
      <c r="VCT17" s="403"/>
      <c r="VCU17" s="403"/>
      <c r="VCV17" s="403"/>
      <c r="VCW17" s="403"/>
      <c r="VCX17" s="403"/>
      <c r="VCY17" s="403"/>
      <c r="VCZ17" s="403"/>
      <c r="VDA17" s="403"/>
      <c r="VDB17" s="403"/>
      <c r="VDC17" s="403"/>
      <c r="VDD17" s="403"/>
      <c r="VDE17" s="403"/>
      <c r="VDF17" s="403"/>
      <c r="VDG17" s="403"/>
      <c r="VDH17" s="403"/>
      <c r="VDI17" s="403"/>
      <c r="VDJ17" s="403"/>
      <c r="VDK17" s="403"/>
      <c r="VDL17" s="403"/>
      <c r="VDM17" s="403"/>
      <c r="VDN17" s="403"/>
      <c r="VDO17" s="403"/>
      <c r="VDP17" s="403"/>
      <c r="VDQ17" s="403"/>
      <c r="VDR17" s="403"/>
      <c r="VDS17" s="403"/>
      <c r="VDT17" s="403"/>
      <c r="VDU17" s="403"/>
      <c r="VDV17" s="403"/>
      <c r="VDW17" s="403"/>
      <c r="VDX17" s="403"/>
      <c r="VDY17" s="403"/>
      <c r="VDZ17" s="403"/>
      <c r="VEA17" s="403"/>
      <c r="VEB17" s="403"/>
      <c r="VEC17" s="403"/>
      <c r="VED17" s="403"/>
      <c r="VEE17" s="403"/>
      <c r="VEF17" s="403"/>
      <c r="VEG17" s="403"/>
      <c r="VEH17" s="403"/>
      <c r="VEI17" s="403"/>
      <c r="VEJ17" s="403"/>
      <c r="VEK17" s="403"/>
      <c r="VEL17" s="403"/>
      <c r="VEM17" s="403"/>
      <c r="VEN17" s="403"/>
      <c r="VEO17" s="403"/>
      <c r="VEP17" s="403"/>
      <c r="VEQ17" s="403"/>
      <c r="VER17" s="403"/>
      <c r="VES17" s="403"/>
      <c r="VET17" s="403"/>
      <c r="VEU17" s="403"/>
      <c r="VEV17" s="403"/>
      <c r="VEW17" s="403"/>
      <c r="VEX17" s="403"/>
      <c r="VEY17" s="403"/>
      <c r="VEZ17" s="403"/>
      <c r="VFA17" s="403"/>
      <c r="VFB17" s="403"/>
      <c r="VFC17" s="403"/>
      <c r="VFD17" s="403"/>
      <c r="VFE17" s="403"/>
      <c r="VFF17" s="403"/>
      <c r="VFG17" s="403"/>
      <c r="VFH17" s="403"/>
      <c r="VFI17" s="403"/>
      <c r="VFJ17" s="403"/>
      <c r="VFK17" s="403"/>
      <c r="VFL17" s="403"/>
      <c r="VFM17" s="403"/>
      <c r="VFN17" s="403"/>
      <c r="VFO17" s="403"/>
      <c r="VFP17" s="403"/>
      <c r="VFQ17" s="403"/>
      <c r="VFR17" s="403"/>
      <c r="VFS17" s="403"/>
      <c r="VFT17" s="403"/>
      <c r="VFU17" s="403"/>
      <c r="VFV17" s="403"/>
      <c r="VFW17" s="403"/>
      <c r="VFX17" s="403"/>
      <c r="VFY17" s="403"/>
      <c r="VFZ17" s="403"/>
      <c r="VGA17" s="403"/>
      <c r="VGB17" s="403"/>
      <c r="VGC17" s="403"/>
      <c r="VGD17" s="403"/>
      <c r="VGE17" s="403"/>
      <c r="VGF17" s="403"/>
      <c r="VGG17" s="403"/>
      <c r="VGH17" s="403"/>
      <c r="VGI17" s="403"/>
      <c r="VGJ17" s="403"/>
      <c r="VGK17" s="403"/>
      <c r="VGL17" s="403"/>
      <c r="VGM17" s="403"/>
      <c r="VGN17" s="403"/>
      <c r="VGO17" s="403"/>
      <c r="VGP17" s="403"/>
      <c r="VGQ17" s="403"/>
      <c r="VGR17" s="403"/>
      <c r="VGS17" s="403"/>
      <c r="VGT17" s="403"/>
      <c r="VGU17" s="403"/>
      <c r="VGV17" s="403"/>
      <c r="VGW17" s="403"/>
      <c r="VGX17" s="403"/>
      <c r="VGY17" s="403"/>
      <c r="VGZ17" s="403"/>
      <c r="VHA17" s="403"/>
      <c r="VHB17" s="403"/>
      <c r="VHC17" s="403"/>
      <c r="VHD17" s="403"/>
      <c r="VHE17" s="403"/>
      <c r="VHF17" s="403"/>
      <c r="VHG17" s="403"/>
      <c r="VHH17" s="403"/>
      <c r="VHI17" s="403"/>
      <c r="VHJ17" s="403"/>
      <c r="VHK17" s="403"/>
      <c r="VHL17" s="403"/>
      <c r="VHM17" s="403"/>
      <c r="VHN17" s="403"/>
      <c r="VHO17" s="403"/>
      <c r="VHP17" s="403"/>
      <c r="VHQ17" s="403"/>
      <c r="VHR17" s="403"/>
      <c r="VHS17" s="403"/>
      <c r="VHT17" s="403"/>
      <c r="VHU17" s="403"/>
      <c r="VHV17" s="403"/>
      <c r="VHW17" s="403"/>
      <c r="VHX17" s="403"/>
      <c r="VHY17" s="403"/>
      <c r="VHZ17" s="403"/>
      <c r="VIA17" s="403"/>
      <c r="VIB17" s="403"/>
      <c r="VIC17" s="403"/>
      <c r="VID17" s="403"/>
      <c r="VIE17" s="403"/>
      <c r="VIF17" s="403"/>
      <c r="VIG17" s="403"/>
      <c r="VIH17" s="403"/>
      <c r="VII17" s="403"/>
      <c r="VIJ17" s="403"/>
      <c r="VIK17" s="403"/>
      <c r="VIL17" s="403"/>
      <c r="VIM17" s="403"/>
      <c r="VIN17" s="403"/>
      <c r="VIO17" s="403"/>
      <c r="VIP17" s="403"/>
      <c r="VIQ17" s="403"/>
      <c r="VIR17" s="403"/>
      <c r="VIS17" s="403"/>
      <c r="VIT17" s="403"/>
      <c r="VIU17" s="403"/>
      <c r="VIV17" s="403"/>
      <c r="VIW17" s="403"/>
      <c r="VIX17" s="403"/>
      <c r="VIY17" s="403"/>
      <c r="VIZ17" s="403"/>
      <c r="VJA17" s="403"/>
      <c r="VJB17" s="403"/>
      <c r="VJC17" s="403"/>
      <c r="VJD17" s="403"/>
      <c r="VJE17" s="403"/>
      <c r="VJF17" s="403"/>
      <c r="VJG17" s="403"/>
      <c r="VJH17" s="403"/>
      <c r="VJI17" s="403"/>
      <c r="VJJ17" s="403"/>
      <c r="VJK17" s="403"/>
      <c r="VJL17" s="403"/>
      <c r="VJM17" s="403"/>
      <c r="VJN17" s="403"/>
      <c r="VJO17" s="403"/>
      <c r="VJP17" s="403"/>
      <c r="VJQ17" s="403"/>
      <c r="VJR17" s="403"/>
      <c r="VJS17" s="403"/>
      <c r="VJT17" s="403"/>
      <c r="VJU17" s="403"/>
      <c r="VJV17" s="403"/>
      <c r="VJW17" s="403"/>
      <c r="VJX17" s="403"/>
      <c r="VJY17" s="403"/>
      <c r="VJZ17" s="403"/>
      <c r="VKA17" s="403"/>
      <c r="VKB17" s="403"/>
      <c r="VKC17" s="403"/>
      <c r="VKD17" s="403"/>
      <c r="VKE17" s="403"/>
      <c r="VKF17" s="403"/>
      <c r="VKG17" s="403"/>
      <c r="VKH17" s="403"/>
      <c r="VKI17" s="403"/>
      <c r="VKJ17" s="403"/>
      <c r="VKK17" s="403"/>
      <c r="VKL17" s="403"/>
      <c r="VKM17" s="403"/>
      <c r="VKN17" s="403"/>
      <c r="VKO17" s="403"/>
      <c r="VKP17" s="403"/>
      <c r="VKQ17" s="403"/>
      <c r="VKR17" s="403"/>
      <c r="VKS17" s="403"/>
      <c r="VKT17" s="403"/>
      <c r="VKU17" s="403"/>
      <c r="VKV17" s="403"/>
      <c r="VKW17" s="403"/>
      <c r="VKX17" s="403"/>
      <c r="VKY17" s="403"/>
      <c r="VKZ17" s="403"/>
      <c r="VLA17" s="403"/>
      <c r="VLB17" s="403"/>
      <c r="VLC17" s="403"/>
      <c r="VLD17" s="403"/>
      <c r="VLE17" s="403"/>
      <c r="VLF17" s="403"/>
      <c r="VLG17" s="403"/>
      <c r="VLH17" s="403"/>
      <c r="VLI17" s="403"/>
      <c r="VLJ17" s="403"/>
      <c r="VLK17" s="403"/>
      <c r="VLL17" s="403"/>
      <c r="VLM17" s="403"/>
      <c r="VLN17" s="403"/>
      <c r="VLO17" s="403"/>
      <c r="VLP17" s="403"/>
      <c r="VLQ17" s="403"/>
      <c r="VLR17" s="403"/>
      <c r="VLS17" s="403"/>
      <c r="VLT17" s="403"/>
      <c r="VLU17" s="403"/>
      <c r="VLV17" s="403"/>
      <c r="VLW17" s="403"/>
      <c r="VLX17" s="403"/>
      <c r="VLY17" s="403"/>
      <c r="VLZ17" s="403"/>
      <c r="VMA17" s="403"/>
      <c r="VMB17" s="403"/>
      <c r="VMC17" s="403"/>
      <c r="VMD17" s="403"/>
      <c r="VME17" s="403"/>
      <c r="VMF17" s="403"/>
      <c r="VMG17" s="403"/>
      <c r="VMH17" s="403"/>
      <c r="VMI17" s="403"/>
      <c r="VMJ17" s="403"/>
      <c r="VMK17" s="403"/>
      <c r="VML17" s="403"/>
      <c r="VMM17" s="403"/>
      <c r="VMN17" s="403"/>
      <c r="VMO17" s="403"/>
      <c r="VMP17" s="403"/>
      <c r="VMQ17" s="403"/>
      <c r="VMR17" s="403"/>
      <c r="VMS17" s="403"/>
      <c r="VMT17" s="403"/>
      <c r="VMU17" s="403"/>
      <c r="VMV17" s="403"/>
      <c r="VMW17" s="403"/>
      <c r="VMX17" s="403"/>
      <c r="VMY17" s="403"/>
      <c r="VMZ17" s="403"/>
      <c r="VNA17" s="403"/>
      <c r="VNB17" s="403"/>
      <c r="VNC17" s="403"/>
      <c r="VND17" s="403"/>
      <c r="VNE17" s="403"/>
      <c r="VNF17" s="403"/>
      <c r="VNG17" s="403"/>
      <c r="VNH17" s="403"/>
      <c r="VNI17" s="403"/>
      <c r="VNJ17" s="403"/>
      <c r="VNK17" s="403"/>
      <c r="VNL17" s="403"/>
      <c r="VNM17" s="403"/>
      <c r="VNN17" s="403"/>
      <c r="VNO17" s="403"/>
      <c r="VNP17" s="403"/>
      <c r="VNQ17" s="403"/>
      <c r="VNR17" s="403"/>
      <c r="VNS17" s="403"/>
      <c r="VNT17" s="403"/>
      <c r="VNU17" s="403"/>
      <c r="VNV17" s="403"/>
      <c r="VNW17" s="403"/>
      <c r="VNX17" s="403"/>
      <c r="VNY17" s="403"/>
      <c r="VNZ17" s="403"/>
      <c r="VOA17" s="403"/>
      <c r="VOB17" s="403"/>
      <c r="VOC17" s="403"/>
      <c r="VOD17" s="403"/>
      <c r="VOE17" s="403"/>
      <c r="VOF17" s="403"/>
      <c r="VOG17" s="403"/>
      <c r="VOH17" s="403"/>
      <c r="VOI17" s="403"/>
      <c r="VOJ17" s="403"/>
      <c r="VOK17" s="403"/>
      <c r="VOL17" s="403"/>
      <c r="VOM17" s="403"/>
      <c r="VON17" s="403"/>
      <c r="VOO17" s="403"/>
      <c r="VOP17" s="403"/>
      <c r="VOQ17" s="403"/>
      <c r="VOR17" s="403"/>
      <c r="VOS17" s="403"/>
      <c r="VOT17" s="403"/>
      <c r="VOU17" s="403"/>
      <c r="VOV17" s="403"/>
      <c r="VOW17" s="403"/>
      <c r="VOX17" s="403"/>
      <c r="VOY17" s="403"/>
      <c r="VOZ17" s="403"/>
      <c r="VPA17" s="403"/>
      <c r="VPB17" s="403"/>
      <c r="VPC17" s="403"/>
      <c r="VPD17" s="403"/>
      <c r="VPE17" s="403"/>
      <c r="VPF17" s="403"/>
      <c r="VPG17" s="403"/>
      <c r="VPH17" s="403"/>
      <c r="VPI17" s="403"/>
      <c r="VPJ17" s="403"/>
      <c r="VPK17" s="403"/>
      <c r="VPL17" s="403"/>
      <c r="VPM17" s="403"/>
      <c r="VPN17" s="403"/>
      <c r="VPO17" s="403"/>
      <c r="VPP17" s="403"/>
      <c r="VPQ17" s="403"/>
      <c r="VPR17" s="403"/>
      <c r="VPS17" s="403"/>
      <c r="VPT17" s="403"/>
      <c r="VPU17" s="403"/>
      <c r="VPV17" s="403"/>
      <c r="VPW17" s="403"/>
      <c r="VPX17" s="403"/>
      <c r="VPY17" s="403"/>
      <c r="VPZ17" s="403"/>
      <c r="VQA17" s="403"/>
      <c r="VQB17" s="403"/>
      <c r="VQC17" s="403"/>
      <c r="VQD17" s="403"/>
      <c r="VQE17" s="403"/>
      <c r="VQF17" s="403"/>
      <c r="VQG17" s="403"/>
      <c r="VQH17" s="403"/>
      <c r="VQI17" s="403"/>
      <c r="VQJ17" s="403"/>
      <c r="VQK17" s="403"/>
      <c r="VQL17" s="403"/>
      <c r="VQM17" s="403"/>
      <c r="VQN17" s="403"/>
      <c r="VQO17" s="403"/>
      <c r="VQP17" s="403"/>
      <c r="VQQ17" s="403"/>
      <c r="VQR17" s="403"/>
      <c r="VQS17" s="403"/>
      <c r="VQT17" s="403"/>
      <c r="VQU17" s="403"/>
      <c r="VQV17" s="403"/>
      <c r="VQW17" s="403"/>
      <c r="VQX17" s="403"/>
      <c r="VQY17" s="403"/>
      <c r="VQZ17" s="403"/>
      <c r="VRA17" s="403"/>
      <c r="VRB17" s="403"/>
      <c r="VRC17" s="403"/>
      <c r="VRD17" s="403"/>
      <c r="VRE17" s="403"/>
      <c r="VRF17" s="403"/>
      <c r="VRG17" s="403"/>
      <c r="VRH17" s="403"/>
      <c r="VRI17" s="403"/>
      <c r="VRJ17" s="403"/>
      <c r="VRK17" s="403"/>
      <c r="VRL17" s="403"/>
      <c r="VRM17" s="403"/>
      <c r="VRN17" s="403"/>
      <c r="VRO17" s="403"/>
      <c r="VRP17" s="403"/>
      <c r="VRQ17" s="403"/>
      <c r="VRR17" s="403"/>
      <c r="VRS17" s="403"/>
      <c r="VRT17" s="403"/>
      <c r="VRU17" s="403"/>
      <c r="VRV17" s="403"/>
      <c r="VRW17" s="403"/>
      <c r="VRX17" s="403"/>
      <c r="VRY17" s="403"/>
      <c r="VRZ17" s="403"/>
      <c r="VSA17" s="403"/>
      <c r="VSB17" s="403"/>
      <c r="VSC17" s="403"/>
      <c r="VSD17" s="403"/>
      <c r="VSE17" s="403"/>
      <c r="VSF17" s="403"/>
      <c r="VSG17" s="403"/>
      <c r="VSH17" s="403"/>
      <c r="VSI17" s="403"/>
      <c r="VSJ17" s="403"/>
      <c r="VSK17" s="403"/>
      <c r="VSL17" s="403"/>
      <c r="VSM17" s="403"/>
      <c r="VSN17" s="403"/>
      <c r="VSO17" s="403"/>
      <c r="VSP17" s="403"/>
      <c r="VSQ17" s="403"/>
      <c r="VSR17" s="403"/>
      <c r="VSS17" s="403"/>
      <c r="VST17" s="403"/>
      <c r="VSU17" s="403"/>
      <c r="VSV17" s="403"/>
      <c r="VSW17" s="403"/>
      <c r="VSX17" s="403"/>
      <c r="VSY17" s="403"/>
      <c r="VSZ17" s="403"/>
      <c r="VTA17" s="403"/>
      <c r="VTB17" s="403"/>
      <c r="VTC17" s="403"/>
      <c r="VTD17" s="403"/>
      <c r="VTE17" s="403"/>
      <c r="VTF17" s="403"/>
      <c r="VTG17" s="403"/>
      <c r="VTH17" s="403"/>
      <c r="VTI17" s="403"/>
      <c r="VTJ17" s="403"/>
      <c r="VTK17" s="403"/>
      <c r="VTL17" s="403"/>
      <c r="VTM17" s="403"/>
      <c r="VTN17" s="403"/>
      <c r="VTO17" s="403"/>
      <c r="VTP17" s="403"/>
      <c r="VTQ17" s="403"/>
      <c r="VTR17" s="403"/>
      <c r="VTS17" s="403"/>
      <c r="VTT17" s="403"/>
      <c r="VTU17" s="403"/>
      <c r="VTV17" s="403"/>
      <c r="VTW17" s="403"/>
      <c r="VTX17" s="403"/>
      <c r="VTY17" s="403"/>
      <c r="VTZ17" s="403"/>
      <c r="VUA17" s="403"/>
      <c r="VUB17" s="403"/>
      <c r="VUC17" s="403"/>
      <c r="VUD17" s="403"/>
      <c r="VUE17" s="403"/>
      <c r="VUF17" s="403"/>
      <c r="VUG17" s="403"/>
      <c r="VUH17" s="403"/>
      <c r="VUI17" s="403"/>
      <c r="VUJ17" s="403"/>
      <c r="VUK17" s="403"/>
      <c r="VUL17" s="403"/>
      <c r="VUM17" s="403"/>
      <c r="VUN17" s="403"/>
      <c r="VUO17" s="403"/>
      <c r="VUP17" s="403"/>
      <c r="VUQ17" s="403"/>
      <c r="VUR17" s="403"/>
      <c r="VUS17" s="403"/>
      <c r="VUT17" s="403"/>
      <c r="VUU17" s="403"/>
      <c r="VUV17" s="403"/>
      <c r="VUW17" s="403"/>
      <c r="VUX17" s="403"/>
      <c r="VUY17" s="403"/>
      <c r="VUZ17" s="403"/>
      <c r="VVA17" s="403"/>
      <c r="VVB17" s="403"/>
      <c r="VVC17" s="403"/>
      <c r="VVD17" s="403"/>
      <c r="VVE17" s="403"/>
      <c r="VVF17" s="403"/>
      <c r="VVG17" s="403"/>
      <c r="VVH17" s="403"/>
      <c r="VVI17" s="403"/>
      <c r="VVJ17" s="403"/>
      <c r="VVK17" s="403"/>
      <c r="VVL17" s="403"/>
      <c r="VVM17" s="403"/>
      <c r="VVN17" s="403"/>
      <c r="VVO17" s="403"/>
      <c r="VVP17" s="403"/>
      <c r="VVQ17" s="403"/>
      <c r="VVR17" s="403"/>
      <c r="VVS17" s="403"/>
      <c r="VVT17" s="403"/>
      <c r="VVU17" s="403"/>
      <c r="VVV17" s="403"/>
      <c r="VVW17" s="403"/>
      <c r="VVX17" s="403"/>
      <c r="VVY17" s="403"/>
      <c r="VVZ17" s="403"/>
      <c r="VWA17" s="403"/>
      <c r="VWB17" s="403"/>
      <c r="VWC17" s="403"/>
      <c r="VWD17" s="403"/>
      <c r="VWE17" s="403"/>
      <c r="VWF17" s="403"/>
      <c r="VWG17" s="403"/>
      <c r="VWH17" s="403"/>
      <c r="VWI17" s="403"/>
      <c r="VWJ17" s="403"/>
      <c r="VWK17" s="403"/>
      <c r="VWL17" s="403"/>
      <c r="VWM17" s="403"/>
      <c r="VWN17" s="403"/>
      <c r="VWO17" s="403"/>
      <c r="VWP17" s="403"/>
      <c r="VWQ17" s="403"/>
      <c r="VWR17" s="403"/>
      <c r="VWS17" s="403"/>
      <c r="VWT17" s="403"/>
      <c r="VWU17" s="403"/>
      <c r="VWV17" s="403"/>
      <c r="VWW17" s="403"/>
      <c r="VWX17" s="403"/>
      <c r="VWY17" s="403"/>
      <c r="VWZ17" s="403"/>
      <c r="VXA17" s="403"/>
      <c r="VXB17" s="403"/>
      <c r="VXC17" s="403"/>
      <c r="VXD17" s="403"/>
      <c r="VXE17" s="403"/>
      <c r="VXF17" s="403"/>
      <c r="VXG17" s="403"/>
      <c r="VXH17" s="403"/>
      <c r="VXI17" s="403"/>
      <c r="VXJ17" s="403"/>
      <c r="VXK17" s="403"/>
      <c r="VXL17" s="403"/>
      <c r="VXM17" s="403"/>
      <c r="VXN17" s="403"/>
      <c r="VXO17" s="403"/>
      <c r="VXP17" s="403"/>
      <c r="VXQ17" s="403"/>
      <c r="VXR17" s="403"/>
      <c r="VXS17" s="403"/>
      <c r="VXT17" s="403"/>
      <c r="VXU17" s="403"/>
      <c r="VXV17" s="403"/>
      <c r="VXW17" s="403"/>
      <c r="VXX17" s="403"/>
      <c r="VXY17" s="403"/>
      <c r="VXZ17" s="403"/>
      <c r="VYA17" s="403"/>
      <c r="VYB17" s="403"/>
      <c r="VYC17" s="403"/>
      <c r="VYD17" s="403"/>
      <c r="VYE17" s="403"/>
      <c r="VYF17" s="403"/>
      <c r="VYG17" s="403"/>
      <c r="VYH17" s="403"/>
      <c r="VYI17" s="403"/>
      <c r="VYJ17" s="403"/>
      <c r="VYK17" s="403"/>
      <c r="VYL17" s="403"/>
      <c r="VYM17" s="403"/>
      <c r="VYN17" s="403"/>
      <c r="VYO17" s="403"/>
      <c r="VYP17" s="403"/>
      <c r="VYQ17" s="403"/>
      <c r="VYR17" s="403"/>
      <c r="VYS17" s="403"/>
      <c r="VYT17" s="403"/>
      <c r="VYU17" s="403"/>
      <c r="VYV17" s="403"/>
      <c r="VYW17" s="403"/>
      <c r="VYX17" s="403"/>
      <c r="VYY17" s="403"/>
      <c r="VYZ17" s="403"/>
      <c r="VZA17" s="403"/>
      <c r="VZB17" s="403"/>
      <c r="VZC17" s="403"/>
      <c r="VZD17" s="403"/>
      <c r="VZE17" s="403"/>
      <c r="VZF17" s="403"/>
      <c r="VZG17" s="403"/>
      <c r="VZH17" s="403"/>
      <c r="VZI17" s="403"/>
      <c r="VZJ17" s="403"/>
      <c r="VZK17" s="403"/>
      <c r="VZL17" s="403"/>
      <c r="VZM17" s="403"/>
      <c r="VZN17" s="403"/>
      <c r="VZO17" s="403"/>
      <c r="VZP17" s="403"/>
      <c r="VZQ17" s="403"/>
      <c r="VZR17" s="403"/>
      <c r="VZS17" s="403"/>
      <c r="VZT17" s="403"/>
      <c r="VZU17" s="403"/>
      <c r="VZV17" s="403"/>
      <c r="VZW17" s="403"/>
      <c r="VZX17" s="403"/>
      <c r="VZY17" s="403"/>
      <c r="VZZ17" s="403"/>
      <c r="WAA17" s="403"/>
      <c r="WAB17" s="403"/>
      <c r="WAC17" s="403"/>
      <c r="WAD17" s="403"/>
      <c r="WAE17" s="403"/>
      <c r="WAF17" s="403"/>
      <c r="WAG17" s="403"/>
      <c r="WAH17" s="403"/>
      <c r="WAI17" s="403"/>
      <c r="WAJ17" s="403"/>
      <c r="WAK17" s="403"/>
      <c r="WAL17" s="403"/>
      <c r="WAM17" s="403"/>
      <c r="WAN17" s="403"/>
      <c r="WAO17" s="403"/>
      <c r="WAP17" s="403"/>
      <c r="WAQ17" s="403"/>
      <c r="WAR17" s="403"/>
      <c r="WAS17" s="403"/>
      <c r="WAT17" s="403"/>
      <c r="WAU17" s="403"/>
      <c r="WAV17" s="403"/>
      <c r="WAW17" s="403"/>
      <c r="WAX17" s="403"/>
      <c r="WAY17" s="403"/>
      <c r="WAZ17" s="403"/>
      <c r="WBA17" s="403"/>
      <c r="WBB17" s="403"/>
      <c r="WBC17" s="403"/>
      <c r="WBD17" s="403"/>
      <c r="WBE17" s="403"/>
      <c r="WBF17" s="403"/>
      <c r="WBG17" s="403"/>
      <c r="WBH17" s="403"/>
      <c r="WBI17" s="403"/>
      <c r="WBJ17" s="403"/>
      <c r="WBK17" s="403"/>
      <c r="WBL17" s="403"/>
      <c r="WBM17" s="403"/>
      <c r="WBN17" s="403"/>
      <c r="WBO17" s="403"/>
      <c r="WBP17" s="403"/>
      <c r="WBQ17" s="403"/>
      <c r="WBR17" s="403"/>
      <c r="WBS17" s="403"/>
      <c r="WBT17" s="403"/>
      <c r="WBU17" s="403"/>
      <c r="WBV17" s="403"/>
      <c r="WBW17" s="403"/>
      <c r="WBX17" s="403"/>
      <c r="WBY17" s="403"/>
      <c r="WBZ17" s="403"/>
      <c r="WCA17" s="403"/>
      <c r="WCB17" s="403"/>
      <c r="WCC17" s="403"/>
      <c r="WCD17" s="403"/>
      <c r="WCE17" s="403"/>
      <c r="WCF17" s="403"/>
      <c r="WCG17" s="403"/>
      <c r="WCH17" s="403"/>
      <c r="WCI17" s="403"/>
      <c r="WCJ17" s="403"/>
      <c r="WCK17" s="403"/>
      <c r="WCL17" s="403"/>
      <c r="WCM17" s="403"/>
      <c r="WCN17" s="403"/>
      <c r="WCO17" s="403"/>
      <c r="WCP17" s="403"/>
      <c r="WCQ17" s="403"/>
      <c r="WCR17" s="403"/>
      <c r="WCS17" s="403"/>
      <c r="WCT17" s="403"/>
      <c r="WCU17" s="403"/>
      <c r="WCV17" s="403"/>
      <c r="WCW17" s="403"/>
      <c r="WCX17" s="403"/>
      <c r="WCY17" s="403"/>
      <c r="WCZ17" s="403"/>
      <c r="WDA17" s="403"/>
      <c r="WDB17" s="403"/>
      <c r="WDC17" s="403"/>
      <c r="WDD17" s="403"/>
      <c r="WDE17" s="403"/>
      <c r="WDF17" s="403"/>
      <c r="WDG17" s="403"/>
      <c r="WDH17" s="403"/>
      <c r="WDI17" s="403"/>
      <c r="WDJ17" s="403"/>
      <c r="WDK17" s="403"/>
      <c r="WDL17" s="403"/>
      <c r="WDM17" s="403"/>
      <c r="WDN17" s="403"/>
      <c r="WDO17" s="403"/>
      <c r="WDP17" s="403"/>
      <c r="WDQ17" s="403"/>
      <c r="WDR17" s="403"/>
      <c r="WDS17" s="403"/>
      <c r="WDT17" s="403"/>
      <c r="WDU17" s="403"/>
      <c r="WDV17" s="403"/>
      <c r="WDW17" s="403"/>
      <c r="WDX17" s="403"/>
      <c r="WDY17" s="403"/>
      <c r="WDZ17" s="403"/>
      <c r="WEA17" s="403"/>
      <c r="WEB17" s="403"/>
      <c r="WEC17" s="403"/>
      <c r="WED17" s="403"/>
      <c r="WEE17" s="403"/>
      <c r="WEF17" s="403"/>
      <c r="WEG17" s="403"/>
      <c r="WEH17" s="403"/>
      <c r="WEI17" s="403"/>
      <c r="WEJ17" s="403"/>
      <c r="WEK17" s="403"/>
      <c r="WEL17" s="403"/>
      <c r="WEM17" s="403"/>
      <c r="WEN17" s="403"/>
      <c r="WEO17" s="403"/>
      <c r="WEP17" s="403"/>
      <c r="WEQ17" s="403"/>
      <c r="WER17" s="403"/>
      <c r="WES17" s="403"/>
      <c r="WET17" s="403"/>
      <c r="WEU17" s="403"/>
      <c r="WEV17" s="403"/>
      <c r="WEW17" s="403"/>
      <c r="WEX17" s="403"/>
      <c r="WEY17" s="403"/>
      <c r="WEZ17" s="403"/>
      <c r="WFA17" s="403"/>
      <c r="WFB17" s="403"/>
      <c r="WFC17" s="403"/>
      <c r="WFD17" s="403"/>
      <c r="WFE17" s="403"/>
      <c r="WFF17" s="403"/>
      <c r="WFG17" s="403"/>
      <c r="WFH17" s="403"/>
      <c r="WFI17" s="403"/>
      <c r="WFJ17" s="403"/>
      <c r="WFK17" s="403"/>
      <c r="WFL17" s="403"/>
      <c r="WFM17" s="403"/>
      <c r="WFN17" s="403"/>
      <c r="WFO17" s="403"/>
      <c r="WFP17" s="403"/>
      <c r="WFQ17" s="403"/>
      <c r="WFR17" s="403"/>
      <c r="WFS17" s="403"/>
      <c r="WFT17" s="403"/>
      <c r="WFU17" s="403"/>
      <c r="WFV17" s="403"/>
      <c r="WFW17" s="403"/>
      <c r="WFX17" s="403"/>
      <c r="WFY17" s="403"/>
      <c r="WFZ17" s="403"/>
      <c r="WGA17" s="403"/>
      <c r="WGB17" s="403"/>
      <c r="WGC17" s="403"/>
      <c r="WGD17" s="403"/>
      <c r="WGE17" s="403"/>
      <c r="WGF17" s="403"/>
      <c r="WGG17" s="403"/>
      <c r="WGH17" s="403"/>
      <c r="WGI17" s="403"/>
      <c r="WGJ17" s="403"/>
      <c r="WGK17" s="403"/>
      <c r="WGL17" s="403"/>
      <c r="WGM17" s="403"/>
      <c r="WGN17" s="403"/>
      <c r="WGO17" s="403"/>
      <c r="WGP17" s="403"/>
      <c r="WGQ17" s="403"/>
      <c r="WGR17" s="403"/>
      <c r="WGS17" s="403"/>
      <c r="WGT17" s="403"/>
      <c r="WGU17" s="403"/>
      <c r="WGV17" s="403"/>
      <c r="WGW17" s="403"/>
      <c r="WGX17" s="403"/>
      <c r="WGY17" s="403"/>
      <c r="WGZ17" s="403"/>
      <c r="WHA17" s="403"/>
      <c r="WHB17" s="403"/>
      <c r="WHC17" s="403"/>
      <c r="WHD17" s="403"/>
      <c r="WHE17" s="403"/>
      <c r="WHF17" s="403"/>
      <c r="WHG17" s="403"/>
      <c r="WHH17" s="403"/>
      <c r="WHI17" s="403"/>
      <c r="WHJ17" s="403"/>
      <c r="WHK17" s="403"/>
      <c r="WHL17" s="403"/>
      <c r="WHM17" s="403"/>
      <c r="WHN17" s="403"/>
      <c r="WHO17" s="403"/>
      <c r="WHP17" s="403"/>
      <c r="WHQ17" s="403"/>
      <c r="WHR17" s="403"/>
      <c r="WHS17" s="403"/>
      <c r="WHT17" s="403"/>
      <c r="WHU17" s="403"/>
      <c r="WHV17" s="403"/>
      <c r="WHW17" s="403"/>
      <c r="WHX17" s="403"/>
      <c r="WHY17" s="403"/>
      <c r="WHZ17" s="403"/>
      <c r="WIA17" s="403"/>
      <c r="WIB17" s="403"/>
      <c r="WIC17" s="403"/>
      <c r="WID17" s="403"/>
      <c r="WIE17" s="403"/>
      <c r="WIF17" s="403"/>
      <c r="WIG17" s="403"/>
      <c r="WIH17" s="403"/>
      <c r="WII17" s="403"/>
      <c r="WIJ17" s="403"/>
      <c r="WIK17" s="403"/>
      <c r="WIL17" s="403"/>
      <c r="WIM17" s="403"/>
      <c r="WIN17" s="403"/>
      <c r="WIO17" s="403"/>
      <c r="WIP17" s="403"/>
      <c r="WIQ17" s="403"/>
      <c r="WIR17" s="403"/>
      <c r="WIS17" s="403"/>
      <c r="WIT17" s="403"/>
      <c r="WIU17" s="403"/>
      <c r="WIV17" s="403"/>
      <c r="WIW17" s="403"/>
      <c r="WIX17" s="403"/>
      <c r="WIY17" s="403"/>
      <c r="WIZ17" s="403"/>
      <c r="WJA17" s="403"/>
      <c r="WJB17" s="403"/>
      <c r="WJC17" s="403"/>
      <c r="WJD17" s="403"/>
      <c r="WJE17" s="403"/>
      <c r="WJF17" s="403"/>
      <c r="WJG17" s="403"/>
      <c r="WJH17" s="403"/>
      <c r="WJI17" s="403"/>
      <c r="WJJ17" s="403"/>
      <c r="WJK17" s="403"/>
      <c r="WJL17" s="403"/>
      <c r="WJM17" s="403"/>
      <c r="WJN17" s="403"/>
      <c r="WJO17" s="403"/>
      <c r="WJP17" s="403"/>
      <c r="WJQ17" s="403"/>
      <c r="WJR17" s="403"/>
      <c r="WJS17" s="403"/>
      <c r="WJT17" s="403"/>
      <c r="WJU17" s="403"/>
      <c r="WJV17" s="403"/>
      <c r="WJW17" s="403"/>
      <c r="WJX17" s="403"/>
      <c r="WJY17" s="403"/>
      <c r="WJZ17" s="403"/>
      <c r="WKA17" s="403"/>
      <c r="WKB17" s="403"/>
      <c r="WKC17" s="403"/>
      <c r="WKD17" s="403"/>
      <c r="WKE17" s="403"/>
      <c r="WKF17" s="403"/>
      <c r="WKG17" s="403"/>
      <c r="WKH17" s="403"/>
      <c r="WKI17" s="403"/>
      <c r="WKJ17" s="403"/>
      <c r="WKK17" s="403"/>
      <c r="WKL17" s="403"/>
      <c r="WKM17" s="403"/>
      <c r="WKN17" s="403"/>
      <c r="WKO17" s="403"/>
      <c r="WKP17" s="403"/>
      <c r="WKQ17" s="403"/>
      <c r="WKR17" s="403"/>
      <c r="WKS17" s="403"/>
      <c r="WKT17" s="403"/>
      <c r="WKU17" s="403"/>
      <c r="WKV17" s="403"/>
      <c r="WKW17" s="403"/>
      <c r="WKX17" s="403"/>
      <c r="WKY17" s="403"/>
      <c r="WKZ17" s="403"/>
      <c r="WLA17" s="403"/>
      <c r="WLB17" s="403"/>
      <c r="WLC17" s="403"/>
      <c r="WLD17" s="403"/>
      <c r="WLE17" s="403"/>
      <c r="WLF17" s="403"/>
      <c r="WLG17" s="403"/>
      <c r="WLH17" s="403"/>
      <c r="WLI17" s="403"/>
      <c r="WLJ17" s="403"/>
      <c r="WLK17" s="403"/>
      <c r="WLL17" s="403"/>
      <c r="WLM17" s="403"/>
      <c r="WLN17" s="403"/>
      <c r="WLO17" s="403"/>
      <c r="WLP17" s="403"/>
      <c r="WLQ17" s="403"/>
      <c r="WLR17" s="403"/>
      <c r="WLS17" s="403"/>
      <c r="WLT17" s="403"/>
      <c r="WLU17" s="403"/>
      <c r="WLV17" s="403"/>
      <c r="WLW17" s="403"/>
      <c r="WLX17" s="403"/>
      <c r="WLY17" s="403"/>
      <c r="WLZ17" s="403"/>
      <c r="WMA17" s="403"/>
      <c r="WMB17" s="403"/>
      <c r="WMC17" s="403"/>
      <c r="WMD17" s="403"/>
      <c r="WME17" s="403"/>
      <c r="WMF17" s="403"/>
      <c r="WMG17" s="403"/>
      <c r="WMH17" s="403"/>
      <c r="WMI17" s="403"/>
      <c r="WMJ17" s="403"/>
      <c r="WMK17" s="403"/>
      <c r="WML17" s="403"/>
      <c r="WMM17" s="403"/>
      <c r="WMN17" s="403"/>
      <c r="WMO17" s="403"/>
      <c r="WMP17" s="403"/>
      <c r="WMQ17" s="403"/>
      <c r="WMR17" s="403"/>
      <c r="WMS17" s="403"/>
      <c r="WMT17" s="403"/>
      <c r="WMU17" s="403"/>
      <c r="WMV17" s="403"/>
      <c r="WMW17" s="403"/>
      <c r="WMX17" s="403"/>
      <c r="WMY17" s="403"/>
      <c r="WMZ17" s="403"/>
      <c r="WNA17" s="403"/>
      <c r="WNB17" s="403"/>
      <c r="WNC17" s="403"/>
      <c r="WND17" s="403"/>
      <c r="WNE17" s="403"/>
      <c r="WNF17" s="403"/>
      <c r="WNG17" s="403"/>
      <c r="WNH17" s="403"/>
      <c r="WNI17" s="403"/>
      <c r="WNJ17" s="403"/>
      <c r="WNK17" s="403"/>
      <c r="WNL17" s="403"/>
      <c r="WNM17" s="403"/>
      <c r="WNN17" s="403"/>
      <c r="WNO17" s="403"/>
      <c r="WNP17" s="403"/>
      <c r="WNQ17" s="403"/>
      <c r="WNR17" s="403"/>
      <c r="WNS17" s="403"/>
      <c r="WNT17" s="403"/>
      <c r="WNU17" s="403"/>
      <c r="WNV17" s="403"/>
      <c r="WNW17" s="403"/>
      <c r="WNX17" s="403"/>
      <c r="WNY17" s="403"/>
      <c r="WNZ17" s="403"/>
      <c r="WOA17" s="403"/>
      <c r="WOB17" s="403"/>
      <c r="WOC17" s="403"/>
      <c r="WOD17" s="403"/>
      <c r="WOE17" s="403"/>
      <c r="WOF17" s="403"/>
      <c r="WOG17" s="403"/>
      <c r="WOH17" s="403"/>
      <c r="WOI17" s="403"/>
      <c r="WOJ17" s="403"/>
      <c r="WOK17" s="403"/>
      <c r="WOL17" s="403"/>
      <c r="WOM17" s="403"/>
      <c r="WON17" s="403"/>
      <c r="WOO17" s="403"/>
      <c r="WOP17" s="403"/>
      <c r="WOQ17" s="403"/>
      <c r="WOR17" s="403"/>
      <c r="WOS17" s="403"/>
      <c r="WOT17" s="403"/>
      <c r="WOU17" s="403"/>
      <c r="WOV17" s="403"/>
      <c r="WOW17" s="403"/>
      <c r="WOX17" s="403"/>
      <c r="WOY17" s="403"/>
      <c r="WOZ17" s="403"/>
      <c r="WPA17" s="403"/>
      <c r="WPB17" s="403"/>
      <c r="WPC17" s="403"/>
      <c r="WPD17" s="403"/>
      <c r="WPE17" s="403"/>
      <c r="WPF17" s="403"/>
      <c r="WPG17" s="403"/>
      <c r="WPH17" s="403"/>
      <c r="WPI17" s="403"/>
      <c r="WPJ17" s="403"/>
      <c r="WPK17" s="403"/>
      <c r="WPL17" s="403"/>
      <c r="WPM17" s="403"/>
      <c r="WPN17" s="403"/>
      <c r="WPO17" s="403"/>
      <c r="WPP17" s="403"/>
      <c r="WPQ17" s="403"/>
      <c r="WPR17" s="403"/>
      <c r="WPS17" s="403"/>
      <c r="WPT17" s="403"/>
      <c r="WPU17" s="403"/>
      <c r="WPV17" s="403"/>
      <c r="WPW17" s="403"/>
      <c r="WPX17" s="403"/>
      <c r="WPY17" s="403"/>
      <c r="WPZ17" s="403"/>
      <c r="WQA17" s="403"/>
      <c r="WQB17" s="403"/>
      <c r="WQC17" s="403"/>
      <c r="WQD17" s="403"/>
      <c r="WQE17" s="403"/>
      <c r="WQF17" s="403"/>
      <c r="WQG17" s="403"/>
      <c r="WQH17" s="403"/>
      <c r="WQI17" s="403"/>
      <c r="WQJ17" s="403"/>
      <c r="WQK17" s="403"/>
      <c r="WQL17" s="403"/>
      <c r="WQM17" s="403"/>
      <c r="WQN17" s="403"/>
      <c r="WQO17" s="403"/>
      <c r="WQP17" s="403"/>
      <c r="WQQ17" s="403"/>
      <c r="WQR17" s="403"/>
      <c r="WQS17" s="403"/>
      <c r="WQT17" s="403"/>
      <c r="WQU17" s="403"/>
      <c r="WQV17" s="403"/>
      <c r="WQW17" s="403"/>
      <c r="WQX17" s="403"/>
      <c r="WQY17" s="403"/>
      <c r="WQZ17" s="403"/>
      <c r="WRA17" s="403"/>
      <c r="WRB17" s="403"/>
      <c r="WRC17" s="403"/>
      <c r="WRD17" s="403"/>
      <c r="WRE17" s="403"/>
      <c r="WRF17" s="403"/>
      <c r="WRG17" s="403"/>
      <c r="WRH17" s="403"/>
      <c r="WRI17" s="403"/>
      <c r="WRJ17" s="403"/>
      <c r="WRK17" s="403"/>
      <c r="WRL17" s="403"/>
      <c r="WRM17" s="403"/>
      <c r="WRN17" s="403"/>
      <c r="WRO17" s="403"/>
      <c r="WRP17" s="403"/>
      <c r="WRQ17" s="403"/>
      <c r="WRR17" s="403"/>
      <c r="WRS17" s="403"/>
      <c r="WRT17" s="403"/>
      <c r="WRU17" s="403"/>
      <c r="WRV17" s="403"/>
      <c r="WRW17" s="403"/>
      <c r="WRX17" s="403"/>
      <c r="WRY17" s="403"/>
      <c r="WRZ17" s="403"/>
      <c r="WSA17" s="403"/>
      <c r="WSB17" s="403"/>
      <c r="WSC17" s="403"/>
      <c r="WSD17" s="403"/>
      <c r="WSE17" s="403"/>
      <c r="WSF17" s="403"/>
      <c r="WSG17" s="403"/>
      <c r="WSH17" s="403"/>
      <c r="WSI17" s="403"/>
      <c r="WSJ17" s="403"/>
      <c r="WSK17" s="403"/>
      <c r="WSL17" s="403"/>
      <c r="WSM17" s="403"/>
      <c r="WSN17" s="403"/>
      <c r="WSO17" s="403"/>
      <c r="WSP17" s="403"/>
      <c r="WSQ17" s="403"/>
      <c r="WSR17" s="403"/>
      <c r="WSS17" s="403"/>
      <c r="WST17" s="403"/>
      <c r="WSU17" s="403"/>
      <c r="WSV17" s="403"/>
      <c r="WSW17" s="403"/>
      <c r="WSX17" s="403"/>
      <c r="WSY17" s="403"/>
      <c r="WSZ17" s="403"/>
      <c r="WTA17" s="403"/>
      <c r="WTB17" s="403"/>
      <c r="WTC17" s="403"/>
      <c r="WTD17" s="403"/>
      <c r="WTE17" s="403"/>
      <c r="WTF17" s="403"/>
      <c r="WTG17" s="403"/>
      <c r="WTH17" s="403"/>
      <c r="WTI17" s="403"/>
      <c r="WTJ17" s="403"/>
      <c r="WTK17" s="403"/>
      <c r="WTL17" s="403"/>
      <c r="WTM17" s="403"/>
      <c r="WTN17" s="403"/>
      <c r="WTO17" s="403"/>
      <c r="WTP17" s="403"/>
      <c r="WTQ17" s="403"/>
      <c r="WTR17" s="403"/>
      <c r="WTS17" s="403"/>
      <c r="WTT17" s="403"/>
      <c r="WTU17" s="403"/>
      <c r="WTV17" s="403"/>
      <c r="WTW17" s="403"/>
      <c r="WTX17" s="403"/>
      <c r="WTY17" s="403"/>
      <c r="WTZ17" s="403"/>
      <c r="WUA17" s="403"/>
      <c r="WUB17" s="403"/>
      <c r="WUC17" s="403"/>
      <c r="WUD17" s="403"/>
      <c r="WUE17" s="403"/>
      <c r="WUF17" s="403"/>
      <c r="WUG17" s="403"/>
      <c r="WUH17" s="403"/>
      <c r="WUI17" s="403"/>
      <c r="WUJ17" s="403"/>
      <c r="WUK17" s="403"/>
      <c r="WUL17" s="403"/>
      <c r="WUM17" s="403"/>
      <c r="WUN17" s="403"/>
      <c r="WUO17" s="403"/>
      <c r="WUP17" s="403"/>
      <c r="WUQ17" s="403"/>
      <c r="WUR17" s="403"/>
      <c r="WUS17" s="403"/>
      <c r="WUT17" s="403"/>
      <c r="WUU17" s="403"/>
      <c r="WUV17" s="403"/>
      <c r="WUW17" s="403"/>
      <c r="WUX17" s="403"/>
      <c r="WUY17" s="403"/>
      <c r="WUZ17" s="403"/>
      <c r="WVA17" s="403"/>
      <c r="WVB17" s="403"/>
      <c r="WVC17" s="403"/>
      <c r="WVD17" s="403"/>
      <c r="WVE17" s="403"/>
      <c r="WVF17" s="403"/>
      <c r="WVG17" s="403"/>
      <c r="WVH17" s="403"/>
      <c r="WVI17" s="403"/>
      <c r="WVJ17" s="403"/>
      <c r="WVK17" s="403"/>
      <c r="WVL17" s="403"/>
      <c r="WVM17" s="403"/>
      <c r="WVN17" s="403"/>
      <c r="WVO17" s="403"/>
      <c r="WVP17" s="403"/>
      <c r="WVQ17" s="403"/>
      <c r="WVR17" s="403"/>
      <c r="WVS17" s="403"/>
      <c r="WVT17" s="403"/>
      <c r="WVU17" s="403"/>
      <c r="WVV17" s="403"/>
      <c r="WVW17" s="403"/>
      <c r="WVX17" s="403"/>
      <c r="WVY17" s="403"/>
      <c r="WVZ17" s="403"/>
      <c r="WWA17" s="403"/>
      <c r="WWB17" s="403"/>
      <c r="WWC17" s="403"/>
      <c r="WWD17" s="403"/>
      <c r="WWE17" s="403"/>
      <c r="WWF17" s="403"/>
      <c r="WWG17" s="403"/>
      <c r="WWH17" s="403"/>
      <c r="WWI17" s="403"/>
      <c r="WWJ17" s="403"/>
      <c r="WWK17" s="403"/>
      <c r="WWL17" s="403"/>
      <c r="WWM17" s="403"/>
      <c r="WWN17" s="403"/>
      <c r="WWO17" s="403"/>
      <c r="WWP17" s="403"/>
      <c r="WWQ17" s="403"/>
      <c r="WWR17" s="403"/>
      <c r="WWS17" s="403"/>
      <c r="WWT17" s="403"/>
      <c r="WWU17" s="403"/>
      <c r="WWV17" s="403"/>
      <c r="WWW17" s="403"/>
      <c r="WWX17" s="403"/>
      <c r="WWY17" s="403"/>
      <c r="WWZ17" s="403"/>
      <c r="WXA17" s="403"/>
      <c r="WXB17" s="403"/>
      <c r="WXC17" s="403"/>
      <c r="WXD17" s="403"/>
      <c r="WXE17" s="403"/>
      <c r="WXF17" s="403"/>
      <c r="WXG17" s="403"/>
      <c r="WXH17" s="403"/>
      <c r="WXI17" s="403"/>
      <c r="WXJ17" s="403"/>
      <c r="WXK17" s="403"/>
      <c r="WXL17" s="403"/>
      <c r="WXM17" s="403"/>
      <c r="WXN17" s="403"/>
      <c r="WXO17" s="403"/>
      <c r="WXP17" s="403"/>
      <c r="WXQ17" s="403"/>
      <c r="WXR17" s="403"/>
      <c r="WXS17" s="403"/>
      <c r="WXT17" s="403"/>
      <c r="WXU17" s="403"/>
      <c r="WXV17" s="403"/>
      <c r="WXW17" s="403"/>
      <c r="WXX17" s="403"/>
      <c r="WXY17" s="403"/>
      <c r="WXZ17" s="403"/>
      <c r="WYA17" s="403"/>
      <c r="WYB17" s="403"/>
      <c r="WYC17" s="403"/>
      <c r="WYD17" s="403"/>
      <c r="WYE17" s="403"/>
      <c r="WYF17" s="403"/>
      <c r="WYG17" s="403"/>
      <c r="WYH17" s="403"/>
      <c r="WYI17" s="403"/>
      <c r="WYJ17" s="403"/>
      <c r="WYK17" s="403"/>
      <c r="WYL17" s="403"/>
      <c r="WYM17" s="403"/>
      <c r="WYN17" s="403"/>
      <c r="WYO17" s="403"/>
      <c r="WYP17" s="403"/>
      <c r="WYQ17" s="403"/>
      <c r="WYR17" s="403"/>
      <c r="WYS17" s="403"/>
      <c r="WYT17" s="403"/>
      <c r="WYU17" s="403"/>
      <c r="WYV17" s="403"/>
      <c r="WYW17" s="403"/>
      <c r="WYX17" s="403"/>
      <c r="WYY17" s="403"/>
      <c r="WYZ17" s="403"/>
      <c r="WZA17" s="403"/>
      <c r="WZB17" s="403"/>
      <c r="WZC17" s="403"/>
      <c r="WZD17" s="403"/>
      <c r="WZE17" s="403"/>
      <c r="WZF17" s="403"/>
      <c r="WZG17" s="403"/>
      <c r="WZH17" s="403"/>
      <c r="WZI17" s="403"/>
      <c r="WZJ17" s="403"/>
      <c r="WZK17" s="403"/>
      <c r="WZL17" s="403"/>
      <c r="WZM17" s="403"/>
      <c r="WZN17" s="403"/>
      <c r="WZO17" s="403"/>
      <c r="WZP17" s="403"/>
      <c r="WZQ17" s="403"/>
      <c r="WZR17" s="403"/>
      <c r="WZS17" s="403"/>
      <c r="WZT17" s="403"/>
      <c r="WZU17" s="403"/>
      <c r="WZV17" s="403"/>
      <c r="WZW17" s="403"/>
      <c r="WZX17" s="403"/>
      <c r="WZY17" s="403"/>
      <c r="WZZ17" s="403"/>
      <c r="XAA17" s="403"/>
      <c r="XAB17" s="403"/>
      <c r="XAC17" s="403"/>
      <c r="XAD17" s="403"/>
      <c r="XAE17" s="403"/>
      <c r="XAF17" s="403"/>
      <c r="XAG17" s="403"/>
      <c r="XAH17" s="403"/>
      <c r="XAI17" s="403"/>
      <c r="XAJ17" s="403"/>
      <c r="XAK17" s="403"/>
      <c r="XAL17" s="403"/>
      <c r="XAM17" s="403"/>
      <c r="XAN17" s="403"/>
      <c r="XAO17" s="403"/>
      <c r="XAP17" s="403"/>
      <c r="XAQ17" s="403"/>
      <c r="XAR17" s="403"/>
      <c r="XAS17" s="403"/>
      <c r="XAT17" s="403"/>
      <c r="XAU17" s="403"/>
      <c r="XAV17" s="403"/>
      <c r="XAW17" s="403"/>
      <c r="XAX17" s="403"/>
      <c r="XAY17" s="403"/>
      <c r="XAZ17" s="403"/>
      <c r="XBA17" s="403"/>
      <c r="XBB17" s="403"/>
      <c r="XBC17" s="403"/>
      <c r="XBD17" s="403"/>
      <c r="XBE17" s="403"/>
      <c r="XBF17" s="403"/>
      <c r="XBG17" s="403"/>
      <c r="XBH17" s="403"/>
      <c r="XBI17" s="403"/>
      <c r="XBJ17" s="403"/>
      <c r="XBK17" s="403"/>
      <c r="XBL17" s="403"/>
      <c r="XBM17" s="403"/>
      <c r="XBN17" s="403"/>
      <c r="XBO17" s="403"/>
      <c r="XBP17" s="403"/>
      <c r="XBQ17" s="403"/>
      <c r="XBR17" s="403"/>
      <c r="XBS17" s="403"/>
      <c r="XBT17" s="403"/>
      <c r="XBU17" s="403"/>
      <c r="XBV17" s="403"/>
      <c r="XBW17" s="403"/>
      <c r="XBX17" s="403"/>
      <c r="XBY17" s="403"/>
      <c r="XBZ17" s="403"/>
      <c r="XCA17" s="403"/>
      <c r="XCB17" s="403"/>
      <c r="XCC17" s="403"/>
      <c r="XCD17" s="403"/>
      <c r="XCE17" s="403"/>
      <c r="XCF17" s="403"/>
      <c r="XCG17" s="403"/>
      <c r="XCH17" s="403"/>
      <c r="XCI17" s="403"/>
      <c r="XCJ17" s="403"/>
      <c r="XCK17" s="403"/>
      <c r="XCL17" s="403"/>
      <c r="XCM17" s="403"/>
      <c r="XCN17" s="403"/>
      <c r="XCO17" s="403"/>
      <c r="XCP17" s="403"/>
      <c r="XCQ17" s="403"/>
      <c r="XCR17" s="403"/>
      <c r="XCS17" s="403"/>
      <c r="XCT17" s="403"/>
      <c r="XCU17" s="403"/>
      <c r="XCV17" s="403"/>
      <c r="XCW17" s="403"/>
      <c r="XCX17" s="403"/>
      <c r="XCY17" s="403"/>
      <c r="XCZ17" s="403"/>
      <c r="XDA17" s="403"/>
      <c r="XDB17" s="403"/>
      <c r="XDC17" s="403"/>
      <c r="XDD17" s="403"/>
      <c r="XDE17" s="403"/>
      <c r="XDF17" s="403"/>
      <c r="XDG17" s="403"/>
      <c r="XDH17" s="403"/>
      <c r="XDI17" s="403"/>
      <c r="XDJ17" s="403"/>
      <c r="XDK17" s="403"/>
      <c r="XDL17" s="403"/>
      <c r="XDM17" s="403"/>
      <c r="XDN17" s="403"/>
      <c r="XDO17" s="403"/>
      <c r="XDP17" s="403"/>
      <c r="XDQ17" s="403"/>
      <c r="XDR17" s="403"/>
      <c r="XDS17" s="403"/>
      <c r="XDT17" s="403"/>
      <c r="XDU17" s="403"/>
      <c r="XDV17" s="403"/>
      <c r="XDW17" s="403"/>
      <c r="XDX17" s="403"/>
      <c r="XDY17" s="403"/>
      <c r="XDZ17" s="403"/>
      <c r="XEA17" s="403"/>
      <c r="XEB17" s="403"/>
      <c r="XEC17" s="403"/>
      <c r="XED17" s="403"/>
      <c r="XEE17" s="403"/>
      <c r="XEF17" s="403"/>
      <c r="XEG17" s="403"/>
      <c r="XEH17" s="403"/>
      <c r="XEI17" s="403"/>
      <c r="XEJ17" s="403"/>
      <c r="XEK17" s="403"/>
      <c r="XEL17" s="403"/>
      <c r="XEM17" s="403"/>
      <c r="XEN17" s="403"/>
      <c r="XEO17" s="403"/>
      <c r="XEP17" s="403"/>
      <c r="XEQ17" s="403"/>
      <c r="XER17" s="403"/>
      <c r="XES17" s="403"/>
      <c r="XET17" s="403"/>
      <c r="XEU17" s="403"/>
      <c r="XEV17" s="403"/>
      <c r="XEW17" s="403"/>
      <c r="XEX17" s="403"/>
      <c r="XEY17" s="403"/>
      <c r="XEZ17" s="403"/>
      <c r="XFA17" s="403"/>
      <c r="XFB17" s="403"/>
      <c r="XFC17" s="403"/>
      <c r="XFD17" s="403"/>
    </row>
    <row r="18" spans="1:16384" s="164" customFormat="1" ht="15" customHeight="1">
      <c r="A18" s="403" t="s">
        <v>259</v>
      </c>
      <c r="B18" s="535"/>
      <c r="C18" s="535"/>
      <c r="D18" s="481"/>
      <c r="E18" s="481"/>
      <c r="F18" s="481"/>
      <c r="G18" s="481"/>
      <c r="H18" s="544"/>
      <c r="I18" s="476"/>
      <c r="L18" s="306"/>
      <c r="M18" s="306"/>
      <c r="N18" s="306"/>
      <c r="O18" s="306"/>
      <c r="P18" s="306"/>
      <c r="Q18" s="306"/>
    </row>
    <row r="19" spans="1:16384" s="164" customFormat="1" ht="12.75" customHeight="1">
      <c r="A19" s="403" t="s">
        <v>260</v>
      </c>
      <c r="D19" s="476"/>
      <c r="E19" s="481"/>
      <c r="F19" s="481"/>
      <c r="G19" s="545"/>
      <c r="H19" s="544"/>
      <c r="I19" s="476"/>
      <c r="L19" s="306"/>
      <c r="M19" s="306"/>
      <c r="N19" s="306"/>
      <c r="O19" s="306"/>
      <c r="P19" s="306"/>
      <c r="Q19" s="306"/>
    </row>
    <row r="20" spans="1:16384" s="164" customFormat="1">
      <c r="A20" s="403" t="s">
        <v>261</v>
      </c>
      <c r="D20" s="476"/>
      <c r="E20" s="476"/>
      <c r="F20" s="476"/>
      <c r="G20" s="476"/>
      <c r="H20" s="476"/>
      <c r="I20" s="476"/>
      <c r="L20" s="306"/>
      <c r="M20" s="306"/>
      <c r="N20" s="306"/>
      <c r="O20" s="306"/>
      <c r="P20" s="306"/>
      <c r="Q20" s="306"/>
    </row>
    <row r="21" spans="1:16384">
      <c r="A21" s="188"/>
      <c r="B21" s="164"/>
      <c r="C21" s="164"/>
      <c r="L21" s="610"/>
      <c r="M21" s="610"/>
      <c r="N21" s="610"/>
      <c r="O21" s="610"/>
      <c r="P21" s="610"/>
      <c r="Q21" s="610"/>
      <c r="R21" s="5"/>
      <c r="S21" s="5"/>
      <c r="T21" s="5"/>
      <c r="U21" s="5"/>
      <c r="V21" s="5"/>
      <c r="W21" s="5"/>
      <c r="X21" s="5"/>
      <c r="Y21" s="5"/>
      <c r="Z21" s="5"/>
      <c r="AA21" s="5"/>
      <c r="AB21" s="5"/>
    </row>
    <row r="22" spans="1:16384" ht="12" customHeight="1">
      <c r="B22" s="164"/>
      <c r="C22" s="164"/>
      <c r="J22" s="5"/>
      <c r="K22" s="5"/>
      <c r="L22" s="610"/>
      <c r="M22" s="610"/>
      <c r="N22" s="610"/>
      <c r="O22" s="610"/>
      <c r="P22" s="610"/>
      <c r="Q22" s="610"/>
      <c r="R22" s="5"/>
      <c r="S22" s="5"/>
      <c r="T22" s="5"/>
      <c r="U22" s="5"/>
      <c r="V22" s="5"/>
      <c r="W22" s="5"/>
      <c r="X22" s="5"/>
      <c r="Y22" s="5"/>
      <c r="Z22" s="5"/>
      <c r="AA22" s="5"/>
      <c r="AB22" s="5"/>
    </row>
    <row r="23" spans="1:16384">
      <c r="B23" s="164"/>
      <c r="C23" s="164"/>
      <c r="D23" s="592"/>
      <c r="E23" s="592"/>
      <c r="F23" s="592"/>
      <c r="G23" s="592"/>
      <c r="H23" s="592"/>
      <c r="J23" s="5"/>
      <c r="K23" s="5"/>
      <c r="L23" s="610"/>
      <c r="M23" s="610"/>
      <c r="N23" s="610"/>
      <c r="O23" s="610"/>
      <c r="P23" s="610"/>
      <c r="Q23" s="610"/>
      <c r="R23" s="5"/>
      <c r="S23" s="5"/>
      <c r="T23" s="5"/>
      <c r="U23" s="5"/>
      <c r="V23" s="5"/>
      <c r="W23" s="5"/>
      <c r="X23" s="5"/>
      <c r="Y23" s="5"/>
      <c r="Z23" s="5"/>
      <c r="AA23" s="5"/>
      <c r="AB23" s="5"/>
    </row>
    <row r="24" spans="1:16384" s="164" customFormat="1" ht="15.5">
      <c r="A24" s="299"/>
      <c r="D24" s="592"/>
      <c r="E24" s="592"/>
      <c r="F24" s="592"/>
      <c r="G24" s="592"/>
      <c r="H24" s="592"/>
      <c r="I24" s="476"/>
      <c r="L24" s="306"/>
      <c r="M24" s="306"/>
      <c r="N24" s="306"/>
      <c r="O24" s="306"/>
      <c r="P24" s="306"/>
      <c r="Q24" s="306"/>
    </row>
    <row r="25" spans="1:16384" s="164" customFormat="1" ht="15.5">
      <c r="A25" s="299"/>
      <c r="D25" s="476"/>
      <c r="E25" s="476"/>
      <c r="F25" s="476"/>
      <c r="G25" s="476"/>
      <c r="H25" s="476"/>
      <c r="I25" s="476"/>
      <c r="L25" s="306"/>
      <c r="M25" s="306"/>
      <c r="N25" s="306"/>
      <c r="O25" s="306"/>
      <c r="P25" s="306"/>
      <c r="Q25" s="306"/>
    </row>
    <row r="26" spans="1:16384" s="164" customFormat="1">
      <c r="A26" s="188"/>
      <c r="D26" s="476"/>
      <c r="E26" s="476"/>
      <c r="F26" s="476"/>
      <c r="G26" s="476"/>
      <c r="H26" s="476"/>
      <c r="I26" s="476"/>
      <c r="L26" s="306"/>
      <c r="M26" s="306"/>
      <c r="N26" s="306"/>
      <c r="O26" s="306"/>
      <c r="P26" s="306"/>
      <c r="Q26" s="306"/>
    </row>
    <row r="27" spans="1:16384" s="164" customFormat="1">
      <c r="A27" s="188"/>
      <c r="D27" s="583"/>
      <c r="E27" s="583"/>
      <c r="F27" s="583"/>
      <c r="G27" s="583"/>
      <c r="H27" s="583"/>
      <c r="I27" s="476"/>
      <c r="L27" s="306"/>
      <c r="M27" s="306"/>
      <c r="N27" s="306"/>
      <c r="O27" s="306"/>
      <c r="P27" s="306"/>
      <c r="Q27" s="306"/>
    </row>
    <row r="28" spans="1:16384" s="164" customFormat="1">
      <c r="A28" s="188"/>
      <c r="D28" s="583"/>
      <c r="E28" s="583"/>
      <c r="F28" s="583"/>
      <c r="G28" s="583"/>
      <c r="H28" s="583"/>
      <c r="I28" s="476"/>
      <c r="L28" s="306"/>
      <c r="M28" s="306"/>
      <c r="N28" s="306"/>
      <c r="O28" s="306"/>
      <c r="P28" s="306"/>
      <c r="Q28" s="306"/>
    </row>
    <row r="29" spans="1:16384" s="164" customFormat="1">
      <c r="D29" s="476"/>
      <c r="E29" s="476"/>
      <c r="F29" s="476"/>
      <c r="G29" s="476"/>
      <c r="H29" s="476"/>
      <c r="I29" s="476"/>
      <c r="L29" s="306"/>
      <c r="M29" s="306"/>
      <c r="N29" s="306"/>
      <c r="O29" s="306"/>
      <c r="P29" s="306"/>
      <c r="Q29" s="306"/>
    </row>
    <row r="30" spans="1:16384" s="164" customFormat="1">
      <c r="D30" s="476"/>
      <c r="E30" s="476"/>
      <c r="F30" s="476"/>
      <c r="G30" s="476"/>
      <c r="H30" s="476"/>
      <c r="I30" s="476"/>
      <c r="L30" s="306"/>
      <c r="M30" s="306"/>
      <c r="N30" s="306"/>
      <c r="O30" s="306"/>
      <c r="P30" s="306"/>
      <c r="Q30" s="306"/>
    </row>
    <row r="31" spans="1:16384" s="164" customFormat="1">
      <c r="D31" s="476"/>
      <c r="E31" s="476"/>
      <c r="F31" s="476"/>
      <c r="G31" s="476"/>
      <c r="H31" s="476"/>
      <c r="I31" s="476"/>
      <c r="L31" s="306"/>
      <c r="M31" s="306"/>
      <c r="N31" s="306"/>
      <c r="O31" s="306"/>
      <c r="P31" s="306"/>
      <c r="Q31" s="306"/>
    </row>
    <row r="32" spans="1:16384" s="164" customFormat="1">
      <c r="D32" s="476"/>
      <c r="E32" s="476"/>
      <c r="F32" s="476"/>
      <c r="G32" s="476"/>
      <c r="H32" s="476"/>
      <c r="I32" s="476"/>
      <c r="L32" s="306"/>
      <c r="M32" s="306"/>
      <c r="N32" s="306"/>
      <c r="O32" s="306"/>
      <c r="P32" s="306"/>
      <c r="Q32" s="306"/>
    </row>
    <row r="33" spans="1:17" s="164" customFormat="1">
      <c r="A33" s="188"/>
      <c r="D33" s="476"/>
      <c r="E33" s="476"/>
      <c r="F33" s="476"/>
      <c r="G33" s="476"/>
      <c r="H33" s="476"/>
      <c r="I33" s="476"/>
      <c r="L33" s="306"/>
      <c r="M33" s="306"/>
      <c r="N33" s="306"/>
      <c r="O33" s="306"/>
      <c r="P33" s="306"/>
      <c r="Q33" s="306"/>
    </row>
    <row r="34" spans="1:17" s="164" customFormat="1">
      <c r="A34" s="188"/>
      <c r="D34" s="476"/>
      <c r="E34" s="476"/>
      <c r="F34" s="476"/>
      <c r="G34" s="476"/>
      <c r="H34" s="476"/>
      <c r="I34" s="476"/>
      <c r="L34" s="306"/>
      <c r="M34" s="306"/>
      <c r="N34" s="306"/>
      <c r="O34" s="306"/>
      <c r="P34" s="306"/>
      <c r="Q34" s="306"/>
    </row>
    <row r="35" spans="1:17" s="164" customFormat="1">
      <c r="A35" s="188"/>
      <c r="D35" s="476"/>
      <c r="E35" s="476"/>
      <c r="F35" s="476"/>
      <c r="G35" s="476"/>
      <c r="H35" s="476"/>
      <c r="I35" s="476"/>
      <c r="L35" s="306"/>
      <c r="M35" s="306"/>
      <c r="N35" s="306"/>
      <c r="O35" s="306"/>
      <c r="P35" s="306"/>
      <c r="Q35" s="306"/>
    </row>
    <row r="36" spans="1:17" s="164" customFormat="1">
      <c r="A36" s="188"/>
      <c r="D36" s="476"/>
      <c r="E36" s="476"/>
      <c r="F36" s="476"/>
      <c r="G36" s="476"/>
      <c r="H36" s="476"/>
      <c r="I36" s="476"/>
      <c r="L36" s="306"/>
      <c r="M36" s="306"/>
      <c r="N36" s="306"/>
      <c r="O36" s="306"/>
      <c r="P36" s="306"/>
      <c r="Q36" s="306"/>
    </row>
    <row r="37" spans="1:17" s="164" customFormat="1">
      <c r="D37" s="476"/>
      <c r="E37" s="476"/>
      <c r="F37" s="476"/>
      <c r="G37" s="476"/>
      <c r="H37" s="476"/>
      <c r="I37" s="476"/>
      <c r="L37" s="306"/>
      <c r="M37" s="306"/>
      <c r="N37" s="306"/>
      <c r="O37" s="306"/>
      <c r="P37" s="306"/>
      <c r="Q37" s="306"/>
    </row>
    <row r="38" spans="1:17" s="164" customFormat="1">
      <c r="D38" s="476"/>
      <c r="E38" s="476"/>
      <c r="F38" s="476"/>
      <c r="G38" s="476"/>
      <c r="H38" s="476"/>
      <c r="I38" s="476"/>
      <c r="L38" s="306"/>
      <c r="M38" s="306"/>
      <c r="N38" s="306"/>
      <c r="O38" s="306"/>
      <c r="P38" s="306"/>
      <c r="Q38" s="306"/>
    </row>
    <row r="39" spans="1:17" s="164" customFormat="1">
      <c r="D39" s="476"/>
      <c r="E39" s="476"/>
      <c r="F39" s="476"/>
      <c r="G39" s="476"/>
      <c r="H39" s="476"/>
      <c r="I39" s="476"/>
      <c r="L39" s="306"/>
      <c r="M39" s="306"/>
      <c r="N39" s="306"/>
      <c r="O39" s="306"/>
      <c r="P39" s="306"/>
      <c r="Q39" s="306"/>
    </row>
    <row r="40" spans="1:17" s="164" customFormat="1">
      <c r="D40" s="476"/>
      <c r="E40" s="476"/>
      <c r="F40" s="476"/>
      <c r="G40" s="476"/>
      <c r="H40" s="476"/>
      <c r="I40" s="476"/>
      <c r="L40" s="306"/>
      <c r="M40" s="306"/>
      <c r="N40" s="306"/>
      <c r="O40" s="306"/>
      <c r="P40" s="306"/>
      <c r="Q40" s="306"/>
    </row>
    <row r="41" spans="1:17" s="164" customFormat="1">
      <c r="D41" s="476"/>
      <c r="E41" s="476"/>
      <c r="F41" s="476"/>
      <c r="G41" s="476"/>
      <c r="H41" s="476"/>
      <c r="I41" s="476"/>
      <c r="L41" s="306"/>
      <c r="M41" s="306"/>
      <c r="N41" s="306"/>
      <c r="O41" s="306"/>
      <c r="P41" s="306"/>
      <c r="Q41" s="306"/>
    </row>
    <row r="42" spans="1:17" s="164" customFormat="1">
      <c r="D42" s="476"/>
      <c r="E42" s="476"/>
      <c r="F42" s="476"/>
      <c r="G42" s="476"/>
      <c r="H42" s="476"/>
      <c r="I42" s="476"/>
      <c r="L42" s="306"/>
      <c r="M42" s="306"/>
      <c r="N42" s="306"/>
      <c r="O42" s="306"/>
      <c r="P42" s="306"/>
      <c r="Q42" s="306"/>
    </row>
    <row r="43" spans="1:17" s="164" customFormat="1">
      <c r="D43" s="476"/>
      <c r="E43" s="476"/>
      <c r="F43" s="476"/>
      <c r="G43" s="476"/>
      <c r="H43" s="476"/>
      <c r="I43" s="476"/>
      <c r="L43" s="306"/>
      <c r="M43" s="306"/>
      <c r="N43" s="306"/>
      <c r="O43" s="306"/>
      <c r="P43" s="306"/>
      <c r="Q43" s="306"/>
    </row>
    <row r="44" spans="1:17" s="164" customFormat="1">
      <c r="D44" s="476"/>
      <c r="E44" s="476"/>
      <c r="F44" s="476"/>
      <c r="G44" s="476"/>
      <c r="H44" s="476"/>
      <c r="I44" s="476"/>
      <c r="L44" s="306"/>
      <c r="M44" s="306"/>
      <c r="N44" s="306"/>
      <c r="O44" s="306"/>
      <c r="P44" s="306"/>
      <c r="Q44" s="306"/>
    </row>
    <row r="45" spans="1:17" s="164" customFormat="1">
      <c r="D45" s="476"/>
      <c r="E45" s="476"/>
      <c r="F45" s="476"/>
      <c r="G45" s="476"/>
      <c r="H45" s="476"/>
      <c r="I45" s="476"/>
      <c r="L45" s="306"/>
      <c r="M45" s="306"/>
      <c r="N45" s="306"/>
      <c r="O45" s="306"/>
      <c r="P45" s="306"/>
      <c r="Q45" s="306"/>
    </row>
    <row r="46" spans="1:17" s="164" customFormat="1">
      <c r="D46" s="476"/>
      <c r="E46" s="476"/>
      <c r="F46" s="476"/>
      <c r="G46" s="476"/>
      <c r="H46" s="476"/>
      <c r="I46" s="476"/>
      <c r="L46" s="306"/>
      <c r="M46" s="306"/>
      <c r="N46" s="306"/>
      <c r="O46" s="306"/>
      <c r="P46" s="306"/>
      <c r="Q46" s="306"/>
    </row>
    <row r="47" spans="1:17" s="164" customFormat="1">
      <c r="D47" s="476"/>
      <c r="E47" s="476"/>
      <c r="F47" s="476"/>
      <c r="G47" s="476"/>
      <c r="H47" s="476"/>
      <c r="I47" s="476"/>
      <c r="L47" s="306"/>
      <c r="M47" s="306"/>
      <c r="N47" s="306"/>
      <c r="O47" s="306"/>
      <c r="P47" s="306"/>
      <c r="Q47" s="306"/>
    </row>
    <row r="48" spans="1:17" s="164" customFormat="1">
      <c r="D48" s="476"/>
      <c r="E48" s="476"/>
      <c r="F48" s="476"/>
      <c r="G48" s="476"/>
      <c r="H48" s="476"/>
      <c r="I48" s="476"/>
      <c r="L48" s="306"/>
      <c r="M48" s="306"/>
      <c r="N48" s="306"/>
      <c r="O48" s="306"/>
      <c r="P48" s="306"/>
      <c r="Q48" s="306"/>
    </row>
    <row r="49" spans="1:17" s="164" customFormat="1">
      <c r="D49" s="476"/>
      <c r="E49" s="476"/>
      <c r="F49" s="476"/>
      <c r="G49" s="476"/>
      <c r="H49" s="476"/>
      <c r="I49" s="476"/>
      <c r="L49" s="306"/>
      <c r="M49" s="306"/>
      <c r="N49" s="306"/>
      <c r="O49" s="306"/>
      <c r="P49" s="306"/>
      <c r="Q49" s="306"/>
    </row>
    <row r="50" spans="1:17" s="164" customFormat="1">
      <c r="D50" s="476"/>
      <c r="E50" s="476"/>
      <c r="F50" s="476"/>
      <c r="G50" s="476"/>
      <c r="H50" s="476"/>
      <c r="I50" s="476"/>
      <c r="L50" s="306"/>
      <c r="M50" s="306"/>
      <c r="N50" s="306"/>
      <c r="O50" s="306"/>
      <c r="P50" s="306"/>
      <c r="Q50" s="306"/>
    </row>
    <row r="51" spans="1:17" s="164" customFormat="1">
      <c r="D51" s="476"/>
      <c r="E51" s="476"/>
      <c r="F51" s="476"/>
      <c r="G51" s="476"/>
      <c r="H51" s="476"/>
      <c r="I51" s="476"/>
      <c r="L51" s="306"/>
      <c r="M51" s="306"/>
      <c r="N51" s="306"/>
      <c r="O51" s="306"/>
      <c r="P51" s="306"/>
      <c r="Q51" s="306"/>
    </row>
    <row r="52" spans="1:17" s="164" customFormat="1">
      <c r="D52" s="476"/>
      <c r="E52" s="476"/>
      <c r="F52" s="476"/>
      <c r="G52" s="476"/>
      <c r="H52" s="476"/>
      <c r="I52" s="476"/>
      <c r="L52" s="306"/>
      <c r="M52" s="306"/>
      <c r="N52" s="306"/>
      <c r="O52" s="306"/>
      <c r="P52" s="306"/>
      <c r="Q52" s="306"/>
    </row>
    <row r="53" spans="1:17" s="164" customFormat="1">
      <c r="D53" s="476"/>
      <c r="E53" s="476"/>
      <c r="F53" s="476"/>
      <c r="G53" s="476"/>
      <c r="H53" s="476"/>
      <c r="I53" s="476"/>
      <c r="L53" s="306"/>
      <c r="M53" s="306"/>
      <c r="N53" s="306"/>
      <c r="O53" s="306"/>
      <c r="P53" s="306"/>
      <c r="Q53" s="306"/>
    </row>
    <row r="54" spans="1:17" s="164" customFormat="1">
      <c r="D54" s="476"/>
      <c r="E54" s="476"/>
      <c r="F54" s="476"/>
      <c r="G54" s="476"/>
      <c r="H54" s="476"/>
      <c r="I54" s="476"/>
      <c r="L54" s="306"/>
      <c r="M54" s="306"/>
      <c r="N54" s="306"/>
      <c r="O54" s="306"/>
      <c r="P54" s="306"/>
      <c r="Q54" s="306"/>
    </row>
    <row r="55" spans="1:17" s="164" customFormat="1">
      <c r="D55" s="476"/>
      <c r="E55" s="476"/>
      <c r="F55" s="476"/>
      <c r="G55" s="476"/>
      <c r="H55" s="476"/>
      <c r="I55" s="476"/>
      <c r="L55" s="306"/>
      <c r="M55" s="306"/>
      <c r="N55" s="306"/>
      <c r="O55" s="306"/>
      <c r="P55" s="306"/>
      <c r="Q55" s="306"/>
    </row>
    <row r="56" spans="1:17" s="164" customFormat="1">
      <c r="D56" s="476"/>
      <c r="E56" s="476"/>
      <c r="F56" s="476"/>
      <c r="G56" s="476"/>
      <c r="H56" s="476"/>
      <c r="I56" s="476"/>
      <c r="L56" s="306"/>
      <c r="M56" s="306"/>
      <c r="N56" s="306"/>
      <c r="O56" s="306"/>
      <c r="P56" s="306"/>
      <c r="Q56" s="306"/>
    </row>
    <row r="57" spans="1:17" s="164" customFormat="1">
      <c r="A57" s="188"/>
      <c r="D57" s="476"/>
      <c r="E57" s="476"/>
      <c r="F57" s="476"/>
      <c r="G57" s="476"/>
      <c r="H57" s="476"/>
      <c r="I57" s="476"/>
      <c r="L57" s="306"/>
      <c r="M57" s="306"/>
      <c r="N57" s="306"/>
      <c r="O57" s="306"/>
      <c r="P57" s="306"/>
      <c r="Q57" s="306"/>
    </row>
    <row r="58" spans="1:17" s="164" customFormat="1">
      <c r="A58" s="188"/>
      <c r="D58" s="476"/>
      <c r="E58" s="476"/>
      <c r="F58" s="476"/>
      <c r="G58" s="476"/>
      <c r="H58" s="476"/>
      <c r="I58" s="476"/>
      <c r="L58" s="306"/>
      <c r="M58" s="306"/>
      <c r="N58" s="306"/>
      <c r="O58" s="306"/>
      <c r="P58" s="306"/>
      <c r="Q58" s="306"/>
    </row>
    <row r="59" spans="1:17" s="164" customFormat="1">
      <c r="A59" s="188"/>
      <c r="D59" s="476"/>
      <c r="E59" s="476"/>
      <c r="F59" s="476"/>
      <c r="G59" s="476"/>
      <c r="H59" s="476"/>
      <c r="I59" s="476"/>
      <c r="L59" s="306"/>
      <c r="M59" s="306"/>
      <c r="N59" s="306"/>
      <c r="O59" s="306"/>
      <c r="P59" s="306"/>
      <c r="Q59" s="306"/>
    </row>
    <row r="60" spans="1:17" s="164" customFormat="1">
      <c r="D60" s="476"/>
      <c r="E60" s="476"/>
      <c r="F60" s="476"/>
      <c r="G60" s="476"/>
      <c r="H60" s="476"/>
      <c r="I60" s="476"/>
      <c r="L60" s="306"/>
      <c r="M60" s="306"/>
      <c r="N60" s="306"/>
      <c r="O60" s="306"/>
      <c r="P60" s="306"/>
      <c r="Q60" s="306"/>
    </row>
    <row r="61" spans="1:17" s="9" customFormat="1" ht="12.5">
      <c r="D61" s="485"/>
      <c r="E61" s="485"/>
      <c r="F61" s="485"/>
      <c r="G61" s="485"/>
      <c r="H61" s="485"/>
      <c r="I61" s="485"/>
      <c r="L61" s="611"/>
      <c r="M61" s="611"/>
      <c r="N61" s="611"/>
      <c r="O61" s="611"/>
      <c r="P61" s="611"/>
      <c r="Q61" s="611"/>
    </row>
    <row r="62" spans="1:17" s="9" customFormat="1" ht="15" customHeight="1">
      <c r="D62" s="485"/>
      <c r="E62" s="485"/>
      <c r="F62" s="485"/>
      <c r="G62" s="485"/>
      <c r="H62" s="485"/>
      <c r="I62" s="485"/>
      <c r="L62" s="611"/>
      <c r="M62" s="611"/>
      <c r="N62" s="611"/>
      <c r="O62" s="611"/>
      <c r="P62" s="611"/>
      <c r="Q62" s="611"/>
    </row>
    <row r="63" spans="1:17" s="9" customFormat="1" ht="12.5">
      <c r="D63" s="485"/>
      <c r="E63" s="485"/>
      <c r="F63" s="485"/>
      <c r="G63" s="485"/>
      <c r="H63" s="485"/>
      <c r="I63" s="485"/>
      <c r="L63" s="611"/>
      <c r="M63" s="611"/>
      <c r="N63" s="611"/>
      <c r="O63" s="611"/>
      <c r="P63" s="611"/>
      <c r="Q63" s="611"/>
    </row>
    <row r="64" spans="1:17" s="9" customFormat="1" ht="12.5">
      <c r="D64" s="485"/>
      <c r="E64" s="485"/>
      <c r="F64" s="485"/>
      <c r="G64" s="485"/>
      <c r="H64" s="485"/>
      <c r="I64" s="485"/>
      <c r="L64" s="611"/>
      <c r="M64" s="611"/>
      <c r="N64" s="611"/>
      <c r="O64" s="611"/>
      <c r="P64" s="611"/>
      <c r="Q64" s="611"/>
    </row>
    <row r="65" spans="1:17" s="164" customFormat="1">
      <c r="A65" s="188"/>
      <c r="D65" s="476"/>
      <c r="E65" s="476"/>
      <c r="F65" s="476"/>
      <c r="G65" s="476"/>
      <c r="H65" s="476"/>
      <c r="I65" s="476"/>
      <c r="L65" s="306"/>
      <c r="M65" s="306"/>
      <c r="N65" s="306"/>
      <c r="O65" s="306"/>
      <c r="P65" s="306"/>
      <c r="Q65" s="306"/>
    </row>
    <row r="66" spans="1:17" s="164" customFormat="1">
      <c r="A66" s="188"/>
      <c r="D66" s="476"/>
      <c r="E66" s="476"/>
      <c r="F66" s="476"/>
      <c r="G66" s="476"/>
      <c r="H66" s="476"/>
      <c r="I66" s="476"/>
      <c r="L66" s="306"/>
      <c r="M66" s="306"/>
      <c r="N66" s="306"/>
      <c r="O66" s="306"/>
      <c r="P66" s="306"/>
      <c r="Q66" s="306"/>
    </row>
    <row r="67" spans="1:17" s="164" customFormat="1">
      <c r="A67" s="188"/>
      <c r="D67" s="476"/>
      <c r="E67" s="476"/>
      <c r="F67" s="476"/>
      <c r="G67" s="476"/>
      <c r="H67" s="476"/>
      <c r="I67" s="476"/>
      <c r="L67" s="306"/>
      <c r="M67" s="306"/>
      <c r="N67" s="306"/>
      <c r="O67" s="306"/>
      <c r="P67" s="306"/>
      <c r="Q67" s="306"/>
    </row>
    <row r="68" spans="1:17" s="164" customFormat="1">
      <c r="A68" s="188"/>
      <c r="D68" s="476"/>
      <c r="E68" s="476"/>
      <c r="F68" s="476"/>
      <c r="G68" s="476"/>
      <c r="H68" s="476"/>
      <c r="I68" s="476"/>
      <c r="L68" s="306"/>
      <c r="M68" s="306"/>
      <c r="N68" s="306"/>
      <c r="O68" s="306"/>
      <c r="P68" s="306"/>
      <c r="Q68" s="306"/>
    </row>
    <row r="69" spans="1:17" s="164" customFormat="1">
      <c r="A69" s="188"/>
      <c r="D69" s="476"/>
      <c r="E69" s="476"/>
      <c r="F69" s="476"/>
      <c r="G69" s="476"/>
      <c r="H69" s="476"/>
      <c r="I69" s="476"/>
      <c r="L69" s="306"/>
      <c r="M69" s="306"/>
      <c r="N69" s="306"/>
      <c r="O69" s="306"/>
      <c r="P69" s="306"/>
      <c r="Q69" s="306"/>
    </row>
    <row r="70" spans="1:17" s="164" customFormat="1">
      <c r="A70" s="188"/>
      <c r="D70" s="476"/>
      <c r="E70" s="476"/>
      <c r="F70" s="476"/>
      <c r="G70" s="476"/>
      <c r="H70" s="476"/>
      <c r="I70" s="476"/>
      <c r="L70" s="306"/>
      <c r="M70" s="306"/>
      <c r="N70" s="306"/>
      <c r="O70" s="306"/>
      <c r="P70" s="306"/>
      <c r="Q70" s="306"/>
    </row>
    <row r="71" spans="1:17" s="164" customFormat="1">
      <c r="A71" s="188"/>
      <c r="D71" s="476"/>
      <c r="E71" s="476"/>
      <c r="F71" s="476"/>
      <c r="G71" s="476"/>
      <c r="H71" s="476"/>
      <c r="I71" s="476"/>
      <c r="L71" s="306"/>
      <c r="M71" s="306"/>
      <c r="N71" s="306"/>
      <c r="O71" s="306"/>
      <c r="P71" s="306"/>
      <c r="Q71" s="306"/>
    </row>
    <row r="72" spans="1:17" s="164" customFormat="1">
      <c r="A72" s="188"/>
      <c r="D72" s="476"/>
      <c r="E72" s="476"/>
      <c r="F72" s="476"/>
      <c r="G72" s="476"/>
      <c r="H72" s="476"/>
      <c r="I72" s="476"/>
      <c r="L72" s="306"/>
      <c r="M72" s="306"/>
      <c r="N72" s="306"/>
      <c r="O72" s="306"/>
      <c r="P72" s="306"/>
      <c r="Q72" s="306"/>
    </row>
    <row r="73" spans="1:17" s="164" customFormat="1">
      <c r="A73" s="188"/>
      <c r="D73" s="476"/>
      <c r="E73" s="476"/>
      <c r="F73" s="476"/>
      <c r="G73" s="476"/>
      <c r="H73" s="476"/>
      <c r="I73" s="476"/>
      <c r="L73" s="306"/>
      <c r="M73" s="306"/>
      <c r="N73" s="306"/>
      <c r="O73" s="306"/>
      <c r="P73" s="306"/>
      <c r="Q73" s="306"/>
    </row>
    <row r="74" spans="1:17" s="164" customFormat="1">
      <c r="A74" s="188"/>
      <c r="D74" s="476"/>
      <c r="E74" s="476"/>
      <c r="F74" s="476"/>
      <c r="G74" s="476"/>
      <c r="H74" s="476"/>
      <c r="I74" s="476"/>
      <c r="L74" s="306"/>
      <c r="M74" s="306"/>
      <c r="N74" s="306"/>
      <c r="O74" s="306"/>
      <c r="P74" s="306"/>
      <c r="Q74" s="306"/>
    </row>
    <row r="75" spans="1:17" s="164" customFormat="1">
      <c r="A75" s="188"/>
      <c r="D75" s="476"/>
      <c r="E75" s="476"/>
      <c r="F75" s="476"/>
      <c r="G75" s="476"/>
      <c r="H75" s="476"/>
      <c r="I75" s="476"/>
      <c r="L75" s="306"/>
      <c r="M75" s="306"/>
      <c r="N75" s="306"/>
      <c r="O75" s="306"/>
      <c r="P75" s="306"/>
      <c r="Q75" s="306"/>
    </row>
    <row r="76" spans="1:17" s="164" customFormat="1">
      <c r="A76" s="188"/>
      <c r="D76" s="476"/>
      <c r="E76" s="476"/>
      <c r="F76" s="476"/>
      <c r="G76" s="476"/>
      <c r="H76" s="476"/>
      <c r="I76" s="476"/>
      <c r="L76" s="306"/>
      <c r="M76" s="306"/>
      <c r="N76" s="306"/>
      <c r="O76" s="306"/>
      <c r="P76" s="306"/>
      <c r="Q76" s="306"/>
    </row>
    <row r="77" spans="1:17" s="164" customFormat="1">
      <c r="A77" s="188"/>
      <c r="D77" s="476"/>
      <c r="E77" s="476"/>
      <c r="F77" s="476"/>
      <c r="G77" s="476"/>
      <c r="H77" s="476"/>
      <c r="I77" s="476"/>
      <c r="L77" s="306"/>
      <c r="M77" s="306"/>
      <c r="N77" s="306"/>
      <c r="O77" s="306"/>
      <c r="P77" s="306"/>
      <c r="Q77" s="306"/>
    </row>
    <row r="78" spans="1:17" s="164" customFormat="1">
      <c r="A78" s="188"/>
      <c r="D78" s="476"/>
      <c r="E78" s="476"/>
      <c r="F78" s="476"/>
      <c r="G78" s="476"/>
      <c r="H78" s="476"/>
      <c r="I78" s="476"/>
      <c r="L78" s="306"/>
      <c r="M78" s="306"/>
      <c r="N78" s="306"/>
      <c r="O78" s="306"/>
      <c r="P78" s="306"/>
      <c r="Q78" s="306"/>
    </row>
    <row r="79" spans="1:17" s="164" customFormat="1">
      <c r="A79" s="188"/>
      <c r="D79" s="476"/>
      <c r="E79" s="476"/>
      <c r="F79" s="476"/>
      <c r="G79" s="476"/>
      <c r="H79" s="476"/>
      <c r="I79" s="476"/>
      <c r="L79" s="306"/>
      <c r="M79" s="306"/>
      <c r="N79" s="306"/>
      <c r="O79" s="306"/>
      <c r="P79" s="306"/>
      <c r="Q79" s="306"/>
    </row>
    <row r="80" spans="1:17" s="164" customFormat="1">
      <c r="A80" s="188"/>
      <c r="D80" s="476"/>
      <c r="E80" s="476"/>
      <c r="F80" s="476"/>
      <c r="G80" s="476"/>
      <c r="H80" s="476"/>
      <c r="I80" s="476"/>
      <c r="L80" s="306"/>
      <c r="M80" s="306"/>
      <c r="N80" s="306"/>
      <c r="O80" s="306"/>
      <c r="P80" s="306"/>
      <c r="Q80" s="306"/>
    </row>
    <row r="81" spans="1:17" s="164" customFormat="1">
      <c r="A81" s="188"/>
      <c r="D81" s="476"/>
      <c r="E81" s="476"/>
      <c r="F81" s="476"/>
      <c r="G81" s="476"/>
      <c r="H81" s="476"/>
      <c r="I81" s="476"/>
      <c r="L81" s="306"/>
      <c r="M81" s="306"/>
      <c r="N81" s="306"/>
      <c r="O81" s="306"/>
      <c r="P81" s="306"/>
      <c r="Q81" s="306"/>
    </row>
    <row r="82" spans="1:17" s="164" customFormat="1">
      <c r="A82" s="188"/>
      <c r="D82" s="476"/>
      <c r="E82" s="476"/>
      <c r="F82" s="476"/>
      <c r="G82" s="476"/>
      <c r="H82" s="476"/>
      <c r="I82" s="476"/>
      <c r="L82" s="306"/>
      <c r="M82" s="306"/>
      <c r="N82" s="306"/>
      <c r="O82" s="306"/>
      <c r="P82" s="306"/>
      <c r="Q82" s="306"/>
    </row>
    <row r="83" spans="1:17" s="164" customFormat="1">
      <c r="A83" s="188"/>
      <c r="D83" s="476"/>
      <c r="E83" s="476"/>
      <c r="F83" s="476"/>
      <c r="G83" s="476"/>
      <c r="H83" s="476"/>
      <c r="I83" s="476"/>
      <c r="L83" s="306"/>
      <c r="M83" s="306"/>
      <c r="N83" s="306"/>
      <c r="O83" s="306"/>
      <c r="P83" s="306"/>
      <c r="Q83" s="306"/>
    </row>
    <row r="84" spans="1:17" s="164" customFormat="1">
      <c r="A84" s="188"/>
      <c r="D84" s="476"/>
      <c r="E84" s="476"/>
      <c r="F84" s="476"/>
      <c r="G84" s="476"/>
      <c r="H84" s="476"/>
      <c r="I84" s="476"/>
      <c r="L84" s="306"/>
      <c r="M84" s="306"/>
      <c r="N84" s="306"/>
      <c r="O84" s="306"/>
      <c r="P84" s="306"/>
      <c r="Q84" s="306"/>
    </row>
    <row r="85" spans="1:17" s="164" customFormat="1">
      <c r="A85" s="188"/>
      <c r="D85" s="476"/>
      <c r="E85" s="476"/>
      <c r="F85" s="476"/>
      <c r="G85" s="476"/>
      <c r="H85" s="476"/>
      <c r="I85" s="476"/>
      <c r="L85" s="306"/>
      <c r="M85" s="306"/>
      <c r="N85" s="306"/>
      <c r="O85" s="306"/>
      <c r="P85" s="306"/>
      <c r="Q85" s="306"/>
    </row>
    <row r="86" spans="1:17" s="164" customFormat="1">
      <c r="A86" s="188"/>
      <c r="D86" s="476"/>
      <c r="E86" s="476"/>
      <c r="F86" s="476"/>
      <c r="G86" s="476"/>
      <c r="H86" s="476"/>
      <c r="I86" s="476"/>
      <c r="L86" s="306"/>
      <c r="M86" s="306"/>
      <c r="N86" s="306"/>
      <c r="O86" s="306"/>
      <c r="P86" s="306"/>
      <c r="Q86" s="306"/>
    </row>
    <row r="87" spans="1:17" s="164" customFormat="1">
      <c r="A87" s="188"/>
      <c r="D87" s="476"/>
      <c r="E87" s="476"/>
      <c r="F87" s="476"/>
      <c r="G87" s="476"/>
      <c r="H87" s="476"/>
      <c r="I87" s="476"/>
      <c r="L87" s="306"/>
      <c r="M87" s="306"/>
      <c r="N87" s="306"/>
      <c r="O87" s="306"/>
      <c r="P87" s="306"/>
      <c r="Q87" s="306"/>
    </row>
    <row r="88" spans="1:17" s="164" customFormat="1">
      <c r="A88" s="188"/>
      <c r="D88" s="476"/>
      <c r="E88" s="476"/>
      <c r="F88" s="476"/>
      <c r="G88" s="476"/>
      <c r="H88" s="476"/>
      <c r="I88" s="476"/>
      <c r="L88" s="306"/>
      <c r="M88" s="306"/>
      <c r="N88" s="306"/>
      <c r="O88" s="306"/>
      <c r="P88" s="306"/>
      <c r="Q88" s="306"/>
    </row>
    <row r="89" spans="1:17" s="164" customFormat="1">
      <c r="A89" s="188"/>
      <c r="D89" s="476"/>
      <c r="E89" s="476"/>
      <c r="F89" s="476"/>
      <c r="G89" s="476"/>
      <c r="H89" s="476"/>
      <c r="I89" s="476"/>
      <c r="L89" s="306"/>
      <c r="M89" s="306"/>
      <c r="N89" s="306"/>
      <c r="O89" s="306"/>
      <c r="P89" s="306"/>
      <c r="Q89" s="306"/>
    </row>
    <row r="90" spans="1:17" s="164" customFormat="1">
      <c r="A90" s="188"/>
      <c r="D90" s="476"/>
      <c r="E90" s="476"/>
      <c r="F90" s="476"/>
      <c r="G90" s="476"/>
      <c r="H90" s="476"/>
      <c r="I90" s="476"/>
      <c r="L90" s="306"/>
      <c r="M90" s="306"/>
      <c r="N90" s="306"/>
      <c r="O90" s="306"/>
      <c r="P90" s="306"/>
      <c r="Q90" s="306"/>
    </row>
    <row r="91" spans="1:17" s="164" customFormat="1">
      <c r="A91" s="188"/>
      <c r="D91" s="476"/>
      <c r="E91" s="476"/>
      <c r="F91" s="476"/>
      <c r="G91" s="476"/>
      <c r="H91" s="476"/>
      <c r="I91" s="476"/>
      <c r="L91" s="306"/>
      <c r="M91" s="306"/>
      <c r="N91" s="306"/>
      <c r="O91" s="306"/>
      <c r="P91" s="306"/>
      <c r="Q91" s="306"/>
    </row>
    <row r="92" spans="1:17" s="164" customFormat="1">
      <c r="A92" s="188"/>
      <c r="D92" s="476"/>
      <c r="E92" s="476"/>
      <c r="F92" s="476"/>
      <c r="G92" s="476"/>
      <c r="H92" s="476"/>
      <c r="I92" s="476"/>
      <c r="L92" s="306"/>
      <c r="M92" s="306"/>
      <c r="N92" s="306"/>
      <c r="O92" s="306"/>
      <c r="P92" s="306"/>
      <c r="Q92" s="306"/>
    </row>
    <row r="93" spans="1:17" s="164" customFormat="1">
      <c r="A93" s="188"/>
      <c r="D93" s="476"/>
      <c r="E93" s="476"/>
      <c r="F93" s="476"/>
      <c r="G93" s="476"/>
      <c r="H93" s="476"/>
      <c r="I93" s="476"/>
      <c r="L93" s="306"/>
      <c r="M93" s="306"/>
      <c r="N93" s="306"/>
      <c r="O93" s="306"/>
      <c r="P93" s="306"/>
      <c r="Q93" s="306"/>
    </row>
    <row r="94" spans="1:17" s="164" customFormat="1">
      <c r="A94" s="188"/>
      <c r="D94" s="476"/>
      <c r="E94" s="476"/>
      <c r="F94" s="476"/>
      <c r="G94" s="476"/>
      <c r="H94" s="476"/>
      <c r="I94" s="476"/>
      <c r="L94" s="306"/>
      <c r="M94" s="306"/>
      <c r="N94" s="306"/>
      <c r="O94" s="306"/>
      <c r="P94" s="306"/>
      <c r="Q94" s="306"/>
    </row>
    <row r="95" spans="1:17" s="164" customFormat="1">
      <c r="A95" s="188"/>
      <c r="D95" s="476"/>
      <c r="E95" s="476"/>
      <c r="F95" s="476"/>
      <c r="G95" s="476"/>
      <c r="H95" s="476"/>
      <c r="I95" s="476"/>
      <c r="L95" s="306"/>
      <c r="M95" s="306"/>
      <c r="N95" s="306"/>
      <c r="O95" s="306"/>
      <c r="P95" s="306"/>
      <c r="Q95" s="306"/>
    </row>
    <row r="96" spans="1:17" s="164" customFormat="1">
      <c r="A96" s="188"/>
      <c r="D96" s="476"/>
      <c r="E96" s="476"/>
      <c r="F96" s="476"/>
      <c r="G96" s="476"/>
      <c r="H96" s="476"/>
      <c r="I96" s="476"/>
      <c r="L96" s="306"/>
      <c r="M96" s="306"/>
      <c r="N96" s="306"/>
      <c r="O96" s="306"/>
      <c r="P96" s="306"/>
      <c r="Q96" s="306"/>
    </row>
    <row r="97" spans="1:18" s="164" customFormat="1">
      <c r="A97" s="188"/>
      <c r="D97" s="476"/>
      <c r="E97" s="476"/>
      <c r="F97" s="476"/>
      <c r="G97" s="476"/>
      <c r="H97" s="476"/>
      <c r="I97" s="476"/>
      <c r="L97" s="306"/>
      <c r="M97" s="306"/>
      <c r="N97" s="306"/>
      <c r="O97" s="306"/>
      <c r="P97" s="306"/>
      <c r="Q97" s="306"/>
    </row>
    <row r="98" spans="1:18" s="164" customFormat="1">
      <c r="A98" s="188"/>
      <c r="D98" s="476"/>
      <c r="E98" s="476"/>
      <c r="F98" s="476"/>
      <c r="G98" s="476"/>
      <c r="H98" s="476"/>
      <c r="I98" s="476"/>
      <c r="L98" s="306"/>
      <c r="M98" s="306"/>
      <c r="N98" s="306"/>
      <c r="O98" s="306"/>
      <c r="P98" s="306"/>
      <c r="Q98" s="306"/>
    </row>
    <row r="99" spans="1:18" s="164" customFormat="1">
      <c r="A99" s="188"/>
      <c r="D99" s="476"/>
      <c r="E99" s="476"/>
      <c r="F99" s="476"/>
      <c r="G99" s="476"/>
      <c r="H99" s="476"/>
      <c r="I99" s="476"/>
      <c r="L99" s="306"/>
      <c r="M99" s="306"/>
      <c r="N99" s="306"/>
      <c r="O99" s="306"/>
      <c r="P99" s="306"/>
      <c r="Q99" s="306"/>
    </row>
    <row r="100" spans="1:18" s="164" customFormat="1">
      <c r="A100" s="188"/>
      <c r="D100" s="476"/>
      <c r="E100" s="476"/>
      <c r="F100" s="476"/>
      <c r="G100" s="476"/>
      <c r="H100" s="476"/>
      <c r="I100" s="476"/>
      <c r="L100" s="306"/>
      <c r="M100" s="306"/>
      <c r="N100" s="306"/>
      <c r="O100" s="306"/>
      <c r="P100" s="306"/>
      <c r="Q100" s="306"/>
    </row>
    <row r="101" spans="1:18" s="164" customFormat="1">
      <c r="D101" s="476"/>
      <c r="E101" s="476"/>
      <c r="F101" s="476"/>
      <c r="G101" s="476"/>
      <c r="H101" s="476"/>
      <c r="I101" s="476"/>
      <c r="L101" s="306"/>
      <c r="M101" s="306"/>
      <c r="N101" s="306"/>
      <c r="O101" s="306"/>
      <c r="P101" s="306"/>
      <c r="Q101" s="306"/>
      <c r="R101" s="188"/>
    </row>
    <row r="102" spans="1:18" s="164" customFormat="1">
      <c r="D102" s="476"/>
      <c r="E102" s="476"/>
      <c r="F102" s="476"/>
      <c r="G102" s="476"/>
      <c r="H102" s="476"/>
      <c r="I102" s="476"/>
      <c r="L102" s="306"/>
      <c r="M102" s="306"/>
      <c r="N102" s="306"/>
      <c r="O102" s="306"/>
      <c r="P102" s="306"/>
      <c r="Q102" s="306"/>
      <c r="R102" s="188"/>
    </row>
    <row r="103" spans="1:18" s="164" customFormat="1">
      <c r="D103" s="476"/>
      <c r="E103" s="476"/>
      <c r="F103" s="476"/>
      <c r="G103" s="476"/>
      <c r="H103" s="476"/>
      <c r="I103" s="476"/>
      <c r="L103" s="306"/>
      <c r="M103" s="306"/>
      <c r="N103" s="306"/>
      <c r="O103" s="306"/>
      <c r="P103" s="306"/>
      <c r="Q103" s="306"/>
      <c r="R103" s="188"/>
    </row>
    <row r="104" spans="1:18" s="164" customFormat="1">
      <c r="D104" s="476"/>
      <c r="E104" s="476"/>
      <c r="F104" s="476"/>
      <c r="G104" s="476"/>
      <c r="H104" s="476"/>
      <c r="I104" s="476"/>
      <c r="L104" s="306"/>
      <c r="M104" s="306"/>
      <c r="N104" s="306"/>
      <c r="O104" s="306"/>
      <c r="P104" s="306"/>
      <c r="Q104" s="306"/>
      <c r="R104" s="188"/>
    </row>
    <row r="105" spans="1:18" s="164" customFormat="1">
      <c r="D105" s="476"/>
      <c r="E105" s="476"/>
      <c r="F105" s="476"/>
      <c r="G105" s="476"/>
      <c r="H105" s="476"/>
      <c r="I105" s="476"/>
      <c r="L105" s="306"/>
      <c r="M105" s="306"/>
      <c r="N105" s="306"/>
      <c r="O105" s="306"/>
      <c r="P105" s="306"/>
      <c r="Q105" s="306"/>
      <c r="R105" s="188"/>
    </row>
    <row r="106" spans="1:18" s="164" customFormat="1">
      <c r="D106" s="476"/>
      <c r="E106" s="476"/>
      <c r="F106" s="476"/>
      <c r="G106" s="476"/>
      <c r="H106" s="476"/>
      <c r="I106" s="476"/>
      <c r="L106" s="306"/>
      <c r="M106" s="306"/>
      <c r="N106" s="306"/>
      <c r="O106" s="306"/>
      <c r="P106" s="306"/>
      <c r="Q106" s="306"/>
      <c r="R106" s="188"/>
    </row>
  </sheetData>
  <mergeCells count="1">
    <mergeCell ref="A1:B1"/>
  </mergeCells>
  <phoneticPr fontId="56" type="noConversion"/>
  <dataValidations count="1">
    <dataValidation type="list" allowBlank="1" showInputMessage="1" showErrorMessage="1" sqref="B2">
      <formula1>$N$2:$N$3</formula1>
    </dataValidation>
  </dataValidations>
  <pageMargins left="0.78740157480314965" right="0.78740157480314965" top="0.78740157480314965" bottom="0.78740157480314965"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7"/>
  <sheetViews>
    <sheetView workbookViewId="0">
      <selection activeCell="E5" sqref="E5:E6"/>
    </sheetView>
  </sheetViews>
  <sheetFormatPr defaultRowHeight="12.5"/>
  <cols>
    <col min="4" max="4" width="18.54296875" customWidth="1"/>
    <col min="5" max="10" width="11" style="293" customWidth="1"/>
  </cols>
  <sheetData>
    <row r="3" spans="2:10">
      <c r="B3" s="287" t="s">
        <v>36</v>
      </c>
    </row>
    <row r="4" spans="2:10">
      <c r="B4" s="288" t="s">
        <v>20</v>
      </c>
      <c r="C4" s="141"/>
      <c r="D4" s="141"/>
      <c r="E4" s="282" t="s">
        <v>17</v>
      </c>
      <c r="F4" s="282" t="s">
        <v>18</v>
      </c>
      <c r="G4" s="282" t="s">
        <v>19</v>
      </c>
      <c r="H4" s="282" t="s">
        <v>96</v>
      </c>
      <c r="I4" s="282" t="s">
        <v>115</v>
      </c>
      <c r="J4" s="283" t="s">
        <v>149</v>
      </c>
    </row>
    <row r="5" spans="2:10" ht="13.5">
      <c r="B5" s="70" t="s">
        <v>139</v>
      </c>
      <c r="C5" s="70"/>
      <c r="D5" s="70"/>
      <c r="E5" s="291" t="s">
        <v>137</v>
      </c>
      <c r="F5" s="291" t="s">
        <v>137</v>
      </c>
      <c r="G5" s="291" t="s">
        <v>137</v>
      </c>
      <c r="H5" s="292" t="s">
        <v>137</v>
      </c>
      <c r="I5" s="292">
        <v>171400</v>
      </c>
      <c r="J5" s="292">
        <v>131500</v>
      </c>
    </row>
    <row r="6" spans="2:10">
      <c r="B6" s="33" t="s">
        <v>21</v>
      </c>
      <c r="C6" s="33"/>
      <c r="D6" s="33"/>
      <c r="E6" s="294" t="s">
        <v>137</v>
      </c>
      <c r="F6" s="294" t="s">
        <v>137</v>
      </c>
      <c r="G6" s="294" t="s">
        <v>137</v>
      </c>
      <c r="H6" s="295" t="s">
        <v>137</v>
      </c>
      <c r="I6" s="295">
        <v>439900</v>
      </c>
      <c r="J6" s="295">
        <v>346600</v>
      </c>
    </row>
    <row r="7" spans="2:10">
      <c r="B7" s="33" t="s">
        <v>91</v>
      </c>
      <c r="C7" s="33"/>
      <c r="D7" s="33"/>
      <c r="E7" s="294">
        <v>127500</v>
      </c>
      <c r="F7" s="294">
        <v>114100</v>
      </c>
      <c r="G7" s="294">
        <v>136000</v>
      </c>
      <c r="H7" s="296">
        <v>177400</v>
      </c>
      <c r="I7" s="296">
        <v>175600</v>
      </c>
      <c r="J7" s="296">
        <v>134700</v>
      </c>
    </row>
    <row r="8" spans="2:10">
      <c r="B8" s="71" t="s">
        <v>90</v>
      </c>
      <c r="C8" s="71"/>
      <c r="D8" s="71"/>
      <c r="E8" s="297">
        <v>121700</v>
      </c>
      <c r="F8" s="297">
        <v>108000</v>
      </c>
      <c r="G8" s="297">
        <v>132000</v>
      </c>
      <c r="H8" s="298">
        <v>171100</v>
      </c>
      <c r="I8" s="298">
        <v>168900</v>
      </c>
      <c r="J8" s="298">
        <v>129500</v>
      </c>
    </row>
    <row r="12" spans="2:10">
      <c r="B12" s="138" t="s">
        <v>151</v>
      </c>
    </row>
    <row r="13" spans="2:10">
      <c r="B13" s="288" t="s">
        <v>20</v>
      </c>
      <c r="C13" s="141"/>
      <c r="D13" s="141"/>
      <c r="E13" s="283" t="s">
        <v>17</v>
      </c>
      <c r="F13" s="283" t="s">
        <v>18</v>
      </c>
      <c r="G13" s="283" t="s">
        <v>19</v>
      </c>
      <c r="H13" s="283" t="s">
        <v>96</v>
      </c>
      <c r="I13" s="283" t="s">
        <v>115</v>
      </c>
      <c r="J13" s="283" t="s">
        <v>149</v>
      </c>
    </row>
    <row r="14" spans="2:10" ht="13.5">
      <c r="B14" s="70" t="s">
        <v>139</v>
      </c>
      <c r="C14" s="70"/>
      <c r="D14" s="70"/>
      <c r="E14" s="291" t="s">
        <v>137</v>
      </c>
      <c r="F14" s="291" t="s">
        <v>137</v>
      </c>
      <c r="G14" s="291" t="s">
        <v>137</v>
      </c>
      <c r="H14" s="292" t="s">
        <v>137</v>
      </c>
      <c r="I14" s="292">
        <v>676000</v>
      </c>
      <c r="J14" s="292">
        <v>537500</v>
      </c>
    </row>
    <row r="15" spans="2:10">
      <c r="B15" s="33" t="s">
        <v>21</v>
      </c>
      <c r="C15" s="33"/>
      <c r="D15" s="33"/>
      <c r="E15" s="294">
        <v>929000</v>
      </c>
      <c r="F15" s="294">
        <v>839300</v>
      </c>
      <c r="G15" s="294">
        <v>1110300</v>
      </c>
      <c r="H15" s="295">
        <v>1544200</v>
      </c>
      <c r="I15" s="295">
        <v>1680800</v>
      </c>
      <c r="J15" s="295">
        <v>1320900</v>
      </c>
    </row>
    <row r="16" spans="2:10">
      <c r="B16" s="33" t="s">
        <v>91</v>
      </c>
      <c r="C16" s="33"/>
      <c r="D16" s="33"/>
      <c r="E16" s="294">
        <v>500600</v>
      </c>
      <c r="F16" s="294">
        <v>397700</v>
      </c>
      <c r="G16" s="294">
        <v>477500</v>
      </c>
      <c r="H16" s="296">
        <v>668700</v>
      </c>
      <c r="I16" s="296">
        <v>690800</v>
      </c>
      <c r="J16" s="296">
        <v>546600</v>
      </c>
    </row>
    <row r="17" spans="2:10">
      <c r="B17" s="71" t="s">
        <v>90</v>
      </c>
      <c r="C17" s="71"/>
      <c r="D17" s="71"/>
      <c r="E17" s="297">
        <v>482600</v>
      </c>
      <c r="F17" s="297">
        <v>379800</v>
      </c>
      <c r="G17" s="297">
        <v>464400</v>
      </c>
      <c r="H17" s="298">
        <v>645800</v>
      </c>
      <c r="I17" s="298">
        <v>666700</v>
      </c>
      <c r="J17" s="298">
        <v>527700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showGridLines="0" workbookViewId="0">
      <selection activeCell="D8" sqref="D8"/>
    </sheetView>
  </sheetViews>
  <sheetFormatPr defaultColWidth="9.1796875" defaultRowHeight="11.5"/>
  <cols>
    <col min="1" max="1" width="15.26953125" style="5" customWidth="1"/>
    <col min="2" max="2" width="10.1796875" style="5" customWidth="1"/>
    <col min="3" max="3" width="4.26953125" style="164" customWidth="1"/>
    <col min="4" max="5" width="12.453125" style="164" customWidth="1"/>
    <col min="6" max="11" width="9.1796875" style="164"/>
    <col min="12" max="12" width="18.7265625" style="306" customWidth="1"/>
    <col min="13" max="15" width="9.1796875" style="306" customWidth="1"/>
    <col min="16" max="19" width="9.1796875" style="164"/>
    <col min="20" max="16384" width="9.1796875" style="5"/>
  </cols>
  <sheetData>
    <row r="1" spans="1:19">
      <c r="A1" s="630" t="s">
        <v>150</v>
      </c>
      <c r="B1" s="631"/>
      <c r="C1" s="165"/>
      <c r="E1" s="165"/>
      <c r="F1" s="165"/>
      <c r="G1" s="165"/>
      <c r="H1" s="165"/>
      <c r="I1" s="165"/>
      <c r="J1" s="165"/>
      <c r="K1" s="165"/>
      <c r="L1" s="166"/>
      <c r="M1" s="166"/>
      <c r="N1" s="166"/>
      <c r="O1" s="166"/>
      <c r="P1" s="5"/>
      <c r="Q1" s="5"/>
      <c r="R1" s="5"/>
      <c r="S1" s="5"/>
    </row>
    <row r="2" spans="1:19" ht="13.5">
      <c r="A2" s="289" t="s">
        <v>157</v>
      </c>
      <c r="B2" s="290" t="s">
        <v>151</v>
      </c>
      <c r="D2" s="165"/>
      <c r="E2" s="165"/>
      <c r="F2" s="165"/>
      <c r="G2" s="165"/>
      <c r="H2" s="165"/>
      <c r="I2" s="165"/>
      <c r="J2" s="165"/>
      <c r="K2" s="165"/>
      <c r="L2" s="166" t="s">
        <v>174</v>
      </c>
      <c r="M2" s="166" t="s">
        <v>151</v>
      </c>
      <c r="N2" s="167" t="s">
        <v>174</v>
      </c>
      <c r="O2" s="166"/>
      <c r="P2" s="5"/>
      <c r="Q2" s="5"/>
      <c r="R2" s="5"/>
      <c r="S2" s="5"/>
    </row>
    <row r="3" spans="1:19" s="164" customFormat="1">
      <c r="A3" s="175"/>
      <c r="B3" s="175"/>
      <c r="C3" s="175"/>
      <c r="D3" s="165"/>
      <c r="E3" s="165"/>
      <c r="F3" s="165"/>
      <c r="G3" s="165"/>
      <c r="H3" s="165"/>
      <c r="I3" s="165"/>
      <c r="J3" s="165"/>
      <c r="K3" s="165"/>
      <c r="L3" s="166"/>
      <c r="M3" s="166" t="s">
        <v>36</v>
      </c>
      <c r="N3" s="167" t="s">
        <v>175</v>
      </c>
      <c r="O3" s="166"/>
    </row>
    <row r="4" spans="1:19" s="183" customFormat="1" ht="14">
      <c r="A4" s="301" t="str">
        <f>CONCATENATE("Table 2: Learners by Benefit Status and Academic Year - Age ", B2,"")</f>
        <v>Table 2: Learners by Benefit Status and Academic Year - Age 19-64</v>
      </c>
      <c r="B4" s="301"/>
      <c r="L4" s="302"/>
      <c r="M4" s="302"/>
      <c r="N4" s="302"/>
      <c r="O4" s="302"/>
    </row>
    <row r="5" spans="1:19" s="183" customFormat="1" ht="9" customHeight="1">
      <c r="A5" s="301"/>
      <c r="B5" s="301"/>
      <c r="C5" s="184"/>
      <c r="L5" s="302"/>
      <c r="M5" s="302"/>
      <c r="N5" s="302"/>
      <c r="O5" s="302"/>
    </row>
    <row r="6" spans="1:19" s="164" customFormat="1" ht="12" customHeight="1">
      <c r="A6" s="304"/>
      <c r="B6" s="303"/>
      <c r="C6" s="304"/>
      <c r="D6" s="197" t="s">
        <v>115</v>
      </c>
      <c r="E6" s="255" t="s">
        <v>149</v>
      </c>
      <c r="F6" s="305"/>
      <c r="L6" s="306"/>
      <c r="M6" s="306"/>
      <c r="N6" s="306"/>
      <c r="O6" s="306"/>
    </row>
    <row r="7" spans="1:19" s="164" customFormat="1" ht="17.25" customHeight="1">
      <c r="A7" s="310" t="s">
        <v>183</v>
      </c>
      <c r="B7" s="309"/>
      <c r="C7" s="310"/>
      <c r="D7" s="170">
        <f>IF($B$2="19-24",'TABLE 2 DATA'!E6,'TABLE 2 DATA'!E14)</f>
        <v>2447000</v>
      </c>
      <c r="E7" s="170">
        <f>IF($B$2="19-24",'TABLE 2 DATA'!F6,'TABLE 2 DATA'!F14)</f>
        <v>1852700</v>
      </c>
      <c r="F7" s="311"/>
      <c r="L7" s="306"/>
      <c r="M7" s="306"/>
      <c r="N7" s="306"/>
      <c r="O7" s="306"/>
    </row>
    <row r="8" spans="1:19" s="164" customFormat="1" ht="17.25" customHeight="1">
      <c r="A8" s="632" t="s">
        <v>267</v>
      </c>
      <c r="B8" s="632"/>
      <c r="C8" s="632"/>
      <c r="D8" s="170">
        <f>IF($B$2="19-24",'TABLE 2 DATA'!E7,'TABLE 2 DATA'!E15)</f>
        <v>676000</v>
      </c>
      <c r="E8" s="170">
        <f>IF($B$2="19-24",'TABLE 2 DATA'!F7,'TABLE 2 DATA'!F15)</f>
        <v>537500</v>
      </c>
      <c r="F8" s="311"/>
      <c r="L8" s="306"/>
      <c r="M8" s="306"/>
      <c r="N8" s="306"/>
      <c r="O8" s="306"/>
    </row>
    <row r="9" spans="1:19" s="164" customFormat="1" ht="14.25" customHeight="1">
      <c r="A9" s="363" t="s">
        <v>222</v>
      </c>
      <c r="B9" s="313"/>
      <c r="C9" s="363"/>
      <c r="D9" s="532">
        <f>D8/D7</f>
        <v>0.27625664078463424</v>
      </c>
      <c r="E9" s="532">
        <f>E8/E7</f>
        <v>0.29011712635612891</v>
      </c>
      <c r="F9" s="307"/>
      <c r="L9" s="306"/>
      <c r="M9" s="306"/>
      <c r="N9" s="306"/>
      <c r="O9" s="306"/>
    </row>
    <row r="10" spans="1:19" s="164" customFormat="1" ht="8.25" customHeight="1">
      <c r="A10" s="312"/>
      <c r="B10" s="312"/>
      <c r="C10" s="314"/>
      <c r="L10" s="306"/>
      <c r="M10" s="306"/>
      <c r="N10" s="306"/>
      <c r="O10" s="306"/>
    </row>
    <row r="11" spans="1:19" s="164" customFormat="1">
      <c r="A11" s="187" t="s">
        <v>98</v>
      </c>
      <c r="B11" s="187"/>
      <c r="C11" s="315"/>
      <c r="L11" s="306"/>
      <c r="M11" s="306"/>
      <c r="N11" s="306"/>
      <c r="O11" s="306"/>
    </row>
    <row r="12" spans="1:19" s="164" customFormat="1">
      <c r="A12" s="173" t="s">
        <v>250</v>
      </c>
      <c r="B12" s="163"/>
      <c r="L12" s="306"/>
      <c r="M12" s="306"/>
      <c r="N12" s="306"/>
      <c r="O12" s="306"/>
    </row>
    <row r="13" spans="1:19" s="163" customFormat="1" ht="10">
      <c r="A13" s="173" t="s">
        <v>211</v>
      </c>
      <c r="B13" s="173"/>
      <c r="L13" s="316"/>
      <c r="M13" s="316"/>
      <c r="N13" s="316"/>
      <c r="O13" s="316"/>
    </row>
    <row r="14" spans="1:19" s="164" customFormat="1">
      <c r="A14" s="163" t="s">
        <v>251</v>
      </c>
      <c r="L14" s="306"/>
      <c r="M14" s="306"/>
      <c r="N14" s="306"/>
      <c r="O14" s="306"/>
    </row>
    <row r="15" spans="1:19" s="164" customFormat="1">
      <c r="A15" s="403" t="s">
        <v>248</v>
      </c>
      <c r="L15" s="306"/>
      <c r="M15" s="306"/>
      <c r="N15" s="306"/>
      <c r="O15" s="306"/>
    </row>
    <row r="16" spans="1:19" s="164" customFormat="1">
      <c r="L16" s="306"/>
      <c r="M16" s="306"/>
      <c r="N16" s="306"/>
      <c r="O16" s="306"/>
    </row>
    <row r="17" spans="1:15" s="164" customFormat="1">
      <c r="L17" s="306"/>
      <c r="M17" s="306"/>
      <c r="N17" s="306"/>
      <c r="O17" s="306"/>
    </row>
    <row r="18" spans="1:15" s="164" customFormat="1" ht="14">
      <c r="A18" s="325"/>
      <c r="L18" s="306"/>
      <c r="M18" s="306"/>
      <c r="N18" s="306"/>
      <c r="O18" s="306"/>
    </row>
    <row r="19" spans="1:15" s="164" customFormat="1">
      <c r="L19" s="306"/>
      <c r="M19" s="306"/>
      <c r="N19" s="306"/>
      <c r="O19" s="306"/>
    </row>
    <row r="20" spans="1:15" s="164" customFormat="1">
      <c r="L20" s="306"/>
      <c r="M20" s="306"/>
      <c r="N20" s="306"/>
      <c r="O20" s="306"/>
    </row>
    <row r="21" spans="1:15" s="164" customFormat="1">
      <c r="L21" s="306"/>
      <c r="M21" s="306"/>
      <c r="N21" s="306"/>
      <c r="O21" s="306"/>
    </row>
    <row r="22" spans="1:15" s="164" customFormat="1">
      <c r="L22" s="306"/>
      <c r="M22" s="306"/>
      <c r="N22" s="306"/>
      <c r="O22" s="306"/>
    </row>
    <row r="23" spans="1:15" s="164" customFormat="1">
      <c r="L23" s="306"/>
      <c r="M23" s="306"/>
      <c r="N23" s="306"/>
      <c r="O23" s="306"/>
    </row>
    <row r="24" spans="1:15" s="164" customFormat="1">
      <c r="L24" s="306"/>
      <c r="M24" s="306"/>
      <c r="N24" s="306"/>
      <c r="O24" s="306"/>
    </row>
    <row r="25" spans="1:15" s="164" customFormat="1">
      <c r="L25" s="306"/>
      <c r="M25" s="306"/>
      <c r="N25" s="306"/>
      <c r="O25" s="306"/>
    </row>
    <row r="26" spans="1:15" s="164" customFormat="1">
      <c r="L26" s="306"/>
      <c r="M26" s="306"/>
      <c r="N26" s="306"/>
      <c r="O26" s="306"/>
    </row>
    <row r="27" spans="1:15" s="164" customFormat="1">
      <c r="L27" s="306"/>
      <c r="M27" s="306"/>
      <c r="N27" s="306"/>
      <c r="O27" s="306"/>
    </row>
    <row r="28" spans="1:15" s="164" customFormat="1">
      <c r="L28" s="306"/>
      <c r="M28" s="306"/>
      <c r="N28" s="306"/>
      <c r="O28" s="306"/>
    </row>
  </sheetData>
  <mergeCells count="2">
    <mergeCell ref="A1:B1"/>
    <mergeCell ref="A8:C8"/>
  </mergeCells>
  <dataValidations count="1">
    <dataValidation type="list" allowBlank="1" showInputMessage="1" showErrorMessage="1" sqref="B2">
      <formula1>$M$2:$M$3</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5"/>
  <sheetViews>
    <sheetView workbookViewId="0">
      <selection activeCell="H4" sqref="H4:H5"/>
    </sheetView>
  </sheetViews>
  <sheetFormatPr defaultRowHeight="12.5"/>
  <cols>
    <col min="2" max="2" width="25.7265625" bestFit="1" customWidth="1"/>
    <col min="3" max="3" width="6.26953125" customWidth="1"/>
    <col min="4" max="4" width="33.54296875" bestFit="1" customWidth="1"/>
    <col min="6" max="6" width="9.1796875" style="145"/>
  </cols>
  <sheetData>
    <row r="2" spans="2:12">
      <c r="B2" s="145" t="s">
        <v>36</v>
      </c>
    </row>
    <row r="3" spans="2:12">
      <c r="B3" s="72"/>
      <c r="C3" s="72"/>
      <c r="D3" s="55"/>
      <c r="E3" s="116" t="s">
        <v>115</v>
      </c>
      <c r="F3" s="283" t="s">
        <v>149</v>
      </c>
    </row>
    <row r="4" spans="2:12">
      <c r="B4" s="633" t="s">
        <v>146</v>
      </c>
      <c r="C4" s="279"/>
      <c r="D4" s="119" t="s">
        <v>159</v>
      </c>
      <c r="E4" s="127">
        <v>453300</v>
      </c>
      <c r="F4" s="26">
        <v>253900</v>
      </c>
      <c r="H4" s="217">
        <f>F4/E4-1</f>
        <v>-0.43988528568277074</v>
      </c>
      <c r="L4" s="401"/>
    </row>
    <row r="5" spans="2:12" ht="23">
      <c r="B5" s="634"/>
      <c r="C5" s="280"/>
      <c r="D5" s="120" t="s">
        <v>160</v>
      </c>
      <c r="E5" s="324">
        <v>165700</v>
      </c>
      <c r="F5" s="50">
        <v>101800</v>
      </c>
      <c r="H5" s="217">
        <f>F5/E5-1</f>
        <v>-0.38563669281834645</v>
      </c>
      <c r="K5" s="401"/>
      <c r="L5" s="401"/>
    </row>
    <row r="6" spans="2:12">
      <c r="B6" s="635" t="s">
        <v>145</v>
      </c>
      <c r="C6" s="281"/>
      <c r="D6" s="119" t="s">
        <v>161</v>
      </c>
      <c r="E6" s="118">
        <v>725600</v>
      </c>
      <c r="F6" s="26">
        <v>508900</v>
      </c>
      <c r="K6" s="401"/>
      <c r="L6" s="401"/>
    </row>
    <row r="7" spans="2:12">
      <c r="B7" s="636"/>
      <c r="C7" s="320"/>
      <c r="D7" s="318" t="s">
        <v>162</v>
      </c>
      <c r="E7" s="321">
        <v>171400</v>
      </c>
      <c r="F7" s="50">
        <v>131500</v>
      </c>
      <c r="K7" s="401"/>
      <c r="L7" s="401"/>
    </row>
    <row r="10" spans="2:12">
      <c r="B10" s="145" t="s">
        <v>151</v>
      </c>
      <c r="C10" s="317"/>
    </row>
    <row r="11" spans="2:12">
      <c r="B11" s="72"/>
      <c r="C11" s="323"/>
      <c r="D11" s="55"/>
      <c r="E11" s="116" t="s">
        <v>115</v>
      </c>
      <c r="F11" s="283" t="s">
        <v>149</v>
      </c>
    </row>
    <row r="12" spans="2:12">
      <c r="B12" s="633" t="s">
        <v>146</v>
      </c>
      <c r="D12" s="119" t="s">
        <v>159</v>
      </c>
      <c r="E12" s="127">
        <v>1802600</v>
      </c>
      <c r="F12" s="15">
        <v>1023000</v>
      </c>
      <c r="L12" s="401"/>
    </row>
    <row r="13" spans="2:12" ht="23">
      <c r="B13" s="634"/>
      <c r="C13" s="317"/>
      <c r="D13" s="120" t="s">
        <v>160</v>
      </c>
      <c r="E13" s="126">
        <v>667500</v>
      </c>
      <c r="F13" s="32">
        <v>433500</v>
      </c>
      <c r="K13" s="401"/>
      <c r="L13" s="401"/>
    </row>
    <row r="14" spans="2:12">
      <c r="B14" s="635" t="s">
        <v>145</v>
      </c>
      <c r="C14" s="109"/>
      <c r="D14" s="119" t="s">
        <v>161</v>
      </c>
      <c r="E14" s="117">
        <v>2447000</v>
      </c>
      <c r="F14" s="66">
        <v>1852700</v>
      </c>
      <c r="K14" s="401"/>
      <c r="L14" s="401"/>
    </row>
    <row r="15" spans="2:12">
      <c r="B15" s="636"/>
      <c r="C15" s="317"/>
      <c r="D15" s="318" t="s">
        <v>162</v>
      </c>
      <c r="E15" s="319">
        <v>676000</v>
      </c>
      <c r="F15" s="322">
        <v>537500</v>
      </c>
      <c r="K15" s="401"/>
      <c r="L15" s="401"/>
    </row>
  </sheetData>
  <mergeCells count="4">
    <mergeCell ref="B4:B5"/>
    <mergeCell ref="B6:B7"/>
    <mergeCell ref="B12:B13"/>
    <mergeCell ref="B14:B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showGridLines="0" workbookViewId="0">
      <selection activeCell="F8" sqref="F8"/>
    </sheetView>
  </sheetViews>
  <sheetFormatPr defaultRowHeight="12.5"/>
  <cols>
    <col min="1" max="1" width="23.54296875" customWidth="1"/>
    <col min="2" max="2" width="9.453125" style="490" customWidth="1"/>
    <col min="3" max="3" width="6.54296875" customWidth="1"/>
    <col min="4" max="4" width="5.26953125" style="389" customWidth="1"/>
    <col min="5" max="5" width="9.26953125" style="490" customWidth="1"/>
    <col min="6" max="6" width="6.81640625" customWidth="1"/>
    <col min="13" max="13" width="9.1796875" style="306" customWidth="1"/>
  </cols>
  <sheetData>
    <row r="1" spans="1:21" s="404" customFormat="1" ht="11.5">
      <c r="A1" s="630" t="s">
        <v>150</v>
      </c>
      <c r="B1" s="631"/>
      <c r="C1" s="165"/>
      <c r="D1" s="164"/>
      <c r="E1" s="477"/>
      <c r="F1" s="165"/>
      <c r="G1" s="165"/>
      <c r="H1" s="165"/>
      <c r="I1" s="165"/>
      <c r="J1" s="165"/>
      <c r="K1" s="165"/>
      <c r="L1" s="166"/>
      <c r="M1" s="166"/>
      <c r="N1" s="166"/>
      <c r="O1" s="166"/>
    </row>
    <row r="2" spans="1:21" s="404" customFormat="1" ht="13.5">
      <c r="A2" s="289" t="s">
        <v>157</v>
      </c>
      <c r="B2" s="486" t="s">
        <v>151</v>
      </c>
      <c r="C2" s="164"/>
      <c r="D2" s="165"/>
      <c r="E2" s="477"/>
      <c r="F2" s="165"/>
      <c r="G2" s="165"/>
      <c r="H2" s="165"/>
      <c r="I2" s="165"/>
      <c r="J2" s="165"/>
      <c r="K2" s="165"/>
      <c r="L2" s="166"/>
      <c r="M2" s="166" t="s">
        <v>151</v>
      </c>
      <c r="N2" s="167"/>
      <c r="O2" s="166"/>
    </row>
    <row r="3" spans="1:21" s="164" customFormat="1" ht="11.5">
      <c r="A3" s="175"/>
      <c r="B3" s="175"/>
      <c r="C3" s="175"/>
      <c r="D3" s="165"/>
      <c r="E3" s="477"/>
      <c r="F3" s="165"/>
      <c r="G3" s="165"/>
      <c r="H3" s="165"/>
      <c r="I3" s="165"/>
      <c r="J3" s="165"/>
      <c r="K3" s="165"/>
      <c r="L3" s="166"/>
      <c r="M3" s="166" t="s">
        <v>36</v>
      </c>
      <c r="N3" s="167"/>
      <c r="O3" s="166"/>
    </row>
    <row r="4" spans="1:21" ht="14">
      <c r="A4" s="176" t="str">
        <f>CONCATENATE("Table 3: Learners on Benefit at the Start of Learning by Benefit Type 2014/15 - Age ",B2,"")</f>
        <v>Table 3: Learners on Benefit at the Start of Learning by Benefit Type 2014/15 - Age 19-64</v>
      </c>
      <c r="B4" s="487"/>
      <c r="C4" s="176"/>
      <c r="D4" s="176"/>
      <c r="E4" s="487"/>
      <c r="F4" s="173"/>
      <c r="G4" s="173"/>
      <c r="H4" s="173"/>
      <c r="M4" s="302"/>
      <c r="U4" s="401"/>
    </row>
    <row r="5" spans="1:21" ht="9.75" customHeight="1">
      <c r="A5" s="110"/>
      <c r="B5" s="488"/>
      <c r="C5" s="196"/>
      <c r="D5" s="196"/>
      <c r="E5" s="449"/>
      <c r="F5" s="196"/>
      <c r="G5" s="165"/>
      <c r="H5" s="165"/>
      <c r="M5" s="302"/>
    </row>
    <row r="6" spans="1:21">
      <c r="A6" s="196"/>
      <c r="B6" s="638" t="s">
        <v>115</v>
      </c>
      <c r="C6" s="638"/>
      <c r="D6" s="185"/>
      <c r="E6" s="637" t="s">
        <v>149</v>
      </c>
      <c r="F6" s="637"/>
      <c r="G6" s="173"/>
      <c r="H6" s="173"/>
    </row>
    <row r="7" spans="1:21" s="380" customFormat="1" ht="37.5" customHeight="1">
      <c r="A7" s="385" t="s">
        <v>24</v>
      </c>
      <c r="B7" s="170">
        <f>IF(B$2="19-24",'Table 3 DATA'!B5,'Table 3 DATA'!B12)</f>
        <v>517300</v>
      </c>
      <c r="C7" s="530">
        <f>B7/B$9</f>
        <v>0.76523668639053255</v>
      </c>
      <c r="D7" s="378"/>
      <c r="E7" s="170">
        <f>IF(B$2="19-24",'Table 3 DATA'!E5,'Table 3 DATA'!E12)</f>
        <v>377800</v>
      </c>
      <c r="F7" s="530">
        <f>E7/E$9</f>
        <v>0.70288372093023255</v>
      </c>
      <c r="G7" s="553"/>
      <c r="H7" s="379"/>
      <c r="I7" s="602"/>
      <c r="J7" s="366"/>
      <c r="K7" s="602"/>
      <c r="L7" s="366"/>
      <c r="M7" s="602"/>
      <c r="N7" s="601"/>
      <c r="O7" s="601"/>
    </row>
    <row r="8" spans="1:21" s="380" customFormat="1" ht="24.75" customHeight="1">
      <c r="A8" s="381" t="s">
        <v>204</v>
      </c>
      <c r="B8" s="256">
        <f>IF(B$2="19-24",'Table 3 DATA'!B6,'Table 3 DATA'!B13)</f>
        <v>158800</v>
      </c>
      <c r="C8" s="529">
        <f>B8/B$9</f>
        <v>0.23491124260355029</v>
      </c>
      <c r="D8" s="383"/>
      <c r="E8" s="256">
        <f>IF(B$2="19-24",'Table 3 DATA'!E6,'Table 3 DATA'!E13)</f>
        <v>159700</v>
      </c>
      <c r="F8" s="529">
        <f>E8/E$9</f>
        <v>0.29711627906976745</v>
      </c>
      <c r="G8" s="553"/>
      <c r="H8" s="379"/>
      <c r="M8" s="308"/>
    </row>
    <row r="9" spans="1:21" s="380" customFormat="1" ht="18" customHeight="1">
      <c r="A9" s="342" t="s">
        <v>22</v>
      </c>
      <c r="B9" s="489">
        <f>IF(B$2="19-24",'Table 3 DATA'!B7,'Table 3 DATA'!B14)</f>
        <v>676000</v>
      </c>
      <c r="C9" s="397">
        <f>B9/B$9</f>
        <v>1</v>
      </c>
      <c r="D9" s="397"/>
      <c r="E9" s="489">
        <f>IF(B$2="19-24",'Table 3 DATA'!E7,'Table 3 DATA'!E14)</f>
        <v>537500</v>
      </c>
      <c r="F9" s="398">
        <f>E9/E$9</f>
        <v>1</v>
      </c>
      <c r="G9" s="384"/>
      <c r="H9" s="384"/>
      <c r="M9" s="308"/>
    </row>
    <row r="10" spans="1:21" ht="9" customHeight="1"/>
    <row r="11" spans="1:21">
      <c r="A11" s="177" t="s">
        <v>98</v>
      </c>
    </row>
    <row r="12" spans="1:21" s="145" customFormat="1">
      <c r="A12" s="173" t="s">
        <v>229</v>
      </c>
      <c r="B12" s="491"/>
      <c r="E12" s="491"/>
      <c r="M12" s="164"/>
    </row>
    <row r="13" spans="1:21">
      <c r="A13" s="177" t="s">
        <v>147</v>
      </c>
    </row>
    <row r="14" spans="1:21" ht="15.5">
      <c r="A14" s="386"/>
      <c r="M14" s="400"/>
    </row>
    <row r="15" spans="1:21" ht="15.5">
      <c r="A15" s="386"/>
      <c r="M15" s="316"/>
    </row>
    <row r="16" spans="1:21">
      <c r="A16" s="596"/>
      <c r="B16" s="556"/>
      <c r="E16" s="596"/>
      <c r="F16" s="555"/>
      <c r="G16" s="556"/>
      <c r="H16" s="554"/>
      <c r="I16" s="596"/>
      <c r="J16" s="554"/>
    </row>
    <row r="17" spans="1:10">
      <c r="H17" s="551"/>
      <c r="J17" s="551"/>
    </row>
    <row r="18" spans="1:10" ht="15.5">
      <c r="A18" s="386"/>
    </row>
  </sheetData>
  <mergeCells count="3">
    <mergeCell ref="E6:F6"/>
    <mergeCell ref="B6:C6"/>
    <mergeCell ref="A1:B1"/>
  </mergeCells>
  <dataValidations count="1">
    <dataValidation type="list" allowBlank="1" showInputMessage="1" showErrorMessage="1" sqref="B2">
      <formula1>$M$2:$M$3</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B23" sqref="B23"/>
    </sheetView>
  </sheetViews>
  <sheetFormatPr defaultColWidth="9.1796875" defaultRowHeight="12.5"/>
  <cols>
    <col min="1" max="1" width="23.54296875" style="401" customWidth="1"/>
    <col min="2" max="2" width="10.453125" style="401" customWidth="1"/>
    <col min="3" max="4" width="5.26953125" style="401" customWidth="1"/>
    <col min="5" max="5" width="12.81640625" style="401" customWidth="1"/>
    <col min="6" max="6" width="5.26953125" style="401" customWidth="1"/>
    <col min="7" max="7" width="9.1796875" style="401"/>
    <col min="8" max="8" width="12.26953125" style="401" bestFit="1" customWidth="1"/>
    <col min="9" max="9" width="9.453125" style="401" bestFit="1" customWidth="1"/>
    <col min="10" max="10" width="11.26953125" style="401" bestFit="1" customWidth="1"/>
    <col min="11" max="11" width="9.453125" style="401" bestFit="1" customWidth="1"/>
    <col min="12" max="12" width="11.26953125" style="401" bestFit="1" customWidth="1"/>
    <col min="13" max="13" width="9.1796875" style="306" customWidth="1"/>
    <col min="14" max="16384" width="9.1796875" style="401"/>
  </cols>
  <sheetData>
    <row r="1" spans="1:14" ht="14">
      <c r="A1" s="168"/>
    </row>
    <row r="2" spans="1:14" ht="14">
      <c r="A2" s="176"/>
      <c r="B2" s="173"/>
      <c r="C2" s="176"/>
      <c r="D2" s="176"/>
      <c r="E2" s="173"/>
      <c r="F2" s="173"/>
      <c r="G2" s="173"/>
    </row>
    <row r="3" spans="1:14">
      <c r="A3" s="418" t="s">
        <v>36</v>
      </c>
      <c r="B3" s="418"/>
      <c r="C3" s="196"/>
      <c r="D3" s="196"/>
      <c r="E3" s="196"/>
      <c r="F3" s="196"/>
      <c r="G3" s="165"/>
    </row>
    <row r="4" spans="1:14">
      <c r="A4" s="196"/>
      <c r="B4" s="638" t="s">
        <v>115</v>
      </c>
      <c r="C4" s="638"/>
      <c r="D4" s="387"/>
      <c r="E4" s="637" t="s">
        <v>149</v>
      </c>
      <c r="F4" s="637"/>
      <c r="G4" s="173"/>
    </row>
    <row r="5" spans="1:14" ht="34.5">
      <c r="A5" s="385" t="s">
        <v>24</v>
      </c>
      <c r="B5" s="377">
        <v>127600</v>
      </c>
      <c r="C5" s="584">
        <f>B5/B$7</f>
        <v>0.74445740956826134</v>
      </c>
      <c r="D5" s="378"/>
      <c r="E5" s="377">
        <v>88600</v>
      </c>
      <c r="F5" s="378">
        <f>E5/E$7</f>
        <v>0.67376425855513311</v>
      </c>
      <c r="G5" s="379"/>
      <c r="H5" s="551"/>
      <c r="I5" s="490"/>
      <c r="J5" s="585"/>
      <c r="K5" s="585"/>
      <c r="L5" s="551"/>
      <c r="M5" s="585"/>
      <c r="N5" s="551"/>
    </row>
    <row r="6" spans="1:14" ht="17.25" customHeight="1">
      <c r="A6" s="381" t="s">
        <v>178</v>
      </c>
      <c r="B6" s="382">
        <v>43800</v>
      </c>
      <c r="C6" s="552">
        <f t="shared" ref="C6:C7" si="0">B6/B$7</f>
        <v>0.2555425904317386</v>
      </c>
      <c r="D6" s="383"/>
      <c r="E6" s="382">
        <v>42900</v>
      </c>
      <c r="F6" s="383">
        <f t="shared" ref="F6:F7" si="1">E6/E$7</f>
        <v>0.32623574144486694</v>
      </c>
      <c r="G6" s="379"/>
    </row>
    <row r="7" spans="1:14">
      <c r="A7" s="381" t="s">
        <v>22</v>
      </c>
      <c r="B7" s="382">
        <v>171400</v>
      </c>
      <c r="C7" s="383">
        <f t="shared" si="0"/>
        <v>1</v>
      </c>
      <c r="D7" s="383"/>
      <c r="E7" s="382">
        <v>131500</v>
      </c>
      <c r="F7" s="383">
        <f t="shared" si="1"/>
        <v>1</v>
      </c>
      <c r="G7" s="384"/>
    </row>
    <row r="10" spans="1:14" ht="15.75" customHeight="1">
      <c r="A10" s="418" t="s">
        <v>151</v>
      </c>
      <c r="B10" s="418"/>
      <c r="C10" s="196"/>
      <c r="D10" s="196"/>
      <c r="E10" s="196"/>
      <c r="F10" s="196"/>
      <c r="G10" s="165"/>
      <c r="H10" s="165"/>
      <c r="M10" s="302"/>
    </row>
    <row r="11" spans="1:14">
      <c r="A11" s="196"/>
      <c r="B11" s="638" t="s">
        <v>115</v>
      </c>
      <c r="C11" s="638"/>
      <c r="D11" s="387"/>
      <c r="E11" s="637" t="s">
        <v>149</v>
      </c>
      <c r="F11" s="637"/>
      <c r="G11" s="173"/>
      <c r="H11" s="173"/>
    </row>
    <row r="12" spans="1:14" s="380" customFormat="1" ht="42" customHeight="1">
      <c r="A12" s="385" t="s">
        <v>24</v>
      </c>
      <c r="B12" s="377">
        <v>517300</v>
      </c>
      <c r="C12" s="378">
        <f>B12/B$14</f>
        <v>0.76523668639053255</v>
      </c>
      <c r="D12" s="378"/>
      <c r="E12" s="377">
        <v>377800</v>
      </c>
      <c r="F12" s="378">
        <f>E12/E$14</f>
        <v>0.70288372093023255</v>
      </c>
      <c r="G12" s="379"/>
      <c r="H12" s="379"/>
      <c r="M12" s="308"/>
    </row>
    <row r="13" spans="1:14" s="380" customFormat="1" ht="23.25" customHeight="1">
      <c r="A13" s="381" t="s">
        <v>178</v>
      </c>
      <c r="B13" s="382">
        <v>158800</v>
      </c>
      <c r="C13" s="383">
        <f>B13/B$14</f>
        <v>0.23491124260355029</v>
      </c>
      <c r="D13" s="383"/>
      <c r="E13" s="382">
        <v>159700</v>
      </c>
      <c r="F13" s="383">
        <f>E13/E$14</f>
        <v>0.29711627906976745</v>
      </c>
      <c r="G13" s="379"/>
      <c r="H13" s="379"/>
      <c r="M13" s="308"/>
    </row>
    <row r="14" spans="1:14" s="380" customFormat="1" ht="18" customHeight="1">
      <c r="A14" s="381" t="s">
        <v>22</v>
      </c>
      <c r="B14" s="382">
        <v>676000</v>
      </c>
      <c r="C14" s="383">
        <f>B14/B$14</f>
        <v>1</v>
      </c>
      <c r="D14" s="383"/>
      <c r="E14" s="382">
        <v>537500</v>
      </c>
      <c r="F14" s="383">
        <f>E14/E$14</f>
        <v>1</v>
      </c>
      <c r="G14" s="384"/>
      <c r="H14" s="384"/>
      <c r="M14" s="308"/>
    </row>
  </sheetData>
  <mergeCells count="4">
    <mergeCell ref="B11:C11"/>
    <mergeCell ref="E11:F11"/>
    <mergeCell ref="B4:C4"/>
    <mergeCell ref="E4:F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5"/>
  <sheetViews>
    <sheetView showGridLines="0" zoomScaleNormal="100" zoomScaleSheetLayoutView="100" workbookViewId="0">
      <selection activeCell="B2" sqref="B2"/>
    </sheetView>
  </sheetViews>
  <sheetFormatPr defaultColWidth="9.1796875" defaultRowHeight="11.5"/>
  <cols>
    <col min="1" max="1" width="12" style="6" customWidth="1"/>
    <col min="2" max="2" width="7.26953125" style="6" customWidth="1"/>
    <col min="3" max="3" width="10.26953125" style="165" customWidth="1"/>
    <col min="4" max="4" width="4.1796875" style="165" customWidth="1"/>
    <col min="5" max="5" width="11.453125" style="165" customWidth="1"/>
    <col min="6" max="6" width="8.26953125" style="165" customWidth="1"/>
    <col min="7" max="7" width="9.1796875" style="165" customWidth="1"/>
    <col min="8" max="8" width="5" style="165" customWidth="1"/>
    <col min="9" max="9" width="9.1796875" style="165"/>
    <col min="10" max="10" width="11.26953125" style="165" customWidth="1"/>
    <col min="11" max="11" width="7.453125" style="166" hidden="1" customWidth="1"/>
    <col min="12" max="12" width="9.1796875" style="165" customWidth="1"/>
    <col min="13" max="13" width="14.26953125" style="165" customWidth="1"/>
    <col min="14" max="14" width="9.1796875" style="165"/>
    <col min="15" max="15" width="16" style="165" bestFit="1" customWidth="1"/>
    <col min="16" max="22" width="9.1796875" style="165"/>
    <col min="23" max="16384" width="9.1796875" style="6"/>
  </cols>
  <sheetData>
    <row r="1" spans="1:13">
      <c r="A1" s="646" t="s">
        <v>150</v>
      </c>
      <c r="B1" s="647"/>
    </row>
    <row r="2" spans="1:13" ht="13.5">
      <c r="A2" s="143" t="s">
        <v>157</v>
      </c>
      <c r="B2" s="144" t="s">
        <v>151</v>
      </c>
      <c r="J2" s="172"/>
      <c r="K2" s="166" t="s">
        <v>151</v>
      </c>
      <c r="L2" s="215"/>
      <c r="M2" s="172"/>
    </row>
    <row r="3" spans="1:13" s="165" customFormat="1">
      <c r="A3" s="175"/>
      <c r="J3" s="172"/>
      <c r="K3" s="166" t="s">
        <v>36</v>
      </c>
      <c r="L3" s="215"/>
      <c r="M3" s="172"/>
    </row>
    <row r="4" spans="1:13" s="168" customFormat="1" ht="15.75" customHeight="1">
      <c r="A4" s="176" t="str">
        <f>CONCATENATE("Table 4: Learners on Benefit at the Start of Learning by Highest Level of Learning and Benefit Type 2014/15 - Age ",B2,"")</f>
        <v>Table 4: Learners on Benefit at the Start of Learning by Highest Level of Learning and Benefit Type 2014/15 - Age 19-64</v>
      </c>
      <c r="K4" s="169"/>
    </row>
    <row r="5" spans="1:13" s="168" customFormat="1" ht="11.25" customHeight="1">
      <c r="A5" s="176"/>
      <c r="K5" s="169"/>
    </row>
    <row r="6" spans="1:13" s="168" customFormat="1" ht="12.75" customHeight="1">
      <c r="A6" s="639" t="s">
        <v>184</v>
      </c>
      <c r="B6" s="639"/>
      <c r="C6" s="639" t="s">
        <v>26</v>
      </c>
      <c r="D6" s="640"/>
      <c r="E6" s="643" t="s">
        <v>35</v>
      </c>
      <c r="F6" s="637"/>
      <c r="G6" s="637"/>
      <c r="H6" s="637"/>
      <c r="K6" s="169"/>
    </row>
    <row r="7" spans="1:13" s="165" customFormat="1" ht="48.75" customHeight="1">
      <c r="A7" s="641"/>
      <c r="B7" s="641"/>
      <c r="C7" s="641"/>
      <c r="D7" s="642"/>
      <c r="E7" s="644" t="s">
        <v>24</v>
      </c>
      <c r="F7" s="645"/>
      <c r="G7" s="637" t="s">
        <v>25</v>
      </c>
      <c r="H7" s="637"/>
      <c r="J7" s="168"/>
      <c r="K7" s="166"/>
    </row>
    <row r="8" spans="1:13" s="165" customFormat="1" ht="16.5" customHeight="1">
      <c r="A8" s="651" t="s">
        <v>99</v>
      </c>
      <c r="B8" s="651"/>
      <c r="C8" s="170">
        <f>IF($B$2="19-24",'TABLE 4 DATA  '!C6,'TABLE 4 DATA  '!C23)</f>
        <v>122600</v>
      </c>
      <c r="D8" s="170"/>
      <c r="E8" s="170">
        <f>IF($B$2="19-24",'TABLE 4 DATA  '!D6,'TABLE 4 DATA  '!D23)</f>
        <v>82400</v>
      </c>
      <c r="F8" s="170"/>
      <c r="G8" s="170">
        <f>IF($B$2="19-24",'TABLE 4 DATA  '!E6,'TABLE 4 DATA  '!E23)</f>
        <v>40200</v>
      </c>
      <c r="H8" s="170"/>
      <c r="J8" s="334"/>
      <c r="K8" s="612"/>
    </row>
    <row r="9" spans="1:13" s="165" customFormat="1" ht="16.5" customHeight="1">
      <c r="A9" s="652" t="s">
        <v>100</v>
      </c>
      <c r="B9" s="652"/>
      <c r="C9" s="170">
        <f>IF($B$2="19-24",'TABLE 4 DATA  '!C7,'TABLE 4 DATA  '!C24)</f>
        <v>172700</v>
      </c>
      <c r="D9" s="170"/>
      <c r="E9" s="170">
        <f>IF($B$2="19-24",'TABLE 4 DATA  '!D7,'TABLE 4 DATA  '!D24)</f>
        <v>134600</v>
      </c>
      <c r="F9" s="170"/>
      <c r="G9" s="170">
        <f>IF($B$2="19-24",'TABLE 4 DATA  '!E7,'TABLE 4 DATA  '!E24)</f>
        <v>38100</v>
      </c>
      <c r="H9" s="170"/>
      <c r="J9" s="334"/>
      <c r="K9" s="612"/>
    </row>
    <row r="10" spans="1:13" s="165" customFormat="1" ht="16.5" customHeight="1">
      <c r="A10" s="652" t="s">
        <v>33</v>
      </c>
      <c r="B10" s="652"/>
      <c r="C10" s="170">
        <f>IF($B$2="19-24",'TABLE 4 DATA  '!C8,'TABLE 4 DATA  '!C25)</f>
        <v>176200</v>
      </c>
      <c r="D10" s="170"/>
      <c r="E10" s="170">
        <f>IF($B$2="19-24",'TABLE 4 DATA  '!D8,'TABLE 4 DATA  '!D25)</f>
        <v>124900</v>
      </c>
      <c r="F10" s="170"/>
      <c r="G10" s="170">
        <f>IF($B$2="19-24",'TABLE 4 DATA  '!E8,'TABLE 4 DATA  '!E25)</f>
        <v>51300</v>
      </c>
      <c r="H10" s="170"/>
      <c r="J10" s="334"/>
      <c r="K10" s="612"/>
    </row>
    <row r="11" spans="1:13" s="165" customFormat="1" ht="16.5" customHeight="1">
      <c r="A11" s="652" t="s">
        <v>29</v>
      </c>
      <c r="B11" s="652"/>
      <c r="C11" s="170">
        <f>IF($B$2="19-24",'TABLE 4 DATA  '!C9,'TABLE 4 DATA  '!C26)</f>
        <v>30100</v>
      </c>
      <c r="D11" s="170"/>
      <c r="E11" s="170">
        <f>IF($B$2="19-24",'TABLE 4 DATA  '!D9,'TABLE 4 DATA  '!D26)</f>
        <v>11900</v>
      </c>
      <c r="F11" s="170"/>
      <c r="G11" s="170">
        <f>IF($B$2="19-24",'TABLE 4 DATA  '!E9,'TABLE 4 DATA  '!E26)</f>
        <v>18100</v>
      </c>
      <c r="H11" s="170"/>
      <c r="J11" s="334"/>
      <c r="K11" s="612"/>
    </row>
    <row r="12" spans="1:13" s="165" customFormat="1" ht="16.5" customHeight="1">
      <c r="A12" s="652" t="s">
        <v>116</v>
      </c>
      <c r="B12" s="653"/>
      <c r="C12" s="170">
        <f>IF($B$2="19-24",'TABLE 4 DATA  '!C10,'TABLE 4 DATA  '!C27)</f>
        <v>4700</v>
      </c>
      <c r="D12" s="170"/>
      <c r="E12" s="170">
        <f>IF($B$2="19-24",'TABLE 4 DATA  '!D10,'TABLE 4 DATA  '!D27)</f>
        <v>2000</v>
      </c>
      <c r="F12" s="170"/>
      <c r="G12" s="170">
        <f>IF($B$2="19-24",'TABLE 4 DATA  '!E10,'TABLE 4 DATA  '!E27)</f>
        <v>2700</v>
      </c>
      <c r="H12" s="170"/>
      <c r="J12" s="334"/>
      <c r="K12" s="612"/>
    </row>
    <row r="13" spans="1:13" s="165" customFormat="1" ht="18.75" customHeight="1">
      <c r="A13" s="648" t="s">
        <v>252</v>
      </c>
      <c r="B13" s="649"/>
      <c r="C13" s="395">
        <f>IF($B$2="19-24",'TABLE 4 DATA  '!C11,'TABLE 4 DATA  '!C28)</f>
        <v>31200</v>
      </c>
      <c r="D13" s="256"/>
      <c r="E13" s="256">
        <f>IF($B$2="19-24",'TABLE 4 DATA  '!D11,'TABLE 4 DATA  '!D28)</f>
        <v>22000</v>
      </c>
      <c r="F13" s="256"/>
      <c r="G13" s="256">
        <f>IF($B$2="19-24",'TABLE 4 DATA  '!E11,'TABLE 4 DATA  '!E28)</f>
        <v>9300</v>
      </c>
      <c r="H13" s="256"/>
      <c r="J13" s="334"/>
      <c r="K13" s="612"/>
    </row>
    <row r="14" spans="1:13" s="165" customFormat="1" ht="15.75" customHeight="1">
      <c r="A14" s="650" t="s">
        <v>32</v>
      </c>
      <c r="B14" s="650"/>
      <c r="C14" s="335">
        <f>IF($B$2="19-24",'TABLE 4 DATA  '!C12,'TABLE 4 DATA  '!C29)</f>
        <v>537500</v>
      </c>
      <c r="D14" s="335"/>
      <c r="E14" s="335">
        <f>IF($B$2="19-24",'TABLE 4 DATA  '!D12,'TABLE 4 DATA  '!D29)</f>
        <v>377800</v>
      </c>
      <c r="F14" s="335"/>
      <c r="G14" s="335">
        <f>IF($B$2="19-24",'TABLE 4 DATA  '!E12,'TABLE 4 DATA  '!E29)</f>
        <v>159700</v>
      </c>
      <c r="H14" s="396"/>
      <c r="J14" s="334"/>
      <c r="K14" s="612"/>
    </row>
    <row r="15" spans="1:13" s="165" customFormat="1" ht="8.25" customHeight="1">
      <c r="E15" s="171"/>
      <c r="F15" s="171"/>
      <c r="G15" s="171"/>
      <c r="H15" s="171"/>
      <c r="K15" s="166"/>
    </row>
    <row r="16" spans="1:13" s="165" customFormat="1" ht="12.75" customHeight="1">
      <c r="A16" s="177" t="s">
        <v>98</v>
      </c>
      <c r="B16" s="173"/>
      <c r="C16" s="173"/>
      <c r="D16" s="173"/>
      <c r="E16" s="174"/>
      <c r="F16" s="174"/>
      <c r="G16" s="174"/>
      <c r="H16" s="174"/>
      <c r="K16" s="166"/>
    </row>
    <row r="17" spans="1:22" s="165" customFormat="1" ht="12.75" customHeight="1">
      <c r="A17" s="173" t="s">
        <v>229</v>
      </c>
      <c r="K17" s="166"/>
    </row>
    <row r="18" spans="1:22" s="165" customFormat="1" ht="12.75" customHeight="1">
      <c r="A18" s="173" t="s">
        <v>185</v>
      </c>
      <c r="K18" s="166"/>
    </row>
    <row r="19" spans="1:22" s="165" customFormat="1" ht="12.75" customHeight="1">
      <c r="A19" s="173" t="s">
        <v>208</v>
      </c>
      <c r="K19" s="166"/>
    </row>
    <row r="20" spans="1:22" s="165" customFormat="1" ht="12.75" customHeight="1">
      <c r="A20" s="300"/>
      <c r="K20" s="166"/>
    </row>
    <row r="21" spans="1:22" s="165" customFormat="1" ht="12.75" customHeight="1">
      <c r="B21" s="506"/>
      <c r="K21" s="166"/>
    </row>
    <row r="22" spans="1:22" s="165" customFormat="1" ht="12.75" customHeight="1">
      <c r="C22" s="336"/>
      <c r="K22" s="166"/>
    </row>
    <row r="23" spans="1:22" s="165" customFormat="1" ht="12.75" customHeight="1">
      <c r="C23" s="336"/>
      <c r="D23" s="336"/>
      <c r="E23" s="336"/>
      <c r="K23" s="166"/>
    </row>
    <row r="24" spans="1:22" s="165" customFormat="1" ht="12.75" customHeight="1">
      <c r="A24" s="364"/>
      <c r="C24" s="499"/>
      <c r="D24" s="499"/>
      <c r="E24" s="499"/>
      <c r="K24" s="166"/>
    </row>
    <row r="25" spans="1:22" s="165" customFormat="1" ht="12.75" customHeight="1">
      <c r="K25" s="166"/>
    </row>
    <row r="26" spans="1:22" s="165" customFormat="1" ht="12.75" customHeight="1">
      <c r="K26" s="613"/>
      <c r="M26" s="336"/>
      <c r="O26" s="336"/>
    </row>
    <row r="27" spans="1:22" s="173" customFormat="1" ht="12.75" customHeight="1">
      <c r="K27" s="429"/>
    </row>
    <row r="29" spans="1:22" s="173" customFormat="1" ht="12.75" customHeight="1">
      <c r="K29" s="429"/>
    </row>
    <row r="30" spans="1:22" s="165" customFormat="1" ht="20.25" customHeight="1">
      <c r="K30" s="166"/>
    </row>
    <row r="31" spans="1:22" ht="20.25" customHeight="1">
      <c r="C31" s="6"/>
      <c r="D31" s="6"/>
      <c r="E31" s="6"/>
      <c r="F31" s="6"/>
      <c r="G31" s="6"/>
      <c r="V31" s="6"/>
    </row>
    <row r="32" spans="1:22" s="173" customFormat="1" ht="20.25" customHeight="1">
      <c r="K32" s="429"/>
      <c r="L32" s="337"/>
    </row>
    <row r="33" spans="2:22" ht="12.75" customHeight="1">
      <c r="B33" s="165"/>
      <c r="U33" s="6"/>
      <c r="V33" s="6"/>
    </row>
    <row r="34" spans="2:22" ht="12.75" customHeight="1"/>
    <row r="35" spans="2:22" ht="12.75" customHeight="1"/>
  </sheetData>
  <mergeCells count="13">
    <mergeCell ref="A13:B13"/>
    <mergeCell ref="A14:B14"/>
    <mergeCell ref="A8:B8"/>
    <mergeCell ref="A9:B9"/>
    <mergeCell ref="A10:B10"/>
    <mergeCell ref="A11:B11"/>
    <mergeCell ref="A12:B12"/>
    <mergeCell ref="C6:D7"/>
    <mergeCell ref="E6:H6"/>
    <mergeCell ref="E7:F7"/>
    <mergeCell ref="G7:H7"/>
    <mergeCell ref="A1:B1"/>
    <mergeCell ref="A6:B7"/>
  </mergeCells>
  <phoneticPr fontId="56" type="noConversion"/>
  <dataValidations count="1">
    <dataValidation type="list" allowBlank="1" showInputMessage="1" showErrorMessage="1" sqref="B2">
      <formula1>$K$2:$K$3</formula1>
    </dataValidation>
  </dataValidations>
  <hyperlinks>
    <hyperlink ref="A18" r:id="rId1" display="https://www.gov.uk/what-different-qualification-levels-mean"/>
  </hyperlinks>
  <pageMargins left="0.78740157480314965" right="0.78740157480314965" top="0.78740157480314965" bottom="0.78740157480314965" header="0.51181102362204722" footer="0.51181102362204722"/>
  <pageSetup paperSize="9" scale="96" orientation="landscape" r:id="rId2"/>
  <headerFooter alignWithMargins="0"/>
  <ignoredErrors>
    <ignoredError sqref="G1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9</vt:i4>
      </vt:variant>
    </vt:vector>
  </HeadingPairs>
  <TitlesOfParts>
    <vt:vector size="31" baseType="lpstr">
      <vt:lpstr>Contents</vt:lpstr>
      <vt:lpstr>Footnotes</vt:lpstr>
      <vt:lpstr>Table 1</vt:lpstr>
      <vt:lpstr>TABLE 1 DATA</vt:lpstr>
      <vt:lpstr>Table 2</vt:lpstr>
      <vt:lpstr>TABLE 2 DATA</vt:lpstr>
      <vt:lpstr>Table 3</vt:lpstr>
      <vt:lpstr>Table 3 DATA</vt:lpstr>
      <vt:lpstr>Table 4</vt:lpstr>
      <vt:lpstr>TABLE 4 DATA  </vt:lpstr>
      <vt:lpstr>Table 5</vt:lpstr>
      <vt:lpstr>Tables 6 and 7</vt:lpstr>
      <vt:lpstr>APP DATA</vt:lpstr>
      <vt:lpstr>Table 8</vt:lpstr>
      <vt:lpstr>Table 9</vt:lpstr>
      <vt:lpstr>Table 9 DATA</vt:lpstr>
      <vt:lpstr>Table 10</vt:lpstr>
      <vt:lpstr>Table 11</vt:lpstr>
      <vt:lpstr>Tables 12</vt:lpstr>
      <vt:lpstr>TABLE 12 DATA</vt:lpstr>
      <vt:lpstr>Table 13</vt:lpstr>
      <vt:lpstr>Table 14</vt:lpstr>
      <vt:lpstr>_19_24</vt:lpstr>
      <vt:lpstr>_19_64</vt:lpstr>
      <vt:lpstr>Age_group</vt:lpstr>
      <vt:lpstr>Age_group3</vt:lpstr>
      <vt:lpstr>'Table 1'!Print_Area</vt:lpstr>
      <vt:lpstr>'Table 11'!Print_Area</vt:lpstr>
      <vt:lpstr>'Table 5'!Print_Area</vt:lpstr>
      <vt:lpstr>'Table 9'!Print_Area</vt:lpstr>
      <vt:lpstr>'Tables 12'!Print_Area</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dc:creator>
  <cp:lastModifiedBy>Nessa Nazma (VE)</cp:lastModifiedBy>
  <cp:lastPrinted>2016-06-01T10:41:29Z</cp:lastPrinted>
  <dcterms:created xsi:type="dcterms:W3CDTF">2013-06-07T13:12:31Z</dcterms:created>
  <dcterms:modified xsi:type="dcterms:W3CDTF">2016-06-15T09:26:48Z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