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15" yWindow="-15" windowWidth="14520" windowHeight="13440" tabRatio="905" firstSheet="4" activeTab="19"/>
  </bookViews>
  <sheets>
    <sheet name="contents" sheetId="85" r:id="rId1"/>
    <sheet name="Fig 6.1" sheetId="65" r:id="rId2"/>
    <sheet name="Fig 6.2" sheetId="67" r:id="rId3"/>
    <sheet name="Fig 6.3" sheetId="69" r:id="rId4"/>
    <sheet name="Fig 6.4" sheetId="83" r:id="rId5"/>
    <sheet name="Fig 6.5" sheetId="63" r:id="rId6"/>
    <sheet name="Fig 6.6" sheetId="55" r:id="rId7"/>
    <sheet name="Fig 6.7" sheetId="71" r:id="rId8"/>
    <sheet name="Fig 6.8" sheetId="64" r:id="rId9"/>
    <sheet name="Fig 6.9" sheetId="72" r:id="rId10"/>
    <sheet name="Fig 6.10" sheetId="25" r:id="rId11"/>
    <sheet name="AT6.1" sheetId="66" r:id="rId12"/>
    <sheet name="AT6.2" sheetId="5" r:id="rId13"/>
    <sheet name="AT6.3" sheetId="73" r:id="rId14"/>
    <sheet name="AT6.4" sheetId="57" r:id="rId15"/>
    <sheet name="AT6.5" sheetId="70" r:id="rId16"/>
    <sheet name="AT6.6" sheetId="74" r:id="rId17"/>
    <sheet name="AT6.7" sheetId="75" r:id="rId18"/>
    <sheet name="AT6.8" sheetId="80" r:id="rId19"/>
    <sheet name="AT6.9" sheetId="78" r:id="rId20"/>
    <sheet name="AT6.10" sheetId="79" r:id="rId21"/>
    <sheet name="AT6.11" sheetId="81" r:id="rId22"/>
    <sheet name="AT6.12" sheetId="82" r:id="rId23"/>
    <sheet name="AT6.13" sheetId="84" r:id="rId24"/>
  </sheets>
  <definedNames>
    <definedName name="e" localSheetId="23">#REF!</definedName>
    <definedName name="e" localSheetId="4">#REF!</definedName>
    <definedName name="e">#REF!</definedName>
    <definedName name="LABELS">#REF!</definedName>
    <definedName name="_xlnm.Print_Area" localSheetId="11">AT6.1!$A$2:$F$49</definedName>
    <definedName name="_xlnm.Print_Area" localSheetId="20">AT6.10!$B$2:$G$29</definedName>
    <definedName name="_xlnm.Print_Area" localSheetId="21">AT6.11!$B$2:$J$12</definedName>
    <definedName name="_xlnm.Print_Area" localSheetId="22">AT6.12!$B$2:$H$13</definedName>
    <definedName name="_xlnm.Print_Area" localSheetId="23">AT6.13!$B$2:$E$18</definedName>
    <definedName name="_xlnm.Print_Area" localSheetId="12">AT6.2!$B$2:$F$66</definedName>
    <definedName name="_xlnm.Print_Area" localSheetId="13">AT6.3!$A$2:$E$18</definedName>
    <definedName name="_xlnm.Print_Area" localSheetId="14">AT6.4!$A$2:$K$36</definedName>
    <definedName name="_xlnm.Print_Area" localSheetId="15">AT6.5!$B$2:$K$16</definedName>
    <definedName name="_xlnm.Print_Area" localSheetId="16">AT6.6!$B$2:$E$22</definedName>
    <definedName name="_xlnm.Print_Area" localSheetId="17">AT6.7!$B$2:$E$17</definedName>
    <definedName name="_xlnm.Print_Area" localSheetId="18">AT6.8!$B$2:$H$14</definedName>
    <definedName name="_xlnm.Print_Area" localSheetId="19">AT6.9!$A$2:$J$15</definedName>
    <definedName name="_xlnm.Print_Area" localSheetId="0">contents!$B$2:$M$31</definedName>
    <definedName name="_xlnm.Print_Area" localSheetId="1">'Fig 6.1'!$A$2:$K$32</definedName>
    <definedName name="_xlnm.Print_Area" localSheetId="10">'Fig 6.10'!$A$2:$J$31</definedName>
    <definedName name="_xlnm.Print_Area" localSheetId="2">'Fig 6.2'!$A$2:$J$27</definedName>
    <definedName name="_xlnm.Print_Area" localSheetId="3">'Fig 6.3'!$A$2:$J$29</definedName>
    <definedName name="_xlnm.Print_Area" localSheetId="4">'Fig 6.4'!$A$2:$I$24</definedName>
    <definedName name="_xlnm.Print_Area" localSheetId="5">'Fig 6.5'!$A$2:$J$27</definedName>
    <definedName name="_xlnm.Print_Area" localSheetId="6">'Fig 6.6'!$A$2:$M$31</definedName>
    <definedName name="_xlnm.Print_Area" localSheetId="7">'Fig 6.7'!$A$2:$M$26</definedName>
    <definedName name="_xlnm.Print_Area" localSheetId="8">'Fig 6.8'!$A$2:$J$30</definedName>
    <definedName name="_xlnm.Print_Area" localSheetId="9">'Fig 6.9'!$A$2:$J$29</definedName>
  </definedNames>
  <calcPr calcId="145621" calcOnSave="0"/>
</workbook>
</file>

<file path=xl/calcChain.xml><?xml version="1.0" encoding="utf-8"?>
<calcChain xmlns="http://schemas.openxmlformats.org/spreadsheetml/2006/main">
  <c r="D15" i="84" l="1"/>
  <c r="Q19" i="83"/>
  <c r="C18" i="79"/>
  <c r="C19" i="79"/>
  <c r="C20" i="79"/>
  <c r="C21" i="79"/>
  <c r="C22" i="79"/>
  <c r="C23" i="79"/>
  <c r="C24" i="79"/>
  <c r="C17" i="79"/>
  <c r="C25" i="79" s="1"/>
  <c r="E18" i="79"/>
  <c r="E19" i="79"/>
  <c r="E20" i="79"/>
  <c r="E21" i="79"/>
  <c r="E22" i="79"/>
  <c r="E23" i="79"/>
  <c r="E24" i="79"/>
  <c r="E17" i="79"/>
  <c r="D18" i="79"/>
  <c r="D19" i="79"/>
  <c r="D20" i="79"/>
  <c r="D21" i="79"/>
  <c r="D22" i="79"/>
  <c r="D23" i="79"/>
  <c r="D24" i="79"/>
  <c r="D17" i="79"/>
  <c r="E13" i="78"/>
  <c r="D13" i="78"/>
  <c r="C13" i="78"/>
  <c r="C13" i="75"/>
  <c r="F9" i="82"/>
  <c r="E7" i="78"/>
  <c r="E11" i="78"/>
  <c r="D11" i="78"/>
  <c r="C11" i="78"/>
  <c r="E8" i="78"/>
  <c r="E12" i="78"/>
  <c r="D12" i="78"/>
  <c r="C12" i="78"/>
  <c r="C10" i="80"/>
  <c r="D7" i="80"/>
  <c r="C27" i="66"/>
  <c r="D27" i="66"/>
  <c r="E27" i="66"/>
  <c r="F27" i="66"/>
  <c r="C28" i="66"/>
  <c r="D28" i="66"/>
  <c r="E28" i="66"/>
  <c r="F28" i="66"/>
  <c r="C29" i="66"/>
  <c r="D29" i="66"/>
  <c r="E29" i="66"/>
  <c r="F29" i="66"/>
  <c r="C30" i="66"/>
  <c r="D30" i="66"/>
  <c r="E30" i="66"/>
  <c r="F30" i="66"/>
  <c r="C31" i="66"/>
  <c r="D31" i="66"/>
  <c r="E31" i="66"/>
  <c r="F31" i="66"/>
  <c r="C32" i="66"/>
  <c r="D32" i="66"/>
  <c r="E32" i="66"/>
  <c r="F32" i="66"/>
  <c r="C33" i="66"/>
  <c r="D33" i="66"/>
  <c r="E33" i="66"/>
  <c r="F33" i="66"/>
  <c r="C34" i="66"/>
  <c r="D34" i="66"/>
  <c r="E34" i="66"/>
  <c r="F34" i="66"/>
  <c r="C35" i="66"/>
  <c r="D35" i="66"/>
  <c r="E35" i="66"/>
  <c r="F35" i="66"/>
  <c r="C36" i="66"/>
  <c r="D36" i="66"/>
  <c r="E36" i="66"/>
  <c r="F36" i="66"/>
  <c r="C37" i="66"/>
  <c r="D37" i="66"/>
  <c r="E37" i="66"/>
  <c r="F37" i="66"/>
  <c r="C38" i="66"/>
  <c r="D38" i="66"/>
  <c r="E38" i="66"/>
  <c r="F38" i="66"/>
  <c r="C39" i="66"/>
  <c r="D39" i="66"/>
  <c r="E39" i="66"/>
  <c r="F39" i="66"/>
  <c r="C40" i="66"/>
  <c r="D40" i="66"/>
  <c r="E40" i="66"/>
  <c r="F40" i="66"/>
  <c r="C41" i="66"/>
  <c r="D41" i="66"/>
  <c r="E41" i="66"/>
  <c r="F41" i="66"/>
  <c r="C42" i="66"/>
  <c r="D42" i="66"/>
  <c r="E42" i="66"/>
  <c r="C43" i="66"/>
  <c r="D43" i="66"/>
  <c r="E43" i="66"/>
  <c r="F43" i="66"/>
  <c r="C44" i="66"/>
  <c r="D44" i="66"/>
  <c r="F44" i="66"/>
  <c r="E44" i="66"/>
  <c r="D9" i="80"/>
</calcChain>
</file>

<file path=xl/sharedStrings.xml><?xml version="1.0" encoding="utf-8"?>
<sst xmlns="http://schemas.openxmlformats.org/spreadsheetml/2006/main" count="511" uniqueCount="249">
  <si>
    <t>couple with dependent child(ren)</t>
  </si>
  <si>
    <t>age of HRP</t>
  </si>
  <si>
    <t>percentages</t>
  </si>
  <si>
    <t>total</t>
  </si>
  <si>
    <t>thousands of households</t>
  </si>
  <si>
    <t>Notes:</t>
  </si>
  <si>
    <t>Source: English Housing Survey, full household sample</t>
  </si>
  <si>
    <t>Source:  English Housing Survey, full household sample</t>
  </si>
  <si>
    <t>other multi-person household</t>
  </si>
  <si>
    <t>couple, no dependent children</t>
  </si>
  <si>
    <t xml:space="preserve">current tenure </t>
  </si>
  <si>
    <t>owner occupiers</t>
  </si>
  <si>
    <t>social renters</t>
  </si>
  <si>
    <t>private renters</t>
  </si>
  <si>
    <t>16 to 24</t>
  </si>
  <si>
    <t>25 to 34</t>
  </si>
  <si>
    <t>type of household</t>
  </si>
  <si>
    <t>lone parent and dependent child(ren)</t>
  </si>
  <si>
    <t>one person</t>
  </si>
  <si>
    <t>I like it where I am</t>
  </si>
  <si>
    <t>unlikely will be able to afford it</t>
  </si>
  <si>
    <t>don't want to be in debt</t>
  </si>
  <si>
    <t>don't have a secure enough job</t>
  </si>
  <si>
    <t>don't want that sort of commitment</t>
  </si>
  <si>
    <t>prefer flexibility of renting</t>
  </si>
  <si>
    <t>job related reasons</t>
  </si>
  <si>
    <t>wanted a larger house/flat</t>
  </si>
  <si>
    <t>wanted a smaller/cheaper house/flat</t>
  </si>
  <si>
    <t>other reason</t>
  </si>
  <si>
    <t>household reference persons resident less than a year</t>
  </si>
  <si>
    <t>previous tenure</t>
  </si>
  <si>
    <t>new household</t>
  </si>
  <si>
    <t>all
social
renters</t>
  </si>
  <si>
    <t>owned outright</t>
  </si>
  <si>
    <t>buying with a mortgage</t>
  </si>
  <si>
    <t>all households</t>
  </si>
  <si>
    <t>current tenure</t>
  </si>
  <si>
    <t>all tenures</t>
  </si>
  <si>
    <t>sample size</t>
  </si>
  <si>
    <r>
      <t>1</t>
    </r>
    <r>
      <rPr>
        <b/>
        <sz val="9"/>
        <rFont val="Arial"/>
        <family val="2"/>
      </rPr>
      <t xml:space="preserve"> includes those owner occupiers who did not state whether they owned outright or bought with a mortgage</t>
    </r>
  </si>
  <si>
    <r>
      <t>2</t>
    </r>
    <r>
      <rPr>
        <b/>
        <sz val="9"/>
        <rFont val="Arial"/>
        <family val="2"/>
      </rPr>
      <t xml:space="preserve"> includes those renters who did not state what landlord they rented from</t>
    </r>
  </si>
  <si>
    <t>2010-11</t>
  </si>
  <si>
    <t>2011-12</t>
  </si>
  <si>
    <t>2012-13</t>
  </si>
  <si>
    <t>move to a better neighbourhood/more pleasant area</t>
  </si>
  <si>
    <t>wanted own home/to live independently</t>
  </si>
  <si>
    <t>wanted to buy</t>
  </si>
  <si>
    <t>family/personal reasons</t>
  </si>
  <si>
    <t>all recent movers</t>
  </si>
  <si>
    <t>2008-09</t>
  </si>
  <si>
    <t>2009-10</t>
  </si>
  <si>
    <t>Note: a small number of cases with inconsistent responses have been omitted</t>
  </si>
  <si>
    <t xml:space="preserve">Sources: </t>
  </si>
  <si>
    <t>1996-97</t>
  </si>
  <si>
    <t>1997-98</t>
  </si>
  <si>
    <t>1998-99</t>
  </si>
  <si>
    <t>1999-00</t>
  </si>
  <si>
    <t>2000-01</t>
  </si>
  <si>
    <t>2002-03</t>
  </si>
  <si>
    <t>2003-04</t>
  </si>
  <si>
    <t>2004-05</t>
  </si>
  <si>
    <t>2005-06</t>
  </si>
  <si>
    <t>2006-07</t>
  </si>
  <si>
    <t>2007-08</t>
  </si>
  <si>
    <t>owner
occupiers</t>
  </si>
  <si>
    <t>social
renters</t>
  </si>
  <si>
    <t>private
renters</t>
  </si>
  <si>
    <t>1995-96</t>
  </si>
  <si>
    <t>2001-02</t>
  </si>
  <si>
    <t>2008-9 onwards: English Housing Survey, full household sample</t>
  </si>
  <si>
    <t>all households moved in the last year</t>
  </si>
  <si>
    <t>Base: households resident less than a year</t>
  </si>
  <si>
    <t>Note:</t>
  </si>
  <si>
    <t xml:space="preserve">   </t>
  </si>
  <si>
    <t xml:space="preserve"> </t>
  </si>
  <si>
    <t>economic status</t>
  </si>
  <si>
    <t>full time work</t>
  </si>
  <si>
    <t>part-time work</t>
  </si>
  <si>
    <t>retired</t>
  </si>
  <si>
    <t>unemployed</t>
  </si>
  <si>
    <t>full time education</t>
  </si>
  <si>
    <t>other inactive</t>
  </si>
  <si>
    <t>strongly agree</t>
  </si>
  <si>
    <t>tend to agree</t>
  </si>
  <si>
    <t>neither agree nor disagree</t>
  </si>
  <si>
    <t>tend to disagree</t>
  </si>
  <si>
    <t xml:space="preserve">strongly disagree </t>
  </si>
  <si>
    <t>no opinion</t>
  </si>
  <si>
    <t>interest rates might fall further</t>
  </si>
  <si>
    <t>application process too complicated</t>
  </si>
  <si>
    <t>discouraged by bank or lender</t>
  </si>
  <si>
    <t>property prices might fall further</t>
  </si>
  <si>
    <t>financial/employment situation changed</t>
  </si>
  <si>
    <t>changed mind about wanting to buy</t>
  </si>
  <si>
    <t>other reasons</t>
  </si>
  <si>
    <t>personal circumstances changed</t>
  </si>
  <si>
    <t>overall cost of taking out mortgage too high</t>
  </si>
  <si>
    <t>not enough deposit</t>
  </si>
  <si>
    <t>thought application would not be approved</t>
  </si>
  <si>
    <t>N</t>
  </si>
  <si>
    <t>%</t>
  </si>
  <si>
    <t>thousands of 
households</t>
  </si>
  <si>
    <t xml:space="preserve">% </t>
  </si>
  <si>
    <t>Base: private renters resident who had moved in the last 3 years</t>
  </si>
  <si>
    <t>private renters who had moved in the last 3 years</t>
  </si>
  <si>
    <t xml:space="preserve">private renters who had been asked to leave last accommodation by landlord or agent </t>
  </si>
  <si>
    <t>Base: all households</t>
  </si>
  <si>
    <t>Base: social and private renters who had considered applying for a mortgage but had not done so</t>
  </si>
  <si>
    <t>households who have moved in the past 3 years</t>
  </si>
  <si>
    <t>social and private renters who had considered applying for a mortgage but had not done so</t>
  </si>
  <si>
    <t>Base: all renters who do not think they will eventually buy a home in the UK</t>
  </si>
  <si>
    <t>Note: underlying data are presented in Annex Table 6.10</t>
  </si>
  <si>
    <t>all renters who do not think they will eventually buy a home in the UK</t>
  </si>
  <si>
    <t>1995-96 to 2007-08: Survey of English Housing;</t>
  </si>
  <si>
    <t>2008-09 onwards: English Housing Survey, full household sample</t>
  </si>
  <si>
    <t>wanted to move</t>
  </si>
  <si>
    <t>mutual agreement</t>
  </si>
  <si>
    <t>asked to leave by landlord/agent</t>
  </si>
  <si>
    <t>Note: underlying data are presented in Annex Table 6.2</t>
  </si>
  <si>
    <t>Note: underlying data are presented in Annex Table 6.5</t>
  </si>
  <si>
    <t>Note: underlying data are presented in Annex Table 6.6</t>
  </si>
  <si>
    <t>Note: underlying data are presented in Annex Table 6.7</t>
  </si>
  <si>
    <t>Note: respondents could give multiple reasons</t>
  </si>
  <si>
    <t>accommodation tied to job and job ended</t>
  </si>
  <si>
    <t>all social and private renters who do not already own</t>
  </si>
  <si>
    <t>up to 2007-08: Survey of English Housing;</t>
  </si>
  <si>
    <t>Note: underlying data are presented in Annex Table 6.3</t>
  </si>
  <si>
    <t>Base: all household / households resident less than a year</t>
  </si>
  <si>
    <t>households that do not already own a home in the UK</t>
  </si>
  <si>
    <t>households that do not already own a home in the UK who considered applying for a mortgage in past year</t>
  </si>
  <si>
    <t>yes</t>
  </si>
  <si>
    <t>no</t>
  </si>
  <si>
    <t>2013-14</t>
  </si>
  <si>
    <t>u</t>
  </si>
  <si>
    <t xml:space="preserve">Note: u indicates sample size too small for reliable estimate  </t>
  </si>
  <si>
    <t>Annex Table 6.5: Satisfaction with current tenure, 2013-14</t>
  </si>
  <si>
    <t>Annex Table 6.6: Reasons why did not apply for mortgage, 2013-14</t>
  </si>
  <si>
    <t>Annex Table 6.7: Reasons why previous tenancy ended, 2013-14</t>
  </si>
  <si>
    <t>Annex Table 6.9: Aspiration to buy for private and social renters, 2011-12 to 2013-14</t>
  </si>
  <si>
    <t>Annex Table 6.12: Whether have applied for a mortgage in the past year, 2013-14</t>
  </si>
  <si>
    <t>Annex Table 6.11: Whether has considered applying for a mortgage in the past year, 2013-14</t>
  </si>
  <si>
    <t>Annex Table 6.10: Reasons for not expecting to buy own home, 2013-14</t>
  </si>
  <si>
    <t>Annex Table 6.8: Reasons why private tenants were asked to leave last accommodation, 2013-14</t>
  </si>
  <si>
    <t>Figure 6.10: Reasons for not expecting to buy, 2013-14</t>
  </si>
  <si>
    <t>Annex Table 6.4: Previous tenure by current tenure, 2013-14</t>
  </si>
  <si>
    <t xml:space="preserve">1) u indicates sample size too small for reliable estimate  </t>
  </si>
  <si>
    <t>Annex Table 6.1: Trends in moving households by current tenure, 1996-97 to 2013-14</t>
  </si>
  <si>
    <t>Annex Table 6.2: Characteristics of recent movers, 2013-14</t>
  </si>
  <si>
    <t>Annex Table 6.3: Reasons for moving home, 2013-14</t>
  </si>
  <si>
    <t>the tenancy was for a fixed period</t>
  </si>
  <si>
    <t>because of rent increases by the landlord</t>
  </si>
  <si>
    <t>repairs/maintenance too costly</t>
  </si>
  <si>
    <r>
      <t>new households</t>
    </r>
    <r>
      <rPr>
        <b/>
        <vertAlign val="superscript"/>
        <sz val="10"/>
        <rFont val="Arial"/>
        <family val="2"/>
      </rPr>
      <t>1</t>
    </r>
  </si>
  <si>
    <r>
      <t>all recent movers</t>
    </r>
    <r>
      <rPr>
        <b/>
        <vertAlign val="superscript"/>
        <sz val="10"/>
        <rFont val="Arial"/>
        <family val="2"/>
      </rPr>
      <t>1</t>
    </r>
  </si>
  <si>
    <t>Note: underlying data are presented in Annex Table 6.13</t>
  </si>
  <si>
    <t>50 miles or more</t>
  </si>
  <si>
    <t>20 miles but less than 50 miles</t>
  </si>
  <si>
    <t>10 miles but less than 20 miles</t>
  </si>
  <si>
    <t>5 miles but less than 10 miles</t>
  </si>
  <si>
    <t>2 miles but less than 5 miles</t>
  </si>
  <si>
    <t>1 mile but less than 2 miles</t>
  </si>
  <si>
    <t>under 1 mile</t>
  </si>
  <si>
    <t>35-44</t>
  </si>
  <si>
    <t>45 or older</t>
  </si>
  <si>
    <t>35 to 44</t>
  </si>
  <si>
    <t>45 and over</t>
  </si>
  <si>
    <t>Figure 6.5: Reasons for moving home, 2013-14</t>
  </si>
  <si>
    <t>Figure 6.7: Satisfaction with current tenure, 2013-14</t>
  </si>
  <si>
    <t>Figure 6.8: Reasons why did not apply for mortgage, 2013-14</t>
  </si>
  <si>
    <t>Figure 6.9: Reasons why previous tenancy ended, 2013-14</t>
  </si>
  <si>
    <t>Annex Table 6.13: How many miles away is previous property, 2013-14</t>
  </si>
  <si>
    <t>abroad (incl Northern Ireland, Isle of Man and Channel Islands)</t>
  </si>
  <si>
    <t>FIGURES</t>
  </si>
  <si>
    <t>ANNEX TABLES</t>
  </si>
  <si>
    <t>English Housing Survey Households Report 2013-14 Chapter 6: Tables, Figures and Annex Tables</t>
  </si>
  <si>
    <t>Fig 6.1</t>
  </si>
  <si>
    <t>Fig 6.2</t>
  </si>
  <si>
    <t>Fig 6.3</t>
  </si>
  <si>
    <t>Fig 6.4</t>
  </si>
  <si>
    <t>Fig 6.5</t>
  </si>
  <si>
    <t>Fig 6.6</t>
  </si>
  <si>
    <t>Fig 6.7</t>
  </si>
  <si>
    <t>AT6.1</t>
  </si>
  <si>
    <t>AT6.2</t>
  </si>
  <si>
    <t>AT6.3</t>
  </si>
  <si>
    <t>AT6.4</t>
  </si>
  <si>
    <t>AT6.5</t>
  </si>
  <si>
    <t>AT6.6</t>
  </si>
  <si>
    <t>AT6.7</t>
  </si>
  <si>
    <t>AT6.8</t>
  </si>
  <si>
    <t>1) underlying data are presented in Annex Table 6.1</t>
  </si>
  <si>
    <t>2) a small number of cases with inconsistent responses have been omitted</t>
  </si>
  <si>
    <t>Fig 6.8</t>
  </si>
  <si>
    <t>Fig 6.9</t>
  </si>
  <si>
    <t>Fig 6.10</t>
  </si>
  <si>
    <t>Base: all households / households resident less than a year</t>
  </si>
  <si>
    <t>1) underlying data are presented in Annex Table 6.4</t>
  </si>
  <si>
    <t>2) excludes a small number of cases where previous landlord type was unknown</t>
  </si>
  <si>
    <t>Base: all households resident less than 1 year</t>
  </si>
  <si>
    <t>don't want 
to be in debt</t>
  </si>
  <si>
    <t>repairs/maintenance
too costly</t>
  </si>
  <si>
    <t>don't want that 
sort of commitment</t>
  </si>
  <si>
    <t>unlikely will be
able to afford it</t>
  </si>
  <si>
    <t>don't have a 
secure enough job</t>
  </si>
  <si>
    <r>
      <rPr>
        <b/>
        <vertAlign val="superscript"/>
        <sz val="9"/>
        <rFont val="Arial"/>
        <family val="2"/>
      </rPr>
      <t>1</t>
    </r>
    <r>
      <rPr>
        <b/>
        <sz val="9"/>
        <rFont val="Arial"/>
        <family val="2"/>
      </rPr>
      <t xml:space="preserve"> households that have moved in the previous year</t>
    </r>
  </si>
  <si>
    <r>
      <t>all 
private
renters</t>
    </r>
    <r>
      <rPr>
        <b/>
        <vertAlign val="superscript"/>
        <sz val="10"/>
        <rFont val="Arial"/>
        <family val="2"/>
      </rPr>
      <t>2</t>
    </r>
  </si>
  <si>
    <r>
      <t>all owner occupiers</t>
    </r>
    <r>
      <rPr>
        <b/>
        <vertAlign val="superscript"/>
        <sz val="10"/>
        <rFont val="Arial"/>
        <family val="2"/>
      </rPr>
      <t>1</t>
    </r>
  </si>
  <si>
    <t>landlord wanted to sell/use property</t>
  </si>
  <si>
    <t>non payment of rent</t>
  </si>
  <si>
    <t>one mile but less than 2 miles</t>
  </si>
  <si>
    <t>two miles but less than 5 miles</t>
  </si>
  <si>
    <t>five miles but less than 10 miles</t>
  </si>
  <si>
    <t>ten miles but less than 20 miles</t>
  </si>
  <si>
    <t>AT6.9</t>
  </si>
  <si>
    <t>AT6.10</t>
  </si>
  <si>
    <t>AT6.11</t>
  </si>
  <si>
    <t>AT6.12</t>
  </si>
  <si>
    <t>AT6.13</t>
  </si>
  <si>
    <t>Figure 6.2: Age of HRP of recent movers, 2013-14</t>
  </si>
  <si>
    <t>Figure 6.3: Economic status of recent movers, 2013-14</t>
  </si>
  <si>
    <t>Figure 6.4 Number of miles moved from previous property, 2013-14</t>
  </si>
  <si>
    <t>Underlying Data for Figure 6.2: Age of HRP of recent movers, 2013-14</t>
  </si>
  <si>
    <t>Underlying Data for Figure 6.3: Economic status of recent movers, 2013-14</t>
  </si>
  <si>
    <t>Figure 6.4: Number of miles moved from previous property, 2013-14</t>
  </si>
  <si>
    <t>Underlying Data for Figure 6.4: Number of miles moved from previous property, 2013-14</t>
  </si>
  <si>
    <t>Underlying Data for Figure 6.5: Reasons for moving home, 2013-14</t>
  </si>
  <si>
    <t>Underlying Data for Figure 6.7: Satisfaction with current tenure, 2013-14</t>
  </si>
  <si>
    <t>Underlying Data for Figure 6.8: Reasons why did not apply for mortgage, 2013-14</t>
  </si>
  <si>
    <t>Underlying Data for Figure 6.9: Reasons why previous tenancy ended, 2013-14</t>
  </si>
  <si>
    <t>Underlying Data for Figure 6.10: Reasons for not expecting to buy, 2013-14</t>
  </si>
  <si>
    <t>Note: new households are a subset of all recent movers</t>
  </si>
  <si>
    <t>Figure 6.1: Recent movers, by current tenure, 1996-97 to 2013-14</t>
  </si>
  <si>
    <t>Figure 6.1: Recent movers, by current tenure, 1998-99 to 2013-14</t>
  </si>
  <si>
    <t>Underlying Data for Figure 6.1: Recent movers, by current tenure, 1998-99 to 2013-14</t>
  </si>
  <si>
    <t>3) u indicates sample size too small for reliable estimate</t>
  </si>
  <si>
    <t xml:space="preserve">4) * The survey cannot identify the number of households which have ended. </t>
  </si>
  <si>
    <t>Figure 6.6: Households moving into and out of sectors, 2013-14</t>
  </si>
  <si>
    <t>private 
renters</t>
  </si>
  <si>
    <t>social 
renters</t>
  </si>
  <si>
    <t>owner 
occupiers</t>
  </si>
  <si>
    <t>strongly 
agree</t>
  </si>
  <si>
    <t>tend to 
agree</t>
  </si>
  <si>
    <t>neither agree 
nor disagree</t>
  </si>
  <si>
    <t>tend to 
disagree</t>
  </si>
  <si>
    <t xml:space="preserve">strongly 
disagree </t>
  </si>
  <si>
    <t>no 
opinion</t>
  </si>
  <si>
    <t>Base: households who have moved in the past three years</t>
  </si>
  <si>
    <r>
      <t>Annex Table 6.9: Aspiration to buy</t>
    </r>
    <r>
      <rPr>
        <b/>
        <vertAlign val="superscript"/>
        <sz val="12"/>
        <color indexed="21"/>
        <rFont val="Arial"/>
        <family val="2"/>
      </rPr>
      <t>1</t>
    </r>
    <r>
      <rPr>
        <b/>
        <sz val="12"/>
        <color indexed="21"/>
        <rFont val="Arial"/>
        <family val="2"/>
      </rPr>
      <t xml:space="preserve"> for private and social renters, 2011-12 to 2013-14</t>
    </r>
  </si>
  <si>
    <r>
      <t xml:space="preserve">1 </t>
    </r>
    <r>
      <rPr>
        <b/>
        <sz val="9"/>
        <rFont val="Arial"/>
        <family val="2"/>
      </rPr>
      <t>percentage who think they will eventually buy a home in the 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</si>
</sst>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0.0"/>
    <numFmt numFmtId="167" formatCode="###0"/>
    <numFmt numFmtId="168" formatCode="0.0%"/>
    <numFmt numFmtId="169" formatCode="###0.0"/>
    <numFmt numFmtId="170" formatCode="_(* #,##0_);_(* \(#,##0\);_(* &quot;-&quot;??_);_(@_)"/>
    <numFmt numFmtId="171" formatCode="#,##0.000"/>
    <numFmt numFmtId="172" formatCode="0.000%"/>
  </numFmts>
  <fonts count="50"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25"/>
      <name val="Calibri"/>
      <family val="2"/>
    </font>
    <font>
      <sz val="11"/>
      <color indexed="28"/>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1"/>
      <name val="Arial"/>
      <family val="2"/>
    </font>
    <font>
      <b/>
      <sz val="10"/>
      <name val="Arial"/>
      <family val="2"/>
    </font>
    <font>
      <b/>
      <sz val="10"/>
      <name val="Arial"/>
      <family val="2"/>
    </font>
    <font>
      <b/>
      <sz val="9"/>
      <name val="Arial"/>
      <family val="2"/>
    </font>
    <font>
      <i/>
      <sz val="9"/>
      <name val="Arial"/>
      <family val="2"/>
    </font>
    <font>
      <i/>
      <sz val="10"/>
      <name val="Arial"/>
      <family val="2"/>
    </font>
    <font>
      <u/>
      <sz val="10"/>
      <color indexed="12"/>
      <name val="Arial"/>
      <family val="2"/>
    </font>
    <font>
      <b/>
      <sz val="12"/>
      <color indexed="21"/>
      <name val="Arial"/>
      <family val="2"/>
    </font>
    <font>
      <sz val="9"/>
      <color indexed="8"/>
      <name val="Arial"/>
      <family val="2"/>
    </font>
    <font>
      <sz val="9"/>
      <name val="Arial"/>
      <family val="2"/>
    </font>
    <font>
      <sz val="10"/>
      <color indexed="10"/>
      <name val="Arial"/>
      <family val="2"/>
    </font>
    <font>
      <sz val="11"/>
      <name val="Book Antiqua"/>
      <family val="1"/>
    </font>
    <font>
      <sz val="9"/>
      <name val="Arial"/>
      <family val="2"/>
    </font>
    <font>
      <b/>
      <sz val="9"/>
      <color indexed="21"/>
      <name val="Arial"/>
      <family val="2"/>
    </font>
    <font>
      <b/>
      <sz val="9"/>
      <name val="Arial"/>
      <family val="2"/>
    </font>
    <font>
      <i/>
      <sz val="9"/>
      <name val="Arial"/>
      <family val="2"/>
    </font>
    <font>
      <b/>
      <i/>
      <sz val="9"/>
      <name val="Arial"/>
      <family val="2"/>
    </font>
    <font>
      <b/>
      <vertAlign val="superscript"/>
      <sz val="9"/>
      <name val="Arial"/>
      <family val="2"/>
    </font>
    <font>
      <b/>
      <sz val="10"/>
      <color indexed="21"/>
      <name val="Arial"/>
      <family val="2"/>
    </font>
    <font>
      <b/>
      <sz val="9"/>
      <color indexed="8"/>
      <name val="Arial"/>
      <family val="2"/>
    </font>
    <font>
      <b/>
      <i/>
      <sz val="10"/>
      <name val="Arial"/>
      <family val="2"/>
    </font>
    <font>
      <b/>
      <sz val="10"/>
      <color indexed="10"/>
      <name val="Arial"/>
      <family val="2"/>
    </font>
    <font>
      <b/>
      <vertAlign val="superscript"/>
      <sz val="10"/>
      <name val="Arial"/>
      <family val="2"/>
    </font>
    <font>
      <sz val="10"/>
      <name val="Arial"/>
      <family val="2"/>
    </font>
    <font>
      <b/>
      <sz val="12"/>
      <name val="Arial"/>
      <family val="2"/>
    </font>
    <font>
      <sz val="10"/>
      <color theme="1"/>
      <name val="Arial"/>
      <family val="2"/>
    </font>
    <font>
      <sz val="12"/>
      <color rgb="FFFF0000"/>
      <name val="Arial"/>
      <family val="2"/>
    </font>
    <font>
      <b/>
      <vertAlign val="superscript"/>
      <sz val="12"/>
      <color indexed="21"/>
      <name val="Arial"/>
      <family val="2"/>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4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27"/>
      </patternFill>
    </fill>
    <fill>
      <patternFill patternType="solid">
        <fgColor indexed="32"/>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9"/>
        <bgColor indexed="9"/>
      </patternFill>
    </fill>
    <fill>
      <patternFill patternType="solid">
        <fgColor indexed="46"/>
        <bgColor indexed="64"/>
      </patternFill>
    </fill>
    <fill>
      <patternFill patternType="solid">
        <fgColor theme="0"/>
        <bgColor indexed="64"/>
      </patternFill>
    </fill>
    <fill>
      <patternFill patternType="solid">
        <fgColor rgb="FFCC99FF"/>
        <bgColor indexed="64"/>
      </patternFill>
    </fill>
    <fill>
      <patternFill patternType="solid">
        <fgColor rgb="FF28FFFF"/>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64" fontId="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6" fillId="0" borderId="0"/>
    <xf numFmtId="0" fontId="16" fillId="0" borderId="0"/>
    <xf numFmtId="0" fontId="16" fillId="0" borderId="0"/>
    <xf numFmtId="0" fontId="2" fillId="0" borderId="0"/>
    <xf numFmtId="0" fontId="16" fillId="0" borderId="0"/>
    <xf numFmtId="0" fontId="33" fillId="0" borderId="0"/>
    <xf numFmtId="0" fontId="1" fillId="4" borderId="7" applyNumberFormat="0" applyFont="0" applyAlignment="0" applyProtection="0"/>
    <xf numFmtId="0" fontId="17" fillId="2"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9">
    <xf numFmtId="0" fontId="0" fillId="0" borderId="0" xfId="0"/>
    <xf numFmtId="0" fontId="0" fillId="18" borderId="0" xfId="0" applyFill="1"/>
    <xf numFmtId="0" fontId="0" fillId="18" borderId="10" xfId="0" applyFill="1" applyBorder="1"/>
    <xf numFmtId="0" fontId="0" fillId="18" borderId="0" xfId="0" applyFill="1" applyBorder="1"/>
    <xf numFmtId="0" fontId="22" fillId="18" borderId="0" xfId="0" applyFont="1" applyFill="1" applyBorder="1" applyAlignment="1">
      <alignment horizontal="left"/>
    </xf>
    <xf numFmtId="0" fontId="26" fillId="18" borderId="10" xfId="0" applyFont="1" applyFill="1" applyBorder="1"/>
    <xf numFmtId="0" fontId="1" fillId="18" borderId="0" xfId="0" applyFont="1" applyFill="1" applyBorder="1" applyAlignment="1">
      <alignment horizontal="left"/>
    </xf>
    <xf numFmtId="0" fontId="23" fillId="18" borderId="0" xfId="0" applyFont="1" applyFill="1" applyBorder="1" applyAlignment="1">
      <alignment horizontal="left"/>
    </xf>
    <xf numFmtId="3" fontId="25" fillId="18" borderId="0" xfId="0" applyNumberFormat="1" applyFont="1" applyFill="1" applyBorder="1"/>
    <xf numFmtId="0" fontId="16" fillId="18" borderId="0" xfId="0" applyFont="1" applyFill="1" applyBorder="1" applyAlignment="1">
      <alignment horizontal="left"/>
    </xf>
    <xf numFmtId="0" fontId="24" fillId="18" borderId="10" xfId="0" applyFont="1" applyFill="1" applyBorder="1" applyAlignment="1">
      <alignment horizontal="left"/>
    </xf>
    <xf numFmtId="3" fontId="16" fillId="18" borderId="0" xfId="0" applyNumberFormat="1" applyFont="1" applyFill="1" applyBorder="1" applyAlignment="1">
      <alignment horizontal="right"/>
    </xf>
    <xf numFmtId="0" fontId="24" fillId="18" borderId="0" xfId="0" applyFont="1" applyFill="1" applyBorder="1" applyAlignment="1">
      <alignment horizontal="left"/>
    </xf>
    <xf numFmtId="3" fontId="24" fillId="18" borderId="0" xfId="0" applyNumberFormat="1" applyFont="1" applyFill="1" applyBorder="1" applyAlignment="1">
      <alignment horizontal="right"/>
    </xf>
    <xf numFmtId="0" fontId="24" fillId="18" borderId="11" xfId="0" applyFont="1" applyFill="1" applyBorder="1" applyAlignment="1">
      <alignment horizontal="right" wrapText="1"/>
    </xf>
    <xf numFmtId="0" fontId="1" fillId="18" borderId="0" xfId="0" applyFont="1" applyFill="1" applyBorder="1"/>
    <xf numFmtId="0" fontId="29" fillId="18" borderId="0" xfId="46" applyFont="1" applyFill="1"/>
    <xf numFmtId="0" fontId="25" fillId="18" borderId="0" xfId="0" applyFont="1" applyFill="1"/>
    <xf numFmtId="0" fontId="27" fillId="18" borderId="0" xfId="0" applyFont="1" applyFill="1"/>
    <xf numFmtId="3" fontId="16" fillId="18" borderId="0" xfId="0" applyNumberFormat="1" applyFont="1" applyFill="1" applyBorder="1"/>
    <xf numFmtId="0" fontId="29" fillId="18" borderId="0" xfId="46" applyFont="1" applyFill="1" applyBorder="1"/>
    <xf numFmtId="0" fontId="24" fillId="18" borderId="0" xfId="0" applyFont="1" applyFill="1" applyBorder="1"/>
    <xf numFmtId="0" fontId="0" fillId="19" borderId="0" xfId="0" applyFont="1" applyFill="1" applyBorder="1" applyAlignment="1">
      <alignment horizontal="center" vertical="center"/>
    </xf>
    <xf numFmtId="0" fontId="30" fillId="19" borderId="0" xfId="0" applyFont="1" applyFill="1" applyBorder="1" applyAlignment="1">
      <alignment horizontal="left" vertical="top" wrapText="1"/>
    </xf>
    <xf numFmtId="1" fontId="0" fillId="18" borderId="0" xfId="0" applyNumberFormat="1" applyFill="1" applyBorder="1"/>
    <xf numFmtId="10" fontId="0" fillId="18" borderId="0" xfId="0" applyNumberFormat="1" applyFill="1" applyBorder="1"/>
    <xf numFmtId="0" fontId="25" fillId="18" borderId="0" xfId="0" applyFont="1" applyFill="1" applyBorder="1" applyAlignment="1"/>
    <xf numFmtId="0" fontId="25" fillId="18" borderId="0" xfId="0" applyFont="1" applyFill="1" applyBorder="1"/>
    <xf numFmtId="0" fontId="32" fillId="18" borderId="0" xfId="0" applyFont="1" applyFill="1"/>
    <xf numFmtId="0" fontId="34" fillId="18" borderId="0" xfId="0" applyFont="1" applyFill="1"/>
    <xf numFmtId="0" fontId="35" fillId="18" borderId="0" xfId="46" applyFont="1" applyFill="1"/>
    <xf numFmtId="1" fontId="36" fillId="18" borderId="0" xfId="0" applyNumberFormat="1" applyFont="1" applyFill="1" applyBorder="1"/>
    <xf numFmtId="1" fontId="34" fillId="18" borderId="0" xfId="0" applyNumberFormat="1" applyFont="1" applyFill="1" applyBorder="1"/>
    <xf numFmtId="1" fontId="37" fillId="18" borderId="10" xfId="0" applyNumberFormat="1" applyFont="1" applyFill="1" applyBorder="1" applyAlignment="1">
      <alignment horizontal="left"/>
    </xf>
    <xf numFmtId="1" fontId="34" fillId="18" borderId="10" xfId="0" applyNumberFormat="1" applyFont="1" applyFill="1" applyBorder="1"/>
    <xf numFmtId="1" fontId="38" fillId="18" borderId="10" xfId="0" applyNumberFormat="1" applyFont="1" applyFill="1" applyBorder="1" applyAlignment="1">
      <alignment horizontal="right"/>
    </xf>
    <xf numFmtId="1" fontId="36" fillId="18" borderId="0" xfId="0" applyNumberFormat="1" applyFont="1" applyFill="1" applyBorder="1" applyAlignment="1">
      <alignment horizontal="left"/>
    </xf>
    <xf numFmtId="1" fontId="36" fillId="18" borderId="12" xfId="0" applyNumberFormat="1" applyFont="1" applyFill="1" applyBorder="1" applyAlignment="1">
      <alignment horizontal="left"/>
    </xf>
    <xf numFmtId="1" fontId="36" fillId="18" borderId="12" xfId="0" applyNumberFormat="1" applyFont="1" applyFill="1" applyBorder="1" applyAlignment="1">
      <alignment horizontal="right"/>
    </xf>
    <xf numFmtId="0" fontId="39" fillId="18" borderId="0" xfId="47" applyFont="1" applyFill="1" applyBorder="1"/>
    <xf numFmtId="0" fontId="34" fillId="18" borderId="0" xfId="0" applyFont="1" applyFill="1" applyBorder="1"/>
    <xf numFmtId="3" fontId="36" fillId="18" borderId="0" xfId="0" applyNumberFormat="1" applyFont="1" applyFill="1" applyBorder="1"/>
    <xf numFmtId="0" fontId="34" fillId="18" borderId="0" xfId="0" applyFont="1" applyFill="1" applyBorder="1" applyAlignment="1">
      <alignment horizontal="left" indent="1"/>
    </xf>
    <xf numFmtId="3" fontId="36" fillId="18" borderId="0" xfId="0" applyNumberFormat="1" applyFont="1" applyFill="1" applyBorder="1" applyAlignment="1"/>
    <xf numFmtId="167" fontId="30" fillId="19" borderId="0" xfId="0" applyNumberFormat="1" applyFont="1" applyFill="1" applyBorder="1" applyAlignment="1">
      <alignment horizontal="right" vertical="top"/>
    </xf>
    <xf numFmtId="9" fontId="30" fillId="19" borderId="0" xfId="50" applyFont="1" applyFill="1" applyBorder="1" applyAlignment="1">
      <alignment horizontal="right" vertical="top"/>
    </xf>
    <xf numFmtId="168" fontId="0" fillId="18" borderId="0" xfId="50" applyNumberFormat="1" applyFont="1" applyFill="1"/>
    <xf numFmtId="165" fontId="0" fillId="18" borderId="0" xfId="0" applyNumberFormat="1" applyFill="1"/>
    <xf numFmtId="3" fontId="23" fillId="18" borderId="0" xfId="0" applyNumberFormat="1" applyFont="1" applyFill="1" applyBorder="1" applyAlignment="1">
      <alignment horizontal="right"/>
    </xf>
    <xf numFmtId="0" fontId="24" fillId="18" borderId="0" xfId="0" applyFont="1" applyFill="1" applyBorder="1" applyAlignment="1">
      <alignment horizontal="right" wrapText="1"/>
    </xf>
    <xf numFmtId="0" fontId="27" fillId="18" borderId="0" xfId="0" applyFont="1" applyFill="1" applyBorder="1" applyAlignment="1">
      <alignment horizontal="right"/>
    </xf>
    <xf numFmtId="0" fontId="24" fillId="18" borderId="11" xfId="0" applyFont="1" applyFill="1" applyBorder="1" applyAlignment="1">
      <alignment horizontal="left"/>
    </xf>
    <xf numFmtId="166" fontId="16" fillId="18" borderId="0" xfId="0" applyNumberFormat="1" applyFont="1" applyFill="1" applyBorder="1" applyAlignment="1">
      <alignment horizontal="right"/>
    </xf>
    <xf numFmtId="166" fontId="24" fillId="18" borderId="0" xfId="0" applyNumberFormat="1" applyFont="1" applyFill="1" applyBorder="1" applyAlignment="1">
      <alignment horizontal="right"/>
    </xf>
    <xf numFmtId="166" fontId="16" fillId="18" borderId="0" xfId="0" applyNumberFormat="1" applyFont="1" applyFill="1" applyBorder="1"/>
    <xf numFmtId="3" fontId="0" fillId="18" borderId="0" xfId="0" applyNumberFormat="1" applyFill="1"/>
    <xf numFmtId="166" fontId="31" fillId="18" borderId="0" xfId="0" applyNumberFormat="1" applyFont="1" applyFill="1" applyBorder="1" applyAlignment="1">
      <alignment horizontal="right"/>
    </xf>
    <xf numFmtId="0" fontId="40" fillId="18" borderId="0" xfId="0" applyFont="1" applyFill="1" applyBorder="1"/>
    <xf numFmtId="0" fontId="0" fillId="18" borderId="0" xfId="0" applyFont="1" applyFill="1" applyBorder="1"/>
    <xf numFmtId="0" fontId="26" fillId="18" borderId="0" xfId="0" applyFont="1" applyFill="1" applyBorder="1" applyAlignment="1">
      <alignment horizontal="left"/>
    </xf>
    <xf numFmtId="0" fontId="0" fillId="18" borderId="10" xfId="0" applyFont="1" applyFill="1" applyBorder="1" applyAlignment="1"/>
    <xf numFmtId="0" fontId="0" fillId="18" borderId="11" xfId="0" applyFont="1" applyFill="1" applyBorder="1"/>
    <xf numFmtId="0" fontId="24" fillId="18" borderId="11" xfId="42" applyFont="1" applyFill="1" applyBorder="1" applyAlignment="1">
      <alignment horizontal="right" wrapText="1"/>
    </xf>
    <xf numFmtId="1" fontId="24" fillId="18" borderId="11" xfId="0" applyNumberFormat="1" applyFont="1" applyFill="1" applyBorder="1" applyAlignment="1">
      <alignment horizontal="right" vertical="center" wrapText="1"/>
    </xf>
    <xf numFmtId="49" fontId="0" fillId="18" borderId="12" xfId="0" applyNumberFormat="1" applyFont="1" applyFill="1" applyBorder="1"/>
    <xf numFmtId="3" fontId="0" fillId="18" borderId="12" xfId="0" applyNumberFormat="1" applyFont="1" applyFill="1" applyBorder="1"/>
    <xf numFmtId="3" fontId="24" fillId="18" borderId="12" xfId="0" applyNumberFormat="1" applyFont="1" applyFill="1" applyBorder="1"/>
    <xf numFmtId="0" fontId="0" fillId="18" borderId="0" xfId="42" applyFont="1" applyFill="1" applyBorder="1"/>
    <xf numFmtId="3" fontId="24" fillId="18" borderId="0" xfId="0" applyNumberFormat="1" applyFont="1" applyFill="1" applyBorder="1" applyAlignment="1">
      <alignment vertical="center" wrapText="1"/>
    </xf>
    <xf numFmtId="0" fontId="24" fillId="18" borderId="0" xfId="0" applyFont="1" applyFill="1"/>
    <xf numFmtId="0" fontId="0" fillId="18" borderId="12" xfId="0" applyFont="1" applyFill="1" applyBorder="1"/>
    <xf numFmtId="0" fontId="24" fillId="18" borderId="12" xfId="0" applyFont="1" applyFill="1" applyBorder="1"/>
    <xf numFmtId="165" fontId="0" fillId="18" borderId="0" xfId="0" applyNumberFormat="1" applyFont="1" applyFill="1" applyBorder="1"/>
    <xf numFmtId="165" fontId="24" fillId="18" borderId="0" xfId="0" applyNumberFormat="1" applyFont="1" applyFill="1" applyBorder="1"/>
    <xf numFmtId="0" fontId="25" fillId="18" borderId="0" xfId="0" applyFont="1" applyFill="1" applyBorder="1" applyAlignment="1">
      <alignment horizontal="left"/>
    </xf>
    <xf numFmtId="0" fontId="31" fillId="18" borderId="0" xfId="0" applyFont="1" applyFill="1"/>
    <xf numFmtId="0" fontId="25" fillId="18" borderId="0" xfId="0" applyFont="1" applyFill="1" applyAlignment="1">
      <alignment horizontal="left" indent="1"/>
    </xf>
    <xf numFmtId="0" fontId="0" fillId="18" borderId="10" xfId="42" applyFont="1" applyFill="1" applyBorder="1"/>
    <xf numFmtId="165" fontId="0" fillId="18" borderId="10" xfId="0" applyNumberFormat="1" applyFont="1" applyFill="1" applyBorder="1"/>
    <xf numFmtId="165" fontId="24" fillId="18" borderId="10" xfId="0" applyNumberFormat="1" applyFont="1" applyFill="1" applyBorder="1"/>
    <xf numFmtId="3" fontId="0" fillId="18" borderId="0" xfId="0" applyNumberFormat="1" applyFont="1" applyFill="1" applyBorder="1"/>
    <xf numFmtId="3" fontId="24" fillId="18" borderId="10" xfId="28" applyNumberFormat="1" applyFont="1" applyFill="1" applyBorder="1" applyAlignment="1">
      <alignment horizontal="right"/>
    </xf>
    <xf numFmtId="3" fontId="16" fillId="18" borderId="10" xfId="28" applyNumberFormat="1" applyFont="1" applyFill="1" applyBorder="1" applyAlignment="1">
      <alignment horizontal="right"/>
    </xf>
    <xf numFmtId="0" fontId="1" fillId="18" borderId="0" xfId="42" applyFont="1" applyFill="1" applyBorder="1"/>
    <xf numFmtId="3" fontId="1" fillId="18" borderId="0" xfId="42" applyNumberFormat="1" applyFont="1" applyFill="1" applyBorder="1"/>
    <xf numFmtId="1" fontId="0" fillId="18" borderId="0" xfId="42" applyNumberFormat="1" applyFont="1" applyFill="1" applyBorder="1"/>
    <xf numFmtId="1" fontId="24" fillId="18" borderId="0" xfId="0" applyNumberFormat="1" applyFont="1" applyFill="1" applyBorder="1" applyAlignment="1">
      <alignment vertical="center" wrapText="1"/>
    </xf>
    <xf numFmtId="1" fontId="0" fillId="18" borderId="0" xfId="0" applyNumberFormat="1" applyFont="1" applyFill="1" applyBorder="1"/>
    <xf numFmtId="1" fontId="16" fillId="18" borderId="10" xfId="28" applyNumberFormat="1" applyFont="1" applyFill="1" applyBorder="1" applyAlignment="1">
      <alignment horizontal="right"/>
    </xf>
    <xf numFmtId="1" fontId="24" fillId="18" borderId="10" xfId="28" applyNumberFormat="1" applyFont="1" applyFill="1" applyBorder="1" applyAlignment="1">
      <alignment horizontal="right"/>
    </xf>
    <xf numFmtId="3" fontId="0" fillId="18" borderId="0" xfId="0" applyNumberFormat="1" applyFill="1" applyBorder="1"/>
    <xf numFmtId="9" fontId="0" fillId="18" borderId="0" xfId="50" applyFont="1" applyFill="1" applyBorder="1"/>
    <xf numFmtId="0" fontId="31" fillId="18" borderId="0" xfId="0" applyFont="1" applyFill="1" applyAlignment="1"/>
    <xf numFmtId="0" fontId="25" fillId="18" borderId="0" xfId="0" applyFont="1" applyFill="1" applyBorder="1" applyAlignment="1">
      <alignment horizontal="left" vertical="top"/>
    </xf>
    <xf numFmtId="0" fontId="25" fillId="18" borderId="0" xfId="0" applyFont="1" applyFill="1" applyAlignment="1"/>
    <xf numFmtId="0" fontId="25" fillId="18" borderId="0" xfId="0" applyFont="1" applyFill="1" applyAlignment="1">
      <alignment horizontal="left"/>
    </xf>
    <xf numFmtId="0" fontId="25" fillId="0" borderId="0" xfId="0" applyFont="1" applyAlignment="1">
      <alignment horizontal="left"/>
    </xf>
    <xf numFmtId="165" fontId="36" fillId="18" borderId="10" xfId="0" applyNumberFormat="1" applyFont="1" applyFill="1" applyBorder="1" applyAlignment="1">
      <alignment horizontal="right"/>
    </xf>
    <xf numFmtId="165" fontId="24" fillId="18" borderId="0" xfId="0" applyNumberFormat="1" applyFont="1" applyFill="1"/>
    <xf numFmtId="3" fontId="36" fillId="18" borderId="10" xfId="0" applyNumberFormat="1" applyFont="1" applyFill="1" applyBorder="1" applyAlignment="1">
      <alignment horizontal="right"/>
    </xf>
    <xf numFmtId="0" fontId="0" fillId="18" borderId="0" xfId="0" applyFill="1" applyBorder="1" applyAlignment="1">
      <alignment horizontal="center" vertical="center" wrapText="1"/>
    </xf>
    <xf numFmtId="0" fontId="30" fillId="18" borderId="0" xfId="0" applyFont="1" applyFill="1" applyBorder="1" applyAlignment="1">
      <alignment horizontal="center" wrapText="1"/>
    </xf>
    <xf numFmtId="0" fontId="30" fillId="18" borderId="0" xfId="0" applyFont="1" applyFill="1" applyBorder="1" applyAlignment="1">
      <alignment horizontal="left" vertical="top" wrapText="1"/>
    </xf>
    <xf numFmtId="167" fontId="30" fillId="18" borderId="0" xfId="0" applyNumberFormat="1" applyFont="1" applyFill="1" applyBorder="1" applyAlignment="1">
      <alignment horizontal="right" vertical="top"/>
    </xf>
    <xf numFmtId="0" fontId="41" fillId="18" borderId="0" xfId="0" applyFont="1" applyFill="1"/>
    <xf numFmtId="3" fontId="24" fillId="18" borderId="0" xfId="28" applyNumberFormat="1" applyFont="1" applyFill="1" applyBorder="1" applyAlignment="1">
      <alignment horizontal="right"/>
    </xf>
    <xf numFmtId="3" fontId="16" fillId="18" borderId="12" xfId="0" applyNumberFormat="1" applyFont="1" applyFill="1" applyBorder="1"/>
    <xf numFmtId="0" fontId="29" fillId="18" borderId="0" xfId="0" applyFont="1" applyFill="1" applyBorder="1" applyAlignment="1">
      <alignment horizontal="left"/>
    </xf>
    <xf numFmtId="0" fontId="24" fillId="18" borderId="0" xfId="42" applyFont="1" applyFill="1" applyBorder="1"/>
    <xf numFmtId="0" fontId="30" fillId="19" borderId="0" xfId="0" applyFont="1" applyFill="1" applyBorder="1" applyAlignment="1">
      <alignment horizontal="left" wrapText="1"/>
    </xf>
    <xf numFmtId="3" fontId="1" fillId="18" borderId="0" xfId="42" applyNumberFormat="1" applyFont="1" applyFill="1" applyBorder="1" applyAlignment="1">
      <alignment horizontal="right"/>
    </xf>
    <xf numFmtId="3" fontId="25" fillId="18" borderId="0" xfId="0" applyNumberFormat="1" applyFont="1" applyFill="1" applyBorder="1" applyAlignment="1">
      <alignment horizontal="left" indent="1"/>
    </xf>
    <xf numFmtId="3" fontId="25" fillId="18" borderId="0" xfId="0" applyNumberFormat="1" applyFont="1" applyFill="1" applyBorder="1" applyAlignment="1">
      <alignment horizontal="left"/>
    </xf>
    <xf numFmtId="1" fontId="26" fillId="18" borderId="10" xfId="0" applyNumberFormat="1" applyFont="1" applyFill="1" applyBorder="1" applyAlignment="1">
      <alignment horizontal="left"/>
    </xf>
    <xf numFmtId="3" fontId="26" fillId="18" borderId="10" xfId="0" applyNumberFormat="1" applyFont="1" applyFill="1" applyBorder="1" applyAlignment="1">
      <alignment horizontal="right"/>
    </xf>
    <xf numFmtId="0" fontId="27" fillId="18" borderId="10" xfId="0" applyFont="1" applyFill="1" applyBorder="1"/>
    <xf numFmtId="3" fontId="27" fillId="18" borderId="10" xfId="0" applyNumberFormat="1" applyFont="1" applyFill="1" applyBorder="1"/>
    <xf numFmtId="0" fontId="16" fillId="18" borderId="10" xfId="0" applyFont="1" applyFill="1" applyBorder="1"/>
    <xf numFmtId="0" fontId="16" fillId="18" borderId="0" xfId="0" applyFont="1" applyFill="1"/>
    <xf numFmtId="0" fontId="24" fillId="18" borderId="12" xfId="0" applyFont="1" applyFill="1" applyBorder="1" applyAlignment="1">
      <alignment horizontal="left"/>
    </xf>
    <xf numFmtId="3" fontId="24" fillId="18" borderId="12" xfId="0" applyNumberFormat="1" applyFont="1" applyFill="1" applyBorder="1" applyAlignment="1">
      <alignment horizontal="right"/>
    </xf>
    <xf numFmtId="0" fontId="27" fillId="18" borderId="10" xfId="0" applyFont="1" applyFill="1" applyBorder="1" applyAlignment="1">
      <alignment horizontal="left"/>
    </xf>
    <xf numFmtId="0" fontId="36" fillId="18" borderId="0" xfId="0" applyFont="1" applyFill="1" applyAlignment="1">
      <alignment horizontal="left" indent="1"/>
    </xf>
    <xf numFmtId="0" fontId="25" fillId="18" borderId="0" xfId="0" applyFont="1" applyFill="1" applyBorder="1" applyAlignment="1">
      <alignment horizontal="left" indent="1"/>
    </xf>
    <xf numFmtId="2" fontId="34" fillId="18" borderId="0" xfId="0" applyNumberFormat="1" applyFont="1" applyFill="1" applyBorder="1"/>
    <xf numFmtId="3" fontId="27" fillId="18" borderId="0" xfId="0" applyNumberFormat="1" applyFont="1" applyFill="1" applyBorder="1" applyAlignment="1">
      <alignment horizontal="right"/>
    </xf>
    <xf numFmtId="165" fontId="27" fillId="18" borderId="0" xfId="0" applyNumberFormat="1" applyFont="1" applyFill="1"/>
    <xf numFmtId="165" fontId="24" fillId="18" borderId="10" xfId="28" applyNumberFormat="1" applyFont="1" applyFill="1" applyBorder="1" applyAlignment="1">
      <alignment horizontal="right"/>
    </xf>
    <xf numFmtId="165" fontId="24" fillId="18" borderId="0" xfId="28" applyNumberFormat="1" applyFont="1" applyFill="1" applyBorder="1" applyAlignment="1">
      <alignment horizontal="right"/>
    </xf>
    <xf numFmtId="0" fontId="24" fillId="18" borderId="10" xfId="42" applyFont="1" applyFill="1" applyBorder="1"/>
    <xf numFmtId="165" fontId="25" fillId="18" borderId="0" xfId="0" applyNumberFormat="1" applyFont="1" applyFill="1" applyAlignment="1"/>
    <xf numFmtId="0" fontId="16" fillId="18" borderId="0" xfId="0" applyFont="1" applyFill="1" applyBorder="1" applyAlignment="1">
      <alignment horizontal="right"/>
    </xf>
    <xf numFmtId="165" fontId="16" fillId="18" borderId="0" xfId="0" applyNumberFormat="1" applyFont="1" applyFill="1" applyBorder="1" applyAlignment="1">
      <alignment horizontal="right"/>
    </xf>
    <xf numFmtId="1" fontId="16" fillId="18" borderId="12" xfId="0" applyNumberFormat="1" applyFont="1" applyFill="1" applyBorder="1" applyAlignment="1">
      <alignment horizontal="right"/>
    </xf>
    <xf numFmtId="0" fontId="27" fillId="18" borderId="11" xfId="0" applyFont="1" applyFill="1" applyBorder="1" applyAlignment="1">
      <alignment horizontal="right" wrapText="1"/>
    </xf>
    <xf numFmtId="165" fontId="26" fillId="18" borderId="10" xfId="0" applyNumberFormat="1" applyFont="1" applyFill="1" applyBorder="1" applyAlignment="1">
      <alignment horizontal="right"/>
    </xf>
    <xf numFmtId="0" fontId="26" fillId="0" borderId="0" xfId="0" applyFont="1" applyFill="1" applyBorder="1" applyAlignment="1">
      <alignment horizontal="left"/>
    </xf>
    <xf numFmtId="0" fontId="29" fillId="0" borderId="0" xfId="0" applyFont="1" applyFill="1" applyBorder="1" applyAlignment="1">
      <alignment horizontal="left"/>
    </xf>
    <xf numFmtId="165" fontId="16" fillId="18" borderId="0" xfId="0" applyNumberFormat="1" applyFont="1" applyFill="1" applyBorder="1"/>
    <xf numFmtId="169" fontId="0" fillId="18" borderId="0" xfId="0" applyNumberFormat="1" applyFill="1"/>
    <xf numFmtId="167" fontId="16" fillId="18" borderId="0" xfId="0" applyNumberFormat="1" applyFont="1" applyFill="1" applyBorder="1" applyAlignment="1">
      <alignment horizontal="right"/>
    </xf>
    <xf numFmtId="167" fontId="23" fillId="18" borderId="10" xfId="0" applyNumberFormat="1" applyFont="1" applyFill="1" applyBorder="1" applyAlignment="1">
      <alignment horizontal="right"/>
    </xf>
    <xf numFmtId="167" fontId="27" fillId="18" borderId="10" xfId="0" applyNumberFormat="1" applyFont="1" applyFill="1" applyBorder="1" applyAlignment="1">
      <alignment horizontal="right"/>
    </xf>
    <xf numFmtId="1" fontId="0" fillId="18" borderId="0" xfId="0" applyNumberFormat="1" applyFill="1"/>
    <xf numFmtId="1" fontId="24" fillId="18" borderId="0" xfId="0" applyNumberFormat="1" applyFont="1" applyFill="1" applyBorder="1"/>
    <xf numFmtId="3" fontId="43" fillId="18" borderId="0" xfId="0" applyNumberFormat="1" applyFont="1" applyFill="1" applyBorder="1" applyAlignment="1">
      <alignment horizontal="right"/>
    </xf>
    <xf numFmtId="3" fontId="23" fillId="18" borderId="10" xfId="0" applyNumberFormat="1" applyFont="1" applyFill="1" applyBorder="1" applyAlignment="1">
      <alignment horizontal="right"/>
    </xf>
    <xf numFmtId="165" fontId="23" fillId="18" borderId="0" xfId="0" applyNumberFormat="1" applyFont="1" applyFill="1" applyBorder="1" applyAlignment="1">
      <alignment horizontal="right"/>
    </xf>
    <xf numFmtId="3" fontId="16" fillId="18" borderId="0" xfId="28" applyNumberFormat="1" applyFont="1" applyFill="1" applyBorder="1" applyAlignment="1">
      <alignment horizontal="right"/>
    </xf>
    <xf numFmtId="49" fontId="0" fillId="18" borderId="0" xfId="0" applyNumberFormat="1" applyFont="1" applyFill="1" applyBorder="1"/>
    <xf numFmtId="165" fontId="0" fillId="18" borderId="0" xfId="0" applyNumberFormat="1" applyFill="1" applyBorder="1"/>
    <xf numFmtId="167" fontId="16" fillId="18" borderId="10" xfId="28" applyNumberFormat="1" applyFont="1" applyFill="1" applyBorder="1" applyAlignment="1">
      <alignment horizontal="right"/>
    </xf>
    <xf numFmtId="3" fontId="23" fillId="18" borderId="0" xfId="0" applyNumberFormat="1" applyFont="1" applyFill="1"/>
    <xf numFmtId="0" fontId="16" fillId="18" borderId="0" xfId="42" applyFont="1" applyFill="1" applyBorder="1"/>
    <xf numFmtId="10" fontId="24" fillId="18" borderId="0" xfId="0" applyNumberFormat="1" applyFont="1" applyFill="1" applyBorder="1"/>
    <xf numFmtId="10" fontId="16" fillId="18" borderId="0" xfId="0" applyNumberFormat="1" applyFont="1" applyFill="1" applyBorder="1"/>
    <xf numFmtId="10" fontId="16" fillId="18" borderId="0" xfId="0" applyNumberFormat="1" applyFont="1" applyFill="1" applyBorder="1" applyAlignment="1">
      <alignment horizontal="right"/>
    </xf>
    <xf numFmtId="10" fontId="0" fillId="18" borderId="0" xfId="50" applyNumberFormat="1" applyFont="1" applyFill="1" applyBorder="1"/>
    <xf numFmtId="0" fontId="23" fillId="18" borderId="0" xfId="0" applyFont="1" applyFill="1"/>
    <xf numFmtId="0" fontId="16" fillId="18" borderId="0" xfId="0" applyFont="1" applyFill="1" applyBorder="1"/>
    <xf numFmtId="2" fontId="0" fillId="18" borderId="0" xfId="0" applyNumberFormat="1" applyFill="1" applyBorder="1"/>
    <xf numFmtId="167" fontId="47" fillId="18" borderId="0" xfId="0" applyNumberFormat="1" applyFont="1" applyFill="1" applyBorder="1" applyAlignment="1">
      <alignment horizontal="right"/>
    </xf>
    <xf numFmtId="3" fontId="47" fillId="18" borderId="0" xfId="0" applyNumberFormat="1" applyFont="1" applyFill="1" applyBorder="1" applyAlignment="1">
      <alignment horizontal="right"/>
    </xf>
    <xf numFmtId="166" fontId="47" fillId="18" borderId="0" xfId="0" applyNumberFormat="1" applyFont="1" applyFill="1" applyBorder="1"/>
    <xf numFmtId="3" fontId="16" fillId="18" borderId="0" xfId="0" applyNumberFormat="1" applyFont="1" applyFill="1" applyBorder="1" applyAlignment="1">
      <alignment horizontal="right" vertical="center" wrapText="1"/>
    </xf>
    <xf numFmtId="0" fontId="23" fillId="18" borderId="11" xfId="0" applyFont="1" applyFill="1" applyBorder="1" applyAlignment="1">
      <alignment horizontal="right" wrapText="1"/>
    </xf>
    <xf numFmtId="0" fontId="23" fillId="18" borderId="12" xfId="0" applyFont="1" applyFill="1" applyBorder="1"/>
    <xf numFmtId="165" fontId="23" fillId="18" borderId="10" xfId="0" applyNumberFormat="1" applyFont="1" applyFill="1" applyBorder="1"/>
    <xf numFmtId="1" fontId="16" fillId="18" borderId="0" xfId="0" applyNumberFormat="1" applyFont="1" applyFill="1" applyBorder="1"/>
    <xf numFmtId="3" fontId="16" fillId="18" borderId="0" xfId="0" applyNumberFormat="1" applyFont="1" applyFill="1" applyBorder="1" applyAlignment="1">
      <alignment vertical="center" wrapText="1"/>
    </xf>
    <xf numFmtId="0" fontId="23" fillId="18" borderId="0" xfId="0" applyFont="1" applyFill="1" applyBorder="1"/>
    <xf numFmtId="9" fontId="0" fillId="18" borderId="0" xfId="59" applyFont="1" applyFill="1" applyBorder="1"/>
    <xf numFmtId="10" fontId="0" fillId="18" borderId="0" xfId="59" applyNumberFormat="1" applyFont="1" applyFill="1" applyBorder="1"/>
    <xf numFmtId="0" fontId="45" fillId="18" borderId="0" xfId="0" applyFont="1" applyFill="1" applyBorder="1" applyAlignment="1">
      <alignment horizontal="left"/>
    </xf>
    <xf numFmtId="0" fontId="23" fillId="18" borderId="0" xfId="0" applyFont="1" applyFill="1" applyBorder="1" applyAlignment="1">
      <alignment horizontal="right" wrapText="1"/>
    </xf>
    <xf numFmtId="0" fontId="0" fillId="18" borderId="0" xfId="0" applyFont="1" applyFill="1" applyBorder="1" applyAlignment="1">
      <alignment horizontal="left"/>
    </xf>
    <xf numFmtId="169" fontId="16" fillId="18" borderId="0" xfId="0" applyNumberFormat="1" applyFont="1" applyFill="1" applyBorder="1"/>
    <xf numFmtId="169" fontId="0" fillId="18" borderId="0" xfId="50" applyNumberFormat="1" applyFont="1" applyFill="1" applyBorder="1"/>
    <xf numFmtId="0" fontId="0" fillId="18" borderId="0" xfId="0" applyFill="1" applyAlignment="1">
      <alignment horizontal="left" vertical="top" wrapText="1"/>
    </xf>
    <xf numFmtId="0" fontId="0" fillId="18" borderId="0" xfId="0" applyFont="1" applyFill="1" applyBorder="1" applyAlignment="1"/>
    <xf numFmtId="3" fontId="23" fillId="18" borderId="0" xfId="0" applyNumberFormat="1" applyFont="1" applyFill="1" applyBorder="1" applyAlignment="1">
      <alignment vertical="center" wrapText="1"/>
    </xf>
    <xf numFmtId="165" fontId="16" fillId="18" borderId="0" xfId="28" applyNumberFormat="1" applyFont="1" applyFill="1" applyBorder="1" applyAlignment="1">
      <alignment horizontal="right"/>
    </xf>
    <xf numFmtId="3" fontId="27" fillId="18" borderId="0" xfId="0" applyNumberFormat="1" applyFont="1" applyFill="1"/>
    <xf numFmtId="0" fontId="16" fillId="18" borderId="12" xfId="0" applyFont="1" applyFill="1" applyBorder="1" applyAlignment="1">
      <alignment horizontal="right"/>
    </xf>
    <xf numFmtId="3" fontId="27" fillId="18" borderId="10" xfId="0" applyNumberFormat="1" applyFont="1" applyFill="1" applyBorder="1" applyAlignment="1">
      <alignment horizontal="right"/>
    </xf>
    <xf numFmtId="170" fontId="23" fillId="18" borderId="10" xfId="28" applyNumberFormat="1" applyFont="1" applyFill="1" applyBorder="1" applyAlignment="1">
      <alignment horizontal="right"/>
    </xf>
    <xf numFmtId="166" fontId="24" fillId="18" borderId="10" xfId="0" applyNumberFormat="1" applyFont="1" applyFill="1" applyBorder="1" applyAlignment="1">
      <alignment horizontal="right"/>
    </xf>
    <xf numFmtId="170" fontId="27" fillId="18" borderId="10" xfId="28" applyNumberFormat="1" applyFont="1" applyFill="1" applyBorder="1" applyAlignment="1">
      <alignment horizontal="right"/>
    </xf>
    <xf numFmtId="1" fontId="23" fillId="18" borderId="10" xfId="0" applyNumberFormat="1" applyFont="1" applyFill="1" applyBorder="1"/>
    <xf numFmtId="170" fontId="27" fillId="18" borderId="10" xfId="28" applyNumberFormat="1" applyFont="1" applyFill="1" applyBorder="1"/>
    <xf numFmtId="170" fontId="23" fillId="18" borderId="10" xfId="28" applyNumberFormat="1" applyFont="1" applyFill="1" applyBorder="1"/>
    <xf numFmtId="0" fontId="48" fillId="18" borderId="0" xfId="43" applyFont="1" applyFill="1"/>
    <xf numFmtId="0" fontId="0" fillId="21" borderId="0" xfId="0" applyFill="1"/>
    <xf numFmtId="0" fontId="46" fillId="18" borderId="0" xfId="43" applyFont="1" applyFill="1"/>
    <xf numFmtId="0" fontId="22" fillId="18" borderId="0" xfId="43" applyFont="1" applyFill="1"/>
    <xf numFmtId="0" fontId="12" fillId="18" borderId="0" xfId="37" applyFill="1" applyAlignment="1" applyProtection="1"/>
    <xf numFmtId="0" fontId="12" fillId="20" borderId="0" xfId="37" applyFill="1" applyAlignment="1" applyProtection="1"/>
    <xf numFmtId="0" fontId="12" fillId="22" borderId="0" xfId="37" applyFill="1" applyAlignment="1" applyProtection="1"/>
    <xf numFmtId="0" fontId="48" fillId="21" borderId="0" xfId="43" applyFont="1" applyFill="1"/>
    <xf numFmtId="0" fontId="12" fillId="21" borderId="0" xfId="37" applyFill="1" applyAlignment="1" applyProtection="1"/>
    <xf numFmtId="0" fontId="23" fillId="18" borderId="0" xfId="0" applyFont="1" applyFill="1" applyBorder="1" applyAlignment="1">
      <alignment horizontal="right"/>
    </xf>
    <xf numFmtId="0" fontId="23" fillId="18" borderId="10" xfId="0" applyFont="1" applyFill="1" applyBorder="1"/>
    <xf numFmtId="0" fontId="23" fillId="18" borderId="10" xfId="0" applyFont="1" applyFill="1" applyBorder="1" applyAlignment="1">
      <alignment horizontal="right"/>
    </xf>
    <xf numFmtId="2" fontId="16" fillId="18" borderId="0" xfId="0" applyNumberFormat="1" applyFont="1" applyFill="1" applyBorder="1"/>
    <xf numFmtId="0" fontId="30" fillId="19" borderId="0" xfId="0" applyFont="1" applyFill="1" applyBorder="1" applyAlignment="1">
      <alignment horizontal="right" vertical="top" wrapText="1"/>
    </xf>
    <xf numFmtId="0" fontId="29" fillId="18" borderId="0" xfId="46" applyFont="1" applyFill="1" applyBorder="1" applyAlignment="1">
      <alignment horizontal="right"/>
    </xf>
    <xf numFmtId="0" fontId="0" fillId="18" borderId="0" xfId="0" applyFill="1" applyBorder="1" applyAlignment="1">
      <alignment horizontal="right"/>
    </xf>
    <xf numFmtId="10" fontId="0" fillId="18" borderId="0" xfId="0" applyNumberFormat="1" applyFill="1" applyBorder="1" applyAlignment="1">
      <alignment horizontal="right"/>
    </xf>
    <xf numFmtId="0" fontId="30" fillId="19" borderId="0" xfId="0" applyFont="1" applyFill="1" applyBorder="1" applyAlignment="1">
      <alignment horizontal="right" wrapText="1"/>
    </xf>
    <xf numFmtId="1" fontId="0" fillId="18" borderId="0" xfId="0" applyNumberFormat="1" applyFill="1" applyBorder="1" applyAlignment="1">
      <alignment horizontal="right"/>
    </xf>
    <xf numFmtId="1" fontId="27" fillId="18" borderId="0" xfId="0" applyNumberFormat="1" applyFont="1" applyFill="1" applyBorder="1"/>
    <xf numFmtId="1" fontId="42" fillId="18" borderId="12" xfId="0" applyNumberFormat="1" applyFont="1" applyFill="1" applyBorder="1" applyAlignment="1">
      <alignment horizontal="right"/>
    </xf>
    <xf numFmtId="1" fontId="42" fillId="18" borderId="0" xfId="0" applyNumberFormat="1" applyFont="1" applyFill="1" applyBorder="1" applyAlignment="1">
      <alignment horizontal="right"/>
    </xf>
    <xf numFmtId="1" fontId="23" fillId="18" borderId="0" xfId="0" applyNumberFormat="1" applyFont="1" applyFill="1" applyBorder="1"/>
    <xf numFmtId="1" fontId="23" fillId="18" borderId="10" xfId="0" applyNumberFormat="1" applyFont="1" applyFill="1" applyBorder="1" applyAlignment="1">
      <alignment horizontal="left"/>
    </xf>
    <xf numFmtId="0" fontId="23" fillId="18" borderId="10" xfId="0" applyFont="1" applyFill="1" applyBorder="1" applyAlignment="1">
      <alignment horizontal="right" wrapText="1"/>
    </xf>
    <xf numFmtId="1" fontId="16" fillId="18" borderId="0" xfId="0" applyNumberFormat="1" applyFont="1" applyFill="1" applyBorder="1" applyAlignment="1">
      <alignment horizontal="right"/>
    </xf>
    <xf numFmtId="1" fontId="16" fillId="18" borderId="0" xfId="0" applyNumberFormat="1" applyFont="1" applyFill="1" applyBorder="1" applyAlignment="1">
      <alignment horizontal="left"/>
    </xf>
    <xf numFmtId="1" fontId="23" fillId="18" borderId="0" xfId="0" applyNumberFormat="1" applyFont="1" applyFill="1" applyBorder="1" applyAlignment="1">
      <alignment horizontal="left"/>
    </xf>
    <xf numFmtId="1" fontId="16" fillId="18" borderId="12" xfId="0" applyNumberFormat="1" applyFont="1" applyFill="1" applyBorder="1" applyAlignment="1">
      <alignment horizontal="left"/>
    </xf>
    <xf numFmtId="1" fontId="27" fillId="18" borderId="10" xfId="0" applyNumberFormat="1" applyFont="1" applyFill="1" applyBorder="1" applyAlignment="1">
      <alignment horizontal="left"/>
    </xf>
    <xf numFmtId="0" fontId="29" fillId="18" borderId="0" xfId="0" applyFont="1" applyFill="1" applyBorder="1" applyAlignment="1">
      <alignment wrapText="1"/>
    </xf>
    <xf numFmtId="0" fontId="22" fillId="18" borderId="0" xfId="0" applyFont="1" applyFill="1" applyBorder="1" applyAlignment="1"/>
    <xf numFmtId="1" fontId="16" fillId="18" borderId="0" xfId="28" applyNumberFormat="1" applyFont="1" applyFill="1" applyBorder="1" applyAlignment="1">
      <alignment horizontal="right"/>
    </xf>
    <xf numFmtId="1" fontId="24" fillId="18" borderId="0" xfId="28" applyNumberFormat="1" applyFont="1" applyFill="1" applyBorder="1" applyAlignment="1">
      <alignment horizontal="right"/>
    </xf>
    <xf numFmtId="0" fontId="22" fillId="18" borderId="0" xfId="0" applyFont="1" applyFill="1" applyBorder="1"/>
    <xf numFmtId="0" fontId="22" fillId="18" borderId="0" xfId="0" applyFont="1" applyFill="1"/>
    <xf numFmtId="0" fontId="0" fillId="18" borderId="10" xfId="0" applyFont="1" applyFill="1" applyBorder="1"/>
    <xf numFmtId="0" fontId="23" fillId="18" borderId="0" xfId="0" applyFont="1" applyFill="1" applyAlignment="1">
      <alignment horizontal="right"/>
    </xf>
    <xf numFmtId="3" fontId="16" fillId="18" borderId="0" xfId="0" applyNumberFormat="1" applyFont="1" applyFill="1" applyBorder="1" applyAlignment="1">
      <alignment horizontal="left" vertical="center" wrapText="1"/>
    </xf>
    <xf numFmtId="0" fontId="0" fillId="19" borderId="10" xfId="0" applyFont="1" applyFill="1" applyBorder="1" applyAlignment="1">
      <alignment horizontal="center" vertical="center"/>
    </xf>
    <xf numFmtId="0" fontId="41" fillId="19" borderId="10" xfId="0" applyFont="1" applyFill="1" applyBorder="1" applyAlignment="1">
      <alignment horizontal="right" vertical="top" wrapText="1"/>
    </xf>
    <xf numFmtId="0" fontId="12" fillId="23" borderId="0" xfId="37" applyFill="1" applyAlignment="1" applyProtection="1"/>
    <xf numFmtId="0" fontId="26" fillId="18" borderId="0" xfId="0" applyFont="1" applyFill="1" applyBorder="1" applyAlignment="1">
      <alignment horizontal="right"/>
    </xf>
    <xf numFmtId="3" fontId="26" fillId="18" borderId="12" xfId="0" applyNumberFormat="1" applyFont="1" applyFill="1" applyBorder="1" applyAlignment="1">
      <alignment horizontal="right"/>
    </xf>
    <xf numFmtId="0" fontId="26" fillId="18" borderId="12" xfId="0" applyFont="1" applyFill="1" applyBorder="1" applyAlignment="1">
      <alignment horizontal="right"/>
    </xf>
    <xf numFmtId="0" fontId="26" fillId="18" borderId="0" xfId="0" applyFont="1" applyFill="1" applyBorder="1" applyAlignment="1">
      <alignment horizontal="right" vertical="top"/>
    </xf>
    <xf numFmtId="49" fontId="31" fillId="18" borderId="12" xfId="0" applyNumberFormat="1" applyFont="1" applyFill="1" applyBorder="1"/>
    <xf numFmtId="0" fontId="16" fillId="18" borderId="0" xfId="0" applyFont="1" applyFill="1" applyBorder="1" applyAlignment="1">
      <alignment horizontal="left" wrapText="1"/>
    </xf>
    <xf numFmtId="3" fontId="27" fillId="0" borderId="10" xfId="0" applyNumberFormat="1" applyFont="1" applyFill="1" applyBorder="1"/>
    <xf numFmtId="171" fontId="0" fillId="18" borderId="0" xfId="0" applyNumberFormat="1" applyFill="1"/>
    <xf numFmtId="172" fontId="0" fillId="18" borderId="0" xfId="50" applyNumberFormat="1" applyFont="1" applyFill="1"/>
    <xf numFmtId="0" fontId="0" fillId="18" borderId="0" xfId="0" applyFill="1" applyAlignment="1">
      <alignment horizontal="left" vertical="top" wrapText="1"/>
    </xf>
    <xf numFmtId="0" fontId="29" fillId="18" borderId="0" xfId="0" applyFont="1" applyFill="1" applyBorder="1" applyAlignment="1">
      <alignment horizontal="left" wrapText="1"/>
    </xf>
    <xf numFmtId="0" fontId="25" fillId="18" borderId="0" xfId="0" applyFont="1" applyFill="1" applyBorder="1" applyAlignment="1">
      <alignment horizontal="left" vertical="top"/>
    </xf>
    <xf numFmtId="0" fontId="42" fillId="18" borderId="0" xfId="0" applyFont="1" applyFill="1" applyBorder="1" applyAlignment="1">
      <alignment horizontal="right" wrapText="1"/>
    </xf>
    <xf numFmtId="0" fontId="16" fillId="18" borderId="10" xfId="0" applyFont="1" applyFill="1" applyBorder="1" applyAlignment="1">
      <alignment horizontal="right" wrapText="1"/>
    </xf>
    <xf numFmtId="0" fontId="23" fillId="18" borderId="0" xfId="0" applyFont="1" applyFill="1" applyBorder="1" applyAlignment="1">
      <alignment horizontal="right" wrapText="1"/>
    </xf>
    <xf numFmtId="0" fontId="23" fillId="18" borderId="10" xfId="0" applyFont="1" applyFill="1" applyBorder="1" applyAlignment="1">
      <alignment horizontal="right" wrapText="1"/>
    </xf>
    <xf numFmtId="1" fontId="23" fillId="18" borderId="11" xfId="0" applyNumberFormat="1" applyFont="1" applyFill="1" applyBorder="1" applyAlignment="1">
      <alignment horizontal="center"/>
    </xf>
    <xf numFmtId="1" fontId="23" fillId="18" borderId="12" xfId="0" applyNumberFormat="1" applyFont="1" applyFill="1" applyBorder="1" applyAlignment="1">
      <alignment horizontal="right" wrapText="1"/>
    </xf>
    <xf numFmtId="0" fontId="16" fillId="0" borderId="0" xfId="0" applyFont="1" applyAlignment="1"/>
    <xf numFmtId="0" fontId="16" fillId="0" borderId="10" xfId="0" applyFont="1" applyBorder="1" applyAlignment="1"/>
    <xf numFmtId="1" fontId="23" fillId="18" borderId="0" xfId="0" applyNumberFormat="1" applyFont="1" applyFill="1" applyBorder="1" applyAlignment="1">
      <alignment horizontal="right" wrapText="1"/>
    </xf>
    <xf numFmtId="1" fontId="23" fillId="18" borderId="10" xfId="0" applyNumberFormat="1" applyFont="1" applyFill="1" applyBorder="1" applyAlignment="1">
      <alignment horizontal="right" wrapText="1"/>
    </xf>
    <xf numFmtId="0" fontId="23" fillId="18" borderId="12" xfId="0" applyNumberFormat="1" applyFont="1" applyFill="1" applyBorder="1" applyAlignment="1">
      <alignment horizontal="right" wrapText="1"/>
    </xf>
    <xf numFmtId="0" fontId="23" fillId="18" borderId="0" xfId="0" applyNumberFormat="1" applyFont="1" applyFill="1" applyBorder="1" applyAlignment="1">
      <alignment horizontal="right" wrapText="1"/>
    </xf>
    <xf numFmtId="0" fontId="23" fillId="18" borderId="10" xfId="0" applyNumberFormat="1" applyFont="1" applyFill="1" applyBorder="1" applyAlignment="1">
      <alignment horizontal="right" wrapText="1"/>
    </xf>
    <xf numFmtId="0" fontId="39" fillId="0" borderId="0" xfId="43" applyFont="1" applyAlignment="1"/>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 2" xfId="38"/>
    <cellStyle name="Input" xfId="39" builtinId="20" customBuiltin="1"/>
    <cellStyle name="Linked Cell" xfId="40" builtinId="24" customBuiltin="1"/>
    <cellStyle name="Neutral" xfId="41" builtinId="28" customBuiltin="1"/>
    <cellStyle name="Normal" xfId="0" builtinId="0"/>
    <cellStyle name="Normal 2" xfId="42"/>
    <cellStyle name="Normal 2 2" xfId="43"/>
    <cellStyle name="Normal 2 3" xfId="44"/>
    <cellStyle name="Normal 3" xfId="45"/>
    <cellStyle name="Normal_Length of residence" xfId="46"/>
    <cellStyle name="Normal_tabA1.1-1.16" xfId="47"/>
    <cellStyle name="Note" xfId="48" builtinId="10" customBuiltin="1"/>
    <cellStyle name="Output" xfId="49" builtinId="21" customBuiltin="1"/>
    <cellStyle name="Percent" xfId="50" builtinId="5"/>
    <cellStyle name="Percent 11" xfId="51"/>
    <cellStyle name="Percent 12" xfId="52"/>
    <cellStyle name="Percent 13" xfId="53"/>
    <cellStyle name="Percent 14" xfId="54"/>
    <cellStyle name="Percent 15" xfId="55"/>
    <cellStyle name="Percent 16" xfId="56"/>
    <cellStyle name="Percent 18" xfId="57"/>
    <cellStyle name="Percent 2" xfId="58"/>
    <cellStyle name="Percent 3" xfId="59"/>
    <cellStyle name="Percent 7" xfId="60"/>
    <cellStyle name="Percent 8" xfId="61"/>
    <cellStyle name="Percent 9" xfId="62"/>
    <cellStyle name="Title" xfId="63" builtinId="15" customBuiltin="1"/>
    <cellStyle name="Total" xfId="64" builtinId="25" customBuiltin="1"/>
    <cellStyle name="Warning Text" xfId="65" builtinId="11" customBuiltin="1"/>
  </cellStyles>
  <dxfs count="0"/>
  <tableStyles count="0" defaultTableStyle="TableStyleMedium2" defaultPivotStyle="PivotStyleLight16"/>
  <colors>
    <mruColors>
      <color rgb="FFC5C5C5"/>
      <color rgb="FF28FFFF"/>
      <color rgb="FFFFFF00"/>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96851851851856E-2"/>
          <c:y val="3.8800705467372132E-2"/>
          <c:w val="0.74949129629629618"/>
          <c:h val="0.80262717160354957"/>
        </c:manualLayout>
      </c:layout>
      <c:areaChart>
        <c:grouping val="stacked"/>
        <c:varyColors val="0"/>
        <c:ser>
          <c:idx val="0"/>
          <c:order val="0"/>
          <c:tx>
            <c:strRef>
              <c:f>'Fig 6.1'!$P$3</c:f>
              <c:strCache>
                <c:ptCount val="1"/>
                <c:pt idx="0">
                  <c:v>owner occupiers</c:v>
                </c:pt>
              </c:strCache>
            </c:strRef>
          </c:tx>
          <c:spPr>
            <a:solidFill>
              <a:schemeClr val="accent1"/>
            </a:solidFill>
          </c:spPr>
          <c:cat>
            <c:strRef>
              <c:f>'Fig 6.1'!$O$4:$O$19</c:f>
              <c:strCache>
                <c:ptCount val="16"/>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strCache>
            </c:strRef>
          </c:cat>
          <c:val>
            <c:numRef>
              <c:f>'Fig 6.1'!$P$4:$P$19</c:f>
              <c:numCache>
                <c:formatCode>0</c:formatCode>
                <c:ptCount val="16"/>
                <c:pt idx="0">
                  <c:v>41.501476170392237</c:v>
                </c:pt>
                <c:pt idx="1">
                  <c:v>43.25</c:v>
                </c:pt>
                <c:pt idx="2">
                  <c:v>43.217265549317538</c:v>
                </c:pt>
                <c:pt idx="3">
                  <c:v>42.756234558936484</c:v>
                </c:pt>
                <c:pt idx="4">
                  <c:v>45.015090658334458</c:v>
                </c:pt>
                <c:pt idx="5">
                  <c:v>41.291192242993581</c:v>
                </c:pt>
                <c:pt idx="6">
                  <c:v>39.957081513756137</c:v>
                </c:pt>
                <c:pt idx="7">
                  <c:v>34.328291714036297</c:v>
                </c:pt>
                <c:pt idx="8">
                  <c:v>39.520891746885518</c:v>
                </c:pt>
                <c:pt idx="9">
                  <c:v>41.517537346625268</c:v>
                </c:pt>
                <c:pt idx="10">
                  <c:v>27.260542762132705</c:v>
                </c:pt>
                <c:pt idx="11">
                  <c:v>20.491672466924015</c:v>
                </c:pt>
                <c:pt idx="12">
                  <c:v>21.897654497018461</c:v>
                </c:pt>
                <c:pt idx="13">
                  <c:v>22.681951242938659</c:v>
                </c:pt>
                <c:pt idx="14">
                  <c:v>24.147894340202296</c:v>
                </c:pt>
                <c:pt idx="15">
                  <c:v>26.500222396720375</c:v>
                </c:pt>
              </c:numCache>
            </c:numRef>
          </c:val>
        </c:ser>
        <c:ser>
          <c:idx val="1"/>
          <c:order val="1"/>
          <c:tx>
            <c:strRef>
              <c:f>'Fig 6.1'!$Q$3</c:f>
              <c:strCache>
                <c:ptCount val="1"/>
                <c:pt idx="0">
                  <c:v>private renters</c:v>
                </c:pt>
              </c:strCache>
            </c:strRef>
          </c:tx>
          <c:spPr>
            <a:solidFill>
              <a:srgbClr val="292966"/>
            </a:solidFill>
            <a:ln w="25400">
              <a:noFill/>
            </a:ln>
          </c:spPr>
          <c:cat>
            <c:strRef>
              <c:f>'Fig 6.1'!$O$4:$O$19</c:f>
              <c:strCache>
                <c:ptCount val="16"/>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strCache>
            </c:strRef>
          </c:cat>
          <c:val>
            <c:numRef>
              <c:f>'Fig 6.1'!$Q$4:$Q$19</c:f>
              <c:numCache>
                <c:formatCode>0</c:formatCode>
                <c:ptCount val="16"/>
                <c:pt idx="0">
                  <c:v>35.090679038380429</c:v>
                </c:pt>
                <c:pt idx="1">
                  <c:v>35.083333333333336</c:v>
                </c:pt>
                <c:pt idx="2">
                  <c:v>35.861907340595131</c:v>
                </c:pt>
                <c:pt idx="3">
                  <c:v>37.240027516869738</c:v>
                </c:pt>
                <c:pt idx="4">
                  <c:v>36.889338139761854</c:v>
                </c:pt>
                <c:pt idx="5">
                  <c:v>39.501855079510321</c:v>
                </c:pt>
                <c:pt idx="6">
                  <c:v>42.427354747925847</c:v>
                </c:pt>
                <c:pt idx="7">
                  <c:v>47.749282112631526</c:v>
                </c:pt>
                <c:pt idx="8">
                  <c:v>42.881888776036149</c:v>
                </c:pt>
                <c:pt idx="9">
                  <c:v>42.724622890948126</c:v>
                </c:pt>
                <c:pt idx="10">
                  <c:v>57.048734443892087</c:v>
                </c:pt>
                <c:pt idx="11">
                  <c:v>61.979831758727563</c:v>
                </c:pt>
                <c:pt idx="12">
                  <c:v>62.224298164749271</c:v>
                </c:pt>
                <c:pt idx="13">
                  <c:v>61.264379344875678</c:v>
                </c:pt>
                <c:pt idx="14">
                  <c:v>59.38810216083661</c:v>
                </c:pt>
                <c:pt idx="15">
                  <c:v>59.380342439502797</c:v>
                </c:pt>
              </c:numCache>
            </c:numRef>
          </c:val>
        </c:ser>
        <c:ser>
          <c:idx val="2"/>
          <c:order val="2"/>
          <c:tx>
            <c:strRef>
              <c:f>'Fig 6.1'!$R$3</c:f>
              <c:strCache>
                <c:ptCount val="1"/>
                <c:pt idx="0">
                  <c:v>social renters</c:v>
                </c:pt>
              </c:strCache>
            </c:strRef>
          </c:tx>
          <c:spPr>
            <a:solidFill>
              <a:srgbClr val="C5C5C5"/>
            </a:solidFill>
            <a:ln w="25400">
              <a:noFill/>
            </a:ln>
          </c:spPr>
          <c:cat>
            <c:strRef>
              <c:f>'Fig 6.1'!$O$4:$O$19</c:f>
              <c:strCache>
                <c:ptCount val="16"/>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strCache>
            </c:strRef>
          </c:cat>
          <c:val>
            <c:numRef>
              <c:f>'Fig 6.1'!$R$4:$R$19</c:f>
              <c:numCache>
                <c:formatCode>0</c:formatCode>
                <c:ptCount val="16"/>
                <c:pt idx="0">
                  <c:v>23.40784479122733</c:v>
                </c:pt>
                <c:pt idx="1">
                  <c:v>21.666666666666668</c:v>
                </c:pt>
                <c:pt idx="2">
                  <c:v>20.920827110087338</c:v>
                </c:pt>
                <c:pt idx="3">
                  <c:v>20.003737924193775</c:v>
                </c:pt>
                <c:pt idx="4">
                  <c:v>18.095571201903688</c:v>
                </c:pt>
                <c:pt idx="5">
                  <c:v>19.206952677496105</c:v>
                </c:pt>
                <c:pt idx="6">
                  <c:v>17.615563738318034</c:v>
                </c:pt>
                <c:pt idx="7">
                  <c:v>17.922426173332198</c:v>
                </c:pt>
                <c:pt idx="8">
                  <c:v>17.597219477078344</c:v>
                </c:pt>
                <c:pt idx="9">
                  <c:v>15.75783976242659</c:v>
                </c:pt>
                <c:pt idx="10">
                  <c:v>15.690722793975201</c:v>
                </c:pt>
                <c:pt idx="11">
                  <c:v>17.528495774348428</c:v>
                </c:pt>
                <c:pt idx="12">
                  <c:v>15.878047338232282</c:v>
                </c:pt>
                <c:pt idx="13">
                  <c:v>16.053669412185663</c:v>
                </c:pt>
                <c:pt idx="14">
                  <c:v>16.464003498961048</c:v>
                </c:pt>
                <c:pt idx="15">
                  <c:v>14.119435163776892</c:v>
                </c:pt>
              </c:numCache>
            </c:numRef>
          </c:val>
        </c:ser>
        <c:dLbls>
          <c:showLegendKey val="0"/>
          <c:showVal val="0"/>
          <c:showCatName val="0"/>
          <c:showSerName val="0"/>
          <c:showPercent val="0"/>
          <c:showBubbleSize val="0"/>
        </c:dLbls>
        <c:axId val="317992960"/>
        <c:axId val="317994496"/>
      </c:areaChart>
      <c:catAx>
        <c:axId val="317992960"/>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Arial" pitchFamily="34" charset="0"/>
                <a:ea typeface="Arial"/>
                <a:cs typeface="Arial" pitchFamily="34" charset="0"/>
              </a:defRPr>
            </a:pPr>
            <a:endParaRPr lang="en-US"/>
          </a:p>
        </c:txPr>
        <c:crossAx val="317994496"/>
        <c:crosses val="autoZero"/>
        <c:auto val="1"/>
        <c:lblAlgn val="ctr"/>
        <c:lblOffset val="100"/>
        <c:noMultiLvlLbl val="0"/>
      </c:catAx>
      <c:valAx>
        <c:axId val="317994496"/>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
</a:t>
                </a:r>
              </a:p>
            </c:rich>
          </c:tx>
          <c:layout>
            <c:manualLayout>
              <c:xMode val="edge"/>
              <c:yMode val="edge"/>
              <c:x val="1.9555464488871976E-2"/>
              <c:y val="0.33046258106625559"/>
            </c:manualLayout>
          </c:layout>
          <c:overlay val="0"/>
        </c:title>
        <c:numFmt formatCode="General"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17992960"/>
        <c:crosses val="autoZero"/>
        <c:crossBetween val="midCat"/>
      </c:valAx>
    </c:plotArea>
    <c:legend>
      <c:legendPos val="r"/>
      <c:layout>
        <c:manualLayout>
          <c:xMode val="edge"/>
          <c:yMode val="edge"/>
          <c:x val="0.8551955555555556"/>
          <c:y val="0.21807996222694384"/>
          <c:w val="0.13304518518518518"/>
          <c:h val="0.39452762849088308"/>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4507662835249"/>
          <c:y val="6.4516111111111107E-2"/>
          <c:w val="0.86106691509342426"/>
          <c:h val="0.70534305555555554"/>
        </c:manualLayout>
      </c:layout>
      <c:barChart>
        <c:barDir val="col"/>
        <c:grouping val="clustered"/>
        <c:varyColors val="0"/>
        <c:ser>
          <c:idx val="0"/>
          <c:order val="0"/>
          <c:tx>
            <c:strRef>
              <c:f>'Fig 6.2'!$N$16</c:f>
              <c:strCache>
                <c:ptCount val="1"/>
                <c:pt idx="0">
                  <c:v>all recent movers</c:v>
                </c:pt>
              </c:strCache>
            </c:strRef>
          </c:tx>
          <c:spPr>
            <a:solidFill>
              <a:srgbClr val="009999"/>
            </a:solidFill>
            <a:ln w="25400">
              <a:noFill/>
            </a:ln>
          </c:spPr>
          <c:invertIfNegative val="0"/>
          <c:cat>
            <c:strRef>
              <c:f>'Fig 6.2'!$M$17:$M$20</c:f>
              <c:strCache>
                <c:ptCount val="4"/>
                <c:pt idx="0">
                  <c:v>16 to 24</c:v>
                </c:pt>
                <c:pt idx="1">
                  <c:v>25 to 34</c:v>
                </c:pt>
                <c:pt idx="2">
                  <c:v>35 to 44</c:v>
                </c:pt>
                <c:pt idx="3">
                  <c:v>45 and over</c:v>
                </c:pt>
              </c:strCache>
            </c:strRef>
          </c:cat>
          <c:val>
            <c:numRef>
              <c:f>'Fig 6.2'!$N$17:$N$20</c:f>
              <c:numCache>
                <c:formatCode>0.0</c:formatCode>
                <c:ptCount val="4"/>
                <c:pt idx="0">
                  <c:v>17.416528824407646</c:v>
                </c:pt>
                <c:pt idx="1">
                  <c:v>37.602182188157961</c:v>
                </c:pt>
                <c:pt idx="2">
                  <c:v>19.477878505911811</c:v>
                </c:pt>
                <c:pt idx="3">
                  <c:v>25.50341048152265</c:v>
                </c:pt>
              </c:numCache>
            </c:numRef>
          </c:val>
        </c:ser>
        <c:ser>
          <c:idx val="1"/>
          <c:order val="1"/>
          <c:tx>
            <c:strRef>
              <c:f>'Fig 6.2'!$O$16</c:f>
              <c:strCache>
                <c:ptCount val="1"/>
                <c:pt idx="0">
                  <c:v>all households</c:v>
                </c:pt>
              </c:strCache>
            </c:strRef>
          </c:tx>
          <c:spPr>
            <a:solidFill>
              <a:srgbClr val="333366"/>
            </a:solidFill>
            <a:ln w="25400">
              <a:noFill/>
            </a:ln>
          </c:spPr>
          <c:invertIfNegative val="0"/>
          <c:cat>
            <c:strRef>
              <c:f>'Fig 6.2'!$M$17:$M$20</c:f>
              <c:strCache>
                <c:ptCount val="4"/>
                <c:pt idx="0">
                  <c:v>16 to 24</c:v>
                </c:pt>
                <c:pt idx="1">
                  <c:v>25 to 34</c:v>
                </c:pt>
                <c:pt idx="2">
                  <c:v>35 to 44</c:v>
                </c:pt>
                <c:pt idx="3">
                  <c:v>45 and over</c:v>
                </c:pt>
              </c:strCache>
            </c:strRef>
          </c:cat>
          <c:val>
            <c:numRef>
              <c:f>'Fig 6.2'!$O$17:$O$20</c:f>
              <c:numCache>
                <c:formatCode>0.0</c:formatCode>
                <c:ptCount val="4"/>
                <c:pt idx="0">
                  <c:v>3.6062343112928481</c:v>
                </c:pt>
                <c:pt idx="1">
                  <c:v>14.668783929414467</c:v>
                </c:pt>
                <c:pt idx="2" formatCode="###0.0">
                  <c:v>17.929646850810752</c:v>
                </c:pt>
                <c:pt idx="3" formatCode="###0.0">
                  <c:v>63.795334908482062</c:v>
                </c:pt>
              </c:numCache>
            </c:numRef>
          </c:val>
        </c:ser>
        <c:dLbls>
          <c:showLegendKey val="0"/>
          <c:showVal val="0"/>
          <c:showCatName val="0"/>
          <c:showSerName val="0"/>
          <c:showPercent val="0"/>
          <c:showBubbleSize val="0"/>
        </c:dLbls>
        <c:gapWidth val="150"/>
        <c:axId val="317930112"/>
        <c:axId val="317931904"/>
      </c:barChart>
      <c:catAx>
        <c:axId val="31793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17931904"/>
        <c:crosses val="autoZero"/>
        <c:auto val="1"/>
        <c:lblAlgn val="ctr"/>
        <c:lblOffset val="100"/>
        <c:tickLblSkip val="1"/>
        <c:tickMarkSkip val="1"/>
        <c:noMultiLvlLbl val="0"/>
      </c:catAx>
      <c:valAx>
        <c:axId val="317931904"/>
        <c:scaling>
          <c:orientation val="minMax"/>
          <c:max val="7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2.0843151905281913E-2"/>
              <c:y val="0.34591321465251623"/>
            </c:manualLayout>
          </c:layout>
          <c:overlay val="0"/>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17930112"/>
        <c:crosses val="autoZero"/>
        <c:crossBetween val="between"/>
        <c:majorUnit val="10"/>
      </c:valAx>
      <c:spPr>
        <a:ln w="25400">
          <a:noFill/>
        </a:ln>
      </c:spPr>
    </c:plotArea>
    <c:legend>
      <c:legendPos val="r"/>
      <c:layout>
        <c:manualLayout>
          <c:xMode val="edge"/>
          <c:yMode val="edge"/>
          <c:x val="0.29864781500852539"/>
          <c:y val="0.87880491840693831"/>
          <c:w val="0.40740732225990001"/>
          <c:h val="5.5555460458747041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1673149479653"/>
          <c:y val="6.4516207201127287E-2"/>
          <c:w val="0.86106691509342426"/>
          <c:h val="0.70534305555555554"/>
        </c:manualLayout>
      </c:layout>
      <c:barChart>
        <c:barDir val="col"/>
        <c:grouping val="clustered"/>
        <c:varyColors val="0"/>
        <c:ser>
          <c:idx val="0"/>
          <c:order val="0"/>
          <c:tx>
            <c:strRef>
              <c:f>'Fig 6.3'!$P$3</c:f>
              <c:strCache>
                <c:ptCount val="1"/>
                <c:pt idx="0">
                  <c:v>all recent movers</c:v>
                </c:pt>
              </c:strCache>
            </c:strRef>
          </c:tx>
          <c:spPr>
            <a:solidFill>
              <a:srgbClr val="009999"/>
            </a:solidFill>
            <a:ln w="25400">
              <a:noFill/>
            </a:ln>
          </c:spPr>
          <c:invertIfNegative val="0"/>
          <c:cat>
            <c:strRef>
              <c:f>'Fig 6.3'!$O$4:$O$9</c:f>
              <c:strCache>
                <c:ptCount val="6"/>
                <c:pt idx="0">
                  <c:v>full time work</c:v>
                </c:pt>
                <c:pt idx="1">
                  <c:v>part-time work</c:v>
                </c:pt>
                <c:pt idx="2">
                  <c:v>retired</c:v>
                </c:pt>
                <c:pt idx="3">
                  <c:v>unemployed</c:v>
                </c:pt>
                <c:pt idx="4">
                  <c:v>full time education</c:v>
                </c:pt>
                <c:pt idx="5">
                  <c:v>other inactive</c:v>
                </c:pt>
              </c:strCache>
            </c:strRef>
          </c:cat>
          <c:val>
            <c:numRef>
              <c:f>'Fig 6.3'!$P$4:$P$9</c:f>
              <c:numCache>
                <c:formatCode>0.0</c:formatCode>
                <c:ptCount val="6"/>
                <c:pt idx="0">
                  <c:v>60.774369705942874</c:v>
                </c:pt>
                <c:pt idx="1">
                  <c:v>9.1957749012429506</c:v>
                </c:pt>
                <c:pt idx="2">
                  <c:v>7.050899902870313</c:v>
                </c:pt>
                <c:pt idx="3">
                  <c:v>5.6767648466179317</c:v>
                </c:pt>
                <c:pt idx="4">
                  <c:v>7.1753028875442455</c:v>
                </c:pt>
                <c:pt idx="5">
                  <c:v>10.126887755781819</c:v>
                </c:pt>
              </c:numCache>
            </c:numRef>
          </c:val>
        </c:ser>
        <c:ser>
          <c:idx val="1"/>
          <c:order val="1"/>
          <c:tx>
            <c:strRef>
              <c:f>'Fig 6.3'!$Q$3</c:f>
              <c:strCache>
                <c:ptCount val="1"/>
                <c:pt idx="0">
                  <c:v>all households</c:v>
                </c:pt>
              </c:strCache>
            </c:strRef>
          </c:tx>
          <c:spPr>
            <a:solidFill>
              <a:srgbClr val="333366"/>
            </a:solidFill>
            <a:ln w="25400">
              <a:noFill/>
            </a:ln>
          </c:spPr>
          <c:invertIfNegative val="0"/>
          <c:cat>
            <c:strRef>
              <c:f>'Fig 6.3'!$O$4:$O$9</c:f>
              <c:strCache>
                <c:ptCount val="6"/>
                <c:pt idx="0">
                  <c:v>full time work</c:v>
                </c:pt>
                <c:pt idx="1">
                  <c:v>part-time work</c:v>
                </c:pt>
                <c:pt idx="2">
                  <c:v>retired</c:v>
                </c:pt>
                <c:pt idx="3">
                  <c:v>unemployed</c:v>
                </c:pt>
                <c:pt idx="4">
                  <c:v>full time education</c:v>
                </c:pt>
                <c:pt idx="5">
                  <c:v>other inactive</c:v>
                </c:pt>
              </c:strCache>
            </c:strRef>
          </c:cat>
          <c:val>
            <c:numRef>
              <c:f>'Fig 6.3'!$Q$4:$Q$9</c:f>
              <c:numCache>
                <c:formatCode>###0.0</c:formatCode>
                <c:ptCount val="6"/>
                <c:pt idx="0">
                  <c:v>50.075463260758482</c:v>
                </c:pt>
                <c:pt idx="1">
                  <c:v>9.0544390727430955</c:v>
                </c:pt>
                <c:pt idx="2">
                  <c:v>28.461770311730682</c:v>
                </c:pt>
                <c:pt idx="3">
                  <c:v>3.2348911639715663</c:v>
                </c:pt>
                <c:pt idx="4">
                  <c:v>1.3372862881559242</c:v>
                </c:pt>
                <c:pt idx="5">
                  <c:v>7.8361499026403978</c:v>
                </c:pt>
              </c:numCache>
            </c:numRef>
          </c:val>
        </c:ser>
        <c:dLbls>
          <c:showLegendKey val="0"/>
          <c:showVal val="0"/>
          <c:showCatName val="0"/>
          <c:showSerName val="0"/>
          <c:showPercent val="0"/>
          <c:showBubbleSize val="0"/>
        </c:dLbls>
        <c:gapWidth val="150"/>
        <c:axId val="318055936"/>
        <c:axId val="318057472"/>
      </c:barChart>
      <c:catAx>
        <c:axId val="318055936"/>
        <c:scaling>
          <c:orientation val="minMax"/>
        </c:scaling>
        <c:delete val="0"/>
        <c:axPos val="b"/>
        <c:numFmt formatCode="General" sourceLinked="1"/>
        <c:majorTickMark val="out"/>
        <c:minorTickMark val="none"/>
        <c:tickLblPos val="nextTo"/>
        <c:spPr>
          <a:ln w="3175">
            <a:solidFill>
              <a:schemeClr val="tx1"/>
            </a:solidFill>
          </a:ln>
        </c:spPr>
        <c:txPr>
          <a:bodyPr rot="0" vert="horz"/>
          <a:lstStyle/>
          <a:p>
            <a:pPr>
              <a:defRPr sz="900" b="0" i="0" u="none" strike="noStrike" baseline="0">
                <a:solidFill>
                  <a:srgbClr val="000000"/>
                </a:solidFill>
                <a:latin typeface="Arial"/>
                <a:ea typeface="Arial"/>
                <a:cs typeface="Arial"/>
              </a:defRPr>
            </a:pPr>
            <a:endParaRPr lang="en-US"/>
          </a:p>
        </c:txPr>
        <c:crossAx val="318057472"/>
        <c:crosses val="autoZero"/>
        <c:auto val="1"/>
        <c:lblAlgn val="ctr"/>
        <c:lblOffset val="100"/>
        <c:tickLblSkip val="1"/>
        <c:tickMarkSkip val="1"/>
        <c:noMultiLvlLbl val="0"/>
      </c:catAx>
      <c:valAx>
        <c:axId val="318057472"/>
        <c:scaling>
          <c:orientation val="minMax"/>
          <c:max val="70"/>
          <c:min val="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General" sourceLinked="0"/>
        <c:majorTickMark val="out"/>
        <c:minorTickMark val="none"/>
        <c:tickLblPos val="nextTo"/>
        <c:spPr>
          <a:ln w="3175">
            <a:solidFill>
              <a:schemeClr val="tx1"/>
            </a:solidFill>
          </a:ln>
        </c:spPr>
        <c:txPr>
          <a:bodyPr rot="0" vert="horz"/>
          <a:lstStyle/>
          <a:p>
            <a:pPr>
              <a:defRPr sz="900" b="0" i="0" u="none" strike="noStrike" baseline="0">
                <a:solidFill>
                  <a:srgbClr val="000000"/>
                </a:solidFill>
                <a:latin typeface="Arial"/>
                <a:ea typeface="Arial"/>
                <a:cs typeface="Arial"/>
              </a:defRPr>
            </a:pPr>
            <a:endParaRPr lang="en-US"/>
          </a:p>
        </c:txPr>
        <c:crossAx val="318055936"/>
        <c:crosses val="autoZero"/>
        <c:crossBetween val="between"/>
        <c:majorUnit val="10"/>
      </c:valAx>
      <c:spPr>
        <a:solidFill>
          <a:srgbClr val="FFFFFF"/>
        </a:solidFill>
        <a:ln w="25400">
          <a:noFill/>
        </a:ln>
      </c:spPr>
    </c:plotArea>
    <c:legend>
      <c:legendPos val="r"/>
      <c:layout>
        <c:manualLayout>
          <c:xMode val="edge"/>
          <c:yMode val="edge"/>
          <c:x val="0.29629633887005002"/>
          <c:y val="0.89594356261022923"/>
          <c:w val="0.40740732225989995"/>
          <c:h val="5.555555555555558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99741378900702"/>
          <c:y val="5.8902275769745646E-2"/>
          <c:w val="0.48824830239067113"/>
          <c:h val="0.75729563924991306"/>
        </c:manualLayout>
      </c:layout>
      <c:barChart>
        <c:barDir val="bar"/>
        <c:grouping val="clustered"/>
        <c:varyColors val="0"/>
        <c:ser>
          <c:idx val="0"/>
          <c:order val="0"/>
          <c:spPr>
            <a:solidFill>
              <a:srgbClr val="009999"/>
            </a:solidFill>
          </c:spPr>
          <c:invertIfNegative val="0"/>
          <c:cat>
            <c:strRef>
              <c:f>'Fig 6.4'!$O$10:$O$17</c:f>
              <c:strCache>
                <c:ptCount val="8"/>
                <c:pt idx="0">
                  <c:v>abroad (incl Northern Ireland, Isle of Man and Channel Islands)</c:v>
                </c:pt>
                <c:pt idx="1">
                  <c:v>50 miles or more</c:v>
                </c:pt>
                <c:pt idx="2">
                  <c:v>20 miles but less than 50 miles</c:v>
                </c:pt>
                <c:pt idx="3">
                  <c:v>10 miles but less than 20 miles</c:v>
                </c:pt>
                <c:pt idx="4">
                  <c:v>5 miles but less than 10 miles</c:v>
                </c:pt>
                <c:pt idx="5">
                  <c:v>2 miles but less than 5 miles</c:v>
                </c:pt>
                <c:pt idx="6">
                  <c:v>1 mile but less than 2 miles</c:v>
                </c:pt>
                <c:pt idx="7">
                  <c:v>under 1 mile</c:v>
                </c:pt>
              </c:strCache>
            </c:strRef>
          </c:cat>
          <c:val>
            <c:numRef>
              <c:f>'Fig 6.4'!$Q$10:$Q$17</c:f>
              <c:numCache>
                <c:formatCode>#,##0</c:formatCode>
                <c:ptCount val="8"/>
                <c:pt idx="0">
                  <c:v>5.7726174734220574</c:v>
                </c:pt>
                <c:pt idx="1">
                  <c:v>11.357792052556182</c:v>
                </c:pt>
                <c:pt idx="2">
                  <c:v>4.8329921632516886</c:v>
                </c:pt>
                <c:pt idx="3">
                  <c:v>8.5242068583469859</c:v>
                </c:pt>
                <c:pt idx="4">
                  <c:v>11.48409825623737</c:v>
                </c:pt>
                <c:pt idx="5">
                  <c:v>21.589542970040242</c:v>
                </c:pt>
                <c:pt idx="6">
                  <c:v>15.020877815395806</c:v>
                </c:pt>
                <c:pt idx="7">
                  <c:v>21.417872410749762</c:v>
                </c:pt>
              </c:numCache>
            </c:numRef>
          </c:val>
        </c:ser>
        <c:dLbls>
          <c:showLegendKey val="0"/>
          <c:showVal val="0"/>
          <c:showCatName val="0"/>
          <c:showSerName val="0"/>
          <c:showPercent val="0"/>
          <c:showBubbleSize val="0"/>
        </c:dLbls>
        <c:gapWidth val="47"/>
        <c:overlap val="80"/>
        <c:axId val="318070144"/>
        <c:axId val="320234624"/>
      </c:barChart>
      <c:catAx>
        <c:axId val="318070144"/>
        <c:scaling>
          <c:orientation val="minMax"/>
        </c:scaling>
        <c:delete val="0"/>
        <c:axPos val="l"/>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0234624"/>
        <c:crosses val="autoZero"/>
        <c:auto val="0"/>
        <c:lblAlgn val="ctr"/>
        <c:lblOffset val="100"/>
        <c:noMultiLvlLbl val="0"/>
      </c:catAx>
      <c:valAx>
        <c:axId val="3202346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180701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566929133858263"/>
          <c:y val="4.0750328083989505E-2"/>
          <c:w val="0.5811855087457134"/>
          <c:h val="0.80838353018372699"/>
        </c:manualLayout>
      </c:layout>
      <c:barChart>
        <c:barDir val="bar"/>
        <c:grouping val="clustered"/>
        <c:varyColors val="0"/>
        <c:ser>
          <c:idx val="0"/>
          <c:order val="0"/>
          <c:spPr>
            <a:solidFill>
              <a:srgbClr val="009999"/>
            </a:solidFill>
            <a:ln w="25400">
              <a:noFill/>
            </a:ln>
          </c:spPr>
          <c:invertIfNegative val="0"/>
          <c:cat>
            <c:strRef>
              <c:f>'Fig 6.5'!$N$15:$N$22</c:f>
              <c:strCache>
                <c:ptCount val="8"/>
                <c:pt idx="0">
                  <c:v>other reason</c:v>
                </c:pt>
                <c:pt idx="1">
                  <c:v>move to a better neighbourhood/more pleasant area</c:v>
                </c:pt>
                <c:pt idx="2">
                  <c:v>job related reasons</c:v>
                </c:pt>
                <c:pt idx="3">
                  <c:v>wanted own home/to live independently</c:v>
                </c:pt>
                <c:pt idx="4">
                  <c:v>wanted a smaller/cheaper house/flat</c:v>
                </c:pt>
                <c:pt idx="5">
                  <c:v>wanted to buy</c:v>
                </c:pt>
                <c:pt idx="6">
                  <c:v>wanted a larger house/flat</c:v>
                </c:pt>
                <c:pt idx="7">
                  <c:v>family/personal reasons</c:v>
                </c:pt>
              </c:strCache>
            </c:strRef>
          </c:cat>
          <c:val>
            <c:numRef>
              <c:f>'Fig 6.5'!$P$15:$P$22</c:f>
              <c:numCache>
                <c:formatCode>0.00</c:formatCode>
                <c:ptCount val="8"/>
                <c:pt idx="0">
                  <c:v>23.758899760271198</c:v>
                </c:pt>
                <c:pt idx="1">
                  <c:v>11.0234681320297</c:v>
                </c:pt>
                <c:pt idx="2">
                  <c:v>9.3251439166094396</c:v>
                </c:pt>
                <c:pt idx="3">
                  <c:v>7.0630450986400497</c:v>
                </c:pt>
                <c:pt idx="4">
                  <c:v>7.7653189522114996</c:v>
                </c:pt>
                <c:pt idx="5">
                  <c:v>5.7434271432963699</c:v>
                </c:pt>
                <c:pt idx="6">
                  <c:v>14.8621024014294</c:v>
                </c:pt>
                <c:pt idx="7">
                  <c:v>20.458594595512</c:v>
                </c:pt>
              </c:numCache>
            </c:numRef>
          </c:val>
        </c:ser>
        <c:dLbls>
          <c:showLegendKey val="0"/>
          <c:showVal val="0"/>
          <c:showCatName val="0"/>
          <c:showSerName val="0"/>
          <c:showPercent val="0"/>
          <c:showBubbleSize val="0"/>
        </c:dLbls>
        <c:gapWidth val="47"/>
        <c:overlap val="80"/>
        <c:axId val="320017536"/>
        <c:axId val="320019072"/>
      </c:barChart>
      <c:catAx>
        <c:axId val="320017536"/>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0019072"/>
        <c:crosses val="autoZero"/>
        <c:auto val="1"/>
        <c:lblAlgn val="ctr"/>
        <c:lblOffset val="100"/>
        <c:noMultiLvlLbl val="0"/>
      </c:catAx>
      <c:valAx>
        <c:axId val="320019072"/>
        <c:scaling>
          <c:orientation val="minMax"/>
          <c:max val="25"/>
          <c:min val="0"/>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General"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0017536"/>
        <c:crosses val="autoZero"/>
        <c:crossBetween val="between"/>
        <c:majorUnit val="5"/>
      </c:valAx>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2365461925184"/>
          <c:y val="7.5593087095997061E-2"/>
          <c:w val="0.8699101889157238"/>
          <c:h val="0.70397305555555556"/>
        </c:manualLayout>
      </c:layout>
      <c:barChart>
        <c:barDir val="bar"/>
        <c:grouping val="stacked"/>
        <c:varyColors val="0"/>
        <c:ser>
          <c:idx val="0"/>
          <c:order val="0"/>
          <c:tx>
            <c:strRef>
              <c:f>'Fig 6.7'!$Q$14:$Q$15</c:f>
              <c:strCache>
                <c:ptCount val="1"/>
                <c:pt idx="0">
                  <c:v>strongly 
agree</c:v>
                </c:pt>
              </c:strCache>
            </c:strRef>
          </c:tx>
          <c:spPr>
            <a:solidFill>
              <a:srgbClr val="009999"/>
            </a:solidFill>
            <a:ln w="25400">
              <a:noFill/>
            </a:ln>
          </c:spPr>
          <c:invertIfNegative val="0"/>
          <c:cat>
            <c:strRef>
              <c:f>'Fig 6.7'!$P$16:$P$18</c:f>
              <c:strCache>
                <c:ptCount val="3"/>
                <c:pt idx="0">
                  <c:v>owner 
occupiers</c:v>
                </c:pt>
                <c:pt idx="1">
                  <c:v>social 
renters</c:v>
                </c:pt>
                <c:pt idx="2">
                  <c:v>private 
renters</c:v>
                </c:pt>
              </c:strCache>
            </c:strRef>
          </c:cat>
          <c:val>
            <c:numRef>
              <c:f>'Fig 6.7'!$Q$16:$Q$18</c:f>
              <c:numCache>
                <c:formatCode>#,##0</c:formatCode>
                <c:ptCount val="3"/>
                <c:pt idx="0">
                  <c:v>74.856858573721127</c:v>
                </c:pt>
                <c:pt idx="1">
                  <c:v>38.079538751040445</c:v>
                </c:pt>
                <c:pt idx="2">
                  <c:v>16.988338465920304</c:v>
                </c:pt>
              </c:numCache>
            </c:numRef>
          </c:val>
        </c:ser>
        <c:ser>
          <c:idx val="1"/>
          <c:order val="1"/>
          <c:tx>
            <c:strRef>
              <c:f>'Fig 6.7'!$R$14:$R$15</c:f>
              <c:strCache>
                <c:ptCount val="1"/>
                <c:pt idx="0">
                  <c:v>tend to 
agree</c:v>
                </c:pt>
              </c:strCache>
            </c:strRef>
          </c:tx>
          <c:spPr>
            <a:solidFill>
              <a:srgbClr val="333366"/>
            </a:solidFill>
            <a:ln w="25400">
              <a:noFill/>
            </a:ln>
          </c:spPr>
          <c:invertIfNegative val="0"/>
          <c:dPt>
            <c:idx val="0"/>
            <c:invertIfNegative val="0"/>
            <c:bubble3D val="0"/>
          </c:dPt>
          <c:dPt>
            <c:idx val="1"/>
            <c:invertIfNegative val="0"/>
            <c:bubble3D val="0"/>
          </c:dPt>
          <c:dPt>
            <c:idx val="2"/>
            <c:invertIfNegative val="0"/>
            <c:bubble3D val="0"/>
          </c:dPt>
          <c:cat>
            <c:strRef>
              <c:f>'Fig 6.7'!$P$16:$P$18</c:f>
              <c:strCache>
                <c:ptCount val="3"/>
                <c:pt idx="0">
                  <c:v>owner 
occupiers</c:v>
                </c:pt>
                <c:pt idx="1">
                  <c:v>social 
renters</c:v>
                </c:pt>
                <c:pt idx="2">
                  <c:v>private 
renters</c:v>
                </c:pt>
              </c:strCache>
            </c:strRef>
          </c:cat>
          <c:val>
            <c:numRef>
              <c:f>'Fig 6.7'!$R$16:$R$18</c:f>
              <c:numCache>
                <c:formatCode>#,##0</c:formatCode>
                <c:ptCount val="3"/>
                <c:pt idx="0">
                  <c:v>19.150929380897715</c:v>
                </c:pt>
                <c:pt idx="1">
                  <c:v>42.399326017272031</c:v>
                </c:pt>
                <c:pt idx="2">
                  <c:v>36.003151509291257</c:v>
                </c:pt>
              </c:numCache>
            </c:numRef>
          </c:val>
        </c:ser>
        <c:ser>
          <c:idx val="2"/>
          <c:order val="2"/>
          <c:tx>
            <c:strRef>
              <c:f>'Fig 6.7'!$S$14:$S$15</c:f>
              <c:strCache>
                <c:ptCount val="1"/>
                <c:pt idx="0">
                  <c:v>neither agree 
nor disagree</c:v>
                </c:pt>
              </c:strCache>
            </c:strRef>
          </c:tx>
          <c:spPr>
            <a:solidFill>
              <a:srgbClr val="C0C0C0"/>
            </a:solidFill>
            <a:ln w="25400">
              <a:noFill/>
            </a:ln>
          </c:spPr>
          <c:invertIfNegative val="0"/>
          <c:cat>
            <c:strRef>
              <c:f>'Fig 6.7'!$P$16:$P$18</c:f>
              <c:strCache>
                <c:ptCount val="3"/>
                <c:pt idx="0">
                  <c:v>owner 
occupiers</c:v>
                </c:pt>
                <c:pt idx="1">
                  <c:v>social 
renters</c:v>
                </c:pt>
                <c:pt idx="2">
                  <c:v>private 
renters</c:v>
                </c:pt>
              </c:strCache>
            </c:strRef>
          </c:cat>
          <c:val>
            <c:numRef>
              <c:f>'Fig 6.7'!$S$16:$S$18</c:f>
              <c:numCache>
                <c:formatCode>#,##0</c:formatCode>
                <c:ptCount val="3"/>
                <c:pt idx="0">
                  <c:v>4.3368777214817014</c:v>
                </c:pt>
                <c:pt idx="1">
                  <c:v>11.940600429857605</c:v>
                </c:pt>
                <c:pt idx="2">
                  <c:v>22.670365765169034</c:v>
                </c:pt>
              </c:numCache>
            </c:numRef>
          </c:val>
        </c:ser>
        <c:ser>
          <c:idx val="3"/>
          <c:order val="3"/>
          <c:tx>
            <c:strRef>
              <c:f>'Fig 6.7'!$T$14:$T$15</c:f>
              <c:strCache>
                <c:ptCount val="1"/>
                <c:pt idx="0">
                  <c:v>tend to 
disagree</c:v>
                </c:pt>
              </c:strCache>
            </c:strRef>
          </c:tx>
          <c:spPr>
            <a:solidFill>
              <a:srgbClr val="993366"/>
            </a:solidFill>
            <a:ln w="25400">
              <a:noFill/>
            </a:ln>
          </c:spPr>
          <c:invertIfNegative val="0"/>
          <c:cat>
            <c:strRef>
              <c:f>'Fig 6.7'!$P$16:$P$18</c:f>
              <c:strCache>
                <c:ptCount val="3"/>
                <c:pt idx="0">
                  <c:v>owner 
occupiers</c:v>
                </c:pt>
                <c:pt idx="1">
                  <c:v>social 
renters</c:v>
                </c:pt>
                <c:pt idx="2">
                  <c:v>private 
renters</c:v>
                </c:pt>
              </c:strCache>
            </c:strRef>
          </c:cat>
          <c:val>
            <c:numRef>
              <c:f>'Fig 6.7'!$T$16:$T$18</c:f>
              <c:numCache>
                <c:formatCode>#,##0</c:formatCode>
                <c:ptCount val="3"/>
                <c:pt idx="0">
                  <c:v>1.2228130190410291</c:v>
                </c:pt>
                <c:pt idx="1">
                  <c:v>4.7340690381585215</c:v>
                </c:pt>
                <c:pt idx="2">
                  <c:v>16.193610039466868</c:v>
                </c:pt>
              </c:numCache>
            </c:numRef>
          </c:val>
        </c:ser>
        <c:ser>
          <c:idx val="4"/>
          <c:order val="4"/>
          <c:tx>
            <c:strRef>
              <c:f>'Fig 6.7'!$U$14:$U$15</c:f>
              <c:strCache>
                <c:ptCount val="1"/>
                <c:pt idx="0">
                  <c:v>strongly 
disagree </c:v>
                </c:pt>
              </c:strCache>
            </c:strRef>
          </c:tx>
          <c:spPr>
            <a:solidFill>
              <a:srgbClr val="FFDC5D"/>
            </a:solidFill>
            <a:ln w="25400">
              <a:noFill/>
            </a:ln>
          </c:spPr>
          <c:invertIfNegative val="0"/>
          <c:cat>
            <c:strRef>
              <c:f>'Fig 6.7'!$P$16:$P$18</c:f>
              <c:strCache>
                <c:ptCount val="3"/>
                <c:pt idx="0">
                  <c:v>owner 
occupiers</c:v>
                </c:pt>
                <c:pt idx="1">
                  <c:v>social 
renters</c:v>
                </c:pt>
                <c:pt idx="2">
                  <c:v>private 
renters</c:v>
                </c:pt>
              </c:strCache>
            </c:strRef>
          </c:cat>
          <c:val>
            <c:numRef>
              <c:f>'Fig 6.7'!$U$16:$U$18</c:f>
              <c:numCache>
                <c:formatCode>#,##0</c:formatCode>
                <c:ptCount val="3"/>
                <c:pt idx="0">
                  <c:v>0.37534821625653586</c:v>
                </c:pt>
                <c:pt idx="1">
                  <c:v>2.1794684152369195</c:v>
                </c:pt>
                <c:pt idx="2">
                  <c:v>6.8247500788073596</c:v>
                </c:pt>
              </c:numCache>
            </c:numRef>
          </c:val>
        </c:ser>
        <c:ser>
          <c:idx val="5"/>
          <c:order val="5"/>
          <c:tx>
            <c:strRef>
              <c:f>'Fig 6.7'!$V$14:$V$15</c:f>
              <c:strCache>
                <c:ptCount val="1"/>
                <c:pt idx="0">
                  <c:v>no 
opinion</c:v>
                </c:pt>
              </c:strCache>
            </c:strRef>
          </c:tx>
          <c:spPr>
            <a:solidFill>
              <a:srgbClr val="800000"/>
            </a:solidFill>
            <a:ln w="25400">
              <a:noFill/>
            </a:ln>
          </c:spPr>
          <c:invertIfNegative val="0"/>
          <c:cat>
            <c:strRef>
              <c:f>'Fig 6.7'!$P$16:$P$18</c:f>
              <c:strCache>
                <c:ptCount val="3"/>
                <c:pt idx="0">
                  <c:v>owner 
occupiers</c:v>
                </c:pt>
                <c:pt idx="1">
                  <c:v>social 
renters</c:v>
                </c:pt>
                <c:pt idx="2">
                  <c:v>private 
renters</c:v>
                </c:pt>
              </c:strCache>
            </c:strRef>
          </c:cat>
          <c:val>
            <c:numRef>
              <c:f>'Fig 6.7'!$V$16:$V$18</c:f>
              <c:numCache>
                <c:formatCode>#,##0</c:formatCode>
                <c:ptCount val="3"/>
                <c:pt idx="0">
                  <c:v>5.7173088601871293E-2</c:v>
                </c:pt>
                <c:pt idx="1">
                  <c:v>0.66699734843446601</c:v>
                </c:pt>
                <c:pt idx="2">
                  <c:v>1.3197841413451679</c:v>
                </c:pt>
              </c:numCache>
            </c:numRef>
          </c:val>
        </c:ser>
        <c:dLbls>
          <c:showLegendKey val="0"/>
          <c:showVal val="0"/>
          <c:showCatName val="0"/>
          <c:showSerName val="0"/>
          <c:showPercent val="0"/>
          <c:showBubbleSize val="0"/>
        </c:dLbls>
        <c:gapWidth val="150"/>
        <c:overlap val="100"/>
        <c:axId val="320176896"/>
        <c:axId val="320178432"/>
      </c:barChart>
      <c:catAx>
        <c:axId val="3201768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178432"/>
        <c:crosses val="autoZero"/>
        <c:auto val="1"/>
        <c:lblAlgn val="ctr"/>
        <c:lblOffset val="100"/>
        <c:noMultiLvlLbl val="0"/>
      </c:catAx>
      <c:valAx>
        <c:axId val="320178432"/>
        <c:scaling>
          <c:orientation val="minMax"/>
          <c:max val="100"/>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176896"/>
        <c:crosses val="autoZero"/>
        <c:crossBetween val="between"/>
      </c:valAx>
      <c:spPr>
        <a:noFill/>
        <a:ln w="25400">
          <a:noFill/>
        </a:ln>
      </c:spPr>
    </c:plotArea>
    <c:legend>
      <c:legendPos val="b"/>
      <c:layout>
        <c:manualLayout>
          <c:xMode val="edge"/>
          <c:yMode val="edge"/>
          <c:x val="0.15175249042145594"/>
          <c:y val="0.88746722222222219"/>
          <c:w val="0.77921532567049812"/>
          <c:h val="9.1366111111111106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246376610331117"/>
          <c:y val="8.0808232304295291E-2"/>
          <c:w val="0.44257274119448697"/>
          <c:h val="0.78788034225130654"/>
        </c:manualLayout>
      </c:layout>
      <c:barChart>
        <c:barDir val="bar"/>
        <c:grouping val="clustered"/>
        <c:varyColors val="0"/>
        <c:ser>
          <c:idx val="1"/>
          <c:order val="0"/>
          <c:spPr>
            <a:solidFill>
              <a:srgbClr val="009999"/>
            </a:solidFill>
          </c:spPr>
          <c:invertIfNegative val="0"/>
          <c:cat>
            <c:strRef>
              <c:f>'Fig 6.8'!$N$9:$N$19</c:f>
              <c:strCache>
                <c:ptCount val="11"/>
                <c:pt idx="0">
                  <c:v>other reasons</c:v>
                </c:pt>
                <c:pt idx="1">
                  <c:v>interest rates might fall further</c:v>
                </c:pt>
                <c:pt idx="2">
                  <c:v>application process too complicated</c:v>
                </c:pt>
                <c:pt idx="3">
                  <c:v>discouraged by bank or lender</c:v>
                </c:pt>
                <c:pt idx="4">
                  <c:v>property prices might fall further</c:v>
                </c:pt>
                <c:pt idx="5">
                  <c:v>changed mind about wanting to buy</c:v>
                </c:pt>
                <c:pt idx="6">
                  <c:v>financial/employment situation changed</c:v>
                </c:pt>
                <c:pt idx="7">
                  <c:v>personal circumstances changed</c:v>
                </c:pt>
                <c:pt idx="8">
                  <c:v>thought application would not be approved</c:v>
                </c:pt>
                <c:pt idx="9">
                  <c:v>overall cost of taking out mortgage too high</c:v>
                </c:pt>
                <c:pt idx="10">
                  <c:v>not enough deposit</c:v>
                </c:pt>
              </c:strCache>
            </c:strRef>
          </c:cat>
          <c:val>
            <c:numRef>
              <c:f>'Fig 6.8'!$P$9:$P$19</c:f>
              <c:numCache>
                <c:formatCode>#,##0.0</c:formatCode>
                <c:ptCount val="11"/>
                <c:pt idx="0">
                  <c:v>25.5686673049752</c:v>
                </c:pt>
                <c:pt idx="1">
                  <c:v>1.80660486934617</c:v>
                </c:pt>
                <c:pt idx="2">
                  <c:v>2.0323028925545001</c:v>
                </c:pt>
                <c:pt idx="3">
                  <c:v>4.4936367454417097</c:v>
                </c:pt>
                <c:pt idx="4">
                  <c:v>3.7317185037651299</c:v>
                </c:pt>
                <c:pt idx="5">
                  <c:v>13.525378485862801</c:v>
                </c:pt>
                <c:pt idx="6">
                  <c:v>10.635483084522001</c:v>
                </c:pt>
                <c:pt idx="7">
                  <c:v>15.363858790075</c:v>
                </c:pt>
                <c:pt idx="8">
                  <c:v>18.1007352055681</c:v>
                </c:pt>
                <c:pt idx="9">
                  <c:v>15.9908185698458</c:v>
                </c:pt>
                <c:pt idx="10">
                  <c:v>33.690228407339099</c:v>
                </c:pt>
              </c:numCache>
            </c:numRef>
          </c:val>
        </c:ser>
        <c:dLbls>
          <c:showLegendKey val="0"/>
          <c:showVal val="0"/>
          <c:showCatName val="0"/>
          <c:showSerName val="0"/>
          <c:showPercent val="0"/>
          <c:showBubbleSize val="0"/>
        </c:dLbls>
        <c:gapWidth val="64"/>
        <c:axId val="320207488"/>
        <c:axId val="320381312"/>
      </c:barChart>
      <c:catAx>
        <c:axId val="3202074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381312"/>
        <c:crosses val="autoZero"/>
        <c:auto val="1"/>
        <c:lblAlgn val="ctr"/>
        <c:lblOffset val="40"/>
        <c:tickLblSkip val="1"/>
        <c:tickMarkSkip val="1"/>
        <c:noMultiLvlLbl val="0"/>
      </c:catAx>
      <c:valAx>
        <c:axId val="320381312"/>
        <c:scaling>
          <c:orientation val="minMax"/>
          <c:max val="40"/>
          <c:min val="0"/>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207488"/>
        <c:crosses val="autoZero"/>
        <c:crossBetween val="between"/>
        <c:majorUnit val="10"/>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297066881238388"/>
          <c:y val="4.882964432595531E-2"/>
          <c:w val="0.90591805766312594"/>
          <c:h val="0.81937517652813086"/>
        </c:manualLayout>
      </c:layout>
      <c:barChart>
        <c:barDir val="bar"/>
        <c:grouping val="clustered"/>
        <c:varyColors val="0"/>
        <c:ser>
          <c:idx val="0"/>
          <c:order val="0"/>
          <c:spPr>
            <a:solidFill>
              <a:srgbClr val="009999"/>
            </a:solidFill>
            <a:ln w="25400">
              <a:noFill/>
            </a:ln>
          </c:spPr>
          <c:invertIfNegative val="0"/>
          <c:cat>
            <c:strRef>
              <c:f>'Fig 6.9'!$N$17:$N$22</c:f>
              <c:strCache>
                <c:ptCount val="6"/>
                <c:pt idx="0">
                  <c:v>wanted to move</c:v>
                </c:pt>
                <c:pt idx="1">
                  <c:v>mutual agreement</c:v>
                </c:pt>
                <c:pt idx="2">
                  <c:v>asked to leave by landlord/agent</c:v>
                </c:pt>
                <c:pt idx="3">
                  <c:v>accommodation tied to job and job ended</c:v>
                </c:pt>
                <c:pt idx="4">
                  <c:v>the tenancy was for a fixed period</c:v>
                </c:pt>
                <c:pt idx="5">
                  <c:v>because of rent increases by the landlord</c:v>
                </c:pt>
              </c:strCache>
            </c:strRef>
          </c:cat>
          <c:val>
            <c:numRef>
              <c:f>'Fig 6.9'!$O$17:$O$22</c:f>
              <c:numCache>
                <c:formatCode>0.0</c:formatCode>
                <c:ptCount val="6"/>
                <c:pt idx="0">
                  <c:v>77.642298794391124</c:v>
                </c:pt>
                <c:pt idx="1">
                  <c:v>8.1648830647544397</c:v>
                </c:pt>
                <c:pt idx="2">
                  <c:v>8.2959204372299418</c:v>
                </c:pt>
                <c:pt idx="3">
                  <c:v>1.5</c:v>
                </c:pt>
                <c:pt idx="4">
                  <c:v>6.2510743908843187</c:v>
                </c:pt>
                <c:pt idx="5">
                  <c:v>2.380537784304523</c:v>
                </c:pt>
              </c:numCache>
            </c:numRef>
          </c:val>
        </c:ser>
        <c:dLbls>
          <c:showLegendKey val="0"/>
          <c:showVal val="0"/>
          <c:showCatName val="0"/>
          <c:showSerName val="0"/>
          <c:showPercent val="0"/>
          <c:showBubbleSize val="0"/>
        </c:dLbls>
        <c:gapWidth val="42"/>
        <c:axId val="320737664"/>
        <c:axId val="320739200"/>
      </c:barChart>
      <c:catAx>
        <c:axId val="3207376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739200"/>
        <c:crosses val="autoZero"/>
        <c:auto val="1"/>
        <c:lblAlgn val="ctr"/>
        <c:lblOffset val="100"/>
        <c:noMultiLvlLbl val="0"/>
      </c:catAx>
      <c:valAx>
        <c:axId val="320739200"/>
        <c:scaling>
          <c:orientation val="minMax"/>
          <c:max val="80"/>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overlay val="0"/>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20737664"/>
        <c:crosses val="autoZero"/>
        <c:crossBetween val="between"/>
        <c:majorUnit val="10"/>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66659003391002"/>
          <c:y val="2.822230554514019E-2"/>
          <c:w val="0.42785229885057469"/>
          <c:h val="0.8728177777777778"/>
        </c:manualLayout>
      </c:layout>
      <c:barChart>
        <c:barDir val="bar"/>
        <c:grouping val="clustered"/>
        <c:varyColors val="0"/>
        <c:ser>
          <c:idx val="0"/>
          <c:order val="0"/>
          <c:tx>
            <c:strRef>
              <c:f>'Fig 6.10'!$M$4</c:f>
              <c:strCache>
                <c:ptCount val="1"/>
                <c:pt idx="0">
                  <c:v>social renters</c:v>
                </c:pt>
              </c:strCache>
            </c:strRef>
          </c:tx>
          <c:spPr>
            <a:solidFill>
              <a:srgbClr val="333366"/>
            </a:solidFill>
          </c:spPr>
          <c:invertIfNegative val="0"/>
          <c:cat>
            <c:strRef>
              <c:f>'Fig 6.10'!$N$3:$U$3</c:f>
              <c:strCache>
                <c:ptCount val="8"/>
                <c:pt idx="0">
                  <c:v>unlikely will be
able to afford it</c:v>
                </c:pt>
                <c:pt idx="1">
                  <c:v>don't have a 
secure enough job</c:v>
                </c:pt>
                <c:pt idx="2">
                  <c:v>don't want 
to be in debt</c:v>
                </c:pt>
                <c:pt idx="3">
                  <c:v>repairs/maintenance
too costly</c:v>
                </c:pt>
                <c:pt idx="4">
                  <c:v>don't want that 
sort of commitment</c:v>
                </c:pt>
                <c:pt idx="5">
                  <c:v>prefer flexibility of renting</c:v>
                </c:pt>
                <c:pt idx="6">
                  <c:v>I like it where I am</c:v>
                </c:pt>
                <c:pt idx="7">
                  <c:v>other reason</c:v>
                </c:pt>
              </c:strCache>
            </c:strRef>
          </c:cat>
          <c:val>
            <c:numRef>
              <c:f>'Fig 6.10'!$N$4:$U$4</c:f>
              <c:numCache>
                <c:formatCode>0.0</c:formatCode>
                <c:ptCount val="8"/>
                <c:pt idx="0">
                  <c:v>67.691763533523371</c:v>
                </c:pt>
                <c:pt idx="1">
                  <c:v>3.6704075450534841</c:v>
                </c:pt>
                <c:pt idx="2">
                  <c:v>3.8723035032965933</c:v>
                </c:pt>
                <c:pt idx="3">
                  <c:v>1.6186390649227964</c:v>
                </c:pt>
                <c:pt idx="4">
                  <c:v>4.2577833898378277</c:v>
                </c:pt>
                <c:pt idx="5">
                  <c:v>2.0599484539688553</c:v>
                </c:pt>
                <c:pt idx="6">
                  <c:v>11.001538571648679</c:v>
                </c:pt>
                <c:pt idx="7">
                  <c:v>5.8237056517308812</c:v>
                </c:pt>
              </c:numCache>
            </c:numRef>
          </c:val>
        </c:ser>
        <c:ser>
          <c:idx val="2"/>
          <c:order val="1"/>
          <c:tx>
            <c:strRef>
              <c:f>'Fig 6.10'!$M$6</c:f>
              <c:strCache>
                <c:ptCount val="1"/>
                <c:pt idx="0">
                  <c:v>private renters</c:v>
                </c:pt>
              </c:strCache>
            </c:strRef>
          </c:tx>
          <c:spPr>
            <a:solidFill>
              <a:srgbClr val="009999"/>
            </a:solidFill>
          </c:spPr>
          <c:invertIfNegative val="0"/>
          <c:cat>
            <c:strRef>
              <c:f>'Fig 6.10'!$N$3:$U$3</c:f>
              <c:strCache>
                <c:ptCount val="8"/>
                <c:pt idx="0">
                  <c:v>unlikely will be
able to afford it</c:v>
                </c:pt>
                <c:pt idx="1">
                  <c:v>don't have a 
secure enough job</c:v>
                </c:pt>
                <c:pt idx="2">
                  <c:v>don't want 
to be in debt</c:v>
                </c:pt>
                <c:pt idx="3">
                  <c:v>repairs/maintenance
too costly</c:v>
                </c:pt>
                <c:pt idx="4">
                  <c:v>don't want that 
sort of commitment</c:v>
                </c:pt>
                <c:pt idx="5">
                  <c:v>prefer flexibility of renting</c:v>
                </c:pt>
                <c:pt idx="6">
                  <c:v>I like it where I am</c:v>
                </c:pt>
                <c:pt idx="7">
                  <c:v>other reason</c:v>
                </c:pt>
              </c:strCache>
            </c:strRef>
          </c:cat>
          <c:val>
            <c:numRef>
              <c:f>'Fig 6.10'!$N$6:$U$6</c:f>
              <c:numCache>
                <c:formatCode>0.0</c:formatCode>
                <c:ptCount val="8"/>
                <c:pt idx="0">
                  <c:v>60.246320900967795</c:v>
                </c:pt>
                <c:pt idx="1">
                  <c:v>4.2017841285583799</c:v>
                </c:pt>
                <c:pt idx="2">
                  <c:v>3.3529758342219029</c:v>
                </c:pt>
                <c:pt idx="3">
                  <c:v>1.2983245803198007</c:v>
                </c:pt>
                <c:pt idx="4">
                  <c:v>6.1001919688380806</c:v>
                </c:pt>
                <c:pt idx="5">
                  <c:v>3.5782348409635749</c:v>
                </c:pt>
                <c:pt idx="6">
                  <c:v>5.8352822139059812</c:v>
                </c:pt>
                <c:pt idx="7">
                  <c:v>15.414465838761474</c:v>
                </c:pt>
              </c:numCache>
            </c:numRef>
          </c:val>
        </c:ser>
        <c:dLbls>
          <c:showLegendKey val="0"/>
          <c:showVal val="0"/>
          <c:showCatName val="0"/>
          <c:showSerName val="0"/>
          <c:showPercent val="0"/>
          <c:showBubbleSize val="0"/>
        </c:dLbls>
        <c:gapWidth val="40"/>
        <c:axId val="321161856"/>
        <c:axId val="321163648"/>
      </c:barChart>
      <c:catAx>
        <c:axId val="321161856"/>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1163648"/>
        <c:crosses val="autoZero"/>
        <c:auto val="1"/>
        <c:lblAlgn val="ctr"/>
        <c:lblOffset val="100"/>
        <c:noMultiLvlLbl val="0"/>
      </c:catAx>
      <c:valAx>
        <c:axId val="32116364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percentage</a:t>
                </a:r>
              </a:p>
            </c:rich>
          </c:tx>
          <c:layout>
            <c:manualLayout>
              <c:xMode val="edge"/>
              <c:yMode val="edge"/>
              <c:x val="0.54089966856332738"/>
              <c:y val="0.9463600941634873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1161856"/>
        <c:crosses val="autoZero"/>
        <c:crossBetween val="between"/>
      </c:valAx>
    </c:plotArea>
    <c:legend>
      <c:legendPos val="r"/>
      <c:layout>
        <c:manualLayout>
          <c:xMode val="edge"/>
          <c:yMode val="edge"/>
          <c:x val="0.81668965649366831"/>
          <c:y val="0.28804096652866845"/>
          <c:w val="0.15411498745138608"/>
          <c:h val="0.20166842546743513"/>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114300</xdr:rowOff>
    </xdr:from>
    <xdr:to>
      <xdr:col>10</xdr:col>
      <xdr:colOff>199350</xdr:colOff>
      <xdr:row>24</xdr:row>
      <xdr:rowOff>28575</xdr:rowOff>
    </xdr:to>
    <xdr:graphicFrame macro="">
      <xdr:nvGraphicFramePr>
        <xdr:cNvPr id="1054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581025</xdr:colOff>
      <xdr:row>3</xdr:row>
      <xdr:rowOff>104775</xdr:rowOff>
    </xdr:from>
    <xdr:to>
      <xdr:col>9</xdr:col>
      <xdr:colOff>314325</xdr:colOff>
      <xdr:row>25</xdr:row>
      <xdr:rowOff>142875</xdr:rowOff>
    </xdr:to>
    <xdr:graphicFrame macro="">
      <xdr:nvGraphicFramePr>
        <xdr:cNvPr id="3384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3</xdr:row>
      <xdr:rowOff>47625</xdr:rowOff>
    </xdr:from>
    <xdr:to>
      <xdr:col>9</xdr:col>
      <xdr:colOff>314325</xdr:colOff>
      <xdr:row>23</xdr:row>
      <xdr:rowOff>85725</xdr:rowOff>
    </xdr:to>
    <xdr:graphicFrame macro="">
      <xdr:nvGraphicFramePr>
        <xdr:cNvPr id="10550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342900</xdr:colOff>
      <xdr:row>25</xdr:row>
      <xdr:rowOff>38100</xdr:rowOff>
    </xdr:to>
    <xdr:graphicFrame macro="">
      <xdr:nvGraphicFramePr>
        <xdr:cNvPr id="10560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5</xdr:row>
      <xdr:rowOff>28575</xdr:rowOff>
    </xdr:from>
    <xdr:to>
      <xdr:col>8</xdr:col>
      <xdr:colOff>171450</xdr:colOff>
      <xdr:row>18</xdr:row>
      <xdr:rowOff>95250</xdr:rowOff>
    </xdr:to>
    <xdr:graphicFrame macro="">
      <xdr:nvGraphicFramePr>
        <xdr:cNvPr id="30229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3</xdr:row>
      <xdr:rowOff>114300</xdr:rowOff>
    </xdr:from>
    <xdr:to>
      <xdr:col>9</xdr:col>
      <xdr:colOff>428625</xdr:colOff>
      <xdr:row>22</xdr:row>
      <xdr:rowOff>57150</xdr:rowOff>
    </xdr:to>
    <xdr:graphicFrame macro="">
      <xdr:nvGraphicFramePr>
        <xdr:cNvPr id="10314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495300</xdr:colOff>
      <xdr:row>18</xdr:row>
      <xdr:rowOff>360650</xdr:rowOff>
    </xdr:from>
    <xdr:to>
      <xdr:col>5</xdr:col>
      <xdr:colOff>184150</xdr:colOff>
      <xdr:row>22</xdr:row>
      <xdr:rowOff>114300</xdr:rowOff>
    </xdr:to>
    <xdr:sp macro="" textlink="">
      <xdr:nvSpPr>
        <xdr:cNvPr id="43" name="Rectangle 42"/>
        <xdr:cNvSpPr>
          <a:spLocks noChangeArrowheads="1"/>
        </xdr:cNvSpPr>
      </xdr:nvSpPr>
      <xdr:spPr bwMode="auto">
        <a:xfrm>
          <a:off x="495300" y="3351500"/>
          <a:ext cx="2736850" cy="2115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en-GB"/>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eaLnBrk="1" hangingPunct="1">
            <a:spcBef>
              <a:spcPct val="0"/>
            </a:spcBef>
            <a:buFontTx/>
            <a:buNone/>
          </a:pPr>
          <a:r>
            <a:rPr lang="en-GB" altLang="en-US" sz="900"/>
            <a:t>Figures and arrows indicate the number of households (thousands) moving into, out of, and within each sector in the 12 months before interview. Figures in the tenure boxes indicate the total number of households (thousands) in the tenure in 2013-14. </a:t>
          </a:r>
        </a:p>
        <a:p>
          <a:pPr eaLnBrk="1" hangingPunct="1">
            <a:spcBef>
              <a:spcPct val="0"/>
            </a:spcBef>
            <a:buFontTx/>
            <a:buNone/>
          </a:pPr>
          <a:endParaRPr lang="en-GB" altLang="en-US" sz="900"/>
        </a:p>
        <a:p>
          <a:pPr eaLnBrk="1" hangingPunct="1">
            <a:spcBef>
              <a:spcPct val="0"/>
            </a:spcBef>
            <a:buFontTx/>
            <a:buNone/>
          </a:pPr>
          <a:r>
            <a:rPr lang="en-GB" altLang="en-US" sz="900"/>
            <a:t>These figures only relate to households that moved from one property to another. They do not include sitting tenant purchasers. </a:t>
          </a:r>
        </a:p>
        <a:p>
          <a:pPr eaLnBrk="1" hangingPunct="1">
            <a:spcBef>
              <a:spcPct val="0"/>
            </a:spcBef>
            <a:buFontTx/>
            <a:buNone/>
          </a:pPr>
          <a:endParaRPr lang="en-GB" altLang="en-US" sz="900"/>
        </a:p>
      </xdr:txBody>
    </xdr:sp>
    <xdr:clientData/>
  </xdr:twoCellAnchor>
  <xdr:twoCellAnchor>
    <xdr:from>
      <xdr:col>2</xdr:col>
      <xdr:colOff>104775</xdr:colOff>
      <xdr:row>4</xdr:row>
      <xdr:rowOff>47625</xdr:rowOff>
    </xdr:from>
    <xdr:to>
      <xdr:col>12</xdr:col>
      <xdr:colOff>485775</xdr:colOff>
      <xdr:row>20</xdr:row>
      <xdr:rowOff>142875</xdr:rowOff>
    </xdr:to>
    <xdr:grpSp>
      <xdr:nvGrpSpPr>
        <xdr:cNvPr id="4159152" name="Group 165"/>
        <xdr:cNvGrpSpPr>
          <a:grpSpLocks/>
        </xdr:cNvGrpSpPr>
      </xdr:nvGrpSpPr>
      <xdr:grpSpPr bwMode="auto">
        <a:xfrm>
          <a:off x="1323975" y="771525"/>
          <a:ext cx="6477000" cy="4400550"/>
          <a:chOff x="193" y="249"/>
          <a:chExt cx="3748" cy="2675"/>
        </a:xfrm>
      </xdr:grpSpPr>
      <xdr:sp macro="" textlink="">
        <xdr:nvSpPr>
          <xdr:cNvPr id="168" name="Rectangle 167"/>
          <xdr:cNvSpPr>
            <a:spLocks noChangeArrowheads="1"/>
          </xdr:cNvSpPr>
        </xdr:nvSpPr>
        <xdr:spPr bwMode="auto">
          <a:xfrm>
            <a:off x="2343" y="793"/>
            <a:ext cx="535" cy="434"/>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b="1"/>
              <a:t>Owner </a:t>
            </a:r>
          </a:p>
          <a:p>
            <a:pPr algn="ctr" eaLnBrk="1" hangingPunct="1">
              <a:spcBef>
                <a:spcPct val="0"/>
              </a:spcBef>
              <a:buFontTx/>
              <a:buNone/>
            </a:pPr>
            <a:r>
              <a:rPr lang="en-GB" altLang="en-US" sz="1000" b="1"/>
              <a:t>Occupiers</a:t>
            </a:r>
          </a:p>
          <a:p>
            <a:pPr algn="ctr" eaLnBrk="1" hangingPunct="1">
              <a:spcBef>
                <a:spcPct val="0"/>
              </a:spcBef>
              <a:buFontTx/>
              <a:buNone/>
            </a:pPr>
            <a:r>
              <a:rPr lang="en-GB" altLang="en-US" sz="1000" b="1"/>
              <a:t>(14,319)</a:t>
            </a:r>
          </a:p>
        </xdr:txBody>
      </xdr:sp>
      <xdr:sp macro="" textlink="">
        <xdr:nvSpPr>
          <xdr:cNvPr id="169" name="Rectangle 168"/>
          <xdr:cNvSpPr>
            <a:spLocks noChangeArrowheads="1"/>
          </xdr:cNvSpPr>
        </xdr:nvSpPr>
        <xdr:spPr bwMode="auto">
          <a:xfrm>
            <a:off x="1295" y="1366"/>
            <a:ext cx="568" cy="498"/>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b="1"/>
              <a:t>Social </a:t>
            </a:r>
          </a:p>
          <a:p>
            <a:pPr algn="ctr" eaLnBrk="1" hangingPunct="1">
              <a:spcBef>
                <a:spcPct val="0"/>
              </a:spcBef>
              <a:buFontTx/>
              <a:buNone/>
            </a:pPr>
            <a:r>
              <a:rPr lang="en-GB" altLang="en-US" sz="1000" b="1"/>
              <a:t>Renters</a:t>
            </a:r>
          </a:p>
          <a:p>
            <a:pPr algn="ctr" eaLnBrk="1" hangingPunct="1">
              <a:spcBef>
                <a:spcPct val="0"/>
              </a:spcBef>
              <a:buFontTx/>
              <a:buNone/>
            </a:pPr>
            <a:r>
              <a:rPr lang="en-GB" altLang="en-US" sz="1000" b="1"/>
              <a:t>(3,920)</a:t>
            </a:r>
          </a:p>
        </xdr:txBody>
      </xdr:sp>
      <xdr:sp macro="" textlink="">
        <xdr:nvSpPr>
          <xdr:cNvPr id="170" name="Rectangle 169"/>
          <xdr:cNvSpPr>
            <a:spLocks noChangeArrowheads="1"/>
          </xdr:cNvSpPr>
        </xdr:nvSpPr>
        <xdr:spPr bwMode="auto">
          <a:xfrm>
            <a:off x="2298" y="2003"/>
            <a:ext cx="573" cy="469"/>
          </a:xfrm>
          <a:prstGeom prst="rect">
            <a:avLst/>
          </a:prstGeom>
          <a:solidFill>
            <a:srgbClr val="0099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b="1"/>
              <a:t>Private </a:t>
            </a:r>
          </a:p>
          <a:p>
            <a:pPr algn="ctr" eaLnBrk="1" hangingPunct="1">
              <a:spcBef>
                <a:spcPct val="0"/>
              </a:spcBef>
              <a:buFontTx/>
              <a:buNone/>
            </a:pPr>
            <a:r>
              <a:rPr lang="en-GB" altLang="en-US" sz="1000" b="1"/>
              <a:t>Renters</a:t>
            </a:r>
          </a:p>
          <a:p>
            <a:pPr algn="ctr" eaLnBrk="1" hangingPunct="1">
              <a:spcBef>
                <a:spcPct val="0"/>
              </a:spcBef>
              <a:buFontTx/>
              <a:buNone/>
            </a:pPr>
            <a:r>
              <a:rPr lang="en-GB" altLang="en-US" sz="1000" b="1"/>
              <a:t>(4,377)</a:t>
            </a:r>
          </a:p>
        </xdr:txBody>
      </xdr:sp>
      <xdr:sp macro="" textlink="">
        <xdr:nvSpPr>
          <xdr:cNvPr id="171" name="Text Box 11"/>
          <xdr:cNvSpPr txBox="1">
            <a:spLocks noChangeArrowheads="1"/>
          </xdr:cNvSpPr>
        </xdr:nvSpPr>
        <xdr:spPr bwMode="auto">
          <a:xfrm>
            <a:off x="2221" y="277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eaLnBrk="1" hangingPunct="1">
              <a:spcBef>
                <a:spcPct val="0"/>
              </a:spcBef>
              <a:buFontTx/>
              <a:buNone/>
            </a:pPr>
            <a:r>
              <a:rPr lang="en-GB" altLang="en-US" sz="1000"/>
              <a:t>New households</a:t>
            </a:r>
          </a:p>
        </xdr:txBody>
      </xdr:sp>
      <xdr:sp macro="" textlink="">
        <xdr:nvSpPr>
          <xdr:cNvPr id="172" name="Text Box 12"/>
          <xdr:cNvSpPr txBox="1">
            <a:spLocks noChangeArrowheads="1"/>
          </xdr:cNvSpPr>
        </xdr:nvSpPr>
        <xdr:spPr bwMode="auto">
          <a:xfrm>
            <a:off x="3158" y="1546"/>
            <a:ext cx="783" cy="156"/>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eaLnBrk="1" hangingPunct="1">
              <a:spcBef>
                <a:spcPct val="0"/>
              </a:spcBef>
              <a:buFontTx/>
              <a:buNone/>
            </a:pPr>
            <a:r>
              <a:rPr lang="en-GB" altLang="en-US" sz="1000"/>
              <a:t>Households ended</a:t>
            </a:r>
            <a:r>
              <a:rPr lang="en-GB" sz="1100" b="0" i="0" kern="1200" baseline="30000">
                <a:solidFill>
                  <a:srgbClr val="000000"/>
                </a:solidFill>
                <a:effectLst/>
                <a:latin typeface="Arial" charset="0"/>
                <a:ea typeface="+mn-ea"/>
                <a:cs typeface="+mn-cs"/>
              </a:rPr>
              <a:t>*</a:t>
            </a:r>
            <a:endParaRPr lang="en-GB" altLang="en-US" sz="1000"/>
          </a:p>
        </xdr:txBody>
      </xdr:sp>
      <xdr:sp macro="" textlink="">
        <xdr:nvSpPr>
          <xdr:cNvPr id="173" name="Text Box 13"/>
          <xdr:cNvSpPr txBox="1">
            <a:spLocks noChangeArrowheads="1"/>
          </xdr:cNvSpPr>
        </xdr:nvSpPr>
        <xdr:spPr bwMode="auto">
          <a:xfrm>
            <a:off x="2249" y="249"/>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eaLnBrk="1" hangingPunct="1">
              <a:spcBef>
                <a:spcPct val="0"/>
              </a:spcBef>
              <a:buFontTx/>
              <a:buNone/>
            </a:pPr>
            <a:r>
              <a:rPr lang="en-GB" altLang="en-US" sz="1000"/>
              <a:t>New households</a:t>
            </a:r>
          </a:p>
        </xdr:txBody>
      </xdr:sp>
      <xdr:sp macro="" textlink="">
        <xdr:nvSpPr>
          <xdr:cNvPr id="174" name="Text Box 14"/>
          <xdr:cNvSpPr txBox="1">
            <a:spLocks noChangeArrowheads="1"/>
          </xdr:cNvSpPr>
        </xdr:nvSpPr>
        <xdr:spPr bwMode="auto">
          <a:xfrm>
            <a:off x="193" y="1546"/>
            <a:ext cx="711" cy="145"/>
          </a:xfrm>
          <a:prstGeom prst="rect">
            <a:avLst/>
          </a:prstGeom>
          <a:solidFill>
            <a:srgbClr val="C0C0C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eaLnBrk="1" hangingPunct="1">
              <a:spcBef>
                <a:spcPct val="0"/>
              </a:spcBef>
              <a:buFontTx/>
              <a:buNone/>
            </a:pPr>
            <a:r>
              <a:rPr lang="en-GB" altLang="en-US" sz="1000"/>
              <a:t>New households</a:t>
            </a:r>
          </a:p>
        </xdr:txBody>
      </xdr:sp>
      <xdr:sp macro="" textlink="">
        <xdr:nvSpPr>
          <xdr:cNvPr id="4159160" name="Line 15"/>
          <xdr:cNvSpPr>
            <a:spLocks noChangeShapeType="1"/>
          </xdr:cNvSpPr>
        </xdr:nvSpPr>
        <xdr:spPr bwMode="auto">
          <a:xfrm flipH="1">
            <a:off x="2432" y="1210"/>
            <a:ext cx="2" cy="791"/>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1" name="Line 16"/>
          <xdr:cNvSpPr>
            <a:spLocks noChangeShapeType="1"/>
          </xdr:cNvSpPr>
        </xdr:nvSpPr>
        <xdr:spPr bwMode="auto">
          <a:xfrm flipH="1" flipV="1">
            <a:off x="2659" y="1247"/>
            <a:ext cx="0" cy="75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2" name="Line 18"/>
          <xdr:cNvSpPr>
            <a:spLocks noChangeShapeType="1"/>
          </xdr:cNvSpPr>
        </xdr:nvSpPr>
        <xdr:spPr bwMode="auto">
          <a:xfrm>
            <a:off x="2885" y="1048"/>
            <a:ext cx="635" cy="499"/>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3" name="Line 19"/>
          <xdr:cNvSpPr>
            <a:spLocks noChangeShapeType="1"/>
          </xdr:cNvSpPr>
        </xdr:nvSpPr>
        <xdr:spPr bwMode="auto">
          <a:xfrm flipV="1">
            <a:off x="2885" y="1729"/>
            <a:ext cx="635" cy="453"/>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4" name="Line 20"/>
          <xdr:cNvSpPr>
            <a:spLocks noChangeShapeType="1"/>
          </xdr:cNvSpPr>
        </xdr:nvSpPr>
        <xdr:spPr bwMode="auto">
          <a:xfrm flipH="1" flipV="1">
            <a:off x="2568" y="2462"/>
            <a:ext cx="2" cy="31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5" name="Line 21"/>
          <xdr:cNvSpPr>
            <a:spLocks noChangeShapeType="1"/>
          </xdr:cNvSpPr>
        </xdr:nvSpPr>
        <xdr:spPr bwMode="auto">
          <a:xfrm flipV="1">
            <a:off x="902" y="1638"/>
            <a:ext cx="396" cy="1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6" name="Line 22"/>
          <xdr:cNvSpPr>
            <a:spLocks noChangeShapeType="1"/>
          </xdr:cNvSpPr>
        </xdr:nvSpPr>
        <xdr:spPr bwMode="auto">
          <a:xfrm flipH="1">
            <a:off x="2568" y="405"/>
            <a:ext cx="13" cy="388"/>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7" name="Line 23"/>
          <xdr:cNvSpPr>
            <a:spLocks noChangeShapeType="1"/>
          </xdr:cNvSpPr>
        </xdr:nvSpPr>
        <xdr:spPr bwMode="auto">
          <a:xfrm flipV="1">
            <a:off x="1298" y="884"/>
            <a:ext cx="1043" cy="482"/>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8" name="Line 26"/>
          <xdr:cNvSpPr>
            <a:spLocks noChangeShapeType="1"/>
          </xdr:cNvSpPr>
        </xdr:nvSpPr>
        <xdr:spPr bwMode="auto">
          <a:xfrm flipH="1">
            <a:off x="1752" y="1111"/>
            <a:ext cx="589" cy="25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69" name="Line 27"/>
          <xdr:cNvSpPr>
            <a:spLocks noChangeShapeType="1"/>
          </xdr:cNvSpPr>
        </xdr:nvSpPr>
        <xdr:spPr bwMode="auto">
          <a:xfrm flipH="1" flipV="1">
            <a:off x="1389" y="1865"/>
            <a:ext cx="907" cy="544"/>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70" name="Line 28"/>
          <xdr:cNvSpPr>
            <a:spLocks noChangeShapeType="1"/>
          </xdr:cNvSpPr>
        </xdr:nvSpPr>
        <xdr:spPr bwMode="auto">
          <a:xfrm>
            <a:off x="1706" y="1865"/>
            <a:ext cx="590" cy="31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4159171" name="Line 29"/>
          <xdr:cNvSpPr>
            <a:spLocks noChangeShapeType="1"/>
          </xdr:cNvSpPr>
        </xdr:nvSpPr>
        <xdr:spPr bwMode="auto">
          <a:xfrm>
            <a:off x="1888" y="1638"/>
            <a:ext cx="1270" cy="0"/>
          </a:xfrm>
          <a:prstGeom prst="line">
            <a:avLst/>
          </a:prstGeom>
          <a:noFill/>
          <a:ln w="9525">
            <a:solidFill>
              <a:srgbClr val="000000"/>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sp macro="" textlink="">
        <xdr:nvSpPr>
          <xdr:cNvPr id="187" name="Oval 186"/>
          <xdr:cNvSpPr>
            <a:spLocks noChangeArrowheads="1"/>
          </xdr:cNvSpPr>
        </xdr:nvSpPr>
        <xdr:spPr bwMode="auto">
          <a:xfrm>
            <a:off x="1797" y="973"/>
            <a:ext cx="226"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u</a:t>
            </a:r>
          </a:p>
        </xdr:txBody>
      </xdr:sp>
      <xdr:sp macro="" textlink="">
        <xdr:nvSpPr>
          <xdr:cNvPr id="188" name="Oval 187"/>
          <xdr:cNvSpPr>
            <a:spLocks noChangeArrowheads="1"/>
          </xdr:cNvSpPr>
        </xdr:nvSpPr>
        <xdr:spPr bwMode="auto">
          <a:xfrm>
            <a:off x="1962" y="1112"/>
            <a:ext cx="27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12</a:t>
            </a:r>
          </a:p>
        </xdr:txBody>
      </xdr:sp>
      <xdr:sp macro="" textlink="">
        <xdr:nvSpPr>
          <xdr:cNvPr id="189" name="Oval 188"/>
          <xdr:cNvSpPr>
            <a:spLocks noChangeArrowheads="1"/>
          </xdr:cNvSpPr>
        </xdr:nvSpPr>
        <xdr:spPr bwMode="auto">
          <a:xfrm>
            <a:off x="1891" y="1899"/>
            <a:ext cx="265"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69</a:t>
            </a:r>
          </a:p>
        </xdr:txBody>
      </xdr:sp>
      <xdr:sp macro="" textlink="">
        <xdr:nvSpPr>
          <xdr:cNvPr id="190" name="Oval 189"/>
          <xdr:cNvSpPr>
            <a:spLocks noChangeArrowheads="1"/>
          </xdr:cNvSpPr>
        </xdr:nvSpPr>
        <xdr:spPr bwMode="auto">
          <a:xfrm>
            <a:off x="1698" y="2067"/>
            <a:ext cx="303"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91</a:t>
            </a:r>
          </a:p>
        </xdr:txBody>
      </xdr:sp>
      <xdr:sp macro="" textlink="">
        <xdr:nvSpPr>
          <xdr:cNvPr id="191" name="Oval 190"/>
          <xdr:cNvSpPr>
            <a:spLocks noChangeArrowheads="1"/>
          </xdr:cNvSpPr>
        </xdr:nvSpPr>
        <xdr:spPr bwMode="auto">
          <a:xfrm>
            <a:off x="954" y="1540"/>
            <a:ext cx="292"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53</a:t>
            </a:r>
          </a:p>
        </xdr:txBody>
      </xdr:sp>
      <xdr:sp macro="" textlink="">
        <xdr:nvSpPr>
          <xdr:cNvPr id="192" name="Oval 191"/>
          <xdr:cNvSpPr>
            <a:spLocks noChangeArrowheads="1"/>
          </xdr:cNvSpPr>
        </xdr:nvSpPr>
        <xdr:spPr bwMode="auto">
          <a:xfrm>
            <a:off x="2453" y="475"/>
            <a:ext cx="281" cy="18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80</a:t>
            </a:r>
          </a:p>
        </xdr:txBody>
      </xdr:sp>
      <xdr:sp macro="" textlink="">
        <xdr:nvSpPr>
          <xdr:cNvPr id="193" name="Oval 192"/>
          <xdr:cNvSpPr>
            <a:spLocks noChangeArrowheads="1"/>
          </xdr:cNvSpPr>
        </xdr:nvSpPr>
        <xdr:spPr bwMode="auto">
          <a:xfrm>
            <a:off x="2976" y="614"/>
            <a:ext cx="342"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409</a:t>
            </a:r>
          </a:p>
        </xdr:txBody>
      </xdr:sp>
      <xdr:sp macro="" textlink="">
        <xdr:nvSpPr>
          <xdr:cNvPr id="194" name="Oval 193"/>
          <xdr:cNvSpPr>
            <a:spLocks noChangeArrowheads="1"/>
          </xdr:cNvSpPr>
        </xdr:nvSpPr>
        <xdr:spPr bwMode="auto">
          <a:xfrm>
            <a:off x="871" y="1164"/>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205</a:t>
            </a:r>
          </a:p>
        </xdr:txBody>
      </xdr:sp>
      <xdr:sp macro="" textlink="">
        <xdr:nvSpPr>
          <xdr:cNvPr id="195" name="Oval 194"/>
          <xdr:cNvSpPr>
            <a:spLocks noChangeArrowheads="1"/>
          </xdr:cNvSpPr>
        </xdr:nvSpPr>
        <xdr:spPr bwMode="auto">
          <a:xfrm>
            <a:off x="2387" y="2530"/>
            <a:ext cx="380"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240</a:t>
            </a:r>
          </a:p>
        </xdr:txBody>
      </xdr:sp>
      <xdr:sp macro="" textlink="">
        <xdr:nvSpPr>
          <xdr:cNvPr id="196" name="Oval 195"/>
          <xdr:cNvSpPr>
            <a:spLocks noChangeArrowheads="1"/>
          </xdr:cNvSpPr>
        </xdr:nvSpPr>
        <xdr:spPr bwMode="auto">
          <a:xfrm>
            <a:off x="2502" y="1702"/>
            <a:ext cx="336"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184</a:t>
            </a:r>
          </a:p>
        </xdr:txBody>
      </xdr:sp>
      <xdr:sp macro="" textlink="">
        <xdr:nvSpPr>
          <xdr:cNvPr id="197" name="Oval 196"/>
          <xdr:cNvSpPr>
            <a:spLocks noChangeArrowheads="1"/>
          </xdr:cNvSpPr>
        </xdr:nvSpPr>
        <xdr:spPr bwMode="auto">
          <a:xfrm>
            <a:off x="2249" y="1384"/>
            <a:ext cx="331"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170</a:t>
            </a:r>
          </a:p>
        </xdr:txBody>
      </xdr:sp>
      <xdr:sp macro="" textlink="">
        <xdr:nvSpPr>
          <xdr:cNvPr id="198" name="Arc 48"/>
          <xdr:cNvSpPr>
            <a:spLocks/>
          </xdr:cNvSpPr>
        </xdr:nvSpPr>
        <xdr:spPr bwMode="auto">
          <a:xfrm>
            <a:off x="2883" y="2368"/>
            <a:ext cx="182" cy="75"/>
          </a:xfrm>
          <a:custGeom>
            <a:avLst/>
            <a:gdLst>
              <a:gd name="T0" fmla="*/ 0 w 20516"/>
              <a:gd name="T1" fmla="*/ 0 h 21600"/>
              <a:gd name="T2" fmla="*/ 0 w 20516"/>
              <a:gd name="T3" fmla="*/ 0 h 21600"/>
              <a:gd name="T4" fmla="*/ 0 w 20516"/>
              <a:gd name="T5" fmla="*/ 0 h 21600"/>
              <a:gd name="T6" fmla="*/ 0 60000 65536"/>
              <a:gd name="T7" fmla="*/ 0 60000 65536"/>
              <a:gd name="T8" fmla="*/ 0 60000 65536"/>
            </a:gdLst>
            <a:ahLst/>
            <a:cxnLst>
              <a:cxn ang="T6">
                <a:pos x="T0" y="T1"/>
              </a:cxn>
              <a:cxn ang="T7">
                <a:pos x="T2" y="T3"/>
              </a:cxn>
              <a:cxn ang="T8">
                <a:pos x="T4" y="T5"/>
              </a:cxn>
            </a:cxnLst>
            <a:rect l="0" t="0" r="r" b="b"/>
            <a:pathLst>
              <a:path w="20516" h="21600" fill="none" extrusionOk="0">
                <a:moveTo>
                  <a:pt x="-1" y="0"/>
                </a:moveTo>
                <a:cubicBezTo>
                  <a:pt x="9325" y="0"/>
                  <a:pt x="17598" y="5985"/>
                  <a:pt x="20515" y="14843"/>
                </a:cubicBezTo>
              </a:path>
              <a:path w="20516" h="21600" stroke="0" extrusionOk="0">
                <a:moveTo>
                  <a:pt x="-1" y="0"/>
                </a:moveTo>
                <a:cubicBezTo>
                  <a:pt x="9325" y="0"/>
                  <a:pt x="17598" y="5985"/>
                  <a:pt x="20515" y="14843"/>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sp macro="" textlink="">
        <xdr:nvSpPr>
          <xdr:cNvPr id="199" name="Arc 50"/>
          <xdr:cNvSpPr>
            <a:spLocks/>
          </xdr:cNvSpPr>
        </xdr:nvSpPr>
        <xdr:spPr bwMode="auto">
          <a:xfrm rot="10800000">
            <a:off x="2839" y="2472"/>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sp macro="" textlink="">
        <xdr:nvSpPr>
          <xdr:cNvPr id="200" name="Arc 51"/>
          <xdr:cNvSpPr>
            <a:spLocks/>
          </xdr:cNvSpPr>
        </xdr:nvSpPr>
        <xdr:spPr bwMode="auto">
          <a:xfrm flipV="1">
            <a:off x="2844" y="689"/>
            <a:ext cx="292" cy="179"/>
          </a:xfrm>
          <a:custGeom>
            <a:avLst/>
            <a:gdLst>
              <a:gd name="T0" fmla="*/ 0 w 17578"/>
              <a:gd name="T1" fmla="*/ 0 h 21514"/>
              <a:gd name="T2" fmla="*/ 0 w 17578"/>
              <a:gd name="T3" fmla="*/ 0 h 21514"/>
              <a:gd name="T4" fmla="*/ 0 w 17578"/>
              <a:gd name="T5" fmla="*/ 0 h 21514"/>
              <a:gd name="T6" fmla="*/ 0 60000 65536"/>
              <a:gd name="T7" fmla="*/ 0 60000 65536"/>
              <a:gd name="T8" fmla="*/ 0 60000 65536"/>
            </a:gdLst>
            <a:ahLst/>
            <a:cxnLst>
              <a:cxn ang="T6">
                <a:pos x="T0" y="T1"/>
              </a:cxn>
              <a:cxn ang="T7">
                <a:pos x="T2" y="T3"/>
              </a:cxn>
              <a:cxn ang="T8">
                <a:pos x="T4" y="T5"/>
              </a:cxn>
            </a:cxnLst>
            <a:rect l="0" t="0" r="r" b="b"/>
            <a:pathLst>
              <a:path w="17578" h="21514" fill="none" extrusionOk="0">
                <a:moveTo>
                  <a:pt x="1925" y="0"/>
                </a:moveTo>
                <a:cubicBezTo>
                  <a:pt x="8200" y="561"/>
                  <a:pt x="13916" y="3834"/>
                  <a:pt x="17577" y="8961"/>
                </a:cubicBezTo>
              </a:path>
              <a:path w="17578" h="21514" stroke="0" extrusionOk="0">
                <a:moveTo>
                  <a:pt x="1925" y="0"/>
                </a:moveTo>
                <a:cubicBezTo>
                  <a:pt x="8200" y="561"/>
                  <a:pt x="13916" y="3834"/>
                  <a:pt x="17577" y="8961"/>
                </a:cubicBezTo>
                <a:lnTo>
                  <a:pt x="0" y="21514"/>
                </a:lnTo>
                <a:lnTo>
                  <a:pt x="1925"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sp macro="" textlink="">
        <xdr:nvSpPr>
          <xdr:cNvPr id="201" name="Arc 52"/>
          <xdr:cNvSpPr>
            <a:spLocks/>
          </xdr:cNvSpPr>
        </xdr:nvSpPr>
        <xdr:spPr bwMode="auto">
          <a:xfrm>
            <a:off x="1207" y="1228"/>
            <a:ext cx="226" cy="13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sp macro="" textlink="">
        <xdr:nvSpPr>
          <xdr:cNvPr id="202" name="Arc 58"/>
          <xdr:cNvSpPr>
            <a:spLocks/>
          </xdr:cNvSpPr>
        </xdr:nvSpPr>
        <xdr:spPr bwMode="auto">
          <a:xfrm flipH="1" flipV="1">
            <a:off x="1069" y="1338"/>
            <a:ext cx="226" cy="13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sp macro="" textlink="">
        <xdr:nvSpPr>
          <xdr:cNvPr id="203" name="Oval 202"/>
          <xdr:cNvSpPr>
            <a:spLocks noChangeArrowheads="1"/>
          </xdr:cNvSpPr>
        </xdr:nvSpPr>
        <xdr:spPr bwMode="auto">
          <a:xfrm>
            <a:off x="2949" y="2426"/>
            <a:ext cx="397" cy="179"/>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GB"/>
            </a:defPPr>
            <a:lvl1pPr algn="l" rtl="0" fontAlgn="base">
              <a:spcBef>
                <a:spcPct val="0"/>
              </a:spcBef>
              <a:spcAft>
                <a:spcPct val="0"/>
              </a:spcAft>
              <a:defRPr kern="1200">
                <a:solidFill>
                  <a:srgbClr val="000000"/>
                </a:solidFill>
                <a:latin typeface="Arial" charset="0"/>
              </a:defRPr>
            </a:lvl1pPr>
            <a:lvl2pPr marL="457200" algn="l" rtl="0" fontAlgn="base">
              <a:spcBef>
                <a:spcPct val="0"/>
              </a:spcBef>
              <a:spcAft>
                <a:spcPct val="0"/>
              </a:spcAft>
              <a:defRPr kern="1200">
                <a:solidFill>
                  <a:srgbClr val="000000"/>
                </a:solidFill>
                <a:latin typeface="Arial" charset="0"/>
              </a:defRPr>
            </a:lvl2pPr>
            <a:lvl3pPr marL="914400" algn="l" rtl="0" fontAlgn="base">
              <a:spcBef>
                <a:spcPct val="0"/>
              </a:spcBef>
              <a:spcAft>
                <a:spcPct val="0"/>
              </a:spcAft>
              <a:defRPr kern="1200">
                <a:solidFill>
                  <a:srgbClr val="000000"/>
                </a:solidFill>
                <a:latin typeface="Arial" charset="0"/>
              </a:defRPr>
            </a:lvl3pPr>
            <a:lvl4pPr marL="1371600" algn="l" rtl="0" fontAlgn="base">
              <a:spcBef>
                <a:spcPct val="0"/>
              </a:spcBef>
              <a:spcAft>
                <a:spcPct val="0"/>
              </a:spcAft>
              <a:defRPr kern="1200">
                <a:solidFill>
                  <a:srgbClr val="000000"/>
                </a:solidFill>
                <a:latin typeface="Arial" charset="0"/>
              </a:defRPr>
            </a:lvl4pPr>
            <a:lvl5pPr marL="1828800" algn="l" rtl="0" fontAlgn="base">
              <a:spcBef>
                <a:spcPct val="0"/>
              </a:spcBef>
              <a:spcAft>
                <a:spcPct val="0"/>
              </a:spcAft>
              <a:defRPr kern="1200">
                <a:solidFill>
                  <a:srgbClr val="000000"/>
                </a:solidFill>
                <a:latin typeface="Arial" charset="0"/>
              </a:defRPr>
            </a:lvl5pPr>
            <a:lvl6pPr marL="2286000" algn="l" defTabSz="914400" rtl="0" eaLnBrk="1" latinLnBrk="0" hangingPunct="1">
              <a:defRPr kern="1200">
                <a:solidFill>
                  <a:srgbClr val="000000"/>
                </a:solidFill>
                <a:latin typeface="Arial" charset="0"/>
              </a:defRPr>
            </a:lvl6pPr>
            <a:lvl7pPr marL="2743200" algn="l" defTabSz="914400" rtl="0" eaLnBrk="1" latinLnBrk="0" hangingPunct="1">
              <a:defRPr kern="1200">
                <a:solidFill>
                  <a:srgbClr val="000000"/>
                </a:solidFill>
                <a:latin typeface="Arial" charset="0"/>
              </a:defRPr>
            </a:lvl7pPr>
            <a:lvl8pPr marL="3200400" algn="l" defTabSz="914400" rtl="0" eaLnBrk="1" latinLnBrk="0" hangingPunct="1">
              <a:defRPr kern="1200">
                <a:solidFill>
                  <a:srgbClr val="000000"/>
                </a:solidFill>
                <a:latin typeface="Arial" charset="0"/>
              </a:defRPr>
            </a:lvl8pPr>
            <a:lvl9pPr marL="3657600" algn="l" defTabSz="914400" rtl="0" eaLnBrk="1" latinLnBrk="0" hangingPunct="1">
              <a:defRPr kern="1200">
                <a:solidFill>
                  <a:srgbClr val="000000"/>
                </a:solidFill>
                <a:latin typeface="Arial" charset="0"/>
              </a:defRPr>
            </a:lvl9pPr>
          </a:lstStyle>
          <a:p>
            <a:pPr algn="ctr" eaLnBrk="1" hangingPunct="1">
              <a:spcBef>
                <a:spcPct val="0"/>
              </a:spcBef>
              <a:buFontTx/>
              <a:buNone/>
            </a:pPr>
            <a:r>
              <a:rPr lang="en-GB" altLang="en-US" sz="1000"/>
              <a:t>1046</a:t>
            </a:r>
          </a:p>
        </xdr:txBody>
      </xdr:sp>
      <xdr:sp macro="" textlink="">
        <xdr:nvSpPr>
          <xdr:cNvPr id="204" name="Arc 59"/>
          <xdr:cNvSpPr>
            <a:spLocks/>
          </xdr:cNvSpPr>
        </xdr:nvSpPr>
        <xdr:spPr bwMode="auto">
          <a:xfrm flipH="1">
            <a:off x="2750" y="660"/>
            <a:ext cx="226" cy="133"/>
          </a:xfrm>
          <a:custGeom>
            <a:avLst/>
            <a:gdLst>
              <a:gd name="T0" fmla="*/ 0 w 21523"/>
              <a:gd name="T1" fmla="*/ 0 h 21600"/>
              <a:gd name="T2" fmla="*/ 0 w 21523"/>
              <a:gd name="T3" fmla="*/ 0 h 21600"/>
              <a:gd name="T4" fmla="*/ 0 w 21523"/>
              <a:gd name="T5" fmla="*/ 0 h 21600"/>
              <a:gd name="T6" fmla="*/ 0 60000 65536"/>
              <a:gd name="T7" fmla="*/ 0 60000 65536"/>
              <a:gd name="T8" fmla="*/ 0 60000 65536"/>
            </a:gdLst>
            <a:ahLst/>
            <a:cxnLst>
              <a:cxn ang="T6">
                <a:pos x="T0" y="T1"/>
              </a:cxn>
              <a:cxn ang="T7">
                <a:pos x="T2" y="T3"/>
              </a:cxn>
              <a:cxn ang="T8">
                <a:pos x="T4" y="T5"/>
              </a:cxn>
            </a:cxnLst>
            <a:rect l="0" t="0" r="r" b="b"/>
            <a:pathLst>
              <a:path w="21523" h="21600" fill="none" extrusionOk="0">
                <a:moveTo>
                  <a:pt x="-1" y="0"/>
                </a:moveTo>
                <a:cubicBezTo>
                  <a:pt x="11221" y="0"/>
                  <a:pt x="20574" y="8593"/>
                  <a:pt x="21522" y="19775"/>
                </a:cubicBezTo>
              </a:path>
              <a:path w="21523" h="21600" stroke="0" extrusionOk="0">
                <a:moveTo>
                  <a:pt x="-1" y="0"/>
                </a:moveTo>
                <a:cubicBezTo>
                  <a:pt x="11221" y="0"/>
                  <a:pt x="20574" y="8593"/>
                  <a:pt x="21522" y="19775"/>
                </a:cubicBezTo>
                <a:lnTo>
                  <a:pt x="0" y="21600"/>
                </a:lnTo>
                <a:lnTo>
                  <a:pt x="-1" y="0"/>
                </a:lnTo>
                <a:close/>
              </a:path>
            </a:pathLst>
          </a:custGeom>
          <a:noFill/>
          <a:ln w="9525">
            <a:solidFill>
              <a:srgbClr val="000000"/>
            </a:solidFill>
            <a:round/>
            <a:headEnd/>
            <a:tailEnd type="triangle" w="med" len="me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38097</xdr:colOff>
      <xdr:row>2</xdr:row>
      <xdr:rowOff>95250</xdr:rowOff>
    </xdr:from>
    <xdr:to>
      <xdr:col>9</xdr:col>
      <xdr:colOff>381297</xdr:colOff>
      <xdr:row>20</xdr:row>
      <xdr:rowOff>104325</xdr:rowOff>
    </xdr:to>
    <xdr:graphicFrame macro="">
      <xdr:nvGraphicFramePr>
        <xdr:cNvPr id="10570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504825</xdr:colOff>
      <xdr:row>3</xdr:row>
      <xdr:rowOff>47625</xdr:rowOff>
    </xdr:from>
    <xdr:to>
      <xdr:col>8</xdr:col>
      <xdr:colOff>476250</xdr:colOff>
      <xdr:row>25</xdr:row>
      <xdr:rowOff>85725</xdr:rowOff>
    </xdr:to>
    <xdr:graphicFrame macro="">
      <xdr:nvGraphicFramePr>
        <xdr:cNvPr id="10325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xdr:colOff>
      <xdr:row>2</xdr:row>
      <xdr:rowOff>123825</xdr:rowOff>
    </xdr:from>
    <xdr:to>
      <xdr:col>9</xdr:col>
      <xdr:colOff>419100</xdr:colOff>
      <xdr:row>21</xdr:row>
      <xdr:rowOff>78675</xdr:rowOff>
    </xdr:to>
    <xdr:graphicFrame macro="">
      <xdr:nvGraphicFramePr>
        <xdr:cNvPr id="10581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workbookViewId="0">
      <selection activeCell="C9" sqref="C9"/>
    </sheetView>
  </sheetViews>
  <sheetFormatPr defaultRowHeight="12.75" x14ac:dyDescent="0.2"/>
  <sheetData>
    <row r="1" spans="1:31" ht="15" x14ac:dyDescent="0.2">
      <c r="A1" s="191"/>
      <c r="B1" s="191"/>
      <c r="C1" s="191"/>
      <c r="D1" s="191"/>
      <c r="E1" s="191"/>
      <c r="F1" s="191"/>
      <c r="G1" s="191"/>
      <c r="H1" s="191"/>
      <c r="I1" s="191"/>
      <c r="J1" s="191"/>
      <c r="K1" s="191"/>
      <c r="L1" s="191"/>
      <c r="M1" s="191"/>
      <c r="N1" s="191"/>
      <c r="O1" s="191"/>
      <c r="P1" s="191"/>
      <c r="Q1" s="192"/>
      <c r="R1" s="192"/>
      <c r="S1" s="192"/>
      <c r="T1" s="192"/>
      <c r="U1" s="192"/>
      <c r="V1" s="192"/>
      <c r="W1" s="192"/>
      <c r="X1" s="192"/>
      <c r="Y1" s="192"/>
      <c r="Z1" s="192"/>
      <c r="AA1" s="192"/>
      <c r="AB1" s="192"/>
      <c r="AC1" s="192"/>
      <c r="AD1" s="192"/>
      <c r="AE1" s="192"/>
    </row>
    <row r="2" spans="1:31" ht="18.75" customHeight="1" x14ac:dyDescent="0.25">
      <c r="A2" s="191"/>
      <c r="B2" s="193" t="s">
        <v>174</v>
      </c>
      <c r="C2" s="191"/>
      <c r="D2" s="191"/>
      <c r="E2" s="191"/>
      <c r="F2" s="191"/>
      <c r="G2" s="191"/>
      <c r="H2" s="191"/>
      <c r="I2" s="191"/>
      <c r="J2" s="191"/>
      <c r="K2" s="191"/>
      <c r="L2" s="191"/>
      <c r="M2" s="191"/>
      <c r="N2" s="191"/>
      <c r="O2" s="191"/>
      <c r="P2" s="191"/>
      <c r="Q2" s="192"/>
      <c r="R2" s="192"/>
      <c r="S2" s="192"/>
      <c r="T2" s="192"/>
      <c r="U2" s="192"/>
      <c r="V2" s="192"/>
      <c r="W2" s="192"/>
      <c r="X2" s="192"/>
      <c r="Y2" s="192"/>
      <c r="Z2" s="192"/>
      <c r="AA2" s="192"/>
      <c r="AB2" s="192"/>
      <c r="AC2" s="192"/>
      <c r="AD2" s="192"/>
      <c r="AE2" s="192"/>
    </row>
    <row r="3" spans="1:31" ht="14.25" customHeight="1" x14ac:dyDescent="0.2">
      <c r="A3" s="191"/>
      <c r="B3" s="191"/>
      <c r="C3" s="191"/>
      <c r="D3" s="191"/>
      <c r="E3" s="191"/>
      <c r="F3" s="191"/>
      <c r="G3" s="191"/>
      <c r="H3" s="191"/>
      <c r="I3" s="191"/>
      <c r="J3" s="191"/>
      <c r="K3" s="191"/>
      <c r="L3" s="191"/>
      <c r="M3" s="191"/>
      <c r="N3" s="191"/>
      <c r="O3" s="191"/>
      <c r="P3" s="191"/>
      <c r="Q3" s="192"/>
      <c r="R3" s="192"/>
      <c r="S3" s="192"/>
      <c r="T3" s="192"/>
      <c r="U3" s="192"/>
      <c r="V3" s="192"/>
      <c r="W3" s="192"/>
      <c r="X3" s="192"/>
      <c r="Y3" s="192"/>
      <c r="Z3" s="192"/>
      <c r="AA3" s="192"/>
      <c r="AB3" s="192"/>
      <c r="AC3" s="192"/>
      <c r="AD3" s="192"/>
      <c r="AE3" s="192"/>
    </row>
    <row r="4" spans="1:31" ht="14.25" customHeight="1" x14ac:dyDescent="0.25">
      <c r="A4" s="191"/>
      <c r="B4" s="194" t="s">
        <v>172</v>
      </c>
      <c r="C4" s="191"/>
      <c r="D4" s="191"/>
      <c r="E4" s="191"/>
      <c r="F4" s="191"/>
      <c r="G4" s="191"/>
      <c r="H4" s="191"/>
      <c r="I4" s="191"/>
      <c r="J4" s="191"/>
      <c r="K4" s="191"/>
      <c r="L4" s="191"/>
      <c r="M4" s="191"/>
      <c r="N4" s="191"/>
      <c r="O4" s="191"/>
      <c r="P4" s="191"/>
      <c r="Q4" s="192"/>
      <c r="R4" s="192"/>
      <c r="S4" s="192"/>
      <c r="T4" s="192"/>
      <c r="U4" s="192"/>
      <c r="V4" s="192"/>
      <c r="W4" s="192"/>
      <c r="X4" s="192"/>
      <c r="Y4" s="192"/>
      <c r="Z4" s="192"/>
      <c r="AA4" s="192"/>
      <c r="AB4" s="192"/>
      <c r="AC4" s="192"/>
      <c r="AD4" s="192"/>
      <c r="AE4" s="192"/>
    </row>
    <row r="5" spans="1:31" ht="14.25" customHeight="1" x14ac:dyDescent="0.2">
      <c r="A5" s="191"/>
      <c r="B5" s="191"/>
      <c r="C5" s="198"/>
      <c r="D5" s="198"/>
      <c r="E5" s="198"/>
      <c r="F5" s="198"/>
      <c r="G5" s="191"/>
      <c r="H5" s="191"/>
      <c r="I5" s="191"/>
      <c r="J5" s="191"/>
      <c r="K5" s="191"/>
      <c r="L5" s="191"/>
      <c r="M5" s="191"/>
      <c r="N5" s="191"/>
      <c r="O5" s="191"/>
      <c r="P5" s="191"/>
      <c r="Q5" s="192"/>
      <c r="R5" s="192"/>
      <c r="S5" s="192"/>
      <c r="T5" s="192"/>
      <c r="U5" s="192"/>
      <c r="V5" s="192"/>
      <c r="W5" s="192"/>
      <c r="X5" s="192"/>
      <c r="Y5" s="192"/>
      <c r="Z5" s="192"/>
      <c r="AA5" s="192"/>
      <c r="AB5" s="192"/>
      <c r="AC5" s="192"/>
      <c r="AD5" s="192"/>
      <c r="AE5" s="192"/>
    </row>
    <row r="6" spans="1:31" ht="14.25" customHeight="1" x14ac:dyDescent="0.2">
      <c r="A6" s="191"/>
      <c r="B6" s="232" t="s">
        <v>175</v>
      </c>
      <c r="C6" s="199" t="s">
        <v>231</v>
      </c>
      <c r="D6" s="199"/>
      <c r="E6" s="199"/>
      <c r="F6" s="199"/>
      <c r="G6" s="195"/>
      <c r="H6" s="195"/>
      <c r="I6" s="195"/>
      <c r="J6" s="191"/>
      <c r="K6" s="191"/>
      <c r="L6" s="191"/>
      <c r="M6" s="191"/>
      <c r="N6" s="191"/>
      <c r="O6" s="191"/>
      <c r="P6" s="191"/>
      <c r="Q6" s="192"/>
      <c r="R6" s="192"/>
      <c r="S6" s="192"/>
      <c r="T6" s="192"/>
      <c r="U6" s="192"/>
      <c r="V6" s="192"/>
      <c r="W6" s="192"/>
      <c r="X6" s="192"/>
      <c r="Y6" s="192"/>
      <c r="Z6" s="192"/>
      <c r="AA6" s="192"/>
      <c r="AB6" s="192"/>
      <c r="AC6" s="192"/>
      <c r="AD6" s="192"/>
      <c r="AE6" s="192"/>
    </row>
    <row r="7" spans="1:31" ht="14.25" customHeight="1" x14ac:dyDescent="0.2">
      <c r="A7" s="191"/>
      <c r="B7" s="232" t="s">
        <v>176</v>
      </c>
      <c r="C7" s="199" t="s">
        <v>218</v>
      </c>
      <c r="D7" s="199"/>
      <c r="E7" s="199"/>
      <c r="F7" s="199"/>
      <c r="G7" s="195"/>
      <c r="H7" s="195"/>
      <c r="I7" s="195"/>
      <c r="J7" s="195"/>
      <c r="K7" s="195"/>
      <c r="L7" s="195"/>
      <c r="M7" s="195"/>
      <c r="N7" s="191"/>
      <c r="O7" s="191"/>
      <c r="P7" s="191"/>
      <c r="Q7" s="192"/>
      <c r="R7" s="192"/>
      <c r="S7" s="192"/>
      <c r="T7" s="192"/>
      <c r="U7" s="192"/>
      <c r="V7" s="192"/>
      <c r="W7" s="192"/>
      <c r="X7" s="192"/>
      <c r="Y7" s="192"/>
      <c r="Z7" s="192"/>
      <c r="AA7" s="192"/>
      <c r="AB7" s="192"/>
      <c r="AC7" s="192"/>
      <c r="AD7" s="192"/>
      <c r="AE7" s="192"/>
    </row>
    <row r="8" spans="1:31" ht="14.25" customHeight="1" x14ac:dyDescent="0.2">
      <c r="A8" s="191"/>
      <c r="B8" s="232" t="s">
        <v>177</v>
      </c>
      <c r="C8" s="199" t="s">
        <v>219</v>
      </c>
      <c r="D8" s="199"/>
      <c r="E8" s="199"/>
      <c r="F8" s="199"/>
      <c r="G8" s="195"/>
      <c r="H8" s="195"/>
      <c r="I8" s="195"/>
      <c r="J8" s="195"/>
      <c r="K8" s="195"/>
      <c r="L8" s="195"/>
      <c r="M8" s="191"/>
      <c r="N8" s="191"/>
      <c r="O8" s="191"/>
      <c r="P8" s="191"/>
      <c r="Q8" s="192"/>
      <c r="R8" s="192"/>
      <c r="S8" s="192"/>
      <c r="T8" s="192"/>
      <c r="U8" s="192"/>
      <c r="V8" s="192"/>
      <c r="W8" s="192"/>
      <c r="X8" s="192"/>
      <c r="Y8" s="192"/>
      <c r="Z8" s="192"/>
      <c r="AA8" s="192"/>
      <c r="AB8" s="192"/>
      <c r="AC8" s="192"/>
      <c r="AD8" s="192"/>
      <c r="AE8" s="192"/>
    </row>
    <row r="9" spans="1:31" ht="14.25" customHeight="1" x14ac:dyDescent="0.2">
      <c r="A9" s="191"/>
      <c r="B9" s="232" t="s">
        <v>178</v>
      </c>
      <c r="C9" s="199" t="s">
        <v>220</v>
      </c>
      <c r="D9" s="199"/>
      <c r="E9" s="199"/>
      <c r="F9" s="199"/>
      <c r="G9" s="195"/>
      <c r="H9" s="195"/>
      <c r="I9" s="195"/>
      <c r="J9" s="195"/>
      <c r="K9" s="195"/>
      <c r="L9" s="195"/>
      <c r="M9" s="195"/>
      <c r="N9" s="195"/>
      <c r="O9" s="195"/>
      <c r="P9" s="191"/>
      <c r="Q9" s="192"/>
      <c r="R9" s="192"/>
      <c r="S9" s="192"/>
      <c r="T9" s="192"/>
      <c r="U9" s="192"/>
      <c r="V9" s="192"/>
      <c r="W9" s="192"/>
      <c r="X9" s="192"/>
      <c r="Y9" s="192"/>
      <c r="Z9" s="192"/>
      <c r="AA9" s="192"/>
      <c r="AB9" s="192"/>
      <c r="AC9" s="192"/>
      <c r="AD9" s="192"/>
      <c r="AE9" s="192"/>
    </row>
    <row r="10" spans="1:31" ht="14.25" customHeight="1" x14ac:dyDescent="0.2">
      <c r="A10" s="191"/>
      <c r="B10" s="232" t="s">
        <v>179</v>
      </c>
      <c r="C10" s="199" t="s">
        <v>166</v>
      </c>
      <c r="D10" s="199"/>
      <c r="E10" s="199"/>
      <c r="F10" s="199"/>
      <c r="G10" s="195"/>
      <c r="H10" s="195"/>
      <c r="I10" s="195"/>
      <c r="J10" s="195"/>
      <c r="K10" s="191"/>
      <c r="L10" s="191"/>
      <c r="M10" s="191"/>
      <c r="N10" s="191"/>
      <c r="O10" s="191"/>
      <c r="P10" s="191"/>
      <c r="Q10" s="192"/>
      <c r="R10" s="192"/>
      <c r="S10" s="192"/>
      <c r="T10" s="192"/>
      <c r="U10" s="192"/>
      <c r="V10" s="192"/>
      <c r="W10" s="192"/>
      <c r="X10" s="192"/>
      <c r="Y10" s="192"/>
      <c r="Z10" s="192"/>
      <c r="AA10" s="192"/>
      <c r="AB10" s="192"/>
      <c r="AC10" s="192"/>
      <c r="AD10" s="192"/>
      <c r="AE10" s="192"/>
    </row>
    <row r="11" spans="1:31" ht="14.25" customHeight="1" x14ac:dyDescent="0.2">
      <c r="A11" s="191"/>
      <c r="B11" s="232" t="s">
        <v>180</v>
      </c>
      <c r="C11" s="199" t="s">
        <v>236</v>
      </c>
      <c r="D11" s="199"/>
      <c r="E11" s="199"/>
      <c r="F11" s="199"/>
      <c r="G11" s="195"/>
      <c r="H11" s="195"/>
      <c r="I11" s="195"/>
      <c r="J11" s="195"/>
      <c r="K11" s="195"/>
      <c r="L11" s="195"/>
      <c r="M11" s="195"/>
      <c r="N11" s="191"/>
      <c r="O11" s="191"/>
      <c r="P11" s="191"/>
      <c r="Q11" s="192"/>
      <c r="R11" s="192"/>
      <c r="S11" s="192"/>
      <c r="T11" s="192"/>
      <c r="U11" s="192"/>
      <c r="V11" s="192"/>
      <c r="W11" s="192"/>
      <c r="X11" s="192"/>
      <c r="Y11" s="192"/>
      <c r="Z11" s="192"/>
      <c r="AA11" s="192"/>
      <c r="AB11" s="192"/>
      <c r="AC11" s="192"/>
      <c r="AD11" s="192"/>
      <c r="AE11" s="192"/>
    </row>
    <row r="12" spans="1:31" ht="14.25" customHeight="1" x14ac:dyDescent="0.2">
      <c r="A12" s="191"/>
      <c r="B12" s="232" t="s">
        <v>181</v>
      </c>
      <c r="C12" s="199" t="s">
        <v>167</v>
      </c>
      <c r="D12" s="199"/>
      <c r="E12" s="199"/>
      <c r="F12" s="199"/>
      <c r="G12" s="195"/>
      <c r="H12" s="195"/>
      <c r="I12" s="195"/>
      <c r="J12" s="195"/>
      <c r="K12" s="195"/>
      <c r="L12" s="195"/>
      <c r="M12" s="195"/>
      <c r="N12" s="195"/>
      <c r="O12" s="191"/>
      <c r="P12" s="191"/>
      <c r="Q12" s="192"/>
      <c r="R12" s="192"/>
      <c r="S12" s="192"/>
      <c r="T12" s="192"/>
      <c r="U12" s="192"/>
      <c r="V12" s="192"/>
      <c r="W12" s="192"/>
      <c r="X12" s="192"/>
      <c r="Y12" s="192"/>
      <c r="Z12" s="192"/>
      <c r="AA12" s="192"/>
      <c r="AB12" s="192"/>
      <c r="AC12" s="192"/>
      <c r="AD12" s="192"/>
      <c r="AE12" s="192"/>
    </row>
    <row r="13" spans="1:31" ht="14.25" customHeight="1" x14ac:dyDescent="0.2">
      <c r="A13" s="191"/>
      <c r="B13" s="232" t="s">
        <v>192</v>
      </c>
      <c r="C13" s="199" t="s">
        <v>168</v>
      </c>
      <c r="D13" s="199"/>
      <c r="E13" s="199"/>
      <c r="F13" s="199"/>
      <c r="G13" s="195"/>
      <c r="H13" s="195"/>
      <c r="I13" s="191"/>
      <c r="J13" s="191"/>
      <c r="K13" s="191"/>
      <c r="L13" s="191"/>
      <c r="M13" s="191"/>
      <c r="N13" s="191"/>
      <c r="O13" s="191"/>
      <c r="P13" s="191"/>
      <c r="Q13" s="192"/>
      <c r="R13" s="192"/>
      <c r="S13" s="192"/>
      <c r="T13" s="192"/>
      <c r="U13" s="192"/>
      <c r="V13" s="192"/>
      <c r="W13" s="192"/>
      <c r="X13" s="192"/>
      <c r="Y13" s="192"/>
      <c r="Z13" s="192"/>
      <c r="AA13" s="192"/>
      <c r="AB13" s="192"/>
      <c r="AC13" s="192"/>
      <c r="AD13" s="192"/>
      <c r="AE13" s="192"/>
    </row>
    <row r="14" spans="1:31" ht="14.25" customHeight="1" x14ac:dyDescent="0.2">
      <c r="A14" s="191"/>
      <c r="B14" s="232" t="s">
        <v>193</v>
      </c>
      <c r="C14" s="199" t="s">
        <v>169</v>
      </c>
      <c r="D14" s="199"/>
      <c r="E14" s="199"/>
      <c r="F14" s="199"/>
      <c r="G14" s="195"/>
      <c r="H14" s="195"/>
      <c r="I14" s="191"/>
      <c r="J14" s="191"/>
      <c r="K14" s="191"/>
      <c r="L14" s="191"/>
      <c r="M14" s="191"/>
      <c r="N14" s="191"/>
      <c r="O14" s="191"/>
      <c r="P14" s="191"/>
      <c r="Q14" s="192"/>
      <c r="R14" s="192"/>
      <c r="S14" s="192"/>
      <c r="T14" s="192"/>
      <c r="U14" s="192"/>
      <c r="V14" s="192"/>
      <c r="W14" s="192"/>
      <c r="X14" s="192"/>
      <c r="Y14" s="192"/>
      <c r="Z14" s="192"/>
      <c r="AA14" s="192"/>
      <c r="AB14" s="192"/>
      <c r="AC14" s="192"/>
      <c r="AD14" s="192"/>
      <c r="AE14" s="192"/>
    </row>
    <row r="15" spans="1:31" ht="14.25" customHeight="1" x14ac:dyDescent="0.2">
      <c r="A15" s="191"/>
      <c r="B15" s="232" t="s">
        <v>194</v>
      </c>
      <c r="C15" s="199" t="s">
        <v>143</v>
      </c>
      <c r="D15" s="199"/>
      <c r="E15" s="199"/>
      <c r="F15" s="199"/>
      <c r="G15" s="195"/>
      <c r="H15" s="195"/>
      <c r="I15" s="195"/>
      <c r="J15" s="195"/>
      <c r="K15" s="191"/>
      <c r="L15" s="191"/>
      <c r="M15" s="191"/>
      <c r="N15" s="191"/>
      <c r="O15" s="191"/>
      <c r="P15" s="191"/>
      <c r="Q15" s="192"/>
      <c r="R15" s="192"/>
      <c r="S15" s="192"/>
      <c r="T15" s="192"/>
      <c r="U15" s="192"/>
      <c r="V15" s="192"/>
      <c r="W15" s="192"/>
      <c r="X15" s="192"/>
      <c r="Y15" s="192"/>
      <c r="Z15" s="192"/>
      <c r="AA15" s="192"/>
      <c r="AB15" s="192"/>
      <c r="AC15" s="192"/>
      <c r="AD15" s="192"/>
      <c r="AE15" s="192"/>
    </row>
    <row r="16" spans="1:31" ht="14.25" customHeight="1" x14ac:dyDescent="0.2">
      <c r="A16" s="191"/>
      <c r="B16" s="191"/>
      <c r="C16" s="198"/>
      <c r="D16" s="199"/>
      <c r="E16" s="199"/>
      <c r="F16" s="199"/>
      <c r="G16" s="195"/>
      <c r="H16" s="195"/>
      <c r="I16" s="195"/>
      <c r="J16" s="195"/>
      <c r="K16" s="195"/>
      <c r="L16" s="191"/>
      <c r="M16" s="191"/>
      <c r="N16" s="191"/>
      <c r="O16" s="191"/>
      <c r="P16" s="191"/>
      <c r="Q16" s="192"/>
      <c r="R16" s="192"/>
      <c r="S16" s="192"/>
      <c r="T16" s="192"/>
      <c r="U16" s="192"/>
      <c r="V16" s="192"/>
      <c r="W16" s="192"/>
      <c r="X16" s="192"/>
      <c r="Y16" s="192"/>
      <c r="Z16" s="192"/>
      <c r="AA16" s="192"/>
      <c r="AB16" s="192"/>
      <c r="AC16" s="192"/>
      <c r="AD16" s="192"/>
      <c r="AE16" s="192"/>
    </row>
    <row r="17" spans="1:31" ht="14.25" customHeight="1" x14ac:dyDescent="0.25">
      <c r="A17" s="191"/>
      <c r="B17" s="194" t="s">
        <v>173</v>
      </c>
      <c r="C17" s="198"/>
      <c r="D17" s="199"/>
      <c r="E17" s="199"/>
      <c r="F17" s="199"/>
      <c r="G17" s="195"/>
      <c r="H17" s="195"/>
      <c r="I17" s="195"/>
      <c r="J17" s="195"/>
      <c r="K17" s="195"/>
      <c r="L17" s="191"/>
      <c r="M17" s="191"/>
      <c r="N17" s="191"/>
      <c r="O17" s="191"/>
      <c r="P17" s="191"/>
      <c r="Q17" s="192"/>
      <c r="R17" s="192"/>
      <c r="S17" s="192"/>
      <c r="T17" s="192"/>
      <c r="U17" s="192"/>
      <c r="V17" s="192"/>
      <c r="W17" s="192"/>
      <c r="X17" s="192"/>
      <c r="Y17" s="192"/>
      <c r="Z17" s="192"/>
      <c r="AA17" s="192"/>
      <c r="AB17" s="192"/>
      <c r="AC17" s="192"/>
      <c r="AD17" s="192"/>
      <c r="AE17" s="192"/>
    </row>
    <row r="18" spans="1:31" ht="14.25" customHeight="1" x14ac:dyDescent="0.2">
      <c r="A18" s="191"/>
      <c r="B18" s="196" t="s">
        <v>182</v>
      </c>
      <c r="C18" s="199" t="s">
        <v>146</v>
      </c>
      <c r="D18" s="199"/>
      <c r="E18" s="199"/>
      <c r="F18" s="199"/>
      <c r="G18" s="195"/>
      <c r="H18" s="195"/>
      <c r="I18" s="195"/>
      <c r="J18" s="195"/>
      <c r="K18" s="195"/>
      <c r="L18" s="191"/>
      <c r="M18" s="191"/>
      <c r="N18" s="191"/>
      <c r="O18" s="191"/>
      <c r="P18" s="191"/>
      <c r="Q18" s="192"/>
      <c r="R18" s="192"/>
      <c r="S18" s="192"/>
      <c r="T18" s="192"/>
      <c r="U18" s="192"/>
      <c r="V18" s="192"/>
      <c r="W18" s="192"/>
      <c r="X18" s="192"/>
      <c r="Y18" s="192"/>
      <c r="Z18" s="192"/>
      <c r="AA18" s="192"/>
      <c r="AB18" s="192"/>
      <c r="AC18" s="192"/>
      <c r="AD18" s="192"/>
      <c r="AE18" s="192"/>
    </row>
    <row r="19" spans="1:31" ht="14.25" customHeight="1" x14ac:dyDescent="0.2">
      <c r="A19" s="191"/>
      <c r="B19" s="196" t="s">
        <v>183</v>
      </c>
      <c r="C19" s="199" t="s">
        <v>147</v>
      </c>
      <c r="D19" s="199"/>
      <c r="E19" s="199"/>
      <c r="F19" s="199"/>
      <c r="G19" s="195"/>
      <c r="H19" s="195"/>
      <c r="I19" s="195"/>
      <c r="J19" s="195"/>
      <c r="K19" s="195"/>
      <c r="L19" s="191"/>
      <c r="M19" s="191"/>
      <c r="N19" s="191"/>
      <c r="O19" s="191"/>
      <c r="P19" s="191"/>
      <c r="Q19" s="192"/>
      <c r="R19" s="192"/>
      <c r="S19" s="192"/>
      <c r="T19" s="192"/>
      <c r="U19" s="192"/>
      <c r="V19" s="192"/>
      <c r="W19" s="192"/>
      <c r="X19" s="192"/>
      <c r="Y19" s="192"/>
      <c r="Z19" s="192"/>
      <c r="AA19" s="192"/>
      <c r="AB19" s="192"/>
      <c r="AC19" s="192"/>
      <c r="AD19" s="192"/>
      <c r="AE19" s="192"/>
    </row>
    <row r="20" spans="1:31" ht="14.25" customHeight="1" x14ac:dyDescent="0.2">
      <c r="A20" s="191"/>
      <c r="B20" s="196" t="s">
        <v>184</v>
      </c>
      <c r="C20" s="199" t="s">
        <v>148</v>
      </c>
      <c r="D20" s="199"/>
      <c r="E20" s="199"/>
      <c r="F20" s="199"/>
      <c r="G20" s="195"/>
      <c r="H20" s="195"/>
      <c r="I20" s="195"/>
      <c r="J20" s="195"/>
      <c r="K20" s="195"/>
      <c r="L20" s="195"/>
      <c r="M20" s="191"/>
      <c r="N20" s="191"/>
      <c r="O20" s="191"/>
      <c r="P20" s="191"/>
      <c r="Q20" s="192"/>
      <c r="R20" s="192"/>
      <c r="S20" s="192"/>
      <c r="T20" s="192"/>
      <c r="U20" s="192"/>
      <c r="V20" s="192"/>
      <c r="W20" s="192"/>
      <c r="X20" s="192"/>
      <c r="Y20" s="192"/>
      <c r="Z20" s="192"/>
      <c r="AA20" s="192"/>
      <c r="AB20" s="192"/>
      <c r="AC20" s="192"/>
      <c r="AD20" s="192"/>
      <c r="AE20" s="192"/>
    </row>
    <row r="21" spans="1:31" ht="14.25" customHeight="1" x14ac:dyDescent="0.2">
      <c r="A21" s="191"/>
      <c r="B21" s="196" t="s">
        <v>185</v>
      </c>
      <c r="C21" s="199" t="s">
        <v>144</v>
      </c>
      <c r="D21" s="199"/>
      <c r="E21" s="199"/>
      <c r="F21" s="199"/>
      <c r="G21" s="195"/>
      <c r="H21" s="195"/>
      <c r="I21" s="195"/>
      <c r="J21" s="195"/>
      <c r="K21" s="195"/>
      <c r="L21" s="195"/>
      <c r="M21" s="195"/>
      <c r="N21" s="195"/>
      <c r="O21" s="191"/>
      <c r="P21" s="191"/>
      <c r="Q21" s="192"/>
      <c r="R21" s="192"/>
      <c r="S21" s="192"/>
      <c r="T21" s="192"/>
      <c r="U21" s="192"/>
      <c r="V21" s="192"/>
      <c r="W21" s="192"/>
      <c r="X21" s="192"/>
      <c r="Y21" s="192"/>
      <c r="Z21" s="192"/>
      <c r="AA21" s="192"/>
      <c r="AB21" s="192"/>
      <c r="AC21" s="192"/>
      <c r="AD21" s="192"/>
      <c r="AE21" s="192"/>
    </row>
    <row r="22" spans="1:31" ht="14.25" customHeight="1" x14ac:dyDescent="0.2">
      <c r="A22" s="191"/>
      <c r="B22" s="196" t="s">
        <v>186</v>
      </c>
      <c r="C22" s="199" t="s">
        <v>135</v>
      </c>
      <c r="D22" s="199"/>
      <c r="E22" s="199"/>
      <c r="F22" s="199"/>
      <c r="G22" s="195"/>
      <c r="H22" s="195"/>
      <c r="I22" s="195"/>
      <c r="J22" s="195"/>
      <c r="K22" s="195"/>
      <c r="L22" s="195"/>
      <c r="M22" s="195"/>
      <c r="N22" s="195"/>
      <c r="O22" s="195"/>
      <c r="P22" s="191"/>
      <c r="Q22" s="192"/>
      <c r="R22" s="192"/>
      <c r="S22" s="192"/>
      <c r="T22" s="192"/>
      <c r="U22" s="192"/>
      <c r="V22" s="192"/>
      <c r="W22" s="192"/>
      <c r="X22" s="192"/>
      <c r="Y22" s="192"/>
      <c r="Z22" s="192"/>
      <c r="AA22" s="192"/>
      <c r="AB22" s="192"/>
      <c r="AC22" s="192"/>
      <c r="AD22" s="192"/>
      <c r="AE22" s="192"/>
    </row>
    <row r="23" spans="1:31" ht="14.25" customHeight="1" x14ac:dyDescent="0.2">
      <c r="A23" s="198"/>
      <c r="B23" s="196" t="s">
        <v>187</v>
      </c>
      <c r="C23" s="199" t="s">
        <v>136</v>
      </c>
      <c r="D23" s="199"/>
      <c r="E23" s="199"/>
      <c r="F23" s="199"/>
      <c r="G23" s="199"/>
      <c r="H23" s="199"/>
      <c r="I23" s="199"/>
      <c r="J23" s="199"/>
      <c r="K23" s="199"/>
      <c r="L23" s="199"/>
      <c r="M23" s="199"/>
      <c r="N23" s="199"/>
      <c r="O23" s="198"/>
      <c r="P23" s="198"/>
      <c r="Q23" s="192"/>
      <c r="R23" s="192"/>
      <c r="S23" s="192"/>
      <c r="T23" s="192"/>
      <c r="U23" s="192"/>
      <c r="V23" s="192"/>
      <c r="W23" s="192"/>
      <c r="X23" s="192"/>
      <c r="Y23" s="192"/>
      <c r="Z23" s="192"/>
      <c r="AA23" s="192"/>
      <c r="AB23" s="192"/>
      <c r="AC23" s="192"/>
      <c r="AD23" s="192"/>
      <c r="AE23" s="192"/>
    </row>
    <row r="24" spans="1:31" ht="14.25" customHeight="1" x14ac:dyDescent="0.2">
      <c r="A24" s="198"/>
      <c r="B24" s="197" t="s">
        <v>188</v>
      </c>
      <c r="C24" s="199" t="s">
        <v>137</v>
      </c>
      <c r="D24" s="199"/>
      <c r="E24" s="199"/>
      <c r="F24" s="199"/>
      <c r="G24" s="199"/>
      <c r="H24" s="199"/>
      <c r="I24" s="198"/>
      <c r="J24" s="198"/>
      <c r="K24" s="198"/>
      <c r="L24" s="198"/>
      <c r="M24" s="198"/>
      <c r="N24" s="198"/>
      <c r="O24" s="198"/>
      <c r="P24" s="198"/>
      <c r="Q24" s="192"/>
      <c r="R24" s="192"/>
      <c r="S24" s="192"/>
      <c r="T24" s="192"/>
      <c r="U24" s="192"/>
      <c r="V24" s="192"/>
      <c r="W24" s="192"/>
      <c r="X24" s="192"/>
      <c r="Y24" s="192"/>
      <c r="Z24" s="192"/>
      <c r="AA24" s="192"/>
      <c r="AB24" s="192"/>
      <c r="AC24" s="192"/>
      <c r="AD24" s="192"/>
      <c r="AE24" s="192"/>
    </row>
    <row r="25" spans="1:31" ht="14.25" customHeight="1" x14ac:dyDescent="0.2">
      <c r="A25" s="198"/>
      <c r="B25" s="196" t="s">
        <v>189</v>
      </c>
      <c r="C25" s="199" t="s">
        <v>142</v>
      </c>
      <c r="D25" s="199"/>
      <c r="E25" s="199"/>
      <c r="F25" s="199"/>
      <c r="G25" s="199"/>
      <c r="H25" s="199"/>
      <c r="I25" s="199"/>
      <c r="J25" s="199"/>
      <c r="K25" s="199"/>
      <c r="L25" s="198"/>
      <c r="M25" s="198"/>
      <c r="N25" s="198"/>
      <c r="O25" s="198"/>
      <c r="P25" s="198"/>
      <c r="Q25" s="192"/>
      <c r="R25" s="192"/>
      <c r="S25" s="192"/>
      <c r="T25" s="192"/>
      <c r="U25" s="192"/>
      <c r="V25" s="192"/>
      <c r="W25" s="192"/>
      <c r="X25" s="192"/>
      <c r="Y25" s="192"/>
      <c r="Z25" s="192"/>
      <c r="AA25" s="192"/>
      <c r="AB25" s="192"/>
      <c r="AC25" s="192"/>
      <c r="AD25" s="192"/>
      <c r="AE25" s="192"/>
    </row>
    <row r="26" spans="1:31" ht="14.25" customHeight="1" x14ac:dyDescent="0.2">
      <c r="A26" s="198"/>
      <c r="B26" s="196" t="s">
        <v>213</v>
      </c>
      <c r="C26" s="199" t="s">
        <v>138</v>
      </c>
      <c r="D26" s="199"/>
      <c r="E26" s="199"/>
      <c r="F26" s="199"/>
      <c r="G26" s="199"/>
      <c r="H26" s="199"/>
      <c r="I26" s="199"/>
      <c r="J26" s="199"/>
      <c r="K26" s="198"/>
      <c r="L26" s="198"/>
      <c r="M26" s="198"/>
      <c r="N26" s="198"/>
      <c r="O26" s="198"/>
      <c r="P26" s="198"/>
      <c r="Q26" s="192"/>
      <c r="R26" s="192"/>
      <c r="S26" s="192"/>
      <c r="T26" s="192"/>
      <c r="U26" s="192"/>
      <c r="V26" s="192"/>
      <c r="W26" s="192"/>
      <c r="X26" s="192"/>
      <c r="Y26" s="192"/>
      <c r="Z26" s="192"/>
      <c r="AA26" s="192"/>
      <c r="AB26" s="192"/>
      <c r="AC26" s="192"/>
      <c r="AD26" s="192"/>
      <c r="AE26" s="192"/>
    </row>
    <row r="27" spans="1:31" ht="14.25" customHeight="1" x14ac:dyDescent="0.2">
      <c r="A27" s="198"/>
      <c r="B27" s="196" t="s">
        <v>214</v>
      </c>
      <c r="C27" s="199" t="s">
        <v>141</v>
      </c>
      <c r="D27" s="199"/>
      <c r="E27" s="199"/>
      <c r="F27" s="199"/>
      <c r="G27" s="199"/>
      <c r="H27" s="199"/>
      <c r="I27" s="199"/>
      <c r="J27" s="199"/>
      <c r="K27" s="199"/>
      <c r="L27" s="199"/>
      <c r="M27" s="199"/>
      <c r="N27" s="199"/>
      <c r="O27" s="198"/>
      <c r="P27" s="198"/>
      <c r="Q27" s="192"/>
      <c r="R27" s="192"/>
      <c r="S27" s="192"/>
      <c r="T27" s="192"/>
      <c r="U27" s="192"/>
      <c r="V27" s="192"/>
      <c r="W27" s="192"/>
      <c r="X27" s="192"/>
      <c r="Y27" s="192"/>
      <c r="Z27" s="192"/>
      <c r="AA27" s="192"/>
      <c r="AB27" s="192"/>
      <c r="AC27" s="192"/>
      <c r="AD27" s="192"/>
      <c r="AE27" s="192"/>
    </row>
    <row r="28" spans="1:31" ht="14.25" customHeight="1" x14ac:dyDescent="0.2">
      <c r="A28" s="198"/>
      <c r="B28" s="196" t="s">
        <v>215</v>
      </c>
      <c r="C28" s="199" t="s">
        <v>140</v>
      </c>
      <c r="D28" s="199"/>
      <c r="E28" s="199"/>
      <c r="F28" s="199"/>
      <c r="G28" s="199"/>
      <c r="H28" s="199"/>
      <c r="I28" s="199"/>
      <c r="J28" s="199"/>
      <c r="K28" s="199"/>
      <c r="L28" s="199"/>
      <c r="M28" s="199"/>
      <c r="N28" s="199"/>
      <c r="O28" s="199"/>
      <c r="P28" s="198"/>
      <c r="Q28" s="192"/>
      <c r="R28" s="192"/>
      <c r="S28" s="192"/>
      <c r="T28" s="192"/>
      <c r="U28" s="192"/>
      <c r="V28" s="192"/>
      <c r="W28" s="192"/>
      <c r="X28" s="192"/>
      <c r="Y28" s="192"/>
      <c r="Z28" s="192"/>
      <c r="AA28" s="192"/>
      <c r="AB28" s="192"/>
      <c r="AC28" s="192"/>
      <c r="AD28" s="192"/>
      <c r="AE28" s="192"/>
    </row>
    <row r="29" spans="1:31" ht="14.25" customHeight="1" x14ac:dyDescent="0.2">
      <c r="A29" s="198"/>
      <c r="B29" s="196" t="s">
        <v>216</v>
      </c>
      <c r="C29" s="199" t="s">
        <v>139</v>
      </c>
      <c r="D29" s="199"/>
      <c r="E29" s="199"/>
      <c r="F29" s="199"/>
      <c r="G29" s="199"/>
      <c r="H29" s="199"/>
      <c r="I29" s="199"/>
      <c r="J29" s="199"/>
      <c r="K29" s="199"/>
      <c r="L29" s="199"/>
      <c r="M29" s="199"/>
      <c r="N29" s="199"/>
      <c r="O29" s="199"/>
      <c r="P29" s="199"/>
      <c r="Q29" s="192"/>
      <c r="R29" s="192"/>
      <c r="S29" s="192"/>
      <c r="T29" s="192"/>
      <c r="U29" s="192"/>
      <c r="V29" s="192"/>
      <c r="W29" s="192"/>
      <c r="X29" s="192"/>
      <c r="Y29" s="192"/>
      <c r="Z29" s="192"/>
      <c r="AA29" s="192"/>
      <c r="AB29" s="192"/>
      <c r="AC29" s="192"/>
      <c r="AD29" s="192"/>
      <c r="AE29" s="192"/>
    </row>
    <row r="30" spans="1:31" ht="14.25" customHeight="1" x14ac:dyDescent="0.2">
      <c r="A30" s="198"/>
      <c r="B30" s="196" t="s">
        <v>217</v>
      </c>
      <c r="C30" s="199" t="s">
        <v>170</v>
      </c>
      <c r="D30" s="199"/>
      <c r="E30" s="199"/>
      <c r="F30" s="199"/>
      <c r="G30" s="199"/>
      <c r="H30" s="199"/>
      <c r="I30" s="199"/>
      <c r="J30" s="199"/>
      <c r="K30" s="199"/>
      <c r="L30" s="198"/>
      <c r="M30" s="198"/>
      <c r="N30" s="198"/>
      <c r="O30" s="198"/>
      <c r="P30" s="198"/>
      <c r="Q30" s="192"/>
      <c r="R30" s="192"/>
      <c r="S30" s="192"/>
      <c r="T30" s="192"/>
      <c r="U30" s="192"/>
      <c r="V30" s="192"/>
      <c r="W30" s="192"/>
      <c r="X30" s="192"/>
      <c r="Y30" s="192"/>
      <c r="Z30" s="192"/>
      <c r="AA30" s="192"/>
      <c r="AB30" s="192"/>
      <c r="AC30" s="192"/>
      <c r="AD30" s="192"/>
      <c r="AE30" s="192"/>
    </row>
    <row r="31" spans="1:31" ht="14.25" customHeight="1" x14ac:dyDescent="0.2">
      <c r="A31" s="198"/>
      <c r="B31" s="199"/>
      <c r="C31" s="199"/>
      <c r="D31" s="198"/>
      <c r="E31" s="198"/>
      <c r="F31" s="198"/>
      <c r="G31" s="198"/>
      <c r="H31" s="198"/>
      <c r="I31" s="198"/>
      <c r="J31" s="198"/>
      <c r="K31" s="198"/>
      <c r="L31" s="198"/>
      <c r="M31" s="198"/>
      <c r="N31" s="198"/>
      <c r="O31" s="198"/>
      <c r="P31" s="198"/>
      <c r="Q31" s="192"/>
      <c r="R31" s="192"/>
      <c r="S31" s="192"/>
      <c r="T31" s="192"/>
      <c r="U31" s="192"/>
      <c r="V31" s="192"/>
      <c r="W31" s="192"/>
      <c r="X31" s="192"/>
      <c r="Y31" s="192"/>
      <c r="Z31" s="192"/>
      <c r="AA31" s="192"/>
      <c r="AB31" s="192"/>
      <c r="AC31" s="192"/>
      <c r="AD31" s="192"/>
      <c r="AE31" s="192"/>
    </row>
    <row r="32" spans="1:31" ht="14.25" customHeight="1" x14ac:dyDescent="0.2">
      <c r="A32" s="192"/>
      <c r="B32" s="199"/>
      <c r="C32" s="199"/>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row>
    <row r="33" spans="1:31" ht="14.25" customHeight="1" x14ac:dyDescent="0.2">
      <c r="A33" s="192"/>
      <c r="B33" s="199"/>
      <c r="C33" s="199"/>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row>
    <row r="34" spans="1:31" ht="14.25" customHeight="1" x14ac:dyDescent="0.2">
      <c r="A34" s="192"/>
      <c r="B34" s="199"/>
      <c r="C34" s="198"/>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row>
    <row r="35" spans="1:31" x14ac:dyDescent="0.2">
      <c r="A35" s="192"/>
      <c r="B35" s="199"/>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row>
    <row r="36" spans="1:31" x14ac:dyDescent="0.2">
      <c r="A36" s="192"/>
      <c r="B36" s="199"/>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row>
    <row r="37" spans="1:31" x14ac:dyDescent="0.2">
      <c r="A37" s="192"/>
      <c r="B37" s="199"/>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row>
    <row r="38" spans="1:31" x14ac:dyDescent="0.2">
      <c r="A38" s="192"/>
      <c r="B38" s="199"/>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row>
    <row r="39" spans="1:31" x14ac:dyDescent="0.2">
      <c r="A39" s="192"/>
      <c r="B39" s="199"/>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row>
    <row r="40" spans="1:31" x14ac:dyDescent="0.2">
      <c r="A40" s="192"/>
      <c r="B40" s="199"/>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row>
    <row r="41" spans="1:31" x14ac:dyDescent="0.2">
      <c r="A41" s="192"/>
      <c r="B41" s="199"/>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row>
    <row r="42" spans="1:31" x14ac:dyDescent="0.2">
      <c r="A42" s="192"/>
      <c r="B42" s="199"/>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row>
    <row r="43" spans="1:31" x14ac:dyDescent="0.2">
      <c r="A43" s="192"/>
      <c r="B43" s="199"/>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row>
    <row r="44" spans="1:31" x14ac:dyDescent="0.2">
      <c r="A44" s="192"/>
      <c r="B44" s="199"/>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row>
    <row r="45" spans="1:31" ht="15" x14ac:dyDescent="0.2">
      <c r="A45" s="192"/>
      <c r="B45" s="198"/>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row>
    <row r="46" spans="1:3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row>
    <row r="47" spans="1:31" x14ac:dyDescent="0.2">
      <c r="A47" s="192"/>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row>
    <row r="48" spans="1:31" x14ac:dyDescent="0.2">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row>
    <row r="49" spans="1:31" x14ac:dyDescent="0.2">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row>
    <row r="50" spans="1:31" x14ac:dyDescent="0.2">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1:31" x14ac:dyDescent="0.2">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1:31" x14ac:dyDescent="0.2">
      <c r="A52" s="19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1:31" x14ac:dyDescent="0.2">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row>
    <row r="54" spans="1:31" x14ac:dyDescent="0.2">
      <c r="B54" s="192"/>
      <c r="C54" s="192"/>
      <c r="R54" s="192"/>
      <c r="S54" s="192"/>
      <c r="T54" s="192"/>
      <c r="U54" s="192"/>
      <c r="V54" s="192"/>
      <c r="W54" s="192"/>
      <c r="X54" s="192"/>
      <c r="Y54" s="192"/>
      <c r="Z54" s="192"/>
      <c r="AA54" s="192"/>
      <c r="AB54" s="192"/>
      <c r="AC54" s="192"/>
      <c r="AD54" s="192"/>
      <c r="AE54" s="192"/>
    </row>
    <row r="55" spans="1:31" x14ac:dyDescent="0.2">
      <c r="B55" s="192"/>
      <c r="C55" s="192"/>
      <c r="R55" s="192"/>
      <c r="S55" s="192"/>
      <c r="T55" s="192"/>
      <c r="U55" s="192"/>
      <c r="V55" s="192"/>
      <c r="W55" s="192"/>
      <c r="X55" s="192"/>
      <c r="Y55" s="192"/>
      <c r="Z55" s="192"/>
      <c r="AA55" s="192"/>
      <c r="AB55" s="192"/>
      <c r="AC55" s="192"/>
      <c r="AD55" s="192"/>
      <c r="AE55" s="192"/>
    </row>
    <row r="56" spans="1:31" x14ac:dyDescent="0.2">
      <c r="B56" s="192"/>
      <c r="C56" s="192"/>
      <c r="R56" s="192"/>
      <c r="S56" s="192"/>
      <c r="T56" s="192"/>
      <c r="U56" s="192"/>
      <c r="V56" s="192"/>
      <c r="W56" s="192"/>
      <c r="X56" s="192"/>
      <c r="Y56" s="192"/>
      <c r="Z56" s="192"/>
      <c r="AA56" s="192"/>
      <c r="AB56" s="192"/>
      <c r="AC56" s="192"/>
      <c r="AD56" s="192"/>
      <c r="AE56" s="192"/>
    </row>
    <row r="57" spans="1:31" x14ac:dyDescent="0.2">
      <c r="B57" s="192"/>
      <c r="R57" s="192"/>
      <c r="S57" s="192"/>
      <c r="T57" s="192"/>
      <c r="U57" s="192"/>
      <c r="V57" s="192"/>
      <c r="W57" s="192"/>
      <c r="X57" s="192"/>
      <c r="Y57" s="192"/>
      <c r="Z57" s="192"/>
      <c r="AA57" s="192"/>
      <c r="AB57" s="192"/>
      <c r="AC57" s="192"/>
      <c r="AD57" s="192"/>
      <c r="AE57" s="192"/>
    </row>
    <row r="58" spans="1:31" x14ac:dyDescent="0.2">
      <c r="B58" s="192"/>
      <c r="R58" s="192"/>
      <c r="S58" s="192"/>
      <c r="T58" s="192"/>
      <c r="U58" s="192"/>
      <c r="V58" s="192"/>
      <c r="W58" s="192"/>
      <c r="X58" s="192"/>
      <c r="Y58" s="192"/>
      <c r="Z58" s="192"/>
      <c r="AA58" s="192"/>
      <c r="AB58" s="192"/>
      <c r="AC58" s="192"/>
      <c r="AD58" s="192"/>
      <c r="AE58" s="192"/>
    </row>
    <row r="59" spans="1:31" x14ac:dyDescent="0.2">
      <c r="B59" s="192"/>
      <c r="R59" s="192"/>
      <c r="S59" s="192"/>
      <c r="T59" s="192"/>
      <c r="U59" s="192"/>
      <c r="V59" s="192"/>
      <c r="W59" s="192"/>
      <c r="X59" s="192"/>
      <c r="Y59" s="192"/>
      <c r="Z59" s="192"/>
      <c r="AA59" s="192"/>
      <c r="AB59" s="192"/>
      <c r="AC59" s="192"/>
      <c r="AD59" s="192"/>
      <c r="AE59" s="192"/>
    </row>
    <row r="60" spans="1:31" x14ac:dyDescent="0.2">
      <c r="B60" s="192"/>
      <c r="R60" s="192"/>
      <c r="S60" s="192"/>
      <c r="T60" s="192"/>
      <c r="U60" s="192"/>
      <c r="V60" s="192"/>
      <c r="W60" s="192"/>
      <c r="X60" s="192"/>
      <c r="Y60" s="192"/>
      <c r="Z60" s="192"/>
      <c r="AA60" s="192"/>
      <c r="AB60" s="192"/>
      <c r="AC60" s="192"/>
      <c r="AD60" s="192"/>
      <c r="AE60" s="192"/>
    </row>
    <row r="61" spans="1:31" x14ac:dyDescent="0.2">
      <c r="B61" s="192"/>
      <c r="R61" s="192"/>
      <c r="S61" s="192"/>
      <c r="T61" s="192"/>
      <c r="U61" s="192"/>
      <c r="V61" s="192"/>
      <c r="W61" s="192"/>
      <c r="X61" s="192"/>
      <c r="Y61" s="192"/>
      <c r="Z61" s="192"/>
      <c r="AA61" s="192"/>
      <c r="AB61" s="192"/>
      <c r="AC61" s="192"/>
      <c r="AD61" s="192"/>
      <c r="AE61" s="192"/>
    </row>
    <row r="62" spans="1:31" x14ac:dyDescent="0.2">
      <c r="B62" s="192"/>
      <c r="R62" s="192"/>
      <c r="S62" s="192"/>
      <c r="T62" s="192"/>
      <c r="U62" s="192"/>
      <c r="V62" s="192"/>
      <c r="W62" s="192"/>
      <c r="X62" s="192"/>
      <c r="Y62" s="192"/>
      <c r="Z62" s="192"/>
      <c r="AA62" s="192"/>
      <c r="AB62" s="192"/>
      <c r="AC62" s="192"/>
      <c r="AD62" s="192"/>
      <c r="AE62" s="192"/>
    </row>
    <row r="63" spans="1:31" x14ac:dyDescent="0.2">
      <c r="B63" s="192"/>
      <c r="R63" s="192"/>
      <c r="S63" s="192"/>
      <c r="T63" s="192"/>
      <c r="U63" s="192"/>
      <c r="V63" s="192"/>
      <c r="W63" s="192"/>
      <c r="X63" s="192"/>
      <c r="Y63" s="192"/>
      <c r="Z63" s="192"/>
      <c r="AA63" s="192"/>
      <c r="AB63" s="192"/>
      <c r="AC63" s="192"/>
      <c r="AD63" s="192"/>
      <c r="AE63" s="192"/>
    </row>
    <row r="64" spans="1:31" x14ac:dyDescent="0.2">
      <c r="B64" s="192"/>
      <c r="R64" s="192"/>
      <c r="S64" s="192"/>
      <c r="T64" s="192"/>
      <c r="U64" s="192"/>
      <c r="V64" s="192"/>
      <c r="W64" s="192"/>
      <c r="X64" s="192"/>
      <c r="Y64" s="192"/>
      <c r="Z64" s="192"/>
      <c r="AA64" s="192"/>
      <c r="AB64" s="192"/>
      <c r="AC64" s="192"/>
      <c r="AD64" s="192"/>
      <c r="AE64" s="192"/>
    </row>
    <row r="65" spans="2:31" x14ac:dyDescent="0.2">
      <c r="B65" s="192"/>
      <c r="R65" s="192"/>
      <c r="S65" s="192"/>
      <c r="T65" s="192"/>
      <c r="U65" s="192"/>
      <c r="V65" s="192"/>
      <c r="W65" s="192"/>
      <c r="X65" s="192"/>
      <c r="Y65" s="192"/>
      <c r="Z65" s="192"/>
      <c r="AA65" s="192"/>
      <c r="AB65" s="192"/>
      <c r="AC65" s="192"/>
      <c r="AD65" s="192"/>
      <c r="AE65" s="192"/>
    </row>
    <row r="66" spans="2:31" x14ac:dyDescent="0.2">
      <c r="B66" s="192"/>
      <c r="R66" s="192"/>
      <c r="S66" s="192"/>
      <c r="T66" s="192"/>
      <c r="U66" s="192"/>
      <c r="V66" s="192"/>
      <c r="W66" s="192"/>
      <c r="X66" s="192"/>
      <c r="Y66" s="192"/>
      <c r="Z66" s="192"/>
      <c r="AA66" s="192"/>
      <c r="AB66" s="192"/>
      <c r="AC66" s="192"/>
      <c r="AD66" s="192"/>
      <c r="AE66" s="192"/>
    </row>
    <row r="67" spans="2:31" x14ac:dyDescent="0.2">
      <c r="B67" s="192"/>
      <c r="R67" s="192"/>
      <c r="S67" s="192"/>
      <c r="T67" s="192"/>
      <c r="U67" s="192"/>
      <c r="V67" s="192"/>
      <c r="W67" s="192"/>
      <c r="X67" s="192"/>
      <c r="Y67" s="192"/>
      <c r="Z67" s="192"/>
      <c r="AA67" s="192"/>
      <c r="AB67" s="192"/>
      <c r="AC67" s="192"/>
      <c r="AD67" s="192"/>
      <c r="AE67" s="192"/>
    </row>
  </sheetData>
  <hyperlinks>
    <hyperlink ref="B22:O22" location="AT5.8!A1" display="AT5.8"/>
    <hyperlink ref="B9:O9" location="'Fig 5.4'!A1" display="Fig 5.4"/>
    <hyperlink ref="B12:N12" location="'Fig 5.7'!A1" display="Fig 5.7"/>
    <hyperlink ref="B11:L11" location="'Fig 5.6'!A1" display="Fig 5.6"/>
    <hyperlink ref="B10:I10" location="'Fig 5.5'!A1" display="Fig 5.5"/>
    <hyperlink ref="B8:L8" location="'Fig 5.3'!A1" display="Fig 5.3"/>
    <hyperlink ref="B7:M7" location="'Fig 5.2'!A1" display="Fig 5.2"/>
    <hyperlink ref="B21:L21" location="AT5.7!A1" display="AT5.7"/>
    <hyperlink ref="B20:I20" location="AT5.6!A1" display="AT5.6"/>
    <hyperlink ref="B19:H19" location="AT6.2!A1" display="AT6.2"/>
    <hyperlink ref="B18:K18" location="AT5.4!A1" display="AT5.4"/>
    <hyperlink ref="B17:G17" location="AT5.3!A1" display="AT5.3"/>
    <hyperlink ref="B16:K16" location="AT5.2!A1" display="AT5.2"/>
    <hyperlink ref="B6" location="'Fig 4.1 '!A1" display="Fig 4.1"/>
    <hyperlink ref="B7" location="'Fig 4.2'!A1" display="Fig 4.2"/>
    <hyperlink ref="B8" location="'Fig 4.3'!A1" display="Fig 4.3"/>
    <hyperlink ref="B9" location="'Fig 4.4'!A1" display="Fig 4.4"/>
    <hyperlink ref="B10" location="'Fig 4.5'!A1" display="Fig 4.5"/>
    <hyperlink ref="B11" location="'Fig 4.6'!A1" display="Fig 4.6"/>
    <hyperlink ref="B12" location="'Fig 4.7'!A1" display="Fig 4.7"/>
    <hyperlink ref="B6:I6" location="'Fig 6.1'!A1" display="Fig 6.1"/>
    <hyperlink ref="C6:H6" location="'Fig 4.1 '!A1" display="Figure 4.1: Household type, private renters, 2003-04 and 2013-14"/>
    <hyperlink ref="C7:M7" location="'Fig 4.2'!A1" display="Figure 4.2: Ratio of housing costs: income (including housing benefit), by income quintile, private renters, 2013-14"/>
    <hyperlink ref="C8:L8" location="'Fig 4.3'!A1" display="Figure 4.3: Ratio of housing costs: income (including housing benefit), by area, private renters, 2013-14"/>
    <hyperlink ref="C9:J9" location="'Fig 4.4'!A1" display="Figure 4.4: Reasons for difficulties in paying rent on time, private renters, 2013-14"/>
    <hyperlink ref="C10:J10" location="'Fig 4.5'!A1" display="Figure 4.5: Difficulties in paying rent, by economic status, private renters, 2013-14"/>
    <hyperlink ref="C11:M11" location="'Fig 4.6'!A1" display="Figure 4.6: Satisfaction with accommodation, tenure, and life satisfaction by economic status, private renters, 2013-14"/>
    <hyperlink ref="C12:K12" location="'Fig 4.7'!A1" display="'Fig 4.7'!A1"/>
    <hyperlink ref="B18" location="AT4.1!A1" display="AT4.1"/>
    <hyperlink ref="B19" location="AT4.2!A1" display="AT4.2"/>
    <hyperlink ref="B20" location="AT4.3!A1" display="AT4.3"/>
    <hyperlink ref="B21" location="AT4.4!A1" display="AT4.4"/>
    <hyperlink ref="B22" location="AT4.5!A1" display="AT4.5"/>
    <hyperlink ref="B23" location="AT4.6!A1" display="AT4.6"/>
    <hyperlink ref="B24" location="AT4.7!A1" display="AT4.7"/>
    <hyperlink ref="B25" location="AT4.8!A1" display="AT4.8"/>
    <hyperlink ref="C16:K16" location="AT4.2!A1" display="Annex Table 4.2: Average household size, by demographic characteristics, private renters, 2013-14"/>
    <hyperlink ref="C17:K17" location="AT4.3!A1" display="Annex Table 4.3: Financial circumstances, by demographic characteristics, private renters, 2013-14"/>
    <hyperlink ref="C18:I18" location="AT4.4!A1" display="Annex Table 4.4: Difficulties in paying rent, private renters, 2013-14"/>
    <hyperlink ref="C19:K19" location="AT4.5!A1" display="Annex Table 4.5: Difficulties in paying rent, by demographic characteristics, private renters, 2013-14"/>
    <hyperlink ref="C20:L20" location="AT4.6!A1" display="Annex Table 4.6: Satisfaction and wellbeing, by demographic characteristics, private renters, 2013-14"/>
    <hyperlink ref="C21:N21" location="AT4.7!A1" display="Annex Table 4.7: Expectations of buying and average length of residence, by demographic characteristics, private renters, 2013-14"/>
    <hyperlink ref="C22:L22" location="AT4.8!A1" display="Annex Table 4.8: Accommodation characteristics, by demographic characteristics, private renters, 2013-14"/>
    <hyperlink ref="B13" location="'Fig 5.7'!A1" display="Fig 5.7"/>
    <hyperlink ref="B14" location="'Fig 5.7'!A1" display="Fig 5.7"/>
    <hyperlink ref="B15" location="'Fig 5.7'!A1" display="Fig 5.7"/>
    <hyperlink ref="B26:B36" location="AT4.8!A1" display="AT4.8"/>
    <hyperlink ref="B7:G7" location="'Fig 6.2'!A1" display="Fig 6.2"/>
    <hyperlink ref="B8:G8" location="'Fig 6.3'!A1" display="Fig 6.3"/>
    <hyperlink ref="B9:H9" location="'Fig 6.4'!A1" display="Fig 6.4"/>
    <hyperlink ref="B10:G10" location="'Fig 6.5'!A1" display="Fig 6.5"/>
    <hyperlink ref="B11:I11" location="'Fig 6.6'!A1" display="Fig 6.6"/>
    <hyperlink ref="B12:G12" location="'Fig 6.7'!A1" display="Fig 6.7"/>
    <hyperlink ref="B13:H13" location="'Fig 6.8'!A1" display="Fig 6.8"/>
    <hyperlink ref="B14:H14" location="'Fig 6.9'!A1" display="Fig 6.9"/>
    <hyperlink ref="B15:G15" location="'Fig 6.10'!A1" display="Fig 6.10"/>
    <hyperlink ref="B18:J18" location="AT6.1!A1" display="AT6.1"/>
    <hyperlink ref="B20:G20" location="AT6.3!A1" display="AT6.3"/>
    <hyperlink ref="B21:H21" location="AT6.4!A1" display="AT6.4"/>
    <hyperlink ref="B22:H22" location="AT6.5!A1" display="AT6.5"/>
    <hyperlink ref="B23:I23" location="AT6.6!A1" display="AT6.6"/>
    <hyperlink ref="B24:H24" location="AT6.7!A1" display="AT6.7"/>
    <hyperlink ref="B25:K25" location="AT6.8!A1" display="AT6.8"/>
    <hyperlink ref="B26:J26" location="AT6.9!A1" display="AT6.9"/>
    <hyperlink ref="B27:I27" location="AT6.10!A1" display="AT6.10"/>
    <hyperlink ref="B28:K28" location="AT6.11!A1" display="AT6.11"/>
    <hyperlink ref="B29:J29" location="AT6.12!A1" display="AT6.12"/>
    <hyperlink ref="B30:I30" location="AT6.13!A1" display="AT6.13"/>
  </hyperlink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1:T30"/>
  <sheetViews>
    <sheetView workbookViewId="0">
      <selection activeCell="G32" sqref="G32"/>
    </sheetView>
  </sheetViews>
  <sheetFormatPr defaultRowHeight="12.75" x14ac:dyDescent="0.2"/>
  <cols>
    <col min="1" max="13" width="9.140625" style="1"/>
    <col min="14" max="14" width="36.140625" style="1" customWidth="1"/>
    <col min="15" max="15" width="13.85546875" style="1" customWidth="1"/>
    <col min="16" max="16" width="9.140625" style="1"/>
    <col min="17" max="17" width="14.140625" style="1" customWidth="1"/>
    <col min="18" max="18" width="27.7109375" style="1" customWidth="1"/>
    <col min="19" max="16384" width="9.140625" style="1"/>
  </cols>
  <sheetData>
    <row r="1" spans="2:20" x14ac:dyDescent="0.2">
      <c r="R1" s="100"/>
      <c r="S1" s="3"/>
      <c r="T1" s="101"/>
    </row>
    <row r="2" spans="2:20" ht="18.75" customHeight="1" x14ac:dyDescent="0.25">
      <c r="B2" s="16" t="s">
        <v>169</v>
      </c>
      <c r="R2" s="102"/>
      <c r="S2" s="24"/>
      <c r="T2" s="103"/>
    </row>
    <row r="3" spans="2:20" x14ac:dyDescent="0.2">
      <c r="R3" s="102"/>
      <c r="S3" s="24"/>
      <c r="T3" s="103"/>
    </row>
    <row r="4" spans="2:20" x14ac:dyDescent="0.2">
      <c r="R4" s="102"/>
      <c r="S4" s="24"/>
      <c r="T4" s="103"/>
    </row>
    <row r="5" spans="2:20" x14ac:dyDescent="0.2">
      <c r="R5" s="102"/>
      <c r="S5" s="24"/>
      <c r="T5" s="103"/>
    </row>
    <row r="13" spans="2:20" ht="15" x14ac:dyDescent="0.25">
      <c r="N13" s="226" t="s">
        <v>228</v>
      </c>
    </row>
    <row r="16" spans="2:20" x14ac:dyDescent="0.2">
      <c r="N16" s="158"/>
      <c r="O16" s="228" t="s">
        <v>100</v>
      </c>
      <c r="P16" s="200" t="s">
        <v>99</v>
      </c>
      <c r="Q16" s="101"/>
    </row>
    <row r="17" spans="2:17" x14ac:dyDescent="0.2">
      <c r="N17" s="153" t="s">
        <v>115</v>
      </c>
      <c r="O17" s="138">
        <v>77.642298794391124</v>
      </c>
      <c r="P17" s="169">
        <v>2160.6243995802624</v>
      </c>
    </row>
    <row r="18" spans="2:17" x14ac:dyDescent="0.2">
      <c r="N18" s="153" t="s">
        <v>116</v>
      </c>
      <c r="O18" s="138">
        <v>8.1648830647544397</v>
      </c>
      <c r="P18" s="148">
        <v>227.21178846268936</v>
      </c>
    </row>
    <row r="19" spans="2:17" x14ac:dyDescent="0.2">
      <c r="N19" s="153" t="s">
        <v>117</v>
      </c>
      <c r="O19" s="138">
        <v>8.2959204372299418</v>
      </c>
      <c r="P19" s="169">
        <v>230.85828719628827</v>
      </c>
    </row>
    <row r="20" spans="2:17" x14ac:dyDescent="0.2">
      <c r="N20" s="153" t="s">
        <v>123</v>
      </c>
      <c r="O20" s="138">
        <v>1.5</v>
      </c>
      <c r="P20" s="169">
        <v>42.540875374881082</v>
      </c>
    </row>
    <row r="21" spans="2:17" x14ac:dyDescent="0.2">
      <c r="N21" s="153" t="s">
        <v>149</v>
      </c>
      <c r="O21" s="181">
        <v>6.2510743908843187</v>
      </c>
      <c r="P21" s="169">
        <v>173.95445604080535</v>
      </c>
    </row>
    <row r="22" spans="2:17" x14ac:dyDescent="0.2">
      <c r="N22" s="153" t="s">
        <v>150</v>
      </c>
      <c r="O22" s="181">
        <v>2.380537784304523</v>
      </c>
      <c r="P22" s="169">
        <v>66.245437097525127</v>
      </c>
    </row>
    <row r="23" spans="2:17" x14ac:dyDescent="0.2">
      <c r="B23" s="95" t="s">
        <v>103</v>
      </c>
      <c r="N23" s="83"/>
      <c r="P23" s="128"/>
      <c r="Q23" s="68"/>
    </row>
    <row r="24" spans="2:17" x14ac:dyDescent="0.2">
      <c r="B24" s="17" t="s">
        <v>121</v>
      </c>
    </row>
    <row r="25" spans="2:17" x14ac:dyDescent="0.2">
      <c r="B25" s="17" t="s">
        <v>6</v>
      </c>
    </row>
    <row r="27" spans="2:17" x14ac:dyDescent="0.2">
      <c r="B27" s="95"/>
    </row>
    <row r="28" spans="2:17" x14ac:dyDescent="0.2">
      <c r="B28" s="17"/>
    </row>
    <row r="29" spans="2:17" x14ac:dyDescent="0.2">
      <c r="B29" s="17"/>
    </row>
    <row r="30" spans="2:17" x14ac:dyDescent="0.2">
      <c r="B30" s="17"/>
    </row>
  </sheetData>
  <phoneticPr fontId="21" type="noConversion"/>
  <pageMargins left="0.75" right="0.75" top="1" bottom="1" header="0.5" footer="0.5"/>
  <pageSetup paperSize="9" orientation="landscape"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A1:V46"/>
  <sheetViews>
    <sheetView workbookViewId="0">
      <selection activeCell="O24" sqref="O24"/>
    </sheetView>
  </sheetViews>
  <sheetFormatPr defaultRowHeight="12.75" x14ac:dyDescent="0.2"/>
  <cols>
    <col min="1" max="12" width="9.140625" style="3"/>
    <col min="13" max="13" width="14.28515625" style="3" customWidth="1"/>
    <col min="14" max="14" width="13.7109375" style="3" customWidth="1"/>
    <col min="15" max="15" width="16.28515625" style="3" customWidth="1"/>
    <col min="16" max="16" width="12.7109375" style="3" customWidth="1"/>
    <col min="17" max="17" width="19.42578125" style="3" customWidth="1"/>
    <col min="18" max="18" width="19.7109375" style="3" customWidth="1"/>
    <col min="19" max="19" width="17.28515625" style="3" customWidth="1"/>
    <col min="20" max="20" width="12.7109375" style="3" customWidth="1"/>
    <col min="21" max="16384" width="9.140625" style="3"/>
  </cols>
  <sheetData>
    <row r="1" spans="1:22" x14ac:dyDescent="0.2">
      <c r="F1" s="25"/>
      <c r="G1" s="25"/>
      <c r="H1" s="25"/>
      <c r="M1" s="170" t="s">
        <v>229</v>
      </c>
    </row>
    <row r="2" spans="1:22" ht="18.75" customHeight="1" x14ac:dyDescent="0.25">
      <c r="B2" s="20" t="s">
        <v>143</v>
      </c>
      <c r="F2" s="25"/>
      <c r="G2" s="25"/>
      <c r="H2" s="25"/>
    </row>
    <row r="3" spans="1:22" ht="28.5" customHeight="1" x14ac:dyDescent="0.25">
      <c r="A3" s="206"/>
      <c r="B3" s="205"/>
      <c r="C3" s="206"/>
      <c r="D3" s="206"/>
      <c r="E3" s="206"/>
      <c r="F3" s="207"/>
      <c r="G3" s="207"/>
      <c r="H3" s="207"/>
      <c r="I3" s="206"/>
      <c r="J3" s="206"/>
      <c r="K3" s="206"/>
      <c r="L3" s="206"/>
      <c r="M3" s="230"/>
      <c r="N3" s="231" t="s">
        <v>202</v>
      </c>
      <c r="O3" s="231" t="s">
        <v>203</v>
      </c>
      <c r="P3" s="231" t="s">
        <v>199</v>
      </c>
      <c r="Q3" s="231" t="s">
        <v>200</v>
      </c>
      <c r="R3" s="231" t="s">
        <v>201</v>
      </c>
      <c r="S3" s="231" t="s">
        <v>24</v>
      </c>
      <c r="T3" s="231" t="s">
        <v>19</v>
      </c>
      <c r="U3" s="231" t="s">
        <v>28</v>
      </c>
    </row>
    <row r="4" spans="1:22" ht="18.75" customHeight="1" x14ac:dyDescent="0.2">
      <c r="F4" s="25"/>
      <c r="G4" s="25"/>
      <c r="H4" s="25"/>
      <c r="M4" s="109" t="s">
        <v>12</v>
      </c>
      <c r="N4" s="150">
        <v>67.691763533523371</v>
      </c>
      <c r="O4" s="150">
        <v>3.6704075450534841</v>
      </c>
      <c r="P4" s="150">
        <v>3.8723035032965933</v>
      </c>
      <c r="Q4" s="150">
        <v>1.6186390649227964</v>
      </c>
      <c r="R4" s="150">
        <v>4.2577833898378277</v>
      </c>
      <c r="S4" s="150">
        <v>2.0599484539688553</v>
      </c>
      <c r="T4" s="150">
        <v>11.001538571648679</v>
      </c>
      <c r="U4" s="150">
        <v>5.8237056517308812</v>
      </c>
      <c r="V4" s="24"/>
    </row>
    <row r="5" spans="1:22" s="206" customFormat="1" ht="14.25" customHeight="1" x14ac:dyDescent="0.2">
      <c r="A5" s="3"/>
      <c r="B5" s="3"/>
      <c r="C5" s="3"/>
      <c r="D5" s="3"/>
      <c r="E5" s="3"/>
      <c r="F5" s="25"/>
      <c r="G5" s="25"/>
      <c r="H5" s="25"/>
      <c r="I5" s="3"/>
      <c r="J5" s="3"/>
      <c r="K5" s="3"/>
      <c r="L5" s="3"/>
      <c r="M5" s="208"/>
      <c r="N5" s="204"/>
      <c r="O5" s="204"/>
      <c r="P5" s="204"/>
      <c r="Q5" s="204"/>
      <c r="R5" s="204"/>
      <c r="S5" s="204"/>
      <c r="T5" s="204"/>
      <c r="U5" s="204"/>
      <c r="V5" s="209"/>
    </row>
    <row r="6" spans="1:22" ht="12.75" customHeight="1" x14ac:dyDescent="0.2">
      <c r="F6" s="25"/>
      <c r="G6" s="25"/>
      <c r="H6" s="25"/>
      <c r="M6" s="109" t="s">
        <v>13</v>
      </c>
      <c r="N6" s="150">
        <v>60.246320900967795</v>
      </c>
      <c r="O6" s="150">
        <v>4.2017841285583799</v>
      </c>
      <c r="P6" s="150">
        <v>3.3529758342219029</v>
      </c>
      <c r="Q6" s="150">
        <v>1.2983245803198007</v>
      </c>
      <c r="R6" s="150">
        <v>6.1001919688380806</v>
      </c>
      <c r="S6" s="150">
        <v>3.5782348409635749</v>
      </c>
      <c r="T6" s="150">
        <v>5.8352822139059812</v>
      </c>
      <c r="U6" s="150">
        <v>15.414465838761474</v>
      </c>
    </row>
    <row r="7" spans="1:22" x14ac:dyDescent="0.2">
      <c r="F7" s="25"/>
      <c r="G7" s="25"/>
      <c r="H7" s="25"/>
    </row>
    <row r="8" spans="1:22" x14ac:dyDescent="0.2">
      <c r="F8" s="25"/>
      <c r="G8" s="25"/>
      <c r="H8" s="25"/>
    </row>
    <row r="9" spans="1:22" x14ac:dyDescent="0.2">
      <c r="F9" s="25"/>
      <c r="G9" s="25"/>
      <c r="H9" s="25"/>
    </row>
    <row r="29" spans="2:2" x14ac:dyDescent="0.2">
      <c r="B29" s="26" t="s">
        <v>110</v>
      </c>
    </row>
    <row r="30" spans="2:2" x14ac:dyDescent="0.2">
      <c r="B30" s="27" t="s">
        <v>111</v>
      </c>
    </row>
    <row r="31" spans="2:2" x14ac:dyDescent="0.2">
      <c r="B31" s="27" t="s">
        <v>6</v>
      </c>
    </row>
    <row r="44" spans="2:2" x14ac:dyDescent="0.2">
      <c r="B44" s="26"/>
    </row>
    <row r="45" spans="2:2" x14ac:dyDescent="0.2">
      <c r="B45" s="27"/>
    </row>
    <row r="46" spans="2:2" x14ac:dyDescent="0.2">
      <c r="B46" s="27"/>
    </row>
  </sheetData>
  <phoneticPr fontId="21" type="noConversion"/>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J49"/>
  <sheetViews>
    <sheetView workbookViewId="0"/>
  </sheetViews>
  <sheetFormatPr defaultRowHeight="12.75" x14ac:dyDescent="0.2"/>
  <cols>
    <col min="1" max="1" width="9.140625" style="1"/>
    <col min="2" max="6" width="13.28515625" style="1" customWidth="1"/>
    <col min="7" max="16384" width="9.140625" style="1"/>
  </cols>
  <sheetData>
    <row r="2" spans="2:6" ht="37.5" customHeight="1" x14ac:dyDescent="0.25">
      <c r="B2" s="243" t="s">
        <v>146</v>
      </c>
      <c r="C2" s="243"/>
      <c r="D2" s="243"/>
      <c r="E2" s="243"/>
      <c r="F2" s="243"/>
    </row>
    <row r="3" spans="2:6" ht="14.25" customHeight="1" x14ac:dyDescent="0.2">
      <c r="B3" s="57"/>
      <c r="C3" s="58"/>
      <c r="D3" s="58"/>
      <c r="E3" s="58"/>
      <c r="F3" s="58"/>
    </row>
    <row r="4" spans="2:6" ht="14.25" customHeight="1" x14ac:dyDescent="0.2">
      <c r="B4" s="59" t="s">
        <v>70</v>
      </c>
      <c r="C4" s="60"/>
      <c r="D4" s="60"/>
      <c r="E4" s="60"/>
      <c r="F4" s="60"/>
    </row>
    <row r="5" spans="2:6" ht="28.5" customHeight="1" x14ac:dyDescent="0.2">
      <c r="B5" s="61"/>
      <c r="C5" s="62" t="s">
        <v>64</v>
      </c>
      <c r="D5" s="62" t="s">
        <v>65</v>
      </c>
      <c r="E5" s="62" t="s">
        <v>66</v>
      </c>
      <c r="F5" s="63" t="s">
        <v>3</v>
      </c>
    </row>
    <row r="6" spans="2:6" ht="14.25" customHeight="1" x14ac:dyDescent="0.2">
      <c r="B6" s="64"/>
      <c r="C6" s="65"/>
      <c r="D6" s="65"/>
      <c r="E6" s="66"/>
      <c r="F6" s="234" t="s">
        <v>4</v>
      </c>
    </row>
    <row r="7" spans="2:6" ht="14.25" customHeight="1" x14ac:dyDescent="0.2">
      <c r="B7" s="83" t="s">
        <v>67</v>
      </c>
      <c r="C7" s="84">
        <v>870</v>
      </c>
      <c r="D7" s="84">
        <v>547</v>
      </c>
      <c r="E7" s="84">
        <v>825</v>
      </c>
      <c r="F7" s="68">
        <v>2242</v>
      </c>
    </row>
    <row r="8" spans="2:6" ht="14.25" customHeight="1" x14ac:dyDescent="0.2">
      <c r="B8" s="83" t="s">
        <v>53</v>
      </c>
      <c r="C8" s="84">
        <v>860</v>
      </c>
      <c r="D8" s="84">
        <v>603</v>
      </c>
      <c r="E8" s="84">
        <v>828</v>
      </c>
      <c r="F8" s="68">
        <v>2291</v>
      </c>
    </row>
    <row r="9" spans="2:6" ht="14.25" customHeight="1" x14ac:dyDescent="0.2">
      <c r="B9" s="83" t="s">
        <v>54</v>
      </c>
      <c r="C9" s="84">
        <v>1008</v>
      </c>
      <c r="D9" s="84">
        <v>530</v>
      </c>
      <c r="E9" s="84">
        <v>832</v>
      </c>
      <c r="F9" s="68">
        <v>2370</v>
      </c>
    </row>
    <row r="10" spans="2:6" ht="14.25" customHeight="1" x14ac:dyDescent="0.2">
      <c r="B10" s="83" t="s">
        <v>55</v>
      </c>
      <c r="C10" s="84">
        <v>984</v>
      </c>
      <c r="D10" s="84">
        <v>555</v>
      </c>
      <c r="E10" s="84">
        <v>832</v>
      </c>
      <c r="F10" s="68">
        <v>2371</v>
      </c>
    </row>
    <row r="11" spans="2:6" ht="14.25" customHeight="1" x14ac:dyDescent="0.2">
      <c r="B11" s="83" t="s">
        <v>56</v>
      </c>
      <c r="C11" s="84">
        <v>1038</v>
      </c>
      <c r="D11" s="84">
        <v>520</v>
      </c>
      <c r="E11" s="84">
        <v>842</v>
      </c>
      <c r="F11" s="68">
        <v>2400</v>
      </c>
    </row>
    <row r="12" spans="2:6" ht="14.25" customHeight="1" x14ac:dyDescent="0.2">
      <c r="B12" s="83" t="s">
        <v>57</v>
      </c>
      <c r="C12" s="84">
        <v>1001.0973834979658</v>
      </c>
      <c r="D12" s="84">
        <v>484.61616009975609</v>
      </c>
      <c r="E12" s="84">
        <v>830.71571395342971</v>
      </c>
      <c r="F12" s="68">
        <v>2316.4292575511513</v>
      </c>
    </row>
    <row r="13" spans="2:6" s="69" customFormat="1" ht="14.25" customHeight="1" x14ac:dyDescent="0.2">
      <c r="B13" s="83" t="s">
        <v>68</v>
      </c>
      <c r="C13" s="84">
        <v>924.42095875649727</v>
      </c>
      <c r="D13" s="84">
        <v>432.4953958493972</v>
      </c>
      <c r="E13" s="84">
        <v>805.15654141175526</v>
      </c>
      <c r="F13" s="68">
        <v>2162.0728960176498</v>
      </c>
    </row>
    <row r="14" spans="2:6" s="69" customFormat="1" ht="14.25" customHeight="1" x14ac:dyDescent="0.2">
      <c r="B14" s="83" t="s">
        <v>58</v>
      </c>
      <c r="C14" s="84">
        <v>968.90134610898428</v>
      </c>
      <c r="D14" s="84">
        <v>389.48768156905368</v>
      </c>
      <c r="E14" s="84">
        <v>794.00327441231468</v>
      </c>
      <c r="F14" s="68">
        <v>2152.3923020903526</v>
      </c>
    </row>
    <row r="15" spans="2:6" s="69" customFormat="1" ht="14.25" customHeight="1" x14ac:dyDescent="0.2">
      <c r="B15" s="83" t="s">
        <v>59</v>
      </c>
      <c r="C15" s="84">
        <v>885.39868064901532</v>
      </c>
      <c r="D15" s="84">
        <v>411.85080004147181</v>
      </c>
      <c r="E15" s="84">
        <v>847.03028589642372</v>
      </c>
      <c r="F15" s="68">
        <v>2144.2797665869107</v>
      </c>
    </row>
    <row r="16" spans="2:6" ht="14.25" customHeight="1" x14ac:dyDescent="0.2">
      <c r="B16" s="83" t="s">
        <v>60</v>
      </c>
      <c r="C16" s="84">
        <v>907.34813885890003</v>
      </c>
      <c r="D16" s="84">
        <v>400.01542573649999</v>
      </c>
      <c r="E16" s="84">
        <v>963.44327235169999</v>
      </c>
      <c r="F16" s="68">
        <v>2270.8068369470998</v>
      </c>
    </row>
    <row r="17" spans="2:6" ht="14.25" customHeight="1" x14ac:dyDescent="0.2">
      <c r="B17" s="83" t="s">
        <v>61</v>
      </c>
      <c r="C17" s="84">
        <v>690.22535808942757</v>
      </c>
      <c r="D17" s="84">
        <v>360.35912087817172</v>
      </c>
      <c r="E17" s="84">
        <v>960.07589364629769</v>
      </c>
      <c r="F17" s="68">
        <v>2010.6603726138967</v>
      </c>
    </row>
    <row r="18" spans="2:6" ht="14.25" customHeight="1" x14ac:dyDescent="0.2">
      <c r="B18" s="83" t="s">
        <v>62</v>
      </c>
      <c r="C18" s="84">
        <v>893.69943574281297</v>
      </c>
      <c r="D18" s="84">
        <v>397.93193984664344</v>
      </c>
      <c r="E18" s="84">
        <v>969.70281055841042</v>
      </c>
      <c r="F18" s="68">
        <v>2261.3341861478666</v>
      </c>
    </row>
    <row r="19" spans="2:6" ht="14.25" customHeight="1" x14ac:dyDescent="0.2">
      <c r="B19" s="83" t="s">
        <v>63</v>
      </c>
      <c r="C19" s="84">
        <v>985.48123239933318</v>
      </c>
      <c r="D19" s="84">
        <v>374.03604215194724</v>
      </c>
      <c r="E19" s="84">
        <v>1014.1332244454704</v>
      </c>
      <c r="F19" s="68">
        <v>2373.6504989967511</v>
      </c>
    </row>
    <row r="20" spans="2:6" ht="14.25" customHeight="1" x14ac:dyDescent="0.2">
      <c r="B20" s="83" t="s">
        <v>49</v>
      </c>
      <c r="C20" s="84">
        <v>533.89008181649649</v>
      </c>
      <c r="D20" s="84">
        <v>307.29840375269214</v>
      </c>
      <c r="E20" s="84">
        <v>1117.2834585702244</v>
      </c>
      <c r="F20" s="68">
        <v>1958.4719441394132</v>
      </c>
    </row>
    <row r="21" spans="2:6" ht="14.25" customHeight="1" x14ac:dyDescent="0.2">
      <c r="B21" s="83" t="s">
        <v>50</v>
      </c>
      <c r="C21" s="84">
        <v>360.02468561750891</v>
      </c>
      <c r="D21" s="84">
        <v>307.9636955301637</v>
      </c>
      <c r="E21" s="84">
        <v>1088.943300239639</v>
      </c>
      <c r="F21" s="68">
        <v>1756.9316813873115</v>
      </c>
    </row>
    <row r="22" spans="2:6" ht="14.25" customHeight="1" x14ac:dyDescent="0.2">
      <c r="B22" s="83" t="s">
        <v>41</v>
      </c>
      <c r="C22" s="84">
        <v>444.07500093580296</v>
      </c>
      <c r="D22" s="84">
        <v>321.99996065990899</v>
      </c>
      <c r="E22" s="84">
        <v>1261.8819640936001</v>
      </c>
      <c r="F22" s="68">
        <v>2027.9569256893119</v>
      </c>
    </row>
    <row r="23" spans="2:6" ht="14.25" customHeight="1" x14ac:dyDescent="0.2">
      <c r="B23" s="83" t="s">
        <v>42</v>
      </c>
      <c r="C23" s="80">
        <v>458.89692421686954</v>
      </c>
      <c r="D23" s="80">
        <v>324.7947866892593</v>
      </c>
      <c r="E23" s="80">
        <v>1239.4892725188895</v>
      </c>
      <c r="F23" s="68">
        <v>2023.1809834250184</v>
      </c>
    </row>
    <row r="24" spans="2:6" ht="14.25" customHeight="1" x14ac:dyDescent="0.2">
      <c r="B24" s="83" t="s">
        <v>43</v>
      </c>
      <c r="C24" s="148">
        <v>552.137738311367</v>
      </c>
      <c r="D24" s="148">
        <v>376.44680432168201</v>
      </c>
      <c r="E24" s="148">
        <v>1357.89944861147</v>
      </c>
      <c r="F24" s="105">
        <v>2286.48399124452</v>
      </c>
    </row>
    <row r="25" spans="2:6" ht="14.25" customHeight="1" x14ac:dyDescent="0.2">
      <c r="B25" s="77" t="s">
        <v>132</v>
      </c>
      <c r="C25" s="151">
        <v>680.04526833667387</v>
      </c>
      <c r="D25" s="151">
        <v>362.33111296081938</v>
      </c>
      <c r="E25" s="55">
        <v>1523.8106421775838</v>
      </c>
      <c r="F25" s="152">
        <v>2566.1870234750754</v>
      </c>
    </row>
    <row r="26" spans="2:6" ht="14.25" customHeight="1" x14ac:dyDescent="0.2">
      <c r="B26" s="64"/>
      <c r="C26" s="70"/>
      <c r="D26" s="70"/>
      <c r="E26" s="71"/>
      <c r="F26" s="235" t="s">
        <v>2</v>
      </c>
    </row>
    <row r="27" spans="2:6" ht="14.25" customHeight="1" x14ac:dyDescent="0.2">
      <c r="B27" s="83" t="s">
        <v>67</v>
      </c>
      <c r="C27" s="72">
        <f t="shared" ref="C27:F41" si="0">(C7/$F7)*100</f>
        <v>38.804638715432645</v>
      </c>
      <c r="D27" s="72">
        <f t="shared" si="0"/>
        <v>24.397859054415701</v>
      </c>
      <c r="E27" s="72">
        <f t="shared" si="0"/>
        <v>36.79750223015165</v>
      </c>
      <c r="F27" s="73">
        <f t="shared" si="0"/>
        <v>100</v>
      </c>
    </row>
    <row r="28" spans="2:6" ht="14.25" customHeight="1" x14ac:dyDescent="0.2">
      <c r="B28" s="83" t="s">
        <v>53</v>
      </c>
      <c r="C28" s="72">
        <f t="shared" si="0"/>
        <v>37.538192928852034</v>
      </c>
      <c r="D28" s="72">
        <f t="shared" si="0"/>
        <v>26.320384111741596</v>
      </c>
      <c r="E28" s="72">
        <f t="shared" si="0"/>
        <v>36.14142295940637</v>
      </c>
      <c r="F28" s="73">
        <f t="shared" si="0"/>
        <v>100</v>
      </c>
    </row>
    <row r="29" spans="2:6" ht="14.25" customHeight="1" x14ac:dyDescent="0.2">
      <c r="B29" s="83" t="s">
        <v>54</v>
      </c>
      <c r="C29" s="72">
        <f t="shared" si="0"/>
        <v>42.531645569620252</v>
      </c>
      <c r="D29" s="72">
        <f t="shared" si="0"/>
        <v>22.362869198312236</v>
      </c>
      <c r="E29" s="72">
        <f t="shared" si="0"/>
        <v>35.105485232067515</v>
      </c>
      <c r="F29" s="73">
        <f t="shared" si="0"/>
        <v>100</v>
      </c>
    </row>
    <row r="30" spans="2:6" ht="14.25" customHeight="1" x14ac:dyDescent="0.2">
      <c r="B30" s="83" t="s">
        <v>55</v>
      </c>
      <c r="C30" s="72">
        <f t="shared" si="0"/>
        <v>41.501476170392237</v>
      </c>
      <c r="D30" s="72">
        <f t="shared" si="0"/>
        <v>23.40784479122733</v>
      </c>
      <c r="E30" s="72">
        <f t="shared" si="0"/>
        <v>35.090679038380429</v>
      </c>
      <c r="F30" s="73">
        <f t="shared" si="0"/>
        <v>100</v>
      </c>
    </row>
    <row r="31" spans="2:6" ht="14.25" customHeight="1" x14ac:dyDescent="0.2">
      <c r="B31" s="83" t="s">
        <v>56</v>
      </c>
      <c r="C31" s="72">
        <f t="shared" si="0"/>
        <v>43.25</v>
      </c>
      <c r="D31" s="72">
        <f t="shared" si="0"/>
        <v>21.666666666666668</v>
      </c>
      <c r="E31" s="72">
        <f t="shared" si="0"/>
        <v>35.083333333333336</v>
      </c>
      <c r="F31" s="73">
        <f t="shared" si="0"/>
        <v>100</v>
      </c>
    </row>
    <row r="32" spans="2:6" ht="14.25" customHeight="1" x14ac:dyDescent="0.2">
      <c r="B32" s="83" t="s">
        <v>57</v>
      </c>
      <c r="C32" s="72">
        <f t="shared" si="0"/>
        <v>43.217265549317538</v>
      </c>
      <c r="D32" s="72">
        <f t="shared" si="0"/>
        <v>20.920827110087338</v>
      </c>
      <c r="E32" s="72">
        <f t="shared" si="0"/>
        <v>35.861907340595131</v>
      </c>
      <c r="F32" s="73">
        <f t="shared" si="0"/>
        <v>100</v>
      </c>
    </row>
    <row r="33" spans="2:10" ht="14.25" customHeight="1" x14ac:dyDescent="0.2">
      <c r="B33" s="83" t="s">
        <v>68</v>
      </c>
      <c r="C33" s="72">
        <f t="shared" si="0"/>
        <v>42.756234558936484</v>
      </c>
      <c r="D33" s="72">
        <f t="shared" si="0"/>
        <v>20.003737924193775</v>
      </c>
      <c r="E33" s="72">
        <f t="shared" si="0"/>
        <v>37.240027516869738</v>
      </c>
      <c r="F33" s="73">
        <f t="shared" si="0"/>
        <v>100</v>
      </c>
    </row>
    <row r="34" spans="2:10" ht="14.25" customHeight="1" x14ac:dyDescent="0.2">
      <c r="B34" s="83" t="s">
        <v>58</v>
      </c>
      <c r="C34" s="72">
        <f t="shared" si="0"/>
        <v>45.015090658334458</v>
      </c>
      <c r="D34" s="72">
        <f t="shared" si="0"/>
        <v>18.095571201903688</v>
      </c>
      <c r="E34" s="72">
        <f t="shared" si="0"/>
        <v>36.889338139761854</v>
      </c>
      <c r="F34" s="73">
        <f t="shared" si="0"/>
        <v>100</v>
      </c>
    </row>
    <row r="35" spans="2:10" ht="14.25" customHeight="1" x14ac:dyDescent="0.2">
      <c r="B35" s="83" t="s">
        <v>59</v>
      </c>
      <c r="C35" s="72">
        <f t="shared" si="0"/>
        <v>41.291192242993581</v>
      </c>
      <c r="D35" s="72">
        <f t="shared" si="0"/>
        <v>19.206952677496105</v>
      </c>
      <c r="E35" s="72">
        <f t="shared" si="0"/>
        <v>39.501855079510321</v>
      </c>
      <c r="F35" s="73">
        <f t="shared" si="0"/>
        <v>100</v>
      </c>
    </row>
    <row r="36" spans="2:10" ht="14.25" customHeight="1" x14ac:dyDescent="0.2">
      <c r="B36" s="83" t="s">
        <v>60</v>
      </c>
      <c r="C36" s="72">
        <f t="shared" si="0"/>
        <v>39.957081513756137</v>
      </c>
      <c r="D36" s="72">
        <f t="shared" si="0"/>
        <v>17.615563738318034</v>
      </c>
      <c r="E36" s="72">
        <f t="shared" si="0"/>
        <v>42.427354747925847</v>
      </c>
      <c r="F36" s="73">
        <f t="shared" si="0"/>
        <v>100</v>
      </c>
    </row>
    <row r="37" spans="2:10" ht="14.25" customHeight="1" x14ac:dyDescent="0.2">
      <c r="B37" s="83" t="s">
        <v>61</v>
      </c>
      <c r="C37" s="72">
        <f t="shared" si="0"/>
        <v>34.328291714036297</v>
      </c>
      <c r="D37" s="72">
        <f t="shared" si="0"/>
        <v>17.922426173332198</v>
      </c>
      <c r="E37" s="72">
        <f t="shared" si="0"/>
        <v>47.749282112631526</v>
      </c>
      <c r="F37" s="73">
        <f t="shared" si="0"/>
        <v>100</v>
      </c>
      <c r="J37" s="47"/>
    </row>
    <row r="38" spans="2:10" ht="14.25" customHeight="1" x14ac:dyDescent="0.2">
      <c r="B38" s="83" t="s">
        <v>62</v>
      </c>
      <c r="C38" s="72">
        <f t="shared" si="0"/>
        <v>39.520891746885518</v>
      </c>
      <c r="D38" s="72">
        <f t="shared" si="0"/>
        <v>17.597219477078344</v>
      </c>
      <c r="E38" s="72">
        <f t="shared" si="0"/>
        <v>42.881888776036149</v>
      </c>
      <c r="F38" s="73">
        <f t="shared" si="0"/>
        <v>100</v>
      </c>
    </row>
    <row r="39" spans="2:10" ht="14.25" customHeight="1" x14ac:dyDescent="0.2">
      <c r="B39" s="83" t="s">
        <v>63</v>
      </c>
      <c r="C39" s="72">
        <f t="shared" si="0"/>
        <v>41.517537346625268</v>
      </c>
      <c r="D39" s="72">
        <f t="shared" si="0"/>
        <v>15.75783976242659</v>
      </c>
      <c r="E39" s="72">
        <f t="shared" si="0"/>
        <v>42.724622890948126</v>
      </c>
      <c r="F39" s="73">
        <f t="shared" si="0"/>
        <v>100</v>
      </c>
      <c r="J39" s="47"/>
    </row>
    <row r="40" spans="2:10" ht="14.25" customHeight="1" x14ac:dyDescent="0.2">
      <c r="B40" s="83" t="s">
        <v>49</v>
      </c>
      <c r="C40" s="72">
        <f t="shared" si="0"/>
        <v>27.260542762132705</v>
      </c>
      <c r="D40" s="72">
        <f t="shared" si="0"/>
        <v>15.690722793975201</v>
      </c>
      <c r="E40" s="72">
        <f t="shared" si="0"/>
        <v>57.048734443892087</v>
      </c>
      <c r="F40" s="73">
        <f t="shared" si="0"/>
        <v>100</v>
      </c>
    </row>
    <row r="41" spans="2:10" ht="14.25" customHeight="1" x14ac:dyDescent="0.2">
      <c r="B41" s="83" t="s">
        <v>50</v>
      </c>
      <c r="C41" s="72">
        <f t="shared" si="0"/>
        <v>20.491672466924015</v>
      </c>
      <c r="D41" s="72">
        <f t="shared" si="0"/>
        <v>17.528495774348428</v>
      </c>
      <c r="E41" s="72">
        <f t="shared" si="0"/>
        <v>61.979831758727563</v>
      </c>
      <c r="F41" s="73">
        <f t="shared" si="0"/>
        <v>100</v>
      </c>
    </row>
    <row r="42" spans="2:10" ht="14.25" customHeight="1" x14ac:dyDescent="0.2">
      <c r="B42" s="83" t="s">
        <v>41</v>
      </c>
      <c r="C42" s="72">
        <f>(C22/F22)*100</f>
        <v>21.897654497018461</v>
      </c>
      <c r="D42" s="72">
        <f>(D22/F22)*100</f>
        <v>15.878047338232282</v>
      </c>
      <c r="E42" s="72">
        <f>(E22/F22)*100</f>
        <v>62.224298164749271</v>
      </c>
      <c r="F42" s="73">
        <v>100</v>
      </c>
    </row>
    <row r="43" spans="2:10" ht="14.25" customHeight="1" x14ac:dyDescent="0.2">
      <c r="B43" s="83" t="s">
        <v>42</v>
      </c>
      <c r="C43" s="72">
        <f>(C23/F23)*100</f>
        <v>22.681951242938659</v>
      </c>
      <c r="D43" s="72">
        <f>(D23/F23)*100</f>
        <v>16.053669412185663</v>
      </c>
      <c r="E43" s="72">
        <f>(E23/F23)*100</f>
        <v>61.264379344875678</v>
      </c>
      <c r="F43" s="73">
        <f>(F23/$F23)*100</f>
        <v>100</v>
      </c>
    </row>
    <row r="44" spans="2:10" ht="14.25" customHeight="1" x14ac:dyDescent="0.2">
      <c r="B44" s="83" t="s">
        <v>43</v>
      </c>
      <c r="C44" s="72">
        <f>C24/F24*100</f>
        <v>24.147894340202296</v>
      </c>
      <c r="D44" s="72">
        <f>D24/F24*100</f>
        <v>16.464003498961048</v>
      </c>
      <c r="E44" s="72">
        <f>E24/F24*100</f>
        <v>59.38810216083661</v>
      </c>
      <c r="F44" s="73">
        <f>SUM(C44:E44)</f>
        <v>99.999999999999957</v>
      </c>
    </row>
    <row r="45" spans="2:10" ht="14.25" customHeight="1" x14ac:dyDescent="0.2">
      <c r="B45" s="77" t="s">
        <v>132</v>
      </c>
      <c r="C45" s="78">
        <v>26.500222396720375</v>
      </c>
      <c r="D45" s="78">
        <v>14.119435163776892</v>
      </c>
      <c r="E45" s="78">
        <v>59.380342439502797</v>
      </c>
      <c r="F45" s="79">
        <v>100</v>
      </c>
    </row>
    <row r="46" spans="2:10" ht="12.75" customHeight="1" x14ac:dyDescent="0.2">
      <c r="B46" s="244" t="s">
        <v>51</v>
      </c>
      <c r="C46" s="244"/>
      <c r="D46" s="244"/>
      <c r="E46" s="244"/>
      <c r="F46" s="244"/>
    </row>
    <row r="47" spans="2:10" x14ac:dyDescent="0.2">
      <c r="B47" s="74" t="s">
        <v>52</v>
      </c>
      <c r="C47" s="94"/>
      <c r="D47" s="92"/>
      <c r="E47" s="92"/>
      <c r="F47" s="92"/>
    </row>
    <row r="48" spans="2:10" x14ac:dyDescent="0.2">
      <c r="B48" s="76" t="s">
        <v>113</v>
      </c>
      <c r="C48" s="94"/>
      <c r="D48" s="92"/>
      <c r="E48" s="92"/>
      <c r="F48" s="92"/>
    </row>
    <row r="49" spans="2:6" x14ac:dyDescent="0.2">
      <c r="B49" s="76" t="s">
        <v>114</v>
      </c>
      <c r="C49" s="92"/>
      <c r="D49" s="92"/>
      <c r="E49" s="92"/>
      <c r="F49" s="92"/>
    </row>
  </sheetData>
  <mergeCells count="2">
    <mergeCell ref="B2:F2"/>
    <mergeCell ref="B46:F46"/>
  </mergeCells>
  <phoneticPr fontId="2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B2:G66"/>
  <sheetViews>
    <sheetView zoomScaleNormal="100" workbookViewId="0">
      <selection activeCell="L7" sqref="L7"/>
    </sheetView>
  </sheetViews>
  <sheetFormatPr defaultRowHeight="14.25" customHeight="1" x14ac:dyDescent="0.2"/>
  <cols>
    <col min="1" max="1" width="9.140625" style="1"/>
    <col min="2" max="2" width="31.140625" style="3" customWidth="1"/>
    <col min="3" max="4" width="12.28515625" style="3" customWidth="1"/>
    <col min="5" max="5" width="12.28515625" style="1" customWidth="1"/>
    <col min="6" max="16384" width="9.140625" style="1"/>
  </cols>
  <sheetData>
    <row r="2" spans="2:5" ht="18.75" customHeight="1" x14ac:dyDescent="0.25">
      <c r="B2" s="16" t="s">
        <v>147</v>
      </c>
      <c r="C2" s="16"/>
      <c r="D2" s="16"/>
    </row>
    <row r="3" spans="2:5" ht="14.25" customHeight="1" x14ac:dyDescent="0.25">
      <c r="B3" s="4"/>
      <c r="C3" s="4"/>
      <c r="D3" s="4"/>
    </row>
    <row r="4" spans="2:5" ht="14.25" customHeight="1" x14ac:dyDescent="0.2">
      <c r="B4" s="5" t="s">
        <v>35</v>
      </c>
      <c r="C4" s="2"/>
      <c r="D4" s="2"/>
    </row>
    <row r="5" spans="2:5" ht="27" x14ac:dyDescent="0.2">
      <c r="B5" s="14"/>
      <c r="C5" s="165" t="s">
        <v>152</v>
      </c>
      <c r="D5" s="165" t="s">
        <v>153</v>
      </c>
      <c r="E5" s="14" t="s">
        <v>35</v>
      </c>
    </row>
    <row r="6" spans="2:5" ht="12.75" x14ac:dyDescent="0.2">
      <c r="B6" s="49"/>
      <c r="C6" s="49"/>
      <c r="D6" s="50"/>
      <c r="E6" s="233" t="s">
        <v>4</v>
      </c>
    </row>
    <row r="7" spans="2:5" ht="14.25" customHeight="1" x14ac:dyDescent="0.2">
      <c r="B7" s="12" t="s">
        <v>10</v>
      </c>
      <c r="C7" s="15"/>
      <c r="D7" s="15"/>
    </row>
    <row r="8" spans="2:5" ht="14.25" customHeight="1" x14ac:dyDescent="0.2">
      <c r="B8" s="6" t="s">
        <v>11</v>
      </c>
      <c r="C8" s="140">
        <v>79.506303075902295</v>
      </c>
      <c r="D8" s="11">
        <v>680.04526833667387</v>
      </c>
      <c r="E8" s="11">
        <v>14319.150864619016</v>
      </c>
    </row>
    <row r="9" spans="2:5" ht="14.25" customHeight="1" x14ac:dyDescent="0.2">
      <c r="B9" s="6" t="s">
        <v>12</v>
      </c>
      <c r="C9" s="140">
        <v>52.94945560978519</v>
      </c>
      <c r="D9" s="11">
        <v>362.33111296081938</v>
      </c>
      <c r="E9" s="11">
        <v>3920.255691191544</v>
      </c>
    </row>
    <row r="10" spans="2:5" ht="14.25" customHeight="1" x14ac:dyDescent="0.2">
      <c r="B10" s="6" t="s">
        <v>13</v>
      </c>
      <c r="C10" s="140">
        <v>239.70753768293392</v>
      </c>
      <c r="D10" s="11">
        <v>1523.8106421775838</v>
      </c>
      <c r="E10" s="11">
        <v>4377.2022241460591</v>
      </c>
    </row>
    <row r="11" spans="2:5" ht="14.25" customHeight="1" x14ac:dyDescent="0.2">
      <c r="B11" s="7"/>
      <c r="C11" s="140"/>
      <c r="D11" s="11"/>
      <c r="E11" s="11"/>
    </row>
    <row r="12" spans="2:5" ht="14.25" customHeight="1" x14ac:dyDescent="0.2">
      <c r="B12" s="7" t="s">
        <v>1</v>
      </c>
      <c r="C12" s="140"/>
      <c r="D12" s="11"/>
      <c r="E12" s="11"/>
    </row>
    <row r="13" spans="2:5" ht="14.25" customHeight="1" x14ac:dyDescent="0.2">
      <c r="B13" s="6" t="s">
        <v>14</v>
      </c>
      <c r="C13" s="140">
        <v>173.06629562009007</v>
      </c>
      <c r="D13" s="11">
        <v>446.94070263174513</v>
      </c>
      <c r="E13" s="11">
        <v>815.60790587366489</v>
      </c>
    </row>
    <row r="14" spans="2:5" ht="14.25" customHeight="1" x14ac:dyDescent="0.2">
      <c r="B14" s="6" t="s">
        <v>15</v>
      </c>
      <c r="C14" s="140">
        <v>145.85942637400538</v>
      </c>
      <c r="D14" s="11">
        <v>964.94231985596582</v>
      </c>
      <c r="E14" s="11">
        <v>3317.5814740928117</v>
      </c>
    </row>
    <row r="15" spans="2:5" ht="14.25" customHeight="1" x14ac:dyDescent="0.2">
      <c r="B15" s="175" t="s">
        <v>162</v>
      </c>
      <c r="C15" s="140">
        <v>25.460357614904542</v>
      </c>
      <c r="D15" s="140">
        <v>499.83879066694976</v>
      </c>
      <c r="E15" s="11">
        <v>4055.0780838756718</v>
      </c>
    </row>
    <row r="16" spans="2:5" ht="14.25" customHeight="1" x14ac:dyDescent="0.2">
      <c r="B16" s="175" t="s">
        <v>163</v>
      </c>
      <c r="C16" s="140">
        <v>27.777216759621435</v>
      </c>
      <c r="D16" s="140">
        <v>654.46521032041642</v>
      </c>
      <c r="E16" s="140">
        <v>14428.3413161145</v>
      </c>
    </row>
    <row r="17" spans="2:7" ht="14.25" customHeight="1" x14ac:dyDescent="0.2">
      <c r="B17" s="6"/>
      <c r="C17" s="140"/>
      <c r="D17" s="11"/>
      <c r="E17" s="11"/>
    </row>
    <row r="18" spans="2:7" ht="14.25" customHeight="1" x14ac:dyDescent="0.2">
      <c r="B18" s="7" t="s">
        <v>16</v>
      </c>
      <c r="C18" s="140"/>
      <c r="D18" s="11"/>
      <c r="E18" s="11"/>
    </row>
    <row r="19" spans="2:7" ht="14.25" customHeight="1" x14ac:dyDescent="0.2">
      <c r="B19" s="9" t="s">
        <v>9</v>
      </c>
      <c r="C19" s="140">
        <v>121.18286727094683</v>
      </c>
      <c r="D19" s="11">
        <v>713.47686175675665</v>
      </c>
      <c r="E19" s="11">
        <v>8022.2308698866982</v>
      </c>
      <c r="G19" s="46"/>
    </row>
    <row r="20" spans="2:7" ht="14.25" customHeight="1" x14ac:dyDescent="0.2">
      <c r="B20" s="9" t="s">
        <v>0</v>
      </c>
      <c r="C20" s="161">
        <v>30.57836705291805</v>
      </c>
      <c r="D20" s="11">
        <v>562.86807718198588</v>
      </c>
      <c r="E20" s="11">
        <v>4738.856737395653</v>
      </c>
      <c r="G20" s="46"/>
    </row>
    <row r="21" spans="2:7" ht="14.25" customHeight="1" x14ac:dyDescent="0.2">
      <c r="B21" s="9" t="s">
        <v>17</v>
      </c>
      <c r="C21" s="161">
        <v>31.796338964951644</v>
      </c>
      <c r="D21" s="11">
        <v>251.3758260979335</v>
      </c>
      <c r="E21" s="11">
        <v>1604.6906701400862</v>
      </c>
      <c r="G21" s="46"/>
    </row>
    <row r="22" spans="2:7" ht="14.25" customHeight="1" x14ac:dyDescent="0.2">
      <c r="B22" s="9" t="s">
        <v>8</v>
      </c>
      <c r="C22" s="161">
        <v>64.09340275259612</v>
      </c>
      <c r="D22" s="11">
        <v>377.89541212284354</v>
      </c>
      <c r="E22" s="11">
        <v>1917.691401842073</v>
      </c>
      <c r="G22" s="46"/>
    </row>
    <row r="23" spans="2:7" ht="14.25" customHeight="1" x14ac:dyDescent="0.2">
      <c r="B23" s="9" t="s">
        <v>18</v>
      </c>
      <c r="C23" s="140">
        <v>124.51232032720883</v>
      </c>
      <c r="D23" s="11">
        <v>660.57084631555733</v>
      </c>
      <c r="E23" s="11">
        <v>6333.1391006921349</v>
      </c>
      <c r="G23" s="46"/>
    </row>
    <row r="24" spans="2:7" ht="14.25" customHeight="1" x14ac:dyDescent="0.2">
      <c r="B24" s="9"/>
      <c r="C24" s="11"/>
      <c r="D24" s="11"/>
      <c r="E24" s="11"/>
    </row>
    <row r="25" spans="2:7" ht="14.25" customHeight="1" x14ac:dyDescent="0.2">
      <c r="B25" s="12" t="s">
        <v>75</v>
      </c>
      <c r="C25" s="11"/>
      <c r="D25" s="11"/>
      <c r="E25" s="11"/>
    </row>
    <row r="26" spans="2:7" ht="14.25" customHeight="1" x14ac:dyDescent="0.2">
      <c r="B26" s="9" t="s">
        <v>76</v>
      </c>
      <c r="C26" s="11">
        <v>217.48030205032555</v>
      </c>
      <c r="D26" s="11">
        <v>1559.5839889926735</v>
      </c>
      <c r="E26" s="11">
        <v>11325.371620436632</v>
      </c>
    </row>
    <row r="27" spans="2:7" ht="14.25" customHeight="1" x14ac:dyDescent="0.2">
      <c r="B27" s="9" t="s">
        <v>77</v>
      </c>
      <c r="C27" s="162">
        <v>25.496947548281558</v>
      </c>
      <c r="D27" s="11">
        <v>235.98078222367454</v>
      </c>
      <c r="E27" s="11">
        <v>2047.8070623018336</v>
      </c>
    </row>
    <row r="28" spans="2:7" ht="14.25" customHeight="1" x14ac:dyDescent="0.2">
      <c r="B28" s="9" t="s">
        <v>78</v>
      </c>
      <c r="C28" s="162">
        <v>7.740233836088672</v>
      </c>
      <c r="D28" s="11">
        <v>180.93927834567467</v>
      </c>
      <c r="E28" s="11">
        <v>6437.0872432539563</v>
      </c>
    </row>
    <row r="29" spans="2:7" ht="14.25" customHeight="1" x14ac:dyDescent="0.2">
      <c r="B29" s="9" t="s">
        <v>79</v>
      </c>
      <c r="C29" s="162">
        <v>38.076536769713698</v>
      </c>
      <c r="D29" s="11">
        <v>145.67640284710413</v>
      </c>
      <c r="E29" s="11">
        <v>731.6226790128328</v>
      </c>
    </row>
    <row r="30" spans="2:7" ht="14.25" customHeight="1" x14ac:dyDescent="0.2">
      <c r="B30" s="9" t="s">
        <v>80</v>
      </c>
      <c r="C30" s="162">
        <v>53.392967380844752</v>
      </c>
      <c r="D30" s="11">
        <v>184.13169159519282</v>
      </c>
      <c r="E30" s="11">
        <v>302.44880806022815</v>
      </c>
    </row>
    <row r="31" spans="2:7" ht="14.25" customHeight="1" x14ac:dyDescent="0.2">
      <c r="B31" s="9" t="s">
        <v>81</v>
      </c>
      <c r="C31" s="11">
        <v>29.976308783367209</v>
      </c>
      <c r="D31" s="11">
        <v>259.87487947075931</v>
      </c>
      <c r="E31" s="11">
        <v>1772.2713668911267</v>
      </c>
    </row>
    <row r="32" spans="2:7" ht="14.25" customHeight="1" x14ac:dyDescent="0.2">
      <c r="B32" s="9"/>
      <c r="C32" s="11"/>
      <c r="D32" s="11"/>
      <c r="E32" s="11"/>
    </row>
    <row r="33" spans="2:5" ht="14.25" customHeight="1" x14ac:dyDescent="0.2">
      <c r="B33" s="10" t="s">
        <v>3</v>
      </c>
      <c r="C33" s="141">
        <v>372.163296</v>
      </c>
      <c r="D33" s="185">
        <v>2566.1870234750754</v>
      </c>
      <c r="E33" s="185">
        <v>22616.608779956608</v>
      </c>
    </row>
    <row r="34" spans="2:5" ht="14.25" customHeight="1" x14ac:dyDescent="0.2">
      <c r="B34" s="12"/>
      <c r="C34" s="48"/>
      <c r="D34" s="50"/>
      <c r="E34" s="233" t="s">
        <v>2</v>
      </c>
    </row>
    <row r="35" spans="2:5" ht="14.25" customHeight="1" x14ac:dyDescent="0.2">
      <c r="B35" s="12" t="s">
        <v>10</v>
      </c>
      <c r="C35" s="15"/>
      <c r="D35" s="18"/>
    </row>
    <row r="36" spans="2:5" ht="14.25" customHeight="1" x14ac:dyDescent="0.2">
      <c r="B36" s="6" t="s">
        <v>11</v>
      </c>
      <c r="C36" s="47">
        <v>21.363284303337817</v>
      </c>
      <c r="D36" s="47">
        <v>26.500222396720375</v>
      </c>
      <c r="E36" s="47">
        <v>63.312546120128403</v>
      </c>
    </row>
    <row r="37" spans="2:5" ht="14.25" customHeight="1" x14ac:dyDescent="0.2">
      <c r="B37" s="6" t="s">
        <v>12</v>
      </c>
      <c r="C37" s="47">
        <v>14.227479207766812</v>
      </c>
      <c r="D37" s="47">
        <v>14.119435163776892</v>
      </c>
      <c r="E37" s="47">
        <v>17.333525681647622</v>
      </c>
    </row>
    <row r="38" spans="2:5" ht="14.25" customHeight="1" x14ac:dyDescent="0.2">
      <c r="B38" s="6" t="s">
        <v>13</v>
      </c>
      <c r="C38" s="47">
        <v>64.409236488895374</v>
      </c>
      <c r="D38" s="47">
        <v>59.380342439502797</v>
      </c>
      <c r="E38" s="47">
        <v>19.353928198224168</v>
      </c>
    </row>
    <row r="39" spans="2:5" ht="14.25" customHeight="1" x14ac:dyDescent="0.2">
      <c r="B39" s="7"/>
      <c r="C39" s="53"/>
      <c r="D39" s="56"/>
      <c r="E39" s="56"/>
    </row>
    <row r="40" spans="2:5" ht="14.25" customHeight="1" x14ac:dyDescent="0.2">
      <c r="B40" s="7" t="s">
        <v>1</v>
      </c>
      <c r="C40" s="52"/>
      <c r="D40" s="54"/>
      <c r="E40" s="54"/>
    </row>
    <row r="41" spans="2:5" ht="14.25" customHeight="1" x14ac:dyDescent="0.2">
      <c r="B41" s="6" t="s">
        <v>14</v>
      </c>
      <c r="C41" s="132">
        <v>46.502784478959171</v>
      </c>
      <c r="D41" s="138">
        <v>17.416528824407646</v>
      </c>
      <c r="E41" s="138">
        <v>3.6062343112928481</v>
      </c>
    </row>
    <row r="42" spans="2:5" ht="14.25" customHeight="1" x14ac:dyDescent="0.2">
      <c r="B42" s="6" t="s">
        <v>15</v>
      </c>
      <c r="C42" s="132">
        <v>39.192319016202532</v>
      </c>
      <c r="D42" s="138">
        <v>37.602182188157961</v>
      </c>
      <c r="E42" s="138">
        <v>14.668783929414467</v>
      </c>
    </row>
    <row r="43" spans="2:5" ht="14.25" customHeight="1" x14ac:dyDescent="0.2">
      <c r="B43" s="9" t="s">
        <v>162</v>
      </c>
      <c r="C43" s="132">
        <v>6.8411790908275094</v>
      </c>
      <c r="D43" s="138">
        <v>19.477878505911811</v>
      </c>
      <c r="E43" s="176">
        <v>17.929646850810752</v>
      </c>
    </row>
    <row r="44" spans="2:5" ht="14.25" customHeight="1" x14ac:dyDescent="0.2">
      <c r="B44" s="9" t="s">
        <v>163</v>
      </c>
      <c r="C44" s="132">
        <v>7.4637174140108051</v>
      </c>
      <c r="D44" s="138">
        <v>25.50341048152265</v>
      </c>
      <c r="E44" s="176">
        <v>63.795334908482062</v>
      </c>
    </row>
    <row r="45" spans="2:5" ht="14.25" customHeight="1" x14ac:dyDescent="0.2">
      <c r="B45" s="6"/>
      <c r="C45" s="52"/>
      <c r="D45" s="54"/>
      <c r="E45" s="54"/>
    </row>
    <row r="46" spans="2:5" ht="14.25" customHeight="1" x14ac:dyDescent="0.2">
      <c r="B46" s="7" t="s">
        <v>16</v>
      </c>
      <c r="C46" s="52"/>
      <c r="D46" s="54"/>
      <c r="E46" s="54"/>
    </row>
    <row r="47" spans="2:5" ht="14.25" customHeight="1" x14ac:dyDescent="0.2">
      <c r="B47" s="9" t="s">
        <v>9</v>
      </c>
      <c r="C47" s="54">
        <v>32.561746000582836</v>
      </c>
      <c r="D47" s="138">
        <v>27.8029954648661</v>
      </c>
      <c r="E47" s="138">
        <v>35.470529414631812</v>
      </c>
    </row>
    <row r="48" spans="2:5" ht="14.25" customHeight="1" x14ac:dyDescent="0.2">
      <c r="B48" s="9" t="s">
        <v>0</v>
      </c>
      <c r="C48" s="163">
        <v>8.2163844074055881</v>
      </c>
      <c r="D48" s="132">
        <v>21.934023983168693</v>
      </c>
      <c r="E48" s="132">
        <v>20.952994250823981</v>
      </c>
    </row>
    <row r="49" spans="2:5" ht="14.25" customHeight="1" x14ac:dyDescent="0.2">
      <c r="B49" s="9" t="s">
        <v>17</v>
      </c>
      <c r="C49" s="163">
        <v>8.5436525512332935</v>
      </c>
      <c r="D49" s="132">
        <v>9.795693914683028</v>
      </c>
      <c r="E49" s="132">
        <v>7.0951869298911188</v>
      </c>
    </row>
    <row r="50" spans="2:5" ht="14.25" customHeight="1" x14ac:dyDescent="0.2">
      <c r="B50" s="9" t="s">
        <v>8</v>
      </c>
      <c r="C50" s="163">
        <v>17.22184948864831</v>
      </c>
      <c r="D50" s="132">
        <v>14.725949771622867</v>
      </c>
      <c r="E50" s="132">
        <v>8.4791288583528974</v>
      </c>
    </row>
    <row r="51" spans="2:5" ht="14.25" customHeight="1" x14ac:dyDescent="0.2">
      <c r="B51" s="9" t="s">
        <v>18</v>
      </c>
      <c r="C51" s="54">
        <v>33.456367552129997</v>
      </c>
      <c r="D51" s="132">
        <v>25.741336865659402</v>
      </c>
      <c r="E51" s="132">
        <v>28.002160546300498</v>
      </c>
    </row>
    <row r="52" spans="2:5" ht="14.25" customHeight="1" x14ac:dyDescent="0.2">
      <c r="B52" s="9"/>
      <c r="C52" s="11"/>
      <c r="D52" s="11"/>
      <c r="E52" s="11"/>
    </row>
    <row r="53" spans="2:5" ht="14.25" customHeight="1" x14ac:dyDescent="0.2">
      <c r="B53" s="12" t="s">
        <v>75</v>
      </c>
      <c r="C53" s="11"/>
      <c r="D53" s="11"/>
      <c r="E53" s="11"/>
    </row>
    <row r="54" spans="2:5" ht="14.25" customHeight="1" x14ac:dyDescent="0.2">
      <c r="B54" s="9" t="s">
        <v>76</v>
      </c>
      <c r="C54" s="47">
        <v>58.436794861929378</v>
      </c>
      <c r="D54" s="47">
        <v>60.774369705942874</v>
      </c>
      <c r="E54" s="139">
        <v>50.075463260758482</v>
      </c>
    </row>
    <row r="55" spans="2:5" ht="14.25" customHeight="1" x14ac:dyDescent="0.2">
      <c r="B55" s="9" t="s">
        <v>77</v>
      </c>
      <c r="C55" s="47">
        <v>6.8510107786199494</v>
      </c>
      <c r="D55" s="47">
        <v>9.1957749012429506</v>
      </c>
      <c r="E55" s="139">
        <v>9.0544390727430955</v>
      </c>
    </row>
    <row r="56" spans="2:5" ht="14.25" customHeight="1" x14ac:dyDescent="0.2">
      <c r="B56" s="9" t="s">
        <v>78</v>
      </c>
      <c r="C56" s="47">
        <v>2.0797950554538569</v>
      </c>
      <c r="D56" s="47">
        <v>7.050899902870313</v>
      </c>
      <c r="E56" s="139">
        <v>28.461770311730682</v>
      </c>
    </row>
    <row r="57" spans="2:5" ht="14.25" customHeight="1" x14ac:dyDescent="0.2">
      <c r="B57" s="9" t="s">
        <v>79</v>
      </c>
      <c r="C57" s="47">
        <v>10.231137014650562</v>
      </c>
      <c r="D57" s="47">
        <v>5.6767648466179317</v>
      </c>
      <c r="E57" s="139">
        <v>3.2348911639715663</v>
      </c>
    </row>
    <row r="58" spans="2:5" ht="14.25" customHeight="1" x14ac:dyDescent="0.2">
      <c r="B58" s="9" t="s">
        <v>80</v>
      </c>
      <c r="C58" s="47">
        <v>14.346650489671052</v>
      </c>
      <c r="D58" s="47">
        <v>7.1753028875442455</v>
      </c>
      <c r="E58" s="139">
        <v>1.3372862881559242</v>
      </c>
    </row>
    <row r="59" spans="2:5" ht="14.25" customHeight="1" x14ac:dyDescent="0.2">
      <c r="B59" s="9" t="s">
        <v>81</v>
      </c>
      <c r="C59" s="47">
        <v>8.0546117996752127</v>
      </c>
      <c r="D59" s="47">
        <v>10.126887755781819</v>
      </c>
      <c r="E59" s="139">
        <v>7.8361499026403978</v>
      </c>
    </row>
    <row r="60" spans="2:5" ht="14.25" customHeight="1" x14ac:dyDescent="0.2">
      <c r="B60" s="9"/>
      <c r="C60" s="47"/>
      <c r="D60" s="47"/>
      <c r="E60" s="139"/>
    </row>
    <row r="61" spans="2:5" ht="14.25" customHeight="1" x14ac:dyDescent="0.2">
      <c r="B61" s="10" t="s">
        <v>3</v>
      </c>
      <c r="C61" s="186">
        <v>100</v>
      </c>
      <c r="D61" s="186">
        <v>100</v>
      </c>
      <c r="E61" s="186">
        <v>100.00000000000016</v>
      </c>
    </row>
    <row r="62" spans="2:5" ht="14.25" customHeight="1" x14ac:dyDescent="0.2">
      <c r="B62" s="119"/>
      <c r="C62" s="120"/>
      <c r="D62" s="120"/>
      <c r="E62" s="120"/>
    </row>
    <row r="63" spans="2:5" ht="14.25" customHeight="1" x14ac:dyDescent="0.2">
      <c r="B63" s="121" t="s">
        <v>38</v>
      </c>
      <c r="C63" s="142">
        <v>185</v>
      </c>
      <c r="D63" s="187">
        <v>1396</v>
      </c>
      <c r="E63" s="187">
        <v>13276</v>
      </c>
    </row>
    <row r="64" spans="2:5" ht="14.25" customHeight="1" x14ac:dyDescent="0.2">
      <c r="B64" s="8" t="s">
        <v>204</v>
      </c>
    </row>
    <row r="65" spans="2:4" ht="12.75" customHeight="1" x14ac:dyDescent="0.2">
      <c r="B65" s="8" t="s">
        <v>230</v>
      </c>
      <c r="D65" s="1"/>
    </row>
    <row r="66" spans="2:4" ht="14.25" customHeight="1" x14ac:dyDescent="0.2">
      <c r="B66" s="27" t="s">
        <v>6</v>
      </c>
    </row>
  </sheetData>
  <phoneticPr fontId="21" type="noConversion"/>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D18"/>
  <sheetViews>
    <sheetView workbookViewId="0">
      <selection activeCell="I14" sqref="I14"/>
    </sheetView>
  </sheetViews>
  <sheetFormatPr defaultRowHeight="12.75" x14ac:dyDescent="0.2"/>
  <cols>
    <col min="1" max="1" width="9.140625" style="1"/>
    <col min="2" max="2" width="58.5703125" style="1" customWidth="1"/>
    <col min="3" max="3" width="13.28515625" style="1" customWidth="1"/>
    <col min="4" max="4" width="12.42578125" style="1" customWidth="1"/>
    <col min="5" max="16384" width="9.140625" style="1"/>
  </cols>
  <sheetData>
    <row r="2" spans="2:4" ht="18.75" customHeight="1" x14ac:dyDescent="0.25">
      <c r="B2" s="107" t="s">
        <v>148</v>
      </c>
      <c r="C2" s="107"/>
    </row>
    <row r="3" spans="2:4" x14ac:dyDescent="0.2">
      <c r="B3" s="57"/>
      <c r="C3" s="58"/>
    </row>
    <row r="4" spans="2:4" x14ac:dyDescent="0.2">
      <c r="B4" s="59" t="s">
        <v>108</v>
      </c>
      <c r="C4" s="60"/>
    </row>
    <row r="5" spans="2:4" ht="14.25" customHeight="1" x14ac:dyDescent="0.2">
      <c r="B5" s="64"/>
      <c r="C5" s="233" t="s">
        <v>4</v>
      </c>
      <c r="D5" s="235" t="s">
        <v>2</v>
      </c>
    </row>
    <row r="6" spans="2:4" ht="14.25" customHeight="1" x14ac:dyDescent="0.2">
      <c r="B6" s="149"/>
      <c r="C6" s="50"/>
      <c r="D6" s="50"/>
    </row>
    <row r="7" spans="2:4" ht="14.25" customHeight="1" x14ac:dyDescent="0.2">
      <c r="B7" s="83" t="s">
        <v>47</v>
      </c>
      <c r="C7" s="169">
        <v>1204.6884190946321</v>
      </c>
      <c r="D7" s="138">
        <v>20.45859459551199</v>
      </c>
    </row>
    <row r="8" spans="2:4" ht="14.25" customHeight="1" x14ac:dyDescent="0.2">
      <c r="B8" s="83" t="s">
        <v>26</v>
      </c>
      <c r="C8" s="169">
        <v>875.14333219781383</v>
      </c>
      <c r="D8" s="138">
        <v>14.862102401429421</v>
      </c>
    </row>
    <row r="9" spans="2:4" ht="14.25" customHeight="1" x14ac:dyDescent="0.2">
      <c r="B9" s="83" t="s">
        <v>44</v>
      </c>
      <c r="C9" s="169">
        <v>649.10834099172041</v>
      </c>
      <c r="D9" s="138">
        <v>11.023468132029739</v>
      </c>
    </row>
    <row r="10" spans="2:4" ht="14.25" customHeight="1" x14ac:dyDescent="0.2">
      <c r="B10" s="83" t="s">
        <v>25</v>
      </c>
      <c r="C10" s="169">
        <v>549.10384143368947</v>
      </c>
      <c r="D10" s="138">
        <v>9.3251439166094396</v>
      </c>
    </row>
    <row r="11" spans="2:4" ht="14.25" customHeight="1" x14ac:dyDescent="0.2">
      <c r="B11" s="83" t="s">
        <v>45</v>
      </c>
      <c r="C11" s="169">
        <v>415.90191321066317</v>
      </c>
      <c r="D11" s="138">
        <v>7.0630450986400488</v>
      </c>
    </row>
    <row r="12" spans="2:4" ht="14.25" customHeight="1" x14ac:dyDescent="0.2">
      <c r="B12" s="83" t="s">
        <v>27</v>
      </c>
      <c r="C12" s="169">
        <v>457.25476247314793</v>
      </c>
      <c r="D12" s="138">
        <v>7.765318952211504</v>
      </c>
    </row>
    <row r="13" spans="2:4" ht="14.25" customHeight="1" x14ac:dyDescent="0.2">
      <c r="B13" s="83" t="s">
        <v>46</v>
      </c>
      <c r="C13" s="169">
        <v>338.19723701650241</v>
      </c>
      <c r="D13" s="138">
        <v>5.7434271432963699</v>
      </c>
    </row>
    <row r="14" spans="2:4" ht="14.25" customHeight="1" x14ac:dyDescent="0.2">
      <c r="B14" s="83" t="s">
        <v>28</v>
      </c>
      <c r="C14" s="169">
        <v>1399.024319974932</v>
      </c>
      <c r="D14" s="138">
        <v>23.75889976027123</v>
      </c>
    </row>
    <row r="15" spans="2:4" ht="14.25" customHeight="1" x14ac:dyDescent="0.2">
      <c r="B15" s="108" t="s">
        <v>3</v>
      </c>
      <c r="C15" s="68">
        <v>5888.4221663931166</v>
      </c>
      <c r="D15" s="79">
        <v>100</v>
      </c>
    </row>
    <row r="16" spans="2:4" ht="14.25" customHeight="1" x14ac:dyDescent="0.2">
      <c r="B16" s="71"/>
      <c r="C16" s="106"/>
    </row>
    <row r="17" spans="2:4" ht="14.25" customHeight="1" x14ac:dyDescent="0.2">
      <c r="B17" s="115" t="s">
        <v>38</v>
      </c>
      <c r="C17" s="116">
        <v>3300</v>
      </c>
      <c r="D17" s="2"/>
    </row>
    <row r="18" spans="2:4" ht="14.25" customHeight="1" x14ac:dyDescent="0.2">
      <c r="B18" s="17" t="s">
        <v>6</v>
      </c>
      <c r="C18" s="92"/>
    </row>
  </sheetData>
  <phoneticPr fontId="21" type="noConversion"/>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M36"/>
  <sheetViews>
    <sheetView workbookViewId="0"/>
  </sheetViews>
  <sheetFormatPr defaultRowHeight="12.75" x14ac:dyDescent="0.2"/>
  <cols>
    <col min="1" max="1" width="9.140625" style="1"/>
    <col min="2" max="2" width="20.85546875" style="1" customWidth="1"/>
    <col min="3" max="4" width="10.28515625" style="1" customWidth="1"/>
    <col min="5" max="5" width="12.140625" style="1" customWidth="1"/>
    <col min="6" max="8" width="10.28515625" style="1" customWidth="1"/>
    <col min="9" max="9" width="11.42578125" style="1" customWidth="1"/>
    <col min="10" max="16384" width="9.140625" style="1"/>
  </cols>
  <sheetData>
    <row r="1" spans="2:13" x14ac:dyDescent="0.2">
      <c r="B1" s="29"/>
      <c r="C1" s="29"/>
      <c r="D1" s="29"/>
      <c r="E1" s="29"/>
      <c r="F1" s="29"/>
      <c r="G1" s="29"/>
      <c r="H1" s="29"/>
      <c r="I1" s="29"/>
    </row>
    <row r="2" spans="2:13" ht="18.75" customHeight="1" x14ac:dyDescent="0.25">
      <c r="B2" s="16" t="s">
        <v>144</v>
      </c>
      <c r="C2" s="30"/>
      <c r="D2" s="30"/>
      <c r="E2" s="30"/>
      <c r="F2" s="29"/>
      <c r="G2" s="29"/>
      <c r="H2" s="29"/>
      <c r="I2" s="29"/>
    </row>
    <row r="3" spans="2:13" ht="14.25" customHeight="1" x14ac:dyDescent="0.2">
      <c r="B3" s="31"/>
      <c r="C3" s="32"/>
      <c r="D3" s="32"/>
      <c r="E3" s="32"/>
      <c r="F3" s="32"/>
      <c r="G3" s="32"/>
      <c r="H3" s="32"/>
      <c r="I3" s="31"/>
    </row>
    <row r="4" spans="2:13" ht="14.25" customHeight="1" x14ac:dyDescent="0.2">
      <c r="B4" s="33" t="s">
        <v>29</v>
      </c>
      <c r="C4" s="34"/>
      <c r="D4" s="34"/>
      <c r="E4" s="34"/>
      <c r="F4" s="34"/>
      <c r="G4" s="34"/>
      <c r="H4" s="34"/>
      <c r="I4" s="35"/>
    </row>
    <row r="5" spans="2:13" ht="14.25" customHeight="1" x14ac:dyDescent="0.2">
      <c r="B5" s="210"/>
      <c r="C5" s="249" t="s">
        <v>30</v>
      </c>
      <c r="D5" s="249"/>
      <c r="E5" s="249"/>
      <c r="F5" s="249"/>
      <c r="G5" s="249"/>
      <c r="H5" s="249"/>
      <c r="I5" s="211"/>
      <c r="J5" s="28"/>
    </row>
    <row r="6" spans="2:13" ht="14.25" customHeight="1" x14ac:dyDescent="0.2">
      <c r="B6" s="210"/>
      <c r="C6" s="250" t="s">
        <v>31</v>
      </c>
      <c r="D6" s="249" t="s">
        <v>11</v>
      </c>
      <c r="E6" s="249"/>
      <c r="F6" s="249"/>
      <c r="G6" s="250" t="s">
        <v>32</v>
      </c>
      <c r="H6" s="255" t="s">
        <v>205</v>
      </c>
      <c r="I6" s="212"/>
      <c r="J6" s="28"/>
    </row>
    <row r="7" spans="2:13" ht="14.25" customHeight="1" x14ac:dyDescent="0.2">
      <c r="B7" s="213"/>
      <c r="C7" s="251"/>
      <c r="D7" s="250" t="s">
        <v>33</v>
      </c>
      <c r="E7" s="250" t="s">
        <v>34</v>
      </c>
      <c r="F7" s="250" t="s">
        <v>206</v>
      </c>
      <c r="G7" s="253"/>
      <c r="H7" s="256"/>
      <c r="I7" s="247" t="s">
        <v>35</v>
      </c>
      <c r="J7" s="245" t="s">
        <v>38</v>
      </c>
    </row>
    <row r="8" spans="2:13" ht="14.25" customHeight="1" x14ac:dyDescent="0.2">
      <c r="B8" s="214" t="s">
        <v>36</v>
      </c>
      <c r="C8" s="252"/>
      <c r="D8" s="254"/>
      <c r="E8" s="254"/>
      <c r="F8" s="254"/>
      <c r="G8" s="254"/>
      <c r="H8" s="257"/>
      <c r="I8" s="248"/>
      <c r="J8" s="246"/>
    </row>
    <row r="9" spans="2:13" ht="14.25" customHeight="1" x14ac:dyDescent="0.2">
      <c r="B9" s="168"/>
      <c r="C9" s="168"/>
      <c r="D9" s="168"/>
      <c r="E9" s="168"/>
      <c r="F9" s="216"/>
      <c r="G9" s="216"/>
      <c r="H9" s="216"/>
      <c r="I9" s="236" t="s">
        <v>4</v>
      </c>
      <c r="J9" s="118"/>
    </row>
    <row r="10" spans="2:13" ht="14.25" customHeight="1" x14ac:dyDescent="0.2">
      <c r="B10" s="217" t="s">
        <v>33</v>
      </c>
      <c r="C10" s="11" t="s">
        <v>133</v>
      </c>
      <c r="D10" s="11">
        <v>129.7204909241018</v>
      </c>
      <c r="E10" s="11">
        <v>44.008289008799998</v>
      </c>
      <c r="F10" s="11">
        <v>173.72877993290174</v>
      </c>
      <c r="G10" s="11" t="s">
        <v>133</v>
      </c>
      <c r="H10" s="11">
        <v>19.3931614914775</v>
      </c>
      <c r="I10" s="48">
        <v>197.50773055390437</v>
      </c>
      <c r="J10" s="182">
        <v>110</v>
      </c>
    </row>
    <row r="11" spans="2:13" ht="14.25" customHeight="1" x14ac:dyDescent="0.2">
      <c r="B11" s="217" t="s">
        <v>34</v>
      </c>
      <c r="C11" s="11">
        <v>75.120513946377216</v>
      </c>
      <c r="D11" s="11">
        <v>32.225766261929735</v>
      </c>
      <c r="E11" s="11">
        <v>200.86119473123057</v>
      </c>
      <c r="F11" s="11">
        <v>234.78069506182635</v>
      </c>
      <c r="G11" s="11" t="s">
        <v>133</v>
      </c>
      <c r="H11" s="11">
        <v>165.0199932025854</v>
      </c>
      <c r="I11" s="48">
        <v>481.82938164032709</v>
      </c>
      <c r="J11" s="182">
        <v>269</v>
      </c>
    </row>
    <row r="12" spans="2:13" ht="14.25" customHeight="1" x14ac:dyDescent="0.2">
      <c r="B12" s="218" t="s">
        <v>11</v>
      </c>
      <c r="C12" s="48">
        <v>79.506303075902295</v>
      </c>
      <c r="D12" s="48">
        <v>161.94625718603154</v>
      </c>
      <c r="E12" s="48">
        <v>244.86948374003063</v>
      </c>
      <c r="F12" s="48">
        <v>408.50947499472841</v>
      </c>
      <c r="G12" s="48" t="s">
        <v>133</v>
      </c>
      <c r="H12" s="48">
        <v>184.41315469406297</v>
      </c>
      <c r="I12" s="48">
        <v>679.33711219423162</v>
      </c>
      <c r="J12" s="182">
        <v>379</v>
      </c>
    </row>
    <row r="13" spans="2:13" ht="14.25" customHeight="1" x14ac:dyDescent="0.2">
      <c r="B13" s="217"/>
      <c r="C13" s="11"/>
      <c r="D13" s="11"/>
      <c r="E13" s="11"/>
      <c r="F13" s="11"/>
      <c r="G13" s="11"/>
      <c r="H13" s="11"/>
      <c r="I13" s="145"/>
      <c r="J13" s="182"/>
    </row>
    <row r="14" spans="2:13" ht="14.25" customHeight="1" x14ac:dyDescent="0.2">
      <c r="B14" s="218" t="s">
        <v>12</v>
      </c>
      <c r="C14" s="11">
        <v>52.94945560978519</v>
      </c>
      <c r="D14" s="11">
        <v>5.4215185181552163</v>
      </c>
      <c r="E14" s="11">
        <v>6.2776029391472976</v>
      </c>
      <c r="F14" s="11">
        <v>11.699121457302514</v>
      </c>
      <c r="G14" s="11">
        <v>204.50286179216505</v>
      </c>
      <c r="H14" s="11">
        <v>91.268244653644757</v>
      </c>
      <c r="I14" s="48">
        <v>360.41968351289756</v>
      </c>
      <c r="J14" s="182">
        <v>318</v>
      </c>
      <c r="M14" s="55"/>
    </row>
    <row r="15" spans="2:13" ht="14.25" customHeight="1" x14ac:dyDescent="0.2">
      <c r="B15" s="217"/>
      <c r="C15" s="11"/>
      <c r="D15" s="11"/>
      <c r="E15" s="11"/>
      <c r="F15" s="11"/>
      <c r="G15" s="11"/>
      <c r="H15" s="11"/>
      <c r="I15" s="145"/>
      <c r="J15" s="182"/>
    </row>
    <row r="16" spans="2:13" ht="14.25" customHeight="1" x14ac:dyDescent="0.2">
      <c r="B16" s="218" t="s">
        <v>13</v>
      </c>
      <c r="C16" s="11">
        <v>239.70753768293392</v>
      </c>
      <c r="D16" s="11">
        <v>41.69286437200762</v>
      </c>
      <c r="E16" s="11">
        <v>121.86157315762651</v>
      </c>
      <c r="F16" s="11">
        <v>169.66148246682744</v>
      </c>
      <c r="G16" s="11">
        <v>68.926944688830076</v>
      </c>
      <c r="H16" s="11">
        <v>1045.5146773389924</v>
      </c>
      <c r="I16" s="48">
        <v>1523.8106421775838</v>
      </c>
      <c r="J16" s="182">
        <v>696</v>
      </c>
    </row>
    <row r="17" spans="2:10" ht="14.25" customHeight="1" x14ac:dyDescent="0.2">
      <c r="B17" s="217"/>
      <c r="C17" s="11"/>
      <c r="D17" s="11"/>
      <c r="E17" s="11"/>
      <c r="F17" s="11"/>
      <c r="G17" s="11"/>
      <c r="H17" s="11"/>
      <c r="I17" s="145"/>
      <c r="J17" s="182"/>
    </row>
    <row r="18" spans="2:10" ht="14.25" customHeight="1" x14ac:dyDescent="0.2">
      <c r="B18" s="214" t="s">
        <v>37</v>
      </c>
      <c r="C18" s="146">
        <v>372.16329636862139</v>
      </c>
      <c r="D18" s="146">
        <v>209.06064007619437</v>
      </c>
      <c r="E18" s="146">
        <v>373.00865983680461</v>
      </c>
      <c r="F18" s="146">
        <v>589.87007891885833</v>
      </c>
      <c r="G18" s="146">
        <v>280.33798591053301</v>
      </c>
      <c r="H18" s="146">
        <v>1321.1960766867007</v>
      </c>
      <c r="I18" s="146">
        <v>2563.567437884712</v>
      </c>
      <c r="J18" s="116">
        <v>1393</v>
      </c>
    </row>
    <row r="19" spans="2:10" ht="14.25" customHeight="1" x14ac:dyDescent="0.2">
      <c r="B19" s="9"/>
      <c r="C19" s="131"/>
      <c r="D19" s="131"/>
      <c r="E19" s="131"/>
      <c r="F19" s="131"/>
      <c r="G19" s="131"/>
      <c r="H19" s="131"/>
      <c r="I19" s="233" t="s">
        <v>2</v>
      </c>
      <c r="J19" s="118"/>
    </row>
    <row r="20" spans="2:10" ht="14.25" customHeight="1" x14ac:dyDescent="0.2">
      <c r="B20" s="217" t="s">
        <v>33</v>
      </c>
      <c r="C20" s="132" t="s">
        <v>133</v>
      </c>
      <c r="D20" s="132">
        <v>65.678690429131393</v>
      </c>
      <c r="E20" s="132">
        <v>22.281805823691105</v>
      </c>
      <c r="F20" s="132">
        <v>87.960496252822466</v>
      </c>
      <c r="G20" s="132" t="s">
        <v>133</v>
      </c>
      <c r="H20" s="132">
        <v>9.8189379408542514</v>
      </c>
      <c r="I20" s="147">
        <v>100</v>
      </c>
      <c r="J20" s="118"/>
    </row>
    <row r="21" spans="2:10" ht="14.25" customHeight="1" x14ac:dyDescent="0.2">
      <c r="B21" s="217" t="s">
        <v>34</v>
      </c>
      <c r="C21" s="132">
        <v>15.590687660150351</v>
      </c>
      <c r="D21" s="132">
        <v>6.688211115773222</v>
      </c>
      <c r="E21" s="132">
        <v>41.687203475932513</v>
      </c>
      <c r="F21" s="132">
        <v>48.726936132982431</v>
      </c>
      <c r="G21" s="132" t="s">
        <v>133</v>
      </c>
      <c r="H21" s="132">
        <v>34.248636444875103</v>
      </c>
      <c r="I21" s="147">
        <v>100</v>
      </c>
      <c r="J21" s="118"/>
    </row>
    <row r="22" spans="2:10" ht="14.25" customHeight="1" x14ac:dyDescent="0.2">
      <c r="B22" s="218" t="s">
        <v>11</v>
      </c>
      <c r="C22" s="132">
        <v>11.703512387112214</v>
      </c>
      <c r="D22" s="132">
        <v>23.838865016950368</v>
      </c>
      <c r="E22" s="132">
        <v>36.045356472445917</v>
      </c>
      <c r="F22" s="132">
        <v>60.133543076317316</v>
      </c>
      <c r="G22" s="132" t="s">
        <v>133</v>
      </c>
      <c r="H22" s="132">
        <v>27.146044487164239</v>
      </c>
      <c r="I22" s="147">
        <v>100</v>
      </c>
      <c r="J22" s="118"/>
    </row>
    <row r="23" spans="2:10" ht="14.25" customHeight="1" x14ac:dyDescent="0.2">
      <c r="B23" s="217"/>
      <c r="C23" s="132"/>
      <c r="D23" s="132"/>
      <c r="E23" s="132"/>
      <c r="F23" s="132"/>
      <c r="G23" s="132"/>
      <c r="H23" s="132"/>
      <c r="I23" s="132"/>
      <c r="J23" s="118"/>
    </row>
    <row r="24" spans="2:10" ht="14.25" customHeight="1" x14ac:dyDescent="0.2">
      <c r="B24" s="218" t="s">
        <v>12</v>
      </c>
      <c r="C24" s="132">
        <v>14.69105546448059</v>
      </c>
      <c r="D24" s="132">
        <v>1.5042237608427422</v>
      </c>
      <c r="E24" s="132">
        <v>1.741748085998376</v>
      </c>
      <c r="F24" s="132">
        <v>3.2459718468411185</v>
      </c>
      <c r="G24" s="132">
        <v>56.740203475831244</v>
      </c>
      <c r="H24" s="132">
        <v>25.322769212847042</v>
      </c>
      <c r="I24" s="147">
        <v>100</v>
      </c>
      <c r="J24" s="118"/>
    </row>
    <row r="25" spans="2:10" ht="14.25" customHeight="1" x14ac:dyDescent="0.2">
      <c r="B25" s="217"/>
      <c r="C25" s="132"/>
      <c r="D25" s="132"/>
      <c r="E25" s="132"/>
      <c r="F25" s="132"/>
      <c r="G25" s="132"/>
      <c r="H25" s="132"/>
      <c r="I25" s="132"/>
      <c r="J25" s="118"/>
    </row>
    <row r="26" spans="2:10" ht="14.25" customHeight="1" x14ac:dyDescent="0.2">
      <c r="B26" s="218" t="s">
        <v>13</v>
      </c>
      <c r="C26" s="132">
        <v>15.730795615154825</v>
      </c>
      <c r="D26" s="132">
        <v>2.736092216315468</v>
      </c>
      <c r="E26" s="132">
        <v>7.9971598691213801</v>
      </c>
      <c r="F26" s="132">
        <v>11.134026615300092</v>
      </c>
      <c r="G26" s="132">
        <v>4.5233274254031217</v>
      </c>
      <c r="H26" s="132">
        <v>68.61185034414197</v>
      </c>
      <c r="I26" s="147">
        <v>100</v>
      </c>
      <c r="J26" s="118"/>
    </row>
    <row r="27" spans="2:10" ht="14.25" customHeight="1" x14ac:dyDescent="0.2">
      <c r="B27" s="217"/>
      <c r="C27" s="132"/>
      <c r="D27" s="132"/>
      <c r="E27" s="132"/>
      <c r="F27" s="132"/>
      <c r="G27" s="132"/>
      <c r="H27" s="132"/>
      <c r="I27" s="132"/>
      <c r="J27" s="118"/>
    </row>
    <row r="28" spans="2:10" ht="14.25" customHeight="1" x14ac:dyDescent="0.2">
      <c r="B28" s="218" t="s">
        <v>37</v>
      </c>
      <c r="C28" s="147">
        <v>14.517398328155789</v>
      </c>
      <c r="D28" s="147">
        <v>8.1550669191171146</v>
      </c>
      <c r="E28" s="147">
        <v>14.550374385492542</v>
      </c>
      <c r="F28" s="147">
        <v>23.009735191736578</v>
      </c>
      <c r="G28" s="147">
        <v>10.935463673304008</v>
      </c>
      <c r="H28" s="147">
        <v>51.537402806803676</v>
      </c>
      <c r="I28" s="147">
        <v>100</v>
      </c>
      <c r="J28" s="118"/>
    </row>
    <row r="29" spans="2:10" ht="14.25" customHeight="1" x14ac:dyDescent="0.2">
      <c r="B29" s="219"/>
      <c r="C29" s="133"/>
      <c r="D29" s="133"/>
      <c r="E29" s="133"/>
      <c r="F29" s="133"/>
      <c r="G29" s="133"/>
      <c r="H29" s="133"/>
      <c r="I29" s="183"/>
      <c r="J29" s="118"/>
    </row>
    <row r="30" spans="2:10" ht="14.25" customHeight="1" x14ac:dyDescent="0.2">
      <c r="B30" s="220" t="s">
        <v>38</v>
      </c>
      <c r="C30" s="184">
        <v>202</v>
      </c>
      <c r="D30" s="184">
        <v>97</v>
      </c>
      <c r="E30" s="184">
        <v>185</v>
      </c>
      <c r="F30" s="184">
        <v>284</v>
      </c>
      <c r="G30" s="184">
        <v>196</v>
      </c>
      <c r="H30" s="184">
        <v>630</v>
      </c>
      <c r="I30" s="184">
        <v>1312</v>
      </c>
      <c r="J30" s="28"/>
    </row>
    <row r="31" spans="2:10" ht="14.25" customHeight="1" x14ac:dyDescent="0.2">
      <c r="B31" s="39" t="s">
        <v>39</v>
      </c>
      <c r="C31" s="124"/>
      <c r="D31" s="124"/>
      <c r="E31" s="124"/>
      <c r="F31" s="124"/>
      <c r="G31" s="124"/>
      <c r="H31" s="40"/>
      <c r="I31" s="124"/>
    </row>
    <row r="32" spans="2:10" ht="14.25" customHeight="1" x14ac:dyDescent="0.2">
      <c r="B32" s="39" t="s">
        <v>40</v>
      </c>
      <c r="C32" s="40"/>
      <c r="D32" s="40"/>
      <c r="E32" s="40"/>
      <c r="F32" s="40"/>
      <c r="G32" s="40"/>
      <c r="H32" s="40"/>
      <c r="I32" s="40"/>
    </row>
    <row r="33" spans="2:10" ht="14.25" customHeight="1" x14ac:dyDescent="0.2">
      <c r="B33" s="41" t="s">
        <v>5</v>
      </c>
      <c r="C33" s="40"/>
      <c r="D33" s="40"/>
      <c r="E33" s="40"/>
      <c r="F33" s="40"/>
      <c r="G33" s="40"/>
      <c r="H33" s="40"/>
      <c r="I33" s="40"/>
    </row>
    <row r="34" spans="2:10" ht="14.25" customHeight="1" x14ac:dyDescent="0.2">
      <c r="B34" s="111" t="s">
        <v>145</v>
      </c>
      <c r="C34" s="42"/>
      <c r="D34" s="42"/>
      <c r="E34" s="42"/>
      <c r="F34" s="42"/>
      <c r="G34" s="42"/>
      <c r="H34" s="40"/>
      <c r="I34" s="40"/>
    </row>
    <row r="35" spans="2:10" ht="14.25" customHeight="1" x14ac:dyDescent="0.2">
      <c r="B35" s="76" t="s">
        <v>191</v>
      </c>
      <c r="C35" s="122"/>
      <c r="D35" s="122"/>
      <c r="E35" s="122"/>
      <c r="F35" s="122"/>
      <c r="G35" s="122"/>
      <c r="H35" s="40"/>
      <c r="I35" s="40"/>
    </row>
    <row r="36" spans="2:10" ht="14.25" customHeight="1" x14ac:dyDescent="0.2">
      <c r="B36" s="43" t="s">
        <v>6</v>
      </c>
      <c r="C36" s="29"/>
      <c r="D36" s="29"/>
      <c r="E36" s="29"/>
      <c r="F36" s="29"/>
      <c r="G36" s="29"/>
      <c r="H36" s="29"/>
      <c r="I36" s="29"/>
      <c r="J36" s="28"/>
    </row>
  </sheetData>
  <mergeCells count="10">
    <mergeCell ref="J7:J8"/>
    <mergeCell ref="I7:I8"/>
    <mergeCell ref="C5:H5"/>
    <mergeCell ref="C6:C8"/>
    <mergeCell ref="D6:F6"/>
    <mergeCell ref="G6:G8"/>
    <mergeCell ref="H6:H8"/>
    <mergeCell ref="D7:D8"/>
    <mergeCell ref="E7:E8"/>
    <mergeCell ref="F7:F8"/>
  </mergeCells>
  <phoneticPr fontId="21" type="noConversion"/>
  <pageMargins left="0.75" right="0.75" top="1" bottom="1" header="0.5" footer="0.5"/>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2:J19"/>
  <sheetViews>
    <sheetView workbookViewId="0"/>
  </sheetViews>
  <sheetFormatPr defaultRowHeight="12.75" x14ac:dyDescent="0.2"/>
  <cols>
    <col min="1" max="1" width="9.140625" style="1"/>
    <col min="2" max="2" width="16.85546875" style="1" customWidth="1"/>
    <col min="3" max="9" width="13.28515625" style="1" customWidth="1"/>
    <col min="10" max="16384" width="9.140625" style="1"/>
  </cols>
  <sheetData>
    <row r="2" spans="2:10" ht="18.75" customHeight="1" x14ac:dyDescent="0.25">
      <c r="B2" s="16" t="s">
        <v>135</v>
      </c>
      <c r="C2" s="16"/>
      <c r="D2" s="16"/>
    </row>
    <row r="3" spans="2:10" ht="15" x14ac:dyDescent="0.25">
      <c r="B3" s="4"/>
      <c r="C3" s="4"/>
      <c r="D3" s="4"/>
    </row>
    <row r="4" spans="2:10" x14ac:dyDescent="0.2">
      <c r="B4" s="5" t="s">
        <v>35</v>
      </c>
      <c r="C4" s="2"/>
      <c r="D4" s="2"/>
    </row>
    <row r="5" spans="2:10" ht="28.5" customHeight="1" x14ac:dyDescent="0.2">
      <c r="B5" s="51" t="s">
        <v>10</v>
      </c>
      <c r="C5" s="14" t="s">
        <v>82</v>
      </c>
      <c r="D5" s="14" t="s">
        <v>83</v>
      </c>
      <c r="E5" s="14" t="s">
        <v>84</v>
      </c>
      <c r="F5" s="14" t="s">
        <v>85</v>
      </c>
      <c r="G5" s="14" t="s">
        <v>86</v>
      </c>
      <c r="H5" s="14" t="s">
        <v>87</v>
      </c>
      <c r="I5" s="165" t="s">
        <v>3</v>
      </c>
      <c r="J5" s="134" t="s">
        <v>38</v>
      </c>
    </row>
    <row r="6" spans="2:10" ht="14.25" customHeight="1" x14ac:dyDescent="0.2">
      <c r="B6" s="49"/>
      <c r="C6" s="49"/>
      <c r="D6" s="50"/>
      <c r="E6" s="49"/>
      <c r="F6" s="50"/>
      <c r="G6" s="49"/>
      <c r="H6" s="49"/>
      <c r="I6" s="50" t="s">
        <v>4</v>
      </c>
      <c r="J6" s="50"/>
    </row>
    <row r="7" spans="2:10" ht="14.25" customHeight="1" x14ac:dyDescent="0.2">
      <c r="B7" s="6" t="s">
        <v>11</v>
      </c>
      <c r="C7" s="11">
        <v>10615.397424151679</v>
      </c>
      <c r="D7" s="11">
        <v>2715.7795597297468</v>
      </c>
      <c r="E7" s="11">
        <v>615.0095191095744</v>
      </c>
      <c r="F7" s="11">
        <v>173.4062371821758</v>
      </c>
      <c r="G7" s="11">
        <v>53.227861333314429</v>
      </c>
      <c r="H7" s="11">
        <v>8.1076746879164485</v>
      </c>
      <c r="I7" s="13">
        <v>14180.928276194387</v>
      </c>
      <c r="J7" s="125">
        <v>7698</v>
      </c>
    </row>
    <row r="8" spans="2:10" ht="14.25" customHeight="1" x14ac:dyDescent="0.2">
      <c r="B8" s="6" t="s">
        <v>12</v>
      </c>
      <c r="C8" s="11">
        <v>1471.9066065533355</v>
      </c>
      <c r="D8" s="11">
        <v>1638.8814078407463</v>
      </c>
      <c r="E8" s="11">
        <v>461.54573388683156</v>
      </c>
      <c r="F8" s="11">
        <v>182.98823257029952</v>
      </c>
      <c r="G8" s="11">
        <v>84.244034050278472</v>
      </c>
      <c r="H8" s="11">
        <v>25.781767214483995</v>
      </c>
      <c r="I8" s="13">
        <v>3865.3477821159731</v>
      </c>
      <c r="J8" s="125">
        <v>3407</v>
      </c>
    </row>
    <row r="9" spans="2:10" ht="14.25" customHeight="1" x14ac:dyDescent="0.2">
      <c r="B9" s="6" t="s">
        <v>13</v>
      </c>
      <c r="C9" s="11">
        <v>717.78451371007066</v>
      </c>
      <c r="D9" s="11">
        <v>1521.1908245157902</v>
      </c>
      <c r="E9" s="11">
        <v>957.85926911126944</v>
      </c>
      <c r="F9" s="11">
        <v>684.20596462136507</v>
      </c>
      <c r="G9" s="11">
        <v>288.3566233588183</v>
      </c>
      <c r="H9" s="11">
        <v>55.762994126711703</v>
      </c>
      <c r="I9" s="13">
        <v>4225.1601894440246</v>
      </c>
      <c r="J9" s="125">
        <v>2000</v>
      </c>
    </row>
    <row r="10" spans="2:10" ht="14.25" customHeight="1" x14ac:dyDescent="0.2">
      <c r="B10" s="214" t="s">
        <v>37</v>
      </c>
      <c r="C10" s="99">
        <v>12805.088544415048</v>
      </c>
      <c r="D10" s="99">
        <v>5875.8517920862932</v>
      </c>
      <c r="E10" s="99">
        <v>2034.4145221076733</v>
      </c>
      <c r="F10" s="99">
        <v>1040.6004343738398</v>
      </c>
      <c r="G10" s="99">
        <v>425.82851874241118</v>
      </c>
      <c r="H10" s="99">
        <v>89.652436029112138</v>
      </c>
      <c r="I10" s="99">
        <v>22271.436247754358</v>
      </c>
      <c r="J10" s="114">
        <v>13105</v>
      </c>
    </row>
    <row r="11" spans="2:10" ht="14.25" customHeight="1" x14ac:dyDescent="0.2">
      <c r="B11" s="36"/>
      <c r="I11" s="50" t="s">
        <v>2</v>
      </c>
      <c r="J11" s="50"/>
    </row>
    <row r="12" spans="2:10" ht="14.25" customHeight="1" x14ac:dyDescent="0.2">
      <c r="B12" s="6" t="s">
        <v>11</v>
      </c>
      <c r="C12" s="47">
        <v>74.856858573721254</v>
      </c>
      <c r="D12" s="47">
        <v>19.150929380897743</v>
      </c>
      <c r="E12" s="47">
        <v>4.3368777214817085</v>
      </c>
      <c r="F12" s="47">
        <v>1.2228130190410309</v>
      </c>
      <c r="G12" s="47">
        <v>0.37534821625653642</v>
      </c>
      <c r="H12" s="132">
        <v>5.7173088601871383E-2</v>
      </c>
      <c r="I12" s="98">
        <v>100</v>
      </c>
      <c r="J12" s="126"/>
    </row>
    <row r="13" spans="2:10" ht="14.25" customHeight="1" x14ac:dyDescent="0.2">
      <c r="B13" s="6" t="s">
        <v>12</v>
      </c>
      <c r="C13" s="47">
        <v>38.079538751040474</v>
      </c>
      <c r="D13" s="47">
        <v>42.39932601727206</v>
      </c>
      <c r="E13" s="47">
        <v>11.940600429857612</v>
      </c>
      <c r="F13" s="47">
        <v>4.7340690381585251</v>
      </c>
      <c r="G13" s="47">
        <v>2.1794684152369208</v>
      </c>
      <c r="H13" s="132">
        <v>0.66699734843446634</v>
      </c>
      <c r="I13" s="98">
        <v>100</v>
      </c>
      <c r="J13" s="126"/>
    </row>
    <row r="14" spans="2:10" ht="14.25" customHeight="1" x14ac:dyDescent="0.2">
      <c r="B14" s="6" t="s">
        <v>13</v>
      </c>
      <c r="C14" s="47">
        <v>16.988338465920311</v>
      </c>
      <c r="D14" s="47">
        <v>36.003151509291271</v>
      </c>
      <c r="E14" s="47">
        <v>22.670365765169041</v>
      </c>
      <c r="F14" s="47">
        <v>16.193610039466872</v>
      </c>
      <c r="G14" s="47">
        <v>6.8247500788073605</v>
      </c>
      <c r="H14" s="132">
        <v>1.3197841413451683</v>
      </c>
      <c r="I14" s="98">
        <v>100</v>
      </c>
      <c r="J14" s="126"/>
    </row>
    <row r="15" spans="2:10" ht="14.25" customHeight="1" x14ac:dyDescent="0.2">
      <c r="B15" s="214" t="s">
        <v>37</v>
      </c>
      <c r="C15" s="97">
        <v>57.495566976315651</v>
      </c>
      <c r="D15" s="97">
        <v>26.382904661924343</v>
      </c>
      <c r="E15" s="97">
        <v>9.1346355011693703</v>
      </c>
      <c r="F15" s="97">
        <v>4.6723544130601997</v>
      </c>
      <c r="G15" s="97">
        <v>1.9119939729317983</v>
      </c>
      <c r="H15" s="97">
        <v>0.40254447459872211</v>
      </c>
      <c r="I15" s="97">
        <v>100</v>
      </c>
      <c r="J15" s="135"/>
    </row>
    <row r="16" spans="2:10" ht="14.25" customHeight="1" x14ac:dyDescent="0.2">
      <c r="B16" s="17" t="s">
        <v>6</v>
      </c>
    </row>
    <row r="17" spans="6:6" x14ac:dyDescent="0.2">
      <c r="F17" s="47"/>
    </row>
    <row r="18" spans="6:6" x14ac:dyDescent="0.2">
      <c r="F18" s="47"/>
    </row>
    <row r="19" spans="6:6" x14ac:dyDescent="0.2">
      <c r="F19" s="47"/>
    </row>
  </sheetData>
  <phoneticPr fontId="21" type="noConversion"/>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I23"/>
  <sheetViews>
    <sheetView workbookViewId="0"/>
  </sheetViews>
  <sheetFormatPr defaultRowHeight="12.75" x14ac:dyDescent="0.2"/>
  <cols>
    <col min="1" max="1" width="9.140625" style="1"/>
    <col min="2" max="2" width="58.5703125" style="1" customWidth="1"/>
    <col min="3" max="3" width="13.28515625" style="1" customWidth="1"/>
    <col min="4" max="4" width="12.140625" style="1" customWidth="1"/>
    <col min="5" max="16384" width="9.140625" style="1"/>
  </cols>
  <sheetData>
    <row r="2" spans="2:9" ht="18.75" customHeight="1" x14ac:dyDescent="0.25">
      <c r="B2" s="107" t="s">
        <v>136</v>
      </c>
      <c r="C2" s="107"/>
    </row>
    <row r="3" spans="2:9" ht="14.25" customHeight="1" x14ac:dyDescent="0.2">
      <c r="B3" s="57"/>
      <c r="C3" s="58"/>
    </row>
    <row r="4" spans="2:9" ht="14.25" customHeight="1" x14ac:dyDescent="0.2">
      <c r="B4" s="59" t="s">
        <v>109</v>
      </c>
      <c r="C4" s="60"/>
    </row>
    <row r="5" spans="2:9" ht="14.25" customHeight="1" x14ac:dyDescent="0.2">
      <c r="B5" s="64"/>
      <c r="C5" s="233" t="s">
        <v>4</v>
      </c>
      <c r="D5" s="235" t="s">
        <v>2</v>
      </c>
    </row>
    <row r="6" spans="2:9" ht="14.25" customHeight="1" x14ac:dyDescent="0.2">
      <c r="B6" s="149"/>
      <c r="C6" s="50"/>
      <c r="D6" s="50"/>
    </row>
    <row r="7" spans="2:9" ht="14.25" customHeight="1" x14ac:dyDescent="0.2">
      <c r="B7" s="83" t="s">
        <v>97</v>
      </c>
      <c r="C7" s="169">
        <v>277.89151880267741</v>
      </c>
      <c r="D7" s="54">
        <v>33.690228407339148</v>
      </c>
      <c r="F7" s="68"/>
      <c r="G7" s="68"/>
      <c r="H7" s="68"/>
    </row>
    <row r="8" spans="2:9" ht="14.25" customHeight="1" x14ac:dyDescent="0.2">
      <c r="B8" s="83" t="s">
        <v>96</v>
      </c>
      <c r="C8" s="169">
        <v>131.89916095387724</v>
      </c>
      <c r="D8" s="54">
        <v>15.990818569845821</v>
      </c>
      <c r="F8" s="68"/>
      <c r="G8" s="68"/>
      <c r="H8" s="68"/>
      <c r="I8" s="68"/>
    </row>
    <row r="9" spans="2:9" ht="14.25" customHeight="1" x14ac:dyDescent="0.2">
      <c r="B9" s="83" t="s">
        <v>98</v>
      </c>
      <c r="C9" s="169">
        <v>149.30266238933137</v>
      </c>
      <c r="D9" s="54">
        <v>18.100735205568121</v>
      </c>
      <c r="F9" s="68"/>
      <c r="G9" s="68"/>
      <c r="H9" s="68"/>
    </row>
    <row r="10" spans="2:9" ht="14.25" customHeight="1" x14ac:dyDescent="0.2">
      <c r="B10" s="83" t="s">
        <v>95</v>
      </c>
      <c r="C10" s="169">
        <v>126.72772657468086</v>
      </c>
      <c r="D10" s="54">
        <v>15.363858790075049</v>
      </c>
      <c r="F10" s="68"/>
      <c r="G10" s="68"/>
      <c r="H10" s="68"/>
    </row>
    <row r="11" spans="2:9" ht="14.25" customHeight="1" x14ac:dyDescent="0.2">
      <c r="B11" s="83" t="s">
        <v>92</v>
      </c>
      <c r="C11" s="169">
        <v>87.726046609828913</v>
      </c>
      <c r="D11" s="54">
        <v>10.635483084522047</v>
      </c>
      <c r="F11" s="68"/>
      <c r="G11" s="68"/>
      <c r="H11" s="68"/>
    </row>
    <row r="12" spans="2:9" ht="14.25" customHeight="1" x14ac:dyDescent="0.2">
      <c r="B12" s="83" t="s">
        <v>93</v>
      </c>
      <c r="C12" s="169">
        <v>111.56314894554666</v>
      </c>
      <c r="D12" s="54">
        <v>13.525378485862777</v>
      </c>
      <c r="F12" s="68"/>
      <c r="G12" s="68"/>
      <c r="H12" s="68"/>
      <c r="I12" s="68"/>
    </row>
    <row r="13" spans="2:9" ht="14.25" customHeight="1" x14ac:dyDescent="0.2">
      <c r="B13" s="83" t="s">
        <v>91</v>
      </c>
      <c r="C13" s="169">
        <v>30.780821970605619</v>
      </c>
      <c r="D13" s="54">
        <v>3.7317185037651299</v>
      </c>
      <c r="F13" s="68"/>
      <c r="G13" s="68"/>
      <c r="H13" s="73"/>
    </row>
    <row r="14" spans="2:9" ht="14.25" customHeight="1" x14ac:dyDescent="0.2">
      <c r="B14" s="83" t="s">
        <v>90</v>
      </c>
      <c r="C14" s="169">
        <v>37.065451888307436</v>
      </c>
      <c r="D14" s="54">
        <v>4.4936367454417123</v>
      </c>
      <c r="G14" s="68"/>
      <c r="H14" s="68"/>
    </row>
    <row r="15" spans="2:9" ht="14.25" customHeight="1" x14ac:dyDescent="0.2">
      <c r="B15" s="83" t="s">
        <v>89</v>
      </c>
      <c r="C15" s="168">
        <v>16.763309843159625</v>
      </c>
      <c r="D15" s="54">
        <v>2.0323028925544993</v>
      </c>
      <c r="E15" s="73"/>
      <c r="F15" s="73"/>
      <c r="G15" s="73"/>
      <c r="H15" s="73"/>
      <c r="I15" s="73"/>
    </row>
    <row r="16" spans="2:9" ht="14.25" customHeight="1" x14ac:dyDescent="0.2">
      <c r="B16" s="83" t="s">
        <v>88</v>
      </c>
      <c r="C16" s="168">
        <v>14.901655309334608</v>
      </c>
      <c r="D16" s="54">
        <v>1.8066048693461745</v>
      </c>
      <c r="E16" s="73"/>
      <c r="I16" s="73"/>
    </row>
    <row r="17" spans="2:9" ht="14.25" customHeight="1" x14ac:dyDescent="0.2">
      <c r="B17" s="83" t="s">
        <v>94</v>
      </c>
      <c r="C17" s="169">
        <v>210.90138378498179</v>
      </c>
      <c r="D17" s="54">
        <v>25.568667304975236</v>
      </c>
      <c r="F17" s="68"/>
      <c r="G17" s="68"/>
      <c r="H17" s="68"/>
      <c r="I17" s="68"/>
    </row>
    <row r="18" spans="2:9" ht="14.25" customHeight="1" x14ac:dyDescent="0.2">
      <c r="B18" s="108" t="s">
        <v>3</v>
      </c>
      <c r="C18" s="105">
        <v>824.84308340913765</v>
      </c>
      <c r="D18" s="79"/>
      <c r="F18" s="105"/>
    </row>
    <row r="19" spans="2:9" ht="14.25" customHeight="1" x14ac:dyDescent="0.2">
      <c r="B19" s="71"/>
      <c r="C19" s="106"/>
    </row>
    <row r="20" spans="2:9" ht="14.25" customHeight="1" x14ac:dyDescent="0.2">
      <c r="B20" s="115" t="s">
        <v>38</v>
      </c>
      <c r="C20" s="116">
        <v>433</v>
      </c>
      <c r="D20" s="2"/>
    </row>
    <row r="21" spans="2:9" ht="14.25" customHeight="1" x14ac:dyDescent="0.2">
      <c r="B21" s="17" t="s">
        <v>122</v>
      </c>
      <c r="C21" s="73"/>
    </row>
    <row r="22" spans="2:9" ht="14.25" customHeight="1" x14ac:dyDescent="0.2">
      <c r="B22" s="17" t="s">
        <v>6</v>
      </c>
      <c r="C22" s="92"/>
    </row>
    <row r="23" spans="2:9" ht="14.25" customHeight="1" x14ac:dyDescent="0.2"/>
  </sheetData>
  <phoneticPr fontId="21" type="noConversion"/>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I17"/>
  <sheetViews>
    <sheetView workbookViewId="0">
      <selection activeCell="F21" sqref="F21"/>
    </sheetView>
  </sheetViews>
  <sheetFormatPr defaultRowHeight="12.75" x14ac:dyDescent="0.2"/>
  <cols>
    <col min="1" max="1" width="9.140625" style="1"/>
    <col min="2" max="2" width="35.5703125" style="1" customWidth="1"/>
    <col min="3" max="3" width="16.140625" style="1" customWidth="1"/>
    <col min="4" max="4" width="12" style="1" customWidth="1"/>
    <col min="5" max="16384" width="9.140625" style="1"/>
  </cols>
  <sheetData>
    <row r="2" spans="2:9" ht="18.75" customHeight="1" x14ac:dyDescent="0.25">
      <c r="B2" s="107" t="s">
        <v>137</v>
      </c>
      <c r="C2" s="107"/>
    </row>
    <row r="3" spans="2:9" ht="14.25" customHeight="1" x14ac:dyDescent="0.2">
      <c r="B3" s="57"/>
      <c r="C3" s="58"/>
    </row>
    <row r="4" spans="2:9" ht="14.25" customHeight="1" x14ac:dyDescent="0.2">
      <c r="B4" s="59" t="s">
        <v>104</v>
      </c>
      <c r="C4" s="60"/>
      <c r="E4" s="3"/>
    </row>
    <row r="5" spans="2:9" ht="14.25" customHeight="1" x14ac:dyDescent="0.2">
      <c r="B5" s="64"/>
      <c r="C5" s="233" t="s">
        <v>4</v>
      </c>
      <c r="D5" s="235" t="s">
        <v>2</v>
      </c>
      <c r="E5" s="50"/>
      <c r="G5" s="73"/>
    </row>
    <row r="6" spans="2:9" ht="14.25" customHeight="1" x14ac:dyDescent="0.2">
      <c r="B6" s="149"/>
      <c r="C6" s="50"/>
      <c r="D6" s="50"/>
      <c r="E6" s="50"/>
      <c r="G6" s="73"/>
    </row>
    <row r="7" spans="2:9" ht="14.25" customHeight="1" x14ac:dyDescent="0.2">
      <c r="B7" s="83" t="s">
        <v>115</v>
      </c>
      <c r="C7" s="169">
        <v>2160.6243995802624</v>
      </c>
      <c r="D7" s="138">
        <v>77.642298794391124</v>
      </c>
      <c r="G7" s="73"/>
      <c r="H7" s="73"/>
      <c r="I7" s="73"/>
    </row>
    <row r="8" spans="2:9" ht="14.25" customHeight="1" x14ac:dyDescent="0.2">
      <c r="B8" s="83" t="s">
        <v>116</v>
      </c>
      <c r="C8" s="148">
        <v>227.21178846268936</v>
      </c>
      <c r="D8" s="138">
        <v>8.1648830647544397</v>
      </c>
      <c r="G8" s="73"/>
      <c r="H8" s="73"/>
      <c r="I8" s="73"/>
    </row>
    <row r="9" spans="2:9" ht="14.25" customHeight="1" x14ac:dyDescent="0.2">
      <c r="B9" s="83" t="s">
        <v>117</v>
      </c>
      <c r="C9" s="169">
        <v>230.85828719628827</v>
      </c>
      <c r="D9" s="138">
        <v>8.2959204372299418</v>
      </c>
      <c r="G9" s="73"/>
      <c r="H9" s="73"/>
      <c r="I9" s="73"/>
    </row>
    <row r="10" spans="2:9" ht="14.25" customHeight="1" x14ac:dyDescent="0.2">
      <c r="B10" s="67" t="s">
        <v>123</v>
      </c>
      <c r="C10" s="169">
        <v>42.540875374881082</v>
      </c>
      <c r="D10" s="138">
        <v>1.5287114953775107</v>
      </c>
      <c r="E10" s="241"/>
      <c r="G10" s="73"/>
      <c r="H10" s="73"/>
      <c r="I10" s="73"/>
    </row>
    <row r="11" spans="2:9" ht="14.25" customHeight="1" x14ac:dyDescent="0.2">
      <c r="B11" s="153" t="s">
        <v>149</v>
      </c>
      <c r="C11" s="169">
        <v>173.95445604080535</v>
      </c>
      <c r="D11" s="181">
        <v>6.2510743908843187</v>
      </c>
      <c r="G11" s="73"/>
      <c r="H11" s="128"/>
      <c r="I11" s="128"/>
    </row>
    <row r="12" spans="2:9" ht="14.25" customHeight="1" x14ac:dyDescent="0.2">
      <c r="B12" s="153" t="s">
        <v>150</v>
      </c>
      <c r="C12" s="169">
        <v>66.245437097525127</v>
      </c>
      <c r="D12" s="181">
        <v>2.380537784304523</v>
      </c>
      <c r="G12" s="73"/>
      <c r="H12" s="128"/>
      <c r="I12" s="128"/>
    </row>
    <row r="13" spans="2:9" ht="14.25" customHeight="1" x14ac:dyDescent="0.2">
      <c r="B13" s="129" t="s">
        <v>3</v>
      </c>
      <c r="C13" s="81">
        <f>SUM(C7:C12)</f>
        <v>2901.4352437524517</v>
      </c>
      <c r="D13" s="127"/>
      <c r="G13" s="73"/>
    </row>
    <row r="14" spans="2:9" ht="14.25" customHeight="1" x14ac:dyDescent="0.2">
      <c r="B14" s="21"/>
      <c r="C14" s="19"/>
      <c r="G14" s="73"/>
    </row>
    <row r="15" spans="2:9" ht="14.25" customHeight="1" x14ac:dyDescent="0.2">
      <c r="B15" s="115" t="s">
        <v>38</v>
      </c>
      <c r="C15" s="239">
        <v>1396</v>
      </c>
      <c r="D15" s="2"/>
    </row>
    <row r="16" spans="2:9" ht="14.25" customHeight="1" x14ac:dyDescent="0.2">
      <c r="B16" s="17" t="s">
        <v>122</v>
      </c>
      <c r="C16" s="92"/>
    </row>
    <row r="17" spans="2:2" ht="14.25" customHeight="1" x14ac:dyDescent="0.2">
      <c r="B17" s="17" t="s">
        <v>6</v>
      </c>
    </row>
  </sheetData>
  <phoneticPr fontId="21"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F14"/>
  <sheetViews>
    <sheetView zoomScaleNormal="100" workbookViewId="0">
      <selection activeCell="J29" sqref="J29"/>
    </sheetView>
  </sheetViews>
  <sheetFormatPr defaultRowHeight="12.75" x14ac:dyDescent="0.2"/>
  <cols>
    <col min="1" max="1" width="9.140625" style="1"/>
    <col min="2" max="2" width="47.7109375" style="1" customWidth="1"/>
    <col min="3" max="3" width="13.28515625" style="1" customWidth="1"/>
    <col min="4" max="4" width="11.5703125" style="1" customWidth="1"/>
    <col min="5" max="16384" width="9.140625" style="1"/>
  </cols>
  <sheetData>
    <row r="2" spans="2:6" ht="18.75" customHeight="1" x14ac:dyDescent="0.25">
      <c r="B2" s="107" t="s">
        <v>142</v>
      </c>
      <c r="C2" s="107"/>
    </row>
    <row r="3" spans="2:6" ht="14.25" customHeight="1" x14ac:dyDescent="0.2">
      <c r="B3" s="57"/>
      <c r="C3" s="58"/>
    </row>
    <row r="4" spans="2:6" ht="14.25" customHeight="1" x14ac:dyDescent="0.2">
      <c r="B4" s="59" t="s">
        <v>105</v>
      </c>
      <c r="C4" s="60"/>
    </row>
    <row r="5" spans="2:6" ht="14.25" customHeight="1" x14ac:dyDescent="0.2">
      <c r="B5" s="237"/>
      <c r="C5" s="233" t="s">
        <v>4</v>
      </c>
      <c r="D5" s="235" t="s">
        <v>2</v>
      </c>
    </row>
    <row r="6" spans="2:6" ht="14.25" customHeight="1" x14ac:dyDescent="0.2">
      <c r="B6" s="149"/>
      <c r="C6" s="50"/>
      <c r="D6" s="50"/>
    </row>
    <row r="7" spans="2:6" ht="14.25" customHeight="1" x14ac:dyDescent="0.2">
      <c r="B7" s="153" t="s">
        <v>207</v>
      </c>
      <c r="C7" s="169">
        <v>141.28019730027361</v>
      </c>
      <c r="D7" s="138">
        <f>C7/C10*100</f>
        <v>61.815357346157242</v>
      </c>
      <c r="F7" s="68"/>
    </row>
    <row r="8" spans="2:6" ht="14.25" customHeight="1" x14ac:dyDescent="0.2">
      <c r="B8" s="153" t="s">
        <v>208</v>
      </c>
      <c r="C8" s="164" t="s">
        <v>133</v>
      </c>
      <c r="D8" s="132" t="s">
        <v>133</v>
      </c>
      <c r="F8" s="68"/>
    </row>
    <row r="9" spans="2:6" ht="14.25" customHeight="1" x14ac:dyDescent="0.2">
      <c r="B9" s="153" t="s">
        <v>94</v>
      </c>
      <c r="C9" s="169">
        <v>87.271740867978849</v>
      </c>
      <c r="D9" s="138">
        <f>C9/C10*100</f>
        <v>38.184642653842751</v>
      </c>
      <c r="F9" s="68"/>
    </row>
    <row r="10" spans="2:6" ht="14.25" customHeight="1" x14ac:dyDescent="0.2">
      <c r="B10" s="129" t="s">
        <v>3</v>
      </c>
      <c r="C10" s="81">
        <f>SUM(C5:C9)</f>
        <v>228.55193816825246</v>
      </c>
      <c r="D10" s="127">
        <v>100</v>
      </c>
      <c r="F10" s="118"/>
    </row>
    <row r="11" spans="2:6" ht="14.25" customHeight="1" x14ac:dyDescent="0.2">
      <c r="B11" s="71"/>
      <c r="C11" s="106"/>
    </row>
    <row r="12" spans="2:6" ht="14.25" customHeight="1" x14ac:dyDescent="0.2">
      <c r="B12" s="115" t="s">
        <v>38</v>
      </c>
      <c r="C12" s="116">
        <v>122</v>
      </c>
      <c r="D12" s="117"/>
    </row>
    <row r="13" spans="2:6" ht="14.25" customHeight="1" x14ac:dyDescent="0.2">
      <c r="B13" s="112" t="s">
        <v>134</v>
      </c>
    </row>
    <row r="14" spans="2:6" ht="14.25" customHeight="1" x14ac:dyDescent="0.2">
      <c r="B14" s="17" t="s">
        <v>6</v>
      </c>
    </row>
  </sheetData>
  <phoneticPr fontId="21"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2:S32"/>
  <sheetViews>
    <sheetView workbookViewId="0"/>
  </sheetViews>
  <sheetFormatPr defaultRowHeight="12.75" x14ac:dyDescent="0.2"/>
  <cols>
    <col min="1" max="1" width="4.42578125" style="1" customWidth="1"/>
    <col min="2" max="2" width="5.85546875" style="1" customWidth="1"/>
    <col min="3" max="14" width="9.140625" style="1"/>
    <col min="15" max="15" width="13.28515625" style="1" customWidth="1"/>
    <col min="16" max="16" width="17.7109375" style="1" customWidth="1"/>
    <col min="17" max="17" width="14.28515625" style="1" customWidth="1"/>
    <col min="18" max="19" width="13.28515625" style="1" customWidth="1"/>
    <col min="20" max="16384" width="9.140625" style="1"/>
  </cols>
  <sheetData>
    <row r="2" spans="2:19" ht="18.75" customHeight="1" x14ac:dyDescent="0.25">
      <c r="B2" s="16" t="s">
        <v>232</v>
      </c>
      <c r="O2" s="222" t="s">
        <v>233</v>
      </c>
      <c r="P2" s="221"/>
      <c r="Q2" s="221"/>
      <c r="R2" s="221"/>
      <c r="S2" s="221"/>
    </row>
    <row r="3" spans="2:19" x14ac:dyDescent="0.2">
      <c r="O3" s="57"/>
      <c r="P3" s="201" t="s">
        <v>11</v>
      </c>
      <c r="Q3" s="201" t="s">
        <v>13</v>
      </c>
      <c r="R3" s="201" t="s">
        <v>12</v>
      </c>
      <c r="S3" s="202" t="s">
        <v>3</v>
      </c>
    </row>
    <row r="4" spans="2:19" ht="14.25" customHeight="1" x14ac:dyDescent="0.2">
      <c r="O4" s="67" t="s">
        <v>55</v>
      </c>
      <c r="P4" s="85">
        <v>41.501476170392237</v>
      </c>
      <c r="Q4" s="85">
        <v>35.090679038380429</v>
      </c>
      <c r="R4" s="85">
        <v>23.40784479122733</v>
      </c>
      <c r="S4" s="86">
        <v>100</v>
      </c>
    </row>
    <row r="5" spans="2:19" ht="14.25" customHeight="1" x14ac:dyDescent="0.2">
      <c r="O5" s="67" t="s">
        <v>56</v>
      </c>
      <c r="P5" s="85">
        <v>43.25</v>
      </c>
      <c r="Q5" s="85">
        <v>35.083333333333336</v>
      </c>
      <c r="R5" s="85">
        <v>21.666666666666668</v>
      </c>
      <c r="S5" s="86">
        <v>100</v>
      </c>
    </row>
    <row r="6" spans="2:19" ht="14.25" customHeight="1" x14ac:dyDescent="0.2">
      <c r="O6" s="67" t="s">
        <v>57</v>
      </c>
      <c r="P6" s="85">
        <v>43.217265549317538</v>
      </c>
      <c r="Q6" s="85">
        <v>35.861907340595131</v>
      </c>
      <c r="R6" s="85">
        <v>20.920827110087338</v>
      </c>
      <c r="S6" s="86">
        <v>100</v>
      </c>
    </row>
    <row r="7" spans="2:19" s="69" customFormat="1" ht="14.25" customHeight="1" x14ac:dyDescent="0.2">
      <c r="O7" s="67" t="s">
        <v>68</v>
      </c>
      <c r="P7" s="85">
        <v>42.756234558936484</v>
      </c>
      <c r="Q7" s="85">
        <v>37.240027516869738</v>
      </c>
      <c r="R7" s="85">
        <v>20.003737924193775</v>
      </c>
      <c r="S7" s="86">
        <v>100</v>
      </c>
    </row>
    <row r="8" spans="2:19" s="69" customFormat="1" ht="14.25" customHeight="1" x14ac:dyDescent="0.2">
      <c r="O8" s="67" t="s">
        <v>58</v>
      </c>
      <c r="P8" s="85">
        <v>45.015090658334458</v>
      </c>
      <c r="Q8" s="85">
        <v>36.889338139761854</v>
      </c>
      <c r="R8" s="85">
        <v>18.095571201903688</v>
      </c>
      <c r="S8" s="86">
        <v>100</v>
      </c>
    </row>
    <row r="9" spans="2:19" s="69" customFormat="1" ht="14.25" customHeight="1" x14ac:dyDescent="0.2">
      <c r="O9" s="67" t="s">
        <v>59</v>
      </c>
      <c r="P9" s="85">
        <v>41.291192242993581</v>
      </c>
      <c r="Q9" s="85">
        <v>39.501855079510321</v>
      </c>
      <c r="R9" s="85">
        <v>19.206952677496105</v>
      </c>
      <c r="S9" s="86">
        <v>100</v>
      </c>
    </row>
    <row r="10" spans="2:19" ht="14.25" customHeight="1" x14ac:dyDescent="0.2">
      <c r="O10" s="67" t="s">
        <v>60</v>
      </c>
      <c r="P10" s="85">
        <v>39.957081513756137</v>
      </c>
      <c r="Q10" s="85">
        <v>42.427354747925847</v>
      </c>
      <c r="R10" s="85">
        <v>17.615563738318034</v>
      </c>
      <c r="S10" s="86">
        <v>100</v>
      </c>
    </row>
    <row r="11" spans="2:19" ht="14.25" customHeight="1" x14ac:dyDescent="0.2">
      <c r="O11" s="67" t="s">
        <v>61</v>
      </c>
      <c r="P11" s="85">
        <v>34.328291714036297</v>
      </c>
      <c r="Q11" s="85">
        <v>47.749282112631526</v>
      </c>
      <c r="R11" s="85">
        <v>17.922426173332198</v>
      </c>
      <c r="S11" s="86">
        <v>100</v>
      </c>
    </row>
    <row r="12" spans="2:19" ht="14.25" customHeight="1" x14ac:dyDescent="0.2">
      <c r="O12" s="67" t="s">
        <v>62</v>
      </c>
      <c r="P12" s="85">
        <v>39.520891746885518</v>
      </c>
      <c r="Q12" s="85">
        <v>42.881888776036149</v>
      </c>
      <c r="R12" s="85">
        <v>17.597219477078344</v>
      </c>
      <c r="S12" s="86">
        <v>100</v>
      </c>
    </row>
    <row r="13" spans="2:19" ht="14.25" customHeight="1" x14ac:dyDescent="0.2">
      <c r="O13" s="67" t="s">
        <v>63</v>
      </c>
      <c r="P13" s="85">
        <v>41.517537346625268</v>
      </c>
      <c r="Q13" s="85">
        <v>42.724622890948126</v>
      </c>
      <c r="R13" s="85">
        <v>15.75783976242659</v>
      </c>
      <c r="S13" s="86">
        <v>100</v>
      </c>
    </row>
    <row r="14" spans="2:19" ht="14.25" customHeight="1" x14ac:dyDescent="0.2">
      <c r="O14" s="67" t="s">
        <v>49</v>
      </c>
      <c r="P14" s="85">
        <v>27.260542762132705</v>
      </c>
      <c r="Q14" s="85">
        <v>57.048734443892087</v>
      </c>
      <c r="R14" s="85">
        <v>15.690722793975201</v>
      </c>
      <c r="S14" s="86">
        <v>100</v>
      </c>
    </row>
    <row r="15" spans="2:19" ht="14.25" customHeight="1" x14ac:dyDescent="0.2">
      <c r="O15" s="67" t="s">
        <v>50</v>
      </c>
      <c r="P15" s="85">
        <v>20.491672466924015</v>
      </c>
      <c r="Q15" s="85">
        <v>61.979831758727563</v>
      </c>
      <c r="R15" s="85">
        <v>17.528495774348428</v>
      </c>
      <c r="S15" s="86">
        <v>100</v>
      </c>
    </row>
    <row r="16" spans="2:19" ht="14.25" customHeight="1" x14ac:dyDescent="0.2">
      <c r="O16" s="67" t="s">
        <v>41</v>
      </c>
      <c r="P16" s="85">
        <v>21.897654497018461</v>
      </c>
      <c r="Q16" s="85">
        <v>62.224298164749271</v>
      </c>
      <c r="R16" s="85">
        <v>15.878047338232282</v>
      </c>
      <c r="S16" s="86">
        <v>100</v>
      </c>
    </row>
    <row r="17" spans="2:19" ht="14.25" customHeight="1" x14ac:dyDescent="0.2">
      <c r="O17" s="67" t="s">
        <v>42</v>
      </c>
      <c r="P17" s="87">
        <v>22.681951242938659</v>
      </c>
      <c r="Q17" s="87">
        <v>61.264379344875678</v>
      </c>
      <c r="R17" s="87">
        <v>16.053669412185663</v>
      </c>
      <c r="S17" s="86">
        <v>100</v>
      </c>
    </row>
    <row r="18" spans="2:19" ht="14.25" customHeight="1" x14ac:dyDescent="0.2">
      <c r="O18" s="67" t="s">
        <v>43</v>
      </c>
      <c r="P18" s="223">
        <v>24.147894340202296</v>
      </c>
      <c r="Q18" s="223">
        <v>59.38810216083661</v>
      </c>
      <c r="R18" s="223">
        <v>16.464003498961048</v>
      </c>
      <c r="S18" s="224">
        <v>100</v>
      </c>
    </row>
    <row r="19" spans="2:19" ht="12.75" customHeight="1" x14ac:dyDescent="0.2">
      <c r="O19" s="77" t="s">
        <v>132</v>
      </c>
      <c r="P19" s="88">
        <v>26.500222396720375</v>
      </c>
      <c r="Q19" s="88">
        <v>59.380342439502797</v>
      </c>
      <c r="R19" s="88">
        <v>14.119435163776892</v>
      </c>
      <c r="S19" s="89">
        <v>100</v>
      </c>
    </row>
    <row r="20" spans="2:19" x14ac:dyDescent="0.2">
      <c r="O20" s="74"/>
      <c r="P20" s="17"/>
      <c r="Q20" s="75"/>
      <c r="R20" s="75"/>
      <c r="S20" s="75"/>
    </row>
    <row r="26" spans="2:19" x14ac:dyDescent="0.2">
      <c r="B26" s="96" t="s">
        <v>71</v>
      </c>
      <c r="C26" s="96"/>
      <c r="D26" s="92"/>
      <c r="E26" s="92"/>
      <c r="F26" s="92"/>
      <c r="G26" s="92"/>
    </row>
    <row r="27" spans="2:19" x14ac:dyDescent="0.2">
      <c r="B27" s="17" t="s">
        <v>72</v>
      </c>
      <c r="C27" s="17"/>
    </row>
    <row r="28" spans="2:19" x14ac:dyDescent="0.2">
      <c r="B28" s="76" t="s">
        <v>190</v>
      </c>
      <c r="C28" s="76"/>
    </row>
    <row r="29" spans="2:19" x14ac:dyDescent="0.2">
      <c r="B29" s="123" t="s">
        <v>191</v>
      </c>
      <c r="C29" s="123"/>
      <c r="D29" s="93"/>
      <c r="E29" s="93"/>
      <c r="F29" s="93"/>
      <c r="G29" s="93"/>
    </row>
    <row r="30" spans="2:19" x14ac:dyDescent="0.2">
      <c r="B30" s="74" t="s">
        <v>52</v>
      </c>
      <c r="C30" s="74"/>
      <c r="D30" s="94"/>
      <c r="E30" s="92"/>
      <c r="F30" s="92"/>
      <c r="G30" s="92"/>
    </row>
    <row r="31" spans="2:19" x14ac:dyDescent="0.2">
      <c r="B31" s="76" t="s">
        <v>125</v>
      </c>
      <c r="C31" s="76"/>
      <c r="D31" s="94"/>
      <c r="E31" s="92"/>
      <c r="F31" s="92"/>
      <c r="G31" s="92"/>
    </row>
    <row r="32" spans="2:19" x14ac:dyDescent="0.2">
      <c r="B32" s="76" t="s">
        <v>69</v>
      </c>
      <c r="C32" s="76"/>
      <c r="D32" s="92"/>
      <c r="E32" s="92"/>
      <c r="F32" s="92"/>
      <c r="G32" s="92"/>
    </row>
  </sheetData>
  <phoneticPr fontId="21" type="noConversion"/>
  <pageMargins left="0.75" right="0.75" top="1" bottom="1" header="0.5" footer="0.5"/>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E16"/>
  <sheetViews>
    <sheetView tabSelected="1" workbookViewId="0">
      <selection activeCell="B14" sqref="B14"/>
    </sheetView>
  </sheetViews>
  <sheetFormatPr defaultRowHeight="12.75" x14ac:dyDescent="0.2"/>
  <cols>
    <col min="1" max="1" width="9.140625" style="1"/>
    <col min="2" max="5" width="13.28515625" style="1" customWidth="1"/>
    <col min="6" max="16384" width="9.140625" style="1"/>
  </cols>
  <sheetData>
    <row r="2" spans="2:5" ht="18.75" customHeight="1" x14ac:dyDescent="0.25">
      <c r="B2" s="107" t="s">
        <v>247</v>
      </c>
      <c r="C2" s="107"/>
      <c r="D2" s="107"/>
      <c r="E2" s="107"/>
    </row>
    <row r="3" spans="2:5" ht="15.75" x14ac:dyDescent="0.25">
      <c r="B3" s="16"/>
      <c r="C3" s="58"/>
      <c r="D3" s="58"/>
      <c r="E3" s="58"/>
    </row>
    <row r="4" spans="2:5" ht="14.25" customHeight="1" x14ac:dyDescent="0.2">
      <c r="B4" s="59" t="s">
        <v>124</v>
      </c>
      <c r="C4" s="60"/>
      <c r="D4" s="60"/>
      <c r="E4" s="60"/>
    </row>
    <row r="5" spans="2:5" ht="28.5" customHeight="1" x14ac:dyDescent="0.2">
      <c r="B5" s="61"/>
      <c r="C5" s="62" t="s">
        <v>65</v>
      </c>
      <c r="D5" s="62" t="s">
        <v>66</v>
      </c>
      <c r="E5" s="63" t="s">
        <v>3</v>
      </c>
    </row>
    <row r="6" spans="2:5" ht="14.25" customHeight="1" x14ac:dyDescent="0.2">
      <c r="B6" s="64"/>
      <c r="C6" s="65"/>
      <c r="D6" s="66"/>
      <c r="E6" s="234" t="s">
        <v>4</v>
      </c>
    </row>
    <row r="7" spans="2:5" ht="14.25" customHeight="1" x14ac:dyDescent="0.2">
      <c r="B7" s="83" t="s">
        <v>42</v>
      </c>
      <c r="C7" s="80">
        <v>762.77745006746602</v>
      </c>
      <c r="D7" s="80">
        <v>2162.6566019227298</v>
      </c>
      <c r="E7" s="68">
        <f>SUM(C7:D7)</f>
        <v>2925.4340519901957</v>
      </c>
    </row>
    <row r="8" spans="2:5" ht="14.25" customHeight="1" x14ac:dyDescent="0.2">
      <c r="B8" s="83" t="s">
        <v>43</v>
      </c>
      <c r="C8" s="148">
        <v>815.96500387046206</v>
      </c>
      <c r="D8" s="148">
        <v>2256.17586862504</v>
      </c>
      <c r="E8" s="105">
        <f>SUM(C8:D8)</f>
        <v>3072.1408724955022</v>
      </c>
    </row>
    <row r="9" spans="2:5" ht="14.25" customHeight="1" x14ac:dyDescent="0.2">
      <c r="B9" s="2" t="s">
        <v>132</v>
      </c>
      <c r="C9" s="82">
        <v>969.53273813009628</v>
      </c>
      <c r="D9" s="82">
        <v>2521.69820337075</v>
      </c>
      <c r="E9" s="81">
        <v>3491.2309415008458</v>
      </c>
    </row>
    <row r="10" spans="2:5" ht="14.25" customHeight="1" x14ac:dyDescent="0.2">
      <c r="B10" s="149"/>
      <c r="C10" s="58"/>
      <c r="D10" s="21"/>
      <c r="E10" s="233" t="s">
        <v>2</v>
      </c>
    </row>
    <row r="11" spans="2:5" ht="14.25" customHeight="1" x14ac:dyDescent="0.2">
      <c r="B11" s="83" t="s">
        <v>42</v>
      </c>
      <c r="C11" s="72">
        <f>C7/3757*100</f>
        <v>20.302833379490711</v>
      </c>
      <c r="D11" s="72">
        <f>D7/3666*100</f>
        <v>58.99226955599373</v>
      </c>
      <c r="E11" s="73">
        <f>E7/7424*100</f>
        <v>39.405092295126558</v>
      </c>
    </row>
    <row r="12" spans="2:5" ht="14.25" customHeight="1" x14ac:dyDescent="0.2">
      <c r="B12" s="83" t="s">
        <v>43</v>
      </c>
      <c r="C12" s="72">
        <f>C8/3604*100</f>
        <v>22.640538398181523</v>
      </c>
      <c r="D12" s="72">
        <f>D8/3718*100</f>
        <v>60.68251394903281</v>
      </c>
      <c r="E12" s="73">
        <f>E8/7321*100</f>
        <v>41.963404896810573</v>
      </c>
    </row>
    <row r="13" spans="2:5" ht="14.25" customHeight="1" x14ac:dyDescent="0.2">
      <c r="B13" s="77" t="s">
        <v>132</v>
      </c>
      <c r="C13" s="78">
        <f>C9/3848*100</f>
        <v>25.195757227913106</v>
      </c>
      <c r="D13" s="78">
        <f>D9/4130*100</f>
        <v>61.058067878226396</v>
      </c>
      <c r="E13" s="79">
        <f>E9/7978*100</f>
        <v>43.760728772886011</v>
      </c>
    </row>
    <row r="14" spans="2:5" ht="14.25" customHeight="1" x14ac:dyDescent="0.2">
      <c r="B14" s="258" t="s">
        <v>248</v>
      </c>
      <c r="C14" s="72"/>
      <c r="D14" s="72"/>
      <c r="E14" s="73"/>
    </row>
    <row r="15" spans="2:5" ht="14.25" customHeight="1" x14ac:dyDescent="0.2">
      <c r="B15" s="17" t="s">
        <v>6</v>
      </c>
      <c r="C15" s="92"/>
      <c r="D15" s="92"/>
      <c r="E15" s="92"/>
    </row>
    <row r="16" spans="2:5" ht="14.25" customHeight="1" x14ac:dyDescent="0.2">
      <c r="B16" s="95"/>
      <c r="C16" s="92"/>
      <c r="D16" s="92"/>
      <c r="E16" s="92"/>
    </row>
  </sheetData>
  <phoneticPr fontId="21" type="noConversion"/>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2:E29"/>
  <sheetViews>
    <sheetView workbookViewId="0"/>
  </sheetViews>
  <sheetFormatPr defaultRowHeight="12.75" x14ac:dyDescent="0.2"/>
  <cols>
    <col min="1" max="1" width="9.140625" style="1"/>
    <col min="2" max="2" width="34" style="1" customWidth="1"/>
    <col min="3" max="16384" width="9.140625" style="1"/>
  </cols>
  <sheetData>
    <row r="2" spans="2:5" ht="18.75" customHeight="1" x14ac:dyDescent="0.25">
      <c r="B2" s="107" t="s">
        <v>141</v>
      </c>
      <c r="C2" s="107"/>
    </row>
    <row r="3" spans="2:5" ht="14.25" customHeight="1" x14ac:dyDescent="0.2">
      <c r="B3" s="57"/>
      <c r="C3" s="58"/>
    </row>
    <row r="4" spans="2:5" ht="14.25" customHeight="1" x14ac:dyDescent="0.2">
      <c r="B4" s="59" t="s">
        <v>112</v>
      </c>
      <c r="C4" s="60"/>
    </row>
    <row r="5" spans="2:5" ht="28.5" customHeight="1" x14ac:dyDescent="0.2">
      <c r="B5" s="61"/>
      <c r="C5" s="62" t="s">
        <v>65</v>
      </c>
      <c r="D5" s="62" t="s">
        <v>66</v>
      </c>
      <c r="E5" s="63" t="s">
        <v>3</v>
      </c>
    </row>
    <row r="6" spans="2:5" ht="14.25" customHeight="1" x14ac:dyDescent="0.2">
      <c r="B6" s="64"/>
      <c r="C6" s="65"/>
      <c r="D6" s="66"/>
      <c r="E6" s="234" t="s">
        <v>4</v>
      </c>
    </row>
    <row r="7" spans="2:5" ht="14.25" customHeight="1" x14ac:dyDescent="0.2">
      <c r="B7" s="83" t="s">
        <v>20</v>
      </c>
      <c r="C7" s="84">
        <v>1946.8151192241323</v>
      </c>
      <c r="D7" s="84">
        <v>966.35098725152352</v>
      </c>
      <c r="E7" s="68">
        <v>2913.1661064756618</v>
      </c>
    </row>
    <row r="8" spans="2:5" ht="14.25" customHeight="1" x14ac:dyDescent="0.2">
      <c r="B8" s="83" t="s">
        <v>22</v>
      </c>
      <c r="C8" s="84">
        <v>105.5609209957382</v>
      </c>
      <c r="D8" s="84">
        <v>67.396617422076417</v>
      </c>
      <c r="E8" s="68">
        <v>172.95753841781467</v>
      </c>
    </row>
    <row r="9" spans="2:5" ht="14.25" customHeight="1" x14ac:dyDescent="0.2">
      <c r="B9" s="83" t="s">
        <v>21</v>
      </c>
      <c r="C9" s="84">
        <v>111.36744875481001</v>
      </c>
      <c r="D9" s="84">
        <v>53.78173238091933</v>
      </c>
      <c r="E9" s="68">
        <v>165.14918113572938</v>
      </c>
    </row>
    <row r="10" spans="2:5" ht="14.25" customHeight="1" x14ac:dyDescent="0.2">
      <c r="B10" s="153" t="s">
        <v>151</v>
      </c>
      <c r="C10" s="84">
        <v>46.552059507179628</v>
      </c>
      <c r="D10" s="110">
        <v>20.825126268329605</v>
      </c>
      <c r="E10" s="68">
        <v>67.377185775509233</v>
      </c>
    </row>
    <row r="11" spans="2:5" ht="14.25" customHeight="1" x14ac:dyDescent="0.2">
      <c r="B11" s="83" t="s">
        <v>23</v>
      </c>
      <c r="C11" s="84">
        <v>122.45385029173593</v>
      </c>
      <c r="D11" s="84">
        <v>97.847079180162808</v>
      </c>
      <c r="E11" s="68">
        <v>220.30092947189863</v>
      </c>
    </row>
    <row r="12" spans="2:5" ht="14.25" customHeight="1" x14ac:dyDescent="0.2">
      <c r="B12" s="83" t="s">
        <v>24</v>
      </c>
      <c r="C12" s="84">
        <v>59.24411753614428</v>
      </c>
      <c r="D12" s="84">
        <v>57.394886849055737</v>
      </c>
      <c r="E12" s="68">
        <v>116.63900438520002</v>
      </c>
    </row>
    <row r="13" spans="2:5" ht="14.25" customHeight="1" x14ac:dyDescent="0.2">
      <c r="B13" s="83" t="s">
        <v>19</v>
      </c>
      <c r="C13" s="84">
        <v>316.40424932061597</v>
      </c>
      <c r="D13" s="84">
        <v>93.59792671105194</v>
      </c>
      <c r="E13" s="68">
        <v>410.00217603166817</v>
      </c>
    </row>
    <row r="14" spans="2:5" ht="14.25" customHeight="1" x14ac:dyDescent="0.2">
      <c r="B14" s="153" t="s">
        <v>28</v>
      </c>
      <c r="C14" s="84">
        <v>167.48977454378013</v>
      </c>
      <c r="D14" s="84">
        <v>247.24803205373402</v>
      </c>
      <c r="E14" s="68">
        <v>414.73780659751361</v>
      </c>
    </row>
    <row r="15" spans="2:5" ht="14.25" customHeight="1" x14ac:dyDescent="0.2">
      <c r="B15" s="108" t="s">
        <v>3</v>
      </c>
      <c r="C15" s="68">
        <v>2875.8875401741388</v>
      </c>
      <c r="D15" s="68">
        <v>1604.4423881168536</v>
      </c>
      <c r="E15" s="68">
        <v>4480.3299282909966</v>
      </c>
    </row>
    <row r="16" spans="2:5" ht="14.25" customHeight="1" x14ac:dyDescent="0.2">
      <c r="B16" s="64"/>
      <c r="C16" s="70"/>
      <c r="D16" s="71"/>
      <c r="E16" s="235" t="s">
        <v>2</v>
      </c>
    </row>
    <row r="17" spans="1:5" ht="14.25" customHeight="1" x14ac:dyDescent="0.2">
      <c r="B17" s="83" t="s">
        <v>20</v>
      </c>
      <c r="C17" s="72">
        <f>(C7/2876)*100</f>
        <v>67.691763533523371</v>
      </c>
      <c r="D17" s="72">
        <f>(D7/1604)*100</f>
        <v>60.246320900967795</v>
      </c>
      <c r="E17" s="73">
        <f>(E7/4480)*100</f>
        <v>65.026029162403162</v>
      </c>
    </row>
    <row r="18" spans="1:5" ht="14.25" customHeight="1" x14ac:dyDescent="0.2">
      <c r="B18" s="83" t="s">
        <v>22</v>
      </c>
      <c r="C18" s="72">
        <f t="shared" ref="C18:C24" si="0">(C8/2876)*100</f>
        <v>3.6704075450534841</v>
      </c>
      <c r="D18" s="72">
        <f t="shared" ref="D18:D24" si="1">(D8/1604)*100</f>
        <v>4.2017841285583799</v>
      </c>
      <c r="E18" s="73">
        <f t="shared" ref="E18:E24" si="2">(E8/4480)*100</f>
        <v>3.8606593396833628</v>
      </c>
    </row>
    <row r="19" spans="1:5" ht="14.25" customHeight="1" x14ac:dyDescent="0.2">
      <c r="B19" s="83" t="s">
        <v>21</v>
      </c>
      <c r="C19" s="72">
        <f t="shared" si="0"/>
        <v>3.8723035032965933</v>
      </c>
      <c r="D19" s="72">
        <f t="shared" si="1"/>
        <v>3.3529758342219029</v>
      </c>
      <c r="E19" s="73">
        <f t="shared" si="2"/>
        <v>3.6863656503511018</v>
      </c>
    </row>
    <row r="20" spans="1:5" ht="14.25" customHeight="1" x14ac:dyDescent="0.2">
      <c r="B20" s="153" t="s">
        <v>151</v>
      </c>
      <c r="C20" s="72">
        <f t="shared" si="0"/>
        <v>1.6186390649227964</v>
      </c>
      <c r="D20" s="72">
        <f t="shared" si="1"/>
        <v>1.2983245803198007</v>
      </c>
      <c r="E20" s="73">
        <f t="shared" si="2"/>
        <v>1.5039550396319026</v>
      </c>
    </row>
    <row r="21" spans="1:5" ht="14.25" customHeight="1" x14ac:dyDescent="0.2">
      <c r="B21" s="83" t="s">
        <v>23</v>
      </c>
      <c r="C21" s="72">
        <f t="shared" si="0"/>
        <v>4.2577833898378277</v>
      </c>
      <c r="D21" s="72">
        <f t="shared" si="1"/>
        <v>6.1001919688380806</v>
      </c>
      <c r="E21" s="73">
        <f t="shared" si="2"/>
        <v>4.9174314614263093</v>
      </c>
    </row>
    <row r="22" spans="1:5" ht="14.25" customHeight="1" x14ac:dyDescent="0.2">
      <c r="B22" s="83" t="s">
        <v>24</v>
      </c>
      <c r="C22" s="72">
        <f t="shared" si="0"/>
        <v>2.0599484539688553</v>
      </c>
      <c r="D22" s="72">
        <f t="shared" si="1"/>
        <v>3.5782348409635749</v>
      </c>
      <c r="E22" s="73">
        <f t="shared" si="2"/>
        <v>2.6035492050267863</v>
      </c>
    </row>
    <row r="23" spans="1:5" ht="14.25" customHeight="1" x14ac:dyDescent="0.2">
      <c r="B23" s="83" t="s">
        <v>19</v>
      </c>
      <c r="C23" s="72">
        <f t="shared" si="0"/>
        <v>11.001538571648679</v>
      </c>
      <c r="D23" s="72">
        <f t="shared" si="1"/>
        <v>5.8352822139059812</v>
      </c>
      <c r="E23" s="73">
        <f t="shared" si="2"/>
        <v>9.151834286421165</v>
      </c>
    </row>
    <row r="24" spans="1:5" ht="14.25" customHeight="1" x14ac:dyDescent="0.2">
      <c r="B24" s="153" t="s">
        <v>28</v>
      </c>
      <c r="C24" s="72">
        <f t="shared" si="0"/>
        <v>5.8237056517308812</v>
      </c>
      <c r="D24" s="72">
        <f t="shared" si="1"/>
        <v>15.414465838761474</v>
      </c>
      <c r="E24" s="73">
        <f t="shared" si="2"/>
        <v>9.2575403258373576</v>
      </c>
    </row>
    <row r="25" spans="1:5" ht="14.25" customHeight="1" x14ac:dyDescent="0.2">
      <c r="B25" s="17" t="s">
        <v>3</v>
      </c>
      <c r="C25" s="130">
        <f>SUM(C17:C24)</f>
        <v>99.996089713982485</v>
      </c>
      <c r="D25" s="130">
        <v>100</v>
      </c>
      <c r="E25" s="130">
        <v>100</v>
      </c>
    </row>
    <row r="26" spans="1:5" ht="14.25" customHeight="1" x14ac:dyDescent="0.2">
      <c r="A26" s="22"/>
      <c r="B26" s="37"/>
      <c r="C26" s="38"/>
      <c r="D26" s="38"/>
      <c r="E26" s="38"/>
    </row>
    <row r="27" spans="1:5" ht="14.25" customHeight="1" x14ac:dyDescent="0.2">
      <c r="B27" s="113" t="s">
        <v>38</v>
      </c>
      <c r="C27" s="114">
        <v>2568</v>
      </c>
      <c r="D27" s="114">
        <v>779</v>
      </c>
      <c r="E27" s="114">
        <v>3347</v>
      </c>
    </row>
    <row r="28" spans="1:5" ht="14.25" customHeight="1" x14ac:dyDescent="0.2">
      <c r="B28" s="17" t="s">
        <v>6</v>
      </c>
    </row>
    <row r="29" spans="1:5" ht="14.25" customHeight="1" x14ac:dyDescent="0.2"/>
  </sheetData>
  <phoneticPr fontId="2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F12"/>
  <sheetViews>
    <sheetView workbookViewId="0"/>
  </sheetViews>
  <sheetFormatPr defaultRowHeight="12.75" x14ac:dyDescent="0.2"/>
  <cols>
    <col min="1" max="1" width="9.140625" style="1"/>
    <col min="2" max="4" width="13.28515625" style="1" customWidth="1"/>
    <col min="5" max="5" width="14.42578125" style="1" customWidth="1"/>
    <col min="6" max="6" width="13.28515625" style="1" customWidth="1"/>
    <col min="7" max="16384" width="9.140625" style="1"/>
  </cols>
  <sheetData>
    <row r="2" spans="2:6" ht="18.75" customHeight="1" x14ac:dyDescent="0.25">
      <c r="B2" s="137" t="s">
        <v>140</v>
      </c>
      <c r="C2" s="137"/>
      <c r="D2" s="107"/>
      <c r="E2" s="107"/>
      <c r="F2" s="107"/>
    </row>
    <row r="3" spans="2:6" ht="14.25" customHeight="1" x14ac:dyDescent="0.25">
      <c r="B3" s="16"/>
      <c r="C3" s="16"/>
      <c r="D3" s="58"/>
      <c r="E3" s="58"/>
      <c r="F3" s="58"/>
    </row>
    <row r="4" spans="2:6" ht="14.25" customHeight="1" x14ac:dyDescent="0.2">
      <c r="B4" s="136" t="s">
        <v>128</v>
      </c>
      <c r="C4" s="136"/>
      <c r="D4" s="60"/>
      <c r="E4" s="60"/>
      <c r="F4" s="179"/>
    </row>
    <row r="5" spans="2:6" ht="14.25" customHeight="1" x14ac:dyDescent="0.2">
      <c r="B5" s="64"/>
      <c r="C5" s="64"/>
      <c r="D5" s="233" t="s">
        <v>4</v>
      </c>
      <c r="E5" s="235" t="s">
        <v>2</v>
      </c>
    </row>
    <row r="6" spans="2:6" ht="14.25" customHeight="1" x14ac:dyDescent="0.2">
      <c r="B6" s="149"/>
      <c r="C6" s="149"/>
      <c r="D6" s="50"/>
      <c r="E6" s="50"/>
    </row>
    <row r="7" spans="2:6" ht="14.25" customHeight="1" x14ac:dyDescent="0.2">
      <c r="B7" s="83" t="s">
        <v>130</v>
      </c>
      <c r="C7" s="83"/>
      <c r="D7" s="169">
        <v>801.45836473331997</v>
      </c>
      <c r="E7" s="73">
        <v>10.045276717401935</v>
      </c>
    </row>
    <row r="8" spans="2:6" ht="14.25" customHeight="1" x14ac:dyDescent="0.2">
      <c r="B8" s="83" t="s">
        <v>131</v>
      </c>
      <c r="C8" s="83"/>
      <c r="D8" s="169">
        <v>7177.0014356315014</v>
      </c>
      <c r="E8" s="73">
        <v>89.954723282598096</v>
      </c>
    </row>
    <row r="9" spans="2:6" ht="14.25" customHeight="1" x14ac:dyDescent="0.2">
      <c r="B9" s="108" t="s">
        <v>3</v>
      </c>
      <c r="C9" s="108"/>
      <c r="D9" s="68">
        <v>7978.4598003648189</v>
      </c>
      <c r="E9" s="79">
        <v>100</v>
      </c>
    </row>
    <row r="10" spans="2:6" ht="14.25" customHeight="1" x14ac:dyDescent="0.2">
      <c r="B10" s="71"/>
      <c r="C10" s="71"/>
      <c r="D10" s="106"/>
    </row>
    <row r="11" spans="2:6" ht="14.25" customHeight="1" x14ac:dyDescent="0.2">
      <c r="B11" s="115" t="s">
        <v>38</v>
      </c>
      <c r="C11" s="115"/>
      <c r="D11" s="116">
        <v>5314</v>
      </c>
      <c r="E11" s="2"/>
    </row>
    <row r="12" spans="2:6" ht="14.25" customHeight="1" x14ac:dyDescent="0.2">
      <c r="B12" s="17" t="s">
        <v>6</v>
      </c>
    </row>
  </sheetData>
  <phoneticPr fontId="21" type="noConversion"/>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2:J12"/>
  <sheetViews>
    <sheetView workbookViewId="0">
      <selection activeCell="B11" sqref="B11"/>
    </sheetView>
  </sheetViews>
  <sheetFormatPr defaultRowHeight="12.75" x14ac:dyDescent="0.2"/>
  <cols>
    <col min="1" max="1" width="9.140625" style="1"/>
    <col min="2" max="5" width="13.28515625" style="1" customWidth="1"/>
    <col min="6" max="6" width="15.5703125" style="1" customWidth="1"/>
    <col min="7" max="7" width="14.42578125" style="1" customWidth="1"/>
    <col min="8" max="8" width="13.28515625" style="1" customWidth="1"/>
    <col min="9" max="16384" width="9.140625" style="1"/>
  </cols>
  <sheetData>
    <row r="2" spans="2:10" ht="18.75" customHeight="1" x14ac:dyDescent="0.25">
      <c r="B2" s="137" t="s">
        <v>139</v>
      </c>
      <c r="C2" s="137"/>
      <c r="D2" s="137"/>
      <c r="E2" s="137"/>
      <c r="F2" s="107"/>
      <c r="G2" s="107"/>
      <c r="H2" s="107"/>
    </row>
    <row r="3" spans="2:10" ht="14.25" customHeight="1" x14ac:dyDescent="0.25">
      <c r="B3" s="16"/>
      <c r="C3" s="16"/>
      <c r="D3" s="16"/>
      <c r="E3" s="16"/>
      <c r="F3" s="58"/>
      <c r="G3" s="58"/>
      <c r="H3" s="58"/>
    </row>
    <row r="4" spans="2:10" ht="14.25" customHeight="1" x14ac:dyDescent="0.2">
      <c r="B4" s="136" t="s">
        <v>129</v>
      </c>
      <c r="C4" s="136"/>
      <c r="D4" s="136"/>
      <c r="E4" s="136"/>
      <c r="F4" s="60"/>
      <c r="G4" s="60"/>
      <c r="H4" s="179"/>
    </row>
    <row r="5" spans="2:10" ht="14.25" customHeight="1" x14ac:dyDescent="0.2">
      <c r="B5" s="64"/>
      <c r="C5" s="64"/>
      <c r="D5" s="64"/>
      <c r="E5" s="64"/>
      <c r="F5" s="233" t="s">
        <v>4</v>
      </c>
      <c r="G5" s="235" t="s">
        <v>2</v>
      </c>
      <c r="I5" s="68"/>
      <c r="J5" s="73"/>
    </row>
    <row r="6" spans="2:10" ht="14.25" customHeight="1" x14ac:dyDescent="0.2">
      <c r="B6" s="149"/>
      <c r="C6" s="149"/>
      <c r="D6" s="149"/>
      <c r="E6" s="149"/>
      <c r="F6" s="50"/>
      <c r="G6" s="50"/>
      <c r="I6" s="68"/>
      <c r="J6" s="73"/>
    </row>
    <row r="7" spans="2:10" ht="14.25" customHeight="1" x14ac:dyDescent="0.2">
      <c r="B7" s="83" t="s">
        <v>130</v>
      </c>
      <c r="C7" s="83"/>
      <c r="D7" s="83"/>
      <c r="E7" s="83"/>
      <c r="F7" s="169">
        <v>221.3388791910655</v>
      </c>
      <c r="G7" s="73">
        <v>27.617015297446496</v>
      </c>
      <c r="H7" s="55"/>
    </row>
    <row r="8" spans="2:10" ht="14.25" customHeight="1" x14ac:dyDescent="0.2">
      <c r="B8" s="83" t="s">
        <v>131</v>
      </c>
      <c r="C8" s="83"/>
      <c r="D8" s="83"/>
      <c r="E8" s="83"/>
      <c r="F8" s="169">
        <v>580.11948554225398</v>
      </c>
      <c r="G8" s="73">
        <v>72.382984702553443</v>
      </c>
    </row>
    <row r="9" spans="2:10" ht="14.25" customHeight="1" x14ac:dyDescent="0.2">
      <c r="B9" s="108" t="s">
        <v>3</v>
      </c>
      <c r="C9" s="108"/>
      <c r="D9" s="108"/>
      <c r="E9" s="108"/>
      <c r="F9" s="68">
        <f>SUM(F7:F8)</f>
        <v>801.45836473331951</v>
      </c>
      <c r="G9" s="79">
        <v>100</v>
      </c>
    </row>
    <row r="10" spans="2:10" ht="14.25" customHeight="1" x14ac:dyDescent="0.2">
      <c r="B10" s="71"/>
      <c r="C10" s="71"/>
      <c r="D10" s="71"/>
      <c r="E10" s="71"/>
      <c r="F10" s="106"/>
    </row>
    <row r="11" spans="2:10" ht="14.25" customHeight="1" x14ac:dyDescent="0.2">
      <c r="B11" s="115" t="s">
        <v>38</v>
      </c>
      <c r="C11" s="115"/>
      <c r="D11" s="115"/>
      <c r="E11" s="115"/>
      <c r="F11" s="116">
        <v>416</v>
      </c>
      <c r="G11" s="2"/>
    </row>
    <row r="12" spans="2:10" ht="14.25" customHeight="1" x14ac:dyDescent="0.2">
      <c r="B12" s="17" t="s">
        <v>6</v>
      </c>
    </row>
  </sheetData>
  <phoneticPr fontId="21" type="noConversion"/>
  <pageMargins left="0.75" right="0.75" top="1"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2:E26"/>
  <sheetViews>
    <sheetView topLeftCell="A4" workbookViewId="0">
      <selection activeCell="E9" sqref="E9"/>
    </sheetView>
  </sheetViews>
  <sheetFormatPr defaultRowHeight="12.75" x14ac:dyDescent="0.2"/>
  <cols>
    <col min="1" max="1" width="9.140625" style="1"/>
    <col min="2" max="2" width="37.42578125" style="1" customWidth="1"/>
    <col min="3" max="5" width="13.28515625" style="1" customWidth="1"/>
    <col min="6" max="16384" width="9.140625" style="1"/>
  </cols>
  <sheetData>
    <row r="2" spans="2:5" ht="18.75" customHeight="1" x14ac:dyDescent="0.25">
      <c r="B2" s="137" t="s">
        <v>170</v>
      </c>
      <c r="C2" s="107"/>
      <c r="D2" s="107"/>
      <c r="E2" s="107"/>
    </row>
    <row r="3" spans="2:5" ht="14.25" customHeight="1" x14ac:dyDescent="0.25">
      <c r="B3" s="16"/>
      <c r="C3" s="58"/>
      <c r="D3" s="58"/>
      <c r="E3" s="58"/>
    </row>
    <row r="4" spans="2:5" ht="14.25" customHeight="1" x14ac:dyDescent="0.2">
      <c r="B4" s="136" t="s">
        <v>70</v>
      </c>
      <c r="C4" s="60"/>
      <c r="D4" s="60"/>
      <c r="E4" s="179"/>
    </row>
    <row r="5" spans="2:5" ht="14.25" customHeight="1" x14ac:dyDescent="0.2">
      <c r="B5" s="237"/>
      <c r="C5" s="233" t="s">
        <v>4</v>
      </c>
      <c r="D5" s="235" t="s">
        <v>2</v>
      </c>
    </row>
    <row r="6" spans="2:5" ht="14.25" customHeight="1" x14ac:dyDescent="0.2">
      <c r="B6" s="149"/>
      <c r="C6" s="50"/>
      <c r="D6" s="50"/>
    </row>
    <row r="7" spans="2:5" ht="14.25" customHeight="1" x14ac:dyDescent="0.2">
      <c r="B7" s="169" t="s">
        <v>161</v>
      </c>
      <c r="C7" s="55">
        <v>549.62266250910875</v>
      </c>
      <c r="D7" s="55">
        <v>21.417872410749762</v>
      </c>
      <c r="E7" s="55"/>
    </row>
    <row r="8" spans="2:5" ht="14.25" customHeight="1" x14ac:dyDescent="0.2">
      <c r="B8" s="169" t="s">
        <v>209</v>
      </c>
      <c r="C8" s="55">
        <v>385.46381731073359</v>
      </c>
      <c r="D8" s="55">
        <v>15.020877815395806</v>
      </c>
      <c r="E8" s="55"/>
    </row>
    <row r="9" spans="2:5" ht="14.25" customHeight="1" x14ac:dyDescent="0.2">
      <c r="B9" s="169" t="s">
        <v>210</v>
      </c>
      <c r="C9" s="55">
        <v>554.02805012474801</v>
      </c>
      <c r="D9" s="55">
        <v>21.589542970040242</v>
      </c>
      <c r="E9" s="240"/>
    </row>
    <row r="10" spans="2:5" ht="14.25" customHeight="1" x14ac:dyDescent="0.2">
      <c r="B10" s="169" t="s">
        <v>211</v>
      </c>
      <c r="C10" s="55">
        <v>294.70343921469083</v>
      </c>
      <c r="D10" s="55">
        <v>11.48409825623737</v>
      </c>
      <c r="E10" s="55"/>
    </row>
    <row r="11" spans="2:5" ht="14.25" customHeight="1" x14ac:dyDescent="0.2">
      <c r="B11" s="169" t="s">
        <v>212</v>
      </c>
      <c r="C11" s="55">
        <v>218.74709025307277</v>
      </c>
      <c r="D11" s="55">
        <v>8.5242068583469859</v>
      </c>
      <c r="E11" s="55"/>
    </row>
    <row r="12" spans="2:5" ht="14.25" customHeight="1" x14ac:dyDescent="0.2">
      <c r="B12" s="169" t="s">
        <v>156</v>
      </c>
      <c r="C12" s="55">
        <v>124.02361773893216</v>
      </c>
      <c r="D12" s="55">
        <v>4.8329921632516886</v>
      </c>
      <c r="E12" s="55"/>
    </row>
    <row r="13" spans="2:5" ht="14.25" customHeight="1" x14ac:dyDescent="0.2">
      <c r="B13" s="169" t="s">
        <v>155</v>
      </c>
      <c r="C13" s="55">
        <v>291.46218580598014</v>
      </c>
      <c r="D13" s="55">
        <v>11.357792052556182</v>
      </c>
      <c r="E13" s="55"/>
    </row>
    <row r="14" spans="2:5" ht="28.5" customHeight="1" x14ac:dyDescent="0.2">
      <c r="B14" s="169" t="s">
        <v>171</v>
      </c>
      <c r="C14" s="55">
        <v>148.13616051781159</v>
      </c>
      <c r="D14" s="55">
        <v>5.7726174734220574</v>
      </c>
      <c r="E14" s="55"/>
    </row>
    <row r="15" spans="2:5" ht="14.25" customHeight="1" x14ac:dyDescent="0.2">
      <c r="B15" s="180" t="s">
        <v>3</v>
      </c>
      <c r="C15" s="190">
        <v>2566.1870234750754</v>
      </c>
      <c r="D15" s="167">
        <f>(C15/C$15)*100</f>
        <v>100</v>
      </c>
    </row>
    <row r="16" spans="2:5" ht="14.25" customHeight="1" x14ac:dyDescent="0.2">
      <c r="B16" s="166"/>
      <c r="C16" s="106"/>
    </row>
    <row r="17" spans="2:4" ht="14.25" customHeight="1" x14ac:dyDescent="0.2">
      <c r="B17" s="115" t="s">
        <v>38</v>
      </c>
      <c r="C17" s="189">
        <v>1396</v>
      </c>
      <c r="D17" s="2"/>
    </row>
    <row r="18" spans="2:4" ht="14.25" customHeight="1" x14ac:dyDescent="0.2">
      <c r="B18" s="17" t="s">
        <v>6</v>
      </c>
    </row>
    <row r="21" spans="2:4" ht="30" customHeight="1" x14ac:dyDescent="0.2">
      <c r="C21" s="55"/>
      <c r="D21" s="55"/>
    </row>
    <row r="26" spans="2:4" x14ac:dyDescent="0.2">
      <c r="C26" s="55"/>
      <c r="D26" s="55"/>
    </row>
  </sheetData>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2:W30"/>
  <sheetViews>
    <sheetView workbookViewId="0">
      <selection activeCell="H29" sqref="H29"/>
    </sheetView>
  </sheetViews>
  <sheetFormatPr defaultRowHeight="12.75" x14ac:dyDescent="0.2"/>
  <cols>
    <col min="1" max="12" width="9.140625" style="3"/>
    <col min="13" max="13" width="11" style="3" customWidth="1"/>
    <col min="14" max="14" width="11.28515625" style="3" bestFit="1" customWidth="1"/>
    <col min="15" max="15" width="13.28515625" style="3" customWidth="1"/>
    <col min="16" max="19" width="9.140625" style="3"/>
    <col min="20" max="20" width="14.140625" style="3" customWidth="1"/>
    <col min="21" max="21" width="31.7109375" style="3" bestFit="1" customWidth="1"/>
    <col min="22" max="16384" width="9.140625" style="3"/>
  </cols>
  <sheetData>
    <row r="2" spans="2:23" s="1" customFormat="1" ht="18.75" customHeight="1" x14ac:dyDescent="0.25">
      <c r="B2" s="16" t="s">
        <v>218</v>
      </c>
      <c r="P2" s="7"/>
      <c r="Q2" s="49"/>
      <c r="R2" s="49"/>
      <c r="S2" s="3"/>
      <c r="T2" s="3"/>
      <c r="U2" s="7"/>
      <c r="V2" s="49"/>
      <c r="W2" s="49"/>
    </row>
    <row r="3" spans="2:23" x14ac:dyDescent="0.2">
      <c r="P3" s="6"/>
      <c r="Q3" s="155"/>
      <c r="R3" s="155"/>
      <c r="U3" s="6"/>
      <c r="V3" s="138"/>
      <c r="W3" s="138"/>
    </row>
    <row r="4" spans="2:23" x14ac:dyDescent="0.2">
      <c r="P4" s="6"/>
      <c r="Q4" s="155"/>
      <c r="R4" s="155"/>
      <c r="U4" s="6"/>
      <c r="V4" s="138"/>
      <c r="W4" s="138"/>
    </row>
    <row r="5" spans="2:23" x14ac:dyDescent="0.2">
      <c r="P5" s="6"/>
      <c r="Q5" s="155"/>
      <c r="R5" s="155"/>
      <c r="U5" s="6"/>
      <c r="V5" s="138"/>
      <c r="W5" s="138"/>
    </row>
    <row r="6" spans="2:23" x14ac:dyDescent="0.2">
      <c r="P6" s="9"/>
      <c r="Q6" s="156"/>
      <c r="R6" s="157"/>
      <c r="U6" s="9"/>
      <c r="V6" s="11"/>
      <c r="W6" s="91"/>
    </row>
    <row r="7" spans="2:23" x14ac:dyDescent="0.2">
      <c r="P7" s="9"/>
      <c r="Q7" s="156"/>
      <c r="R7" s="156"/>
      <c r="U7" s="9"/>
      <c r="V7" s="11"/>
      <c r="W7" s="11"/>
    </row>
    <row r="8" spans="2:23" x14ac:dyDescent="0.2">
      <c r="U8" s="21"/>
      <c r="V8" s="90"/>
    </row>
    <row r="13" spans="2:23" ht="15" x14ac:dyDescent="0.25">
      <c r="M13" s="225" t="s">
        <v>221</v>
      </c>
    </row>
    <row r="16" spans="2:23" ht="28.5" customHeight="1" x14ac:dyDescent="0.2">
      <c r="M16" s="7" t="s">
        <v>1</v>
      </c>
      <c r="N16" s="14" t="s">
        <v>48</v>
      </c>
      <c r="O16" s="14" t="s">
        <v>35</v>
      </c>
    </row>
    <row r="17" spans="2:15" x14ac:dyDescent="0.2">
      <c r="M17" s="6" t="s">
        <v>14</v>
      </c>
      <c r="N17" s="138">
        <v>17.416528824407646</v>
      </c>
      <c r="O17" s="138">
        <v>3.6062343112928481</v>
      </c>
    </row>
    <row r="18" spans="2:15" x14ac:dyDescent="0.2">
      <c r="M18" s="6" t="s">
        <v>15</v>
      </c>
      <c r="N18" s="138">
        <v>37.602182188157961</v>
      </c>
      <c r="O18" s="138">
        <v>14.668783929414467</v>
      </c>
    </row>
    <row r="19" spans="2:15" x14ac:dyDescent="0.2">
      <c r="M19" s="9" t="s">
        <v>164</v>
      </c>
      <c r="N19" s="138">
        <v>19.477878505911811</v>
      </c>
      <c r="O19" s="176">
        <v>17.929646850810752</v>
      </c>
    </row>
    <row r="20" spans="2:15" x14ac:dyDescent="0.2">
      <c r="M20" s="9" t="s">
        <v>165</v>
      </c>
      <c r="N20" s="132">
        <v>25.50341048152265</v>
      </c>
      <c r="O20" s="177">
        <v>63.795334908482062</v>
      </c>
    </row>
    <row r="21" spans="2:15" x14ac:dyDescent="0.2">
      <c r="M21" s="9"/>
      <c r="N21" s="156"/>
      <c r="O21" s="157"/>
    </row>
    <row r="23" spans="2:15" x14ac:dyDescent="0.2">
      <c r="M23" s="159"/>
      <c r="N23" s="160"/>
      <c r="O23" s="160"/>
    </row>
    <row r="25" spans="2:15" x14ac:dyDescent="0.2">
      <c r="B25" s="96" t="s">
        <v>195</v>
      </c>
    </row>
    <row r="26" spans="2:15" x14ac:dyDescent="0.2">
      <c r="B26" s="17" t="s">
        <v>118</v>
      </c>
    </row>
    <row r="27" spans="2:15" x14ac:dyDescent="0.2">
      <c r="B27" s="17" t="s">
        <v>6</v>
      </c>
    </row>
    <row r="28" spans="2:15" x14ac:dyDescent="0.2">
      <c r="B28" s="17"/>
    </row>
    <row r="29" spans="2:15" x14ac:dyDescent="0.2">
      <c r="B29" s="17"/>
    </row>
    <row r="30" spans="2:15" x14ac:dyDescent="0.2">
      <c r="B30" s="17" t="s">
        <v>73</v>
      </c>
    </row>
  </sheetData>
  <phoneticPr fontId="21"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1:W31"/>
  <sheetViews>
    <sheetView workbookViewId="0">
      <selection activeCell="L25" sqref="L25"/>
    </sheetView>
  </sheetViews>
  <sheetFormatPr defaultRowHeight="12.75" x14ac:dyDescent="0.2"/>
  <cols>
    <col min="1" max="13" width="9.140625" style="1"/>
    <col min="14" max="14" width="10.42578125" style="1" customWidth="1"/>
    <col min="15" max="15" width="16.140625" style="1" bestFit="1" customWidth="1"/>
    <col min="16" max="16" width="13.28515625" style="1" customWidth="1"/>
    <col min="17" max="17" width="13.42578125" style="1" customWidth="1"/>
    <col min="18" max="20" width="9.140625" style="1"/>
    <col min="21" max="21" width="14.140625" style="1" customWidth="1"/>
    <col min="22" max="22" width="23" style="1" bestFit="1" customWidth="1"/>
    <col min="23" max="16384" width="9.140625" style="1"/>
  </cols>
  <sheetData>
    <row r="1" spans="2:17" ht="15" x14ac:dyDescent="0.25">
      <c r="O1" s="226" t="s">
        <v>222</v>
      </c>
    </row>
    <row r="2" spans="2:17" ht="18.75" customHeight="1" x14ac:dyDescent="0.25">
      <c r="B2" s="16" t="s">
        <v>219</v>
      </c>
    </row>
    <row r="3" spans="2:17" ht="28.5" customHeight="1" x14ac:dyDescent="0.2">
      <c r="O3" s="7" t="s">
        <v>75</v>
      </c>
      <c r="P3" s="14" t="s">
        <v>48</v>
      </c>
      <c r="Q3" s="14" t="s">
        <v>35</v>
      </c>
    </row>
    <row r="4" spans="2:17" x14ac:dyDescent="0.2">
      <c r="N4" s="7"/>
      <c r="O4" s="9" t="s">
        <v>76</v>
      </c>
      <c r="P4" s="47">
        <v>60.774369705942874</v>
      </c>
      <c r="Q4" s="139">
        <v>50.075463260758482</v>
      </c>
    </row>
    <row r="5" spans="2:17" x14ac:dyDescent="0.2">
      <c r="N5" s="9"/>
      <c r="O5" s="9" t="s">
        <v>77</v>
      </c>
      <c r="P5" s="47">
        <v>9.1957749012429506</v>
      </c>
      <c r="Q5" s="139">
        <v>9.0544390727430955</v>
      </c>
    </row>
    <row r="6" spans="2:17" x14ac:dyDescent="0.2">
      <c r="N6" s="9"/>
      <c r="O6" s="9" t="s">
        <v>78</v>
      </c>
      <c r="P6" s="47">
        <v>7.050899902870313</v>
      </c>
      <c r="Q6" s="139">
        <v>28.461770311730682</v>
      </c>
    </row>
    <row r="7" spans="2:17" x14ac:dyDescent="0.2">
      <c r="N7" s="9"/>
      <c r="O7" s="9" t="s">
        <v>79</v>
      </c>
      <c r="P7" s="47">
        <v>5.6767648466179317</v>
      </c>
      <c r="Q7" s="139">
        <v>3.2348911639715663</v>
      </c>
    </row>
    <row r="8" spans="2:17" x14ac:dyDescent="0.2">
      <c r="N8" s="9"/>
      <c r="O8" s="9" t="s">
        <v>80</v>
      </c>
      <c r="P8" s="47">
        <v>7.1753028875442455</v>
      </c>
      <c r="Q8" s="139">
        <v>1.3372862881559242</v>
      </c>
    </row>
    <row r="9" spans="2:17" x14ac:dyDescent="0.2">
      <c r="N9" s="9"/>
      <c r="O9" s="9" t="s">
        <v>81</v>
      </c>
      <c r="P9" s="47">
        <v>10.126887755781819</v>
      </c>
      <c r="Q9" s="139">
        <v>7.8361499026403978</v>
      </c>
    </row>
    <row r="10" spans="2:17" x14ac:dyDescent="0.2">
      <c r="N10" s="9"/>
    </row>
    <row r="11" spans="2:17" x14ac:dyDescent="0.2">
      <c r="O11" s="118"/>
      <c r="P11" s="143"/>
      <c r="Q11" s="143"/>
    </row>
    <row r="20" spans="2:23" x14ac:dyDescent="0.2">
      <c r="O20" s="47"/>
      <c r="P20" s="139"/>
    </row>
    <row r="21" spans="2:23" x14ac:dyDescent="0.2">
      <c r="O21" s="47"/>
      <c r="P21" s="139"/>
    </row>
    <row r="22" spans="2:23" x14ac:dyDescent="0.2">
      <c r="O22" s="47"/>
      <c r="P22" s="139"/>
    </row>
    <row r="23" spans="2:23" x14ac:dyDescent="0.2">
      <c r="O23" s="47"/>
      <c r="P23" s="139"/>
    </row>
    <row r="24" spans="2:23" x14ac:dyDescent="0.2">
      <c r="O24" s="47"/>
      <c r="P24" s="139"/>
    </row>
    <row r="25" spans="2:23" x14ac:dyDescent="0.2">
      <c r="O25" s="47"/>
      <c r="P25" s="139"/>
    </row>
    <row r="27" spans="2:23" x14ac:dyDescent="0.2">
      <c r="B27" s="96" t="s">
        <v>127</v>
      </c>
    </row>
    <row r="28" spans="2:23" x14ac:dyDescent="0.2">
      <c r="B28" s="17" t="s">
        <v>118</v>
      </c>
    </row>
    <row r="29" spans="2:23" s="3" customFormat="1" x14ac:dyDescent="0.2">
      <c r="B29" s="17" t="s">
        <v>6</v>
      </c>
      <c r="V29" s="1"/>
      <c r="W29" s="1"/>
    </row>
    <row r="30" spans="2:23" s="3" customFormat="1" x14ac:dyDescent="0.2">
      <c r="B30" s="17"/>
      <c r="V30" s="1"/>
      <c r="W30" s="1"/>
    </row>
    <row r="31" spans="2:23" s="3" customFormat="1" x14ac:dyDescent="0.2">
      <c r="B31" s="17"/>
      <c r="V31" s="1"/>
      <c r="W31" s="1"/>
    </row>
  </sheetData>
  <phoneticPr fontId="21"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8FFFF"/>
  </sheetPr>
  <dimension ref="B2:X30"/>
  <sheetViews>
    <sheetView topLeftCell="A13" workbookViewId="0"/>
  </sheetViews>
  <sheetFormatPr defaultRowHeight="12.75" x14ac:dyDescent="0.2"/>
  <cols>
    <col min="1" max="1" width="11.28515625" style="3" customWidth="1"/>
    <col min="2" max="2" width="22.28515625" style="3" customWidth="1"/>
    <col min="3" max="4" width="9.140625" style="3"/>
    <col min="5" max="5" width="8.28515625" style="3" customWidth="1"/>
    <col min="6" max="14" width="9.140625" style="3"/>
    <col min="15" max="15" width="34.140625" style="3" customWidth="1"/>
    <col min="16" max="16" width="17" style="3" customWidth="1"/>
    <col min="17" max="20" width="9.140625" style="3"/>
    <col min="21" max="21" width="14.140625" style="3" customWidth="1"/>
    <col min="22" max="22" width="31.7109375" style="3" bestFit="1" customWidth="1"/>
    <col min="23" max="16384" width="9.140625" style="3"/>
  </cols>
  <sheetData>
    <row r="2" spans="2:24" s="1" customFormat="1" ht="18.75" customHeight="1" x14ac:dyDescent="0.25">
      <c r="B2" s="16" t="s">
        <v>223</v>
      </c>
      <c r="Q2" s="7"/>
      <c r="R2" s="174"/>
      <c r="S2" s="174"/>
      <c r="T2" s="3"/>
      <c r="U2" s="3"/>
      <c r="V2" s="7"/>
      <c r="W2" s="174"/>
      <c r="X2" s="174"/>
    </row>
    <row r="3" spans="2:24" x14ac:dyDescent="0.2">
      <c r="Q3" s="173"/>
      <c r="R3" s="155"/>
      <c r="S3" s="155"/>
      <c r="V3" s="173"/>
      <c r="W3" s="138"/>
      <c r="X3" s="138"/>
    </row>
    <row r="4" spans="2:24" x14ac:dyDescent="0.2">
      <c r="Q4" s="173"/>
      <c r="R4" s="155"/>
      <c r="S4" s="155"/>
      <c r="V4" s="173"/>
      <c r="W4" s="138"/>
      <c r="X4" s="138"/>
    </row>
    <row r="5" spans="2:24" x14ac:dyDescent="0.2">
      <c r="Q5" s="173"/>
      <c r="R5" s="155"/>
      <c r="S5" s="155"/>
      <c r="V5" s="173"/>
      <c r="W5" s="138"/>
      <c r="X5" s="138"/>
    </row>
    <row r="6" spans="2:24" x14ac:dyDescent="0.2">
      <c r="Q6" s="9"/>
      <c r="R6" s="156"/>
      <c r="S6" s="172"/>
      <c r="V6" s="9"/>
      <c r="W6" s="11"/>
      <c r="X6" s="171"/>
    </row>
    <row r="7" spans="2:24" ht="15" x14ac:dyDescent="0.25">
      <c r="O7" s="225" t="s">
        <v>224</v>
      </c>
      <c r="Q7" s="9"/>
      <c r="R7" s="156"/>
      <c r="S7" s="156"/>
      <c r="V7" s="9"/>
      <c r="W7" s="11"/>
      <c r="X7" s="11"/>
    </row>
    <row r="8" spans="2:24" x14ac:dyDescent="0.2">
      <c r="V8" s="170"/>
      <c r="W8" s="90"/>
    </row>
    <row r="9" spans="2:24" ht="28.5" customHeight="1" x14ac:dyDescent="0.2">
      <c r="O9" s="227"/>
      <c r="P9" s="215" t="s">
        <v>101</v>
      </c>
      <c r="Q9" s="215" t="s">
        <v>102</v>
      </c>
      <c r="R9" s="1"/>
    </row>
    <row r="10" spans="2:24" ht="28.5" customHeight="1" x14ac:dyDescent="0.2">
      <c r="O10" s="229" t="s">
        <v>171</v>
      </c>
      <c r="P10" s="55">
        <v>145.4671363475569</v>
      </c>
      <c r="Q10" s="55">
        <v>5.7726174734220574</v>
      </c>
      <c r="R10" s="1"/>
    </row>
    <row r="11" spans="2:24" ht="28.5" customHeight="1" x14ac:dyDescent="0.2">
      <c r="O11" s="169" t="s">
        <v>155</v>
      </c>
      <c r="P11" s="55">
        <v>291.46218580598014</v>
      </c>
      <c r="Q11" s="55">
        <v>11.357792052556182</v>
      </c>
    </row>
    <row r="12" spans="2:24" ht="28.5" customHeight="1" x14ac:dyDescent="0.2">
      <c r="O12" s="169" t="s">
        <v>156</v>
      </c>
      <c r="P12" s="55">
        <v>124.02361773893216</v>
      </c>
      <c r="Q12" s="55">
        <v>4.8329921632516886</v>
      </c>
    </row>
    <row r="13" spans="2:24" ht="28.5" customHeight="1" x14ac:dyDescent="0.2">
      <c r="O13" s="169" t="s">
        <v>157</v>
      </c>
      <c r="P13" s="55">
        <v>218.74709025307277</v>
      </c>
      <c r="Q13" s="55">
        <v>8.5242068583469859</v>
      </c>
    </row>
    <row r="14" spans="2:24" ht="28.5" customHeight="1" x14ac:dyDescent="0.2">
      <c r="O14" s="169" t="s">
        <v>158</v>
      </c>
      <c r="P14" s="55">
        <v>294.70343921469083</v>
      </c>
      <c r="Q14" s="55">
        <v>11.48409825623737</v>
      </c>
    </row>
    <row r="15" spans="2:24" ht="28.5" customHeight="1" x14ac:dyDescent="0.2">
      <c r="O15" s="169" t="s">
        <v>159</v>
      </c>
      <c r="P15" s="55">
        <v>554.02805012474801</v>
      </c>
      <c r="Q15" s="55">
        <v>21.589542970040242</v>
      </c>
    </row>
    <row r="16" spans="2:24" x14ac:dyDescent="0.2">
      <c r="B16" s="96"/>
      <c r="O16" s="169" t="s">
        <v>160</v>
      </c>
      <c r="P16" s="55">
        <v>385.46381731073359</v>
      </c>
      <c r="Q16" s="55">
        <v>15.020877815395806</v>
      </c>
    </row>
    <row r="17" spans="2:18" x14ac:dyDescent="0.2">
      <c r="B17" s="17"/>
      <c r="O17" s="169" t="s">
        <v>161</v>
      </c>
      <c r="P17" s="55">
        <v>549.62266250910875</v>
      </c>
      <c r="Q17" s="55">
        <v>21.417872410749762</v>
      </c>
    </row>
    <row r="18" spans="2:18" x14ac:dyDescent="0.2">
      <c r="B18" s="17"/>
    </row>
    <row r="19" spans="2:18" x14ac:dyDescent="0.2">
      <c r="O19" s="180" t="s">
        <v>3</v>
      </c>
      <c r="P19" s="188">
        <v>2566.1870234750754</v>
      </c>
      <c r="Q19" s="167">
        <f>(P19/P$19)*100</f>
        <v>100</v>
      </c>
      <c r="R19" s="1"/>
    </row>
    <row r="20" spans="2:18" x14ac:dyDescent="0.2">
      <c r="O20" s="166"/>
      <c r="P20" s="106"/>
      <c r="Q20" s="1"/>
      <c r="R20" s="1"/>
    </row>
    <row r="21" spans="2:18" x14ac:dyDescent="0.2">
      <c r="O21" s="115" t="s">
        <v>38</v>
      </c>
      <c r="P21" s="115">
        <v>1396</v>
      </c>
      <c r="Q21" s="2"/>
      <c r="R21" s="1"/>
    </row>
    <row r="22" spans="2:18" x14ac:dyDescent="0.2">
      <c r="B22" s="96" t="s">
        <v>71</v>
      </c>
      <c r="O22" s="1"/>
      <c r="P22" s="1"/>
      <c r="Q22" s="1"/>
      <c r="R22" s="1"/>
    </row>
    <row r="23" spans="2:18" x14ac:dyDescent="0.2">
      <c r="B23" s="17" t="s">
        <v>154</v>
      </c>
      <c r="O23" s="1"/>
      <c r="P23" s="1"/>
      <c r="Q23" s="1"/>
      <c r="R23" s="1"/>
    </row>
    <row r="24" spans="2:18" x14ac:dyDescent="0.2">
      <c r="B24" s="17" t="s">
        <v>6</v>
      </c>
      <c r="O24" s="1"/>
      <c r="P24" s="1"/>
      <c r="Q24" s="1"/>
      <c r="R24" s="1"/>
    </row>
    <row r="25" spans="2:18" x14ac:dyDescent="0.2">
      <c r="O25" s="1"/>
      <c r="P25" s="1"/>
      <c r="Q25" s="1"/>
      <c r="R25" s="1"/>
    </row>
    <row r="26" spans="2:18" x14ac:dyDescent="0.2">
      <c r="R26" s="1"/>
    </row>
    <row r="27" spans="2:18" x14ac:dyDescent="0.2">
      <c r="B27" s="96"/>
    </row>
    <row r="28" spans="2:18" x14ac:dyDescent="0.2">
      <c r="B28" s="17"/>
    </row>
    <row r="29" spans="2:18" x14ac:dyDescent="0.2">
      <c r="B29" s="17"/>
    </row>
    <row r="30" spans="2:18" x14ac:dyDescent="0.2">
      <c r="B30" s="17" t="s">
        <v>73</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1:V34"/>
  <sheetViews>
    <sheetView workbookViewId="0"/>
  </sheetViews>
  <sheetFormatPr defaultRowHeight="12.75" x14ac:dyDescent="0.2"/>
  <cols>
    <col min="1" max="1" width="11.7109375" style="1" customWidth="1"/>
    <col min="2" max="13" width="9.140625" style="1"/>
    <col min="14" max="14" width="44.42578125" style="1" bestFit="1" customWidth="1"/>
    <col min="15" max="18" width="9.140625" style="1"/>
    <col min="19" max="19" width="11.5703125" style="1" customWidth="1"/>
    <col min="20" max="21" width="22.140625" style="1" customWidth="1"/>
    <col min="22" max="22" width="11.140625" style="1" bestFit="1" customWidth="1"/>
    <col min="23" max="16384" width="9.140625" style="1"/>
  </cols>
  <sheetData>
    <row r="1" spans="2:22" x14ac:dyDescent="0.2">
      <c r="T1" s="3"/>
      <c r="U1" s="3"/>
      <c r="V1" s="3"/>
    </row>
    <row r="2" spans="2:22" ht="18.75" customHeight="1" x14ac:dyDescent="0.25">
      <c r="B2" s="16" t="s">
        <v>166</v>
      </c>
      <c r="T2" s="23"/>
      <c r="U2" s="44"/>
      <c r="V2" s="45"/>
    </row>
    <row r="3" spans="2:22" x14ac:dyDescent="0.2">
      <c r="T3" s="23"/>
      <c r="U3" s="44"/>
      <c r="V3" s="45"/>
    </row>
    <row r="4" spans="2:22" x14ac:dyDescent="0.2">
      <c r="T4" s="23"/>
      <c r="U4" s="44"/>
      <c r="V4" s="45"/>
    </row>
    <row r="5" spans="2:22" x14ac:dyDescent="0.2">
      <c r="T5" s="23"/>
      <c r="U5" s="44"/>
      <c r="V5" s="45"/>
    </row>
    <row r="6" spans="2:22" x14ac:dyDescent="0.2">
      <c r="T6" s="23"/>
      <c r="U6" s="44"/>
      <c r="V6" s="45"/>
    </row>
    <row r="7" spans="2:22" x14ac:dyDescent="0.2">
      <c r="T7" s="23"/>
      <c r="U7" s="44"/>
      <c r="V7" s="45"/>
    </row>
    <row r="8" spans="2:22" x14ac:dyDescent="0.2">
      <c r="T8" s="23"/>
      <c r="U8" s="44"/>
      <c r="V8" s="45"/>
    </row>
    <row r="9" spans="2:22" x14ac:dyDescent="0.2">
      <c r="T9" s="23"/>
      <c r="U9" s="44"/>
      <c r="V9" s="45"/>
    </row>
    <row r="10" spans="2:22" x14ac:dyDescent="0.2">
      <c r="T10" s="23"/>
      <c r="U10" s="44"/>
      <c r="V10" s="45"/>
    </row>
    <row r="13" spans="2:22" ht="15" x14ac:dyDescent="0.25">
      <c r="N13" s="226" t="s">
        <v>225</v>
      </c>
    </row>
    <row r="14" spans="2:22" x14ac:dyDescent="0.2">
      <c r="N14" s="158"/>
      <c r="P14" s="154"/>
    </row>
    <row r="15" spans="2:22" x14ac:dyDescent="0.2">
      <c r="N15" s="83" t="s">
        <v>28</v>
      </c>
      <c r="O15" s="169">
        <v>1399.024319974932</v>
      </c>
      <c r="P15" s="203">
        <v>23.758899760271198</v>
      </c>
      <c r="T15" s="83"/>
      <c r="U15" s="68"/>
      <c r="V15" s="73"/>
    </row>
    <row r="16" spans="2:22" x14ac:dyDescent="0.2">
      <c r="N16" s="83" t="s">
        <v>44</v>
      </c>
      <c r="O16" s="169">
        <v>649.10834099172041</v>
      </c>
      <c r="P16" s="203">
        <v>11.0234681320297</v>
      </c>
      <c r="T16" s="83"/>
      <c r="U16" s="68"/>
      <c r="V16" s="73"/>
    </row>
    <row r="17" spans="2:22" x14ac:dyDescent="0.2">
      <c r="N17" s="83" t="s">
        <v>25</v>
      </c>
      <c r="O17" s="169">
        <v>549.10384143368947</v>
      </c>
      <c r="P17" s="203">
        <v>9.3251439166094396</v>
      </c>
      <c r="T17" s="83"/>
      <c r="U17" s="68"/>
      <c r="V17" s="73"/>
    </row>
    <row r="18" spans="2:22" x14ac:dyDescent="0.2">
      <c r="N18" s="83" t="s">
        <v>45</v>
      </c>
      <c r="O18" s="169">
        <v>415.90191321066317</v>
      </c>
      <c r="P18" s="203">
        <v>7.0630450986400497</v>
      </c>
      <c r="T18" s="83"/>
      <c r="U18" s="68"/>
      <c r="V18" s="73"/>
    </row>
    <row r="19" spans="2:22" x14ac:dyDescent="0.2">
      <c r="N19" s="83" t="s">
        <v>27</v>
      </c>
      <c r="O19" s="169">
        <v>457.25476247314793</v>
      </c>
      <c r="P19" s="203">
        <v>7.7653189522114996</v>
      </c>
      <c r="T19" s="83"/>
      <c r="U19" s="68"/>
      <c r="V19" s="73"/>
    </row>
    <row r="20" spans="2:22" x14ac:dyDescent="0.2">
      <c r="N20" s="83" t="s">
        <v>46</v>
      </c>
      <c r="O20" s="169">
        <v>338.19723701650241</v>
      </c>
      <c r="P20" s="203">
        <v>5.7434271432963699</v>
      </c>
      <c r="T20" s="83"/>
      <c r="U20" s="68"/>
      <c r="V20" s="73"/>
    </row>
    <row r="21" spans="2:22" x14ac:dyDescent="0.2">
      <c r="N21" s="83" t="s">
        <v>26</v>
      </c>
      <c r="O21" s="169">
        <v>875.14333219781383</v>
      </c>
      <c r="P21" s="203">
        <v>14.8621024014294</v>
      </c>
      <c r="T21" s="83"/>
      <c r="U21" s="68"/>
      <c r="V21" s="73"/>
    </row>
    <row r="22" spans="2:22" x14ac:dyDescent="0.2">
      <c r="N22" s="83" t="s">
        <v>47</v>
      </c>
      <c r="O22" s="169">
        <v>1204.6884190946321</v>
      </c>
      <c r="P22" s="203">
        <v>20.458594595512</v>
      </c>
      <c r="T22" s="83"/>
      <c r="U22" s="68"/>
      <c r="V22" s="73"/>
    </row>
    <row r="23" spans="2:22" x14ac:dyDescent="0.2">
      <c r="N23" s="108" t="s">
        <v>3</v>
      </c>
      <c r="O23" s="68">
        <v>5888.4221663931166</v>
      </c>
      <c r="P23" s="73">
        <v>100</v>
      </c>
      <c r="T23" s="108"/>
      <c r="U23" s="68"/>
      <c r="V23" s="73"/>
    </row>
    <row r="24" spans="2:22" x14ac:dyDescent="0.2">
      <c r="U24" s="3"/>
      <c r="V24" s="3"/>
    </row>
    <row r="25" spans="2:22" x14ac:dyDescent="0.2">
      <c r="B25" s="17" t="s">
        <v>246</v>
      </c>
    </row>
    <row r="26" spans="2:22" x14ac:dyDescent="0.2">
      <c r="B26" s="17" t="s">
        <v>126</v>
      </c>
      <c r="H26" s="83"/>
      <c r="I26" s="68"/>
      <c r="J26" s="144"/>
    </row>
    <row r="27" spans="2:22" x14ac:dyDescent="0.2">
      <c r="B27" s="17" t="s">
        <v>6</v>
      </c>
      <c r="H27" s="83"/>
      <c r="I27" s="68"/>
      <c r="J27" s="144"/>
    </row>
    <row r="28" spans="2:22" x14ac:dyDescent="0.2">
      <c r="B28" s="17"/>
      <c r="H28" s="83"/>
      <c r="I28" s="68"/>
      <c r="J28" s="144"/>
    </row>
    <row r="29" spans="2:22" x14ac:dyDescent="0.2">
      <c r="H29" s="83"/>
      <c r="I29" s="68"/>
      <c r="J29" s="144"/>
    </row>
    <row r="30" spans="2:22" x14ac:dyDescent="0.2">
      <c r="H30" s="83"/>
      <c r="I30" s="68"/>
      <c r="J30" s="144"/>
    </row>
    <row r="31" spans="2:22" x14ac:dyDescent="0.2">
      <c r="H31" s="83"/>
      <c r="I31" s="68"/>
      <c r="J31" s="144"/>
    </row>
    <row r="32" spans="2:22" x14ac:dyDescent="0.2">
      <c r="H32" s="83"/>
      <c r="I32" s="68"/>
      <c r="J32" s="144"/>
    </row>
    <row r="33" spans="8:10" x14ac:dyDescent="0.2">
      <c r="H33" s="83"/>
      <c r="I33" s="68"/>
      <c r="J33" s="144"/>
    </row>
    <row r="34" spans="8:10" x14ac:dyDescent="0.2">
      <c r="H34" s="108"/>
      <c r="I34" s="68"/>
      <c r="J34" s="73"/>
    </row>
  </sheetData>
  <phoneticPr fontId="21" type="noConversion"/>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2:N32"/>
  <sheetViews>
    <sheetView workbookViewId="0">
      <selection activeCell="S19" sqref="S19"/>
    </sheetView>
  </sheetViews>
  <sheetFormatPr defaultRowHeight="12.75" x14ac:dyDescent="0.2"/>
  <cols>
    <col min="1" max="16384" width="9.140625" style="1"/>
  </cols>
  <sheetData>
    <row r="2" spans="2:2" ht="18.75" customHeight="1" x14ac:dyDescent="0.25">
      <c r="B2" s="16" t="s">
        <v>236</v>
      </c>
    </row>
    <row r="19" spans="2:14" ht="147.75" customHeight="1" x14ac:dyDescent="0.2">
      <c r="B19" s="242"/>
      <c r="C19" s="242"/>
      <c r="D19" s="242"/>
      <c r="E19" s="242"/>
      <c r="N19" s="1" t="s">
        <v>74</v>
      </c>
    </row>
    <row r="20" spans="2:14" x14ac:dyDescent="0.2">
      <c r="B20" s="242"/>
      <c r="C20" s="242"/>
      <c r="D20" s="242"/>
      <c r="E20" s="242"/>
      <c r="N20" s="17"/>
    </row>
    <row r="21" spans="2:14" x14ac:dyDescent="0.2">
      <c r="B21" s="242"/>
      <c r="C21" s="242"/>
      <c r="D21" s="242"/>
      <c r="E21" s="242"/>
      <c r="N21" s="17"/>
    </row>
    <row r="22" spans="2:14" x14ac:dyDescent="0.2">
      <c r="B22" s="242"/>
      <c r="C22" s="242"/>
      <c r="D22" s="242"/>
      <c r="E22" s="242"/>
      <c r="N22" s="76"/>
    </row>
    <row r="23" spans="2:14" x14ac:dyDescent="0.2">
      <c r="B23" s="178"/>
      <c r="C23" s="178"/>
      <c r="D23" s="178"/>
      <c r="E23" s="178"/>
      <c r="N23" s="76"/>
    </row>
    <row r="24" spans="2:14" x14ac:dyDescent="0.2">
      <c r="B24" s="178"/>
      <c r="C24" s="178"/>
      <c r="D24" s="178"/>
      <c r="E24" s="178"/>
      <c r="N24" s="17"/>
    </row>
    <row r="25" spans="2:14" x14ac:dyDescent="0.2">
      <c r="B25" s="17" t="s">
        <v>198</v>
      </c>
      <c r="C25" s="178"/>
      <c r="D25" s="178"/>
      <c r="E25" s="178"/>
    </row>
    <row r="26" spans="2:14" x14ac:dyDescent="0.2">
      <c r="B26" s="17" t="s">
        <v>5</v>
      </c>
    </row>
    <row r="27" spans="2:14" x14ac:dyDescent="0.2">
      <c r="B27" s="76" t="s">
        <v>196</v>
      </c>
    </row>
    <row r="28" spans="2:14" x14ac:dyDescent="0.2">
      <c r="B28" s="76" t="s">
        <v>197</v>
      </c>
    </row>
    <row r="29" spans="2:14" x14ac:dyDescent="0.2">
      <c r="B29" s="76" t="s">
        <v>234</v>
      </c>
    </row>
    <row r="30" spans="2:14" x14ac:dyDescent="0.2">
      <c r="B30" s="76" t="s">
        <v>235</v>
      </c>
    </row>
    <row r="31" spans="2:14" x14ac:dyDescent="0.2">
      <c r="B31" s="17" t="s">
        <v>7</v>
      </c>
    </row>
    <row r="32" spans="2:14" x14ac:dyDescent="0.2">
      <c r="B32" s="17"/>
    </row>
  </sheetData>
  <mergeCells count="1">
    <mergeCell ref="B19:E22"/>
  </mergeCells>
  <phoneticPr fontId="21" type="noConversion"/>
  <pageMargins left="0.75" right="0.75" top="1" bottom="1" header="0.5" footer="0.5"/>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2:Z29"/>
  <sheetViews>
    <sheetView workbookViewId="0">
      <selection activeCell="A17" sqref="A17"/>
    </sheetView>
  </sheetViews>
  <sheetFormatPr defaultRowHeight="12.75" x14ac:dyDescent="0.2"/>
  <cols>
    <col min="1" max="15" width="9.140625" style="1"/>
    <col min="16" max="16" width="24.7109375" style="1" customWidth="1"/>
    <col min="17" max="18" width="9.140625" style="1"/>
    <col min="19" max="19" width="14.140625" style="1" customWidth="1"/>
    <col min="20" max="20" width="14.5703125" style="1" bestFit="1" customWidth="1"/>
    <col min="21" max="16384" width="9.140625" style="1"/>
  </cols>
  <sheetData>
    <row r="2" spans="2:26" ht="18.75" customHeight="1" x14ac:dyDescent="0.25">
      <c r="B2" s="16" t="s">
        <v>167</v>
      </c>
    </row>
    <row r="8" spans="2:26" x14ac:dyDescent="0.2">
      <c r="T8" s="6"/>
      <c r="U8" s="11"/>
      <c r="V8" s="11"/>
      <c r="W8" s="11"/>
      <c r="X8" s="11"/>
      <c r="Y8" s="11"/>
      <c r="Z8" s="11"/>
    </row>
    <row r="11" spans="2:26" ht="15" x14ac:dyDescent="0.25">
      <c r="P11" s="226" t="s">
        <v>226</v>
      </c>
    </row>
    <row r="14" spans="2:26" ht="25.5" x14ac:dyDescent="0.2">
      <c r="P14" s="10"/>
      <c r="Q14" s="215" t="s">
        <v>240</v>
      </c>
      <c r="R14" s="215" t="s">
        <v>241</v>
      </c>
      <c r="S14" s="215" t="s">
        <v>242</v>
      </c>
      <c r="T14" s="215" t="s">
        <v>243</v>
      </c>
      <c r="U14" s="215" t="s">
        <v>244</v>
      </c>
      <c r="V14" s="215" t="s">
        <v>245</v>
      </c>
    </row>
    <row r="15" spans="2:26" x14ac:dyDescent="0.2">
      <c r="P15" s="49"/>
      <c r="Q15" s="49"/>
      <c r="R15" s="50"/>
      <c r="S15" s="49"/>
      <c r="T15" s="50"/>
      <c r="U15" s="49"/>
      <c r="V15" s="49"/>
    </row>
    <row r="16" spans="2:26" ht="25.5" x14ac:dyDescent="0.2">
      <c r="P16" s="238" t="s">
        <v>239</v>
      </c>
      <c r="Q16" s="11">
        <v>74.856858573721127</v>
      </c>
      <c r="R16" s="11">
        <v>19.150929380897715</v>
      </c>
      <c r="S16" s="11">
        <v>4.3368777214817014</v>
      </c>
      <c r="T16" s="11">
        <v>1.2228130190410291</v>
      </c>
      <c r="U16" s="11">
        <v>0.37534821625653586</v>
      </c>
      <c r="V16" s="11">
        <v>5.7173088601871293E-2</v>
      </c>
      <c r="W16" s="55"/>
      <c r="X16" s="55"/>
    </row>
    <row r="17" spans="2:24" ht="25.5" x14ac:dyDescent="0.2">
      <c r="P17" s="238" t="s">
        <v>238</v>
      </c>
      <c r="Q17" s="11">
        <v>38.079538751040445</v>
      </c>
      <c r="R17" s="11">
        <v>42.399326017272031</v>
      </c>
      <c r="S17" s="11">
        <v>11.940600429857605</v>
      </c>
      <c r="T17" s="11">
        <v>4.7340690381585215</v>
      </c>
      <c r="U17" s="11">
        <v>2.1794684152369195</v>
      </c>
      <c r="V17" s="11">
        <v>0.66699734843446601</v>
      </c>
      <c r="W17" s="55"/>
      <c r="X17" s="55"/>
    </row>
    <row r="18" spans="2:24" ht="25.5" x14ac:dyDescent="0.2">
      <c r="P18" s="238" t="s">
        <v>237</v>
      </c>
      <c r="Q18" s="11">
        <v>16.988338465920304</v>
      </c>
      <c r="R18" s="11">
        <v>36.003151509291257</v>
      </c>
      <c r="S18" s="11">
        <v>22.670365765169034</v>
      </c>
      <c r="T18" s="11">
        <v>16.193610039466868</v>
      </c>
      <c r="U18" s="11">
        <v>6.8247500788073596</v>
      </c>
      <c r="V18" s="11">
        <v>1.3197841413451679</v>
      </c>
      <c r="W18" s="55"/>
      <c r="X18" s="55"/>
    </row>
    <row r="22" spans="2:24" x14ac:dyDescent="0.2">
      <c r="B22" s="17" t="s">
        <v>106</v>
      </c>
      <c r="Q22" s="55"/>
      <c r="R22" s="55"/>
      <c r="S22" s="55"/>
      <c r="T22" s="55"/>
      <c r="U22" s="55"/>
      <c r="V22" s="55"/>
    </row>
    <row r="23" spans="2:24" x14ac:dyDescent="0.2">
      <c r="B23" s="104" t="s">
        <v>119</v>
      </c>
      <c r="Q23" s="55"/>
      <c r="R23" s="55"/>
      <c r="S23" s="55"/>
      <c r="T23" s="55"/>
      <c r="U23" s="55"/>
      <c r="V23" s="55"/>
    </row>
    <row r="24" spans="2:24" x14ac:dyDescent="0.2">
      <c r="B24" s="17" t="s">
        <v>6</v>
      </c>
      <c r="Q24" s="55"/>
      <c r="R24" s="55"/>
      <c r="S24" s="55"/>
      <c r="T24" s="55"/>
      <c r="U24" s="55"/>
      <c r="V24" s="55"/>
    </row>
    <row r="25" spans="2:24" x14ac:dyDescent="0.2">
      <c r="B25" s="104"/>
    </row>
    <row r="26" spans="2:24" x14ac:dyDescent="0.2">
      <c r="B26" s="17"/>
    </row>
    <row r="27" spans="2:24" x14ac:dyDescent="0.2">
      <c r="B27" s="17"/>
    </row>
    <row r="28" spans="2:24" x14ac:dyDescent="0.2">
      <c r="B28" s="104"/>
    </row>
    <row r="29" spans="2:24" x14ac:dyDescent="0.2">
      <c r="B29" s="17"/>
    </row>
  </sheetData>
  <phoneticPr fontId="21" type="noConversion"/>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28FFFF"/>
  </sheetPr>
  <dimension ref="B2:AA36"/>
  <sheetViews>
    <sheetView workbookViewId="0">
      <selection activeCell="H38" sqref="H38"/>
    </sheetView>
  </sheetViews>
  <sheetFormatPr defaultRowHeight="12.75" x14ac:dyDescent="0.2"/>
  <cols>
    <col min="1" max="1" width="9.140625" style="1"/>
    <col min="2" max="2" width="11.5703125" style="1" customWidth="1"/>
    <col min="3" max="3" width="12.28515625" style="1" customWidth="1"/>
    <col min="4" max="13" width="9.140625" style="1"/>
    <col min="14" max="14" width="11.5703125" style="1" customWidth="1"/>
    <col min="15" max="15" width="27.42578125" style="1" customWidth="1"/>
    <col min="16" max="23" width="9.140625" style="1"/>
    <col min="24" max="24" width="38.28515625" style="1" customWidth="1"/>
    <col min="25" max="16384" width="9.140625" style="1"/>
  </cols>
  <sheetData>
    <row r="2" spans="2:27" ht="18.75" customHeight="1" x14ac:dyDescent="0.25">
      <c r="B2" s="16" t="s">
        <v>168</v>
      </c>
      <c r="Y2" s="47"/>
      <c r="AA2" s="46"/>
    </row>
    <row r="3" spans="2:27" x14ac:dyDescent="0.2">
      <c r="Y3" s="47"/>
      <c r="AA3" s="46"/>
    </row>
    <row r="4" spans="2:27" x14ac:dyDescent="0.2">
      <c r="Y4" s="47"/>
      <c r="AA4" s="46"/>
    </row>
    <row r="5" spans="2:27" ht="15" x14ac:dyDescent="0.25">
      <c r="N5" s="226" t="s">
        <v>227</v>
      </c>
      <c r="Y5" s="47"/>
      <c r="AA5" s="46"/>
    </row>
    <row r="6" spans="2:27" x14ac:dyDescent="0.2">
      <c r="Y6" s="47"/>
      <c r="AA6" s="46"/>
    </row>
    <row r="7" spans="2:27" x14ac:dyDescent="0.2">
      <c r="Y7" s="47"/>
      <c r="AA7" s="46"/>
    </row>
    <row r="8" spans="2:27" x14ac:dyDescent="0.2">
      <c r="N8" s="158"/>
      <c r="Y8" s="47"/>
      <c r="AA8" s="46"/>
    </row>
    <row r="9" spans="2:27" x14ac:dyDescent="0.2">
      <c r="N9" s="83" t="s">
        <v>94</v>
      </c>
      <c r="P9" s="54">
        <v>25.5686673049752</v>
      </c>
      <c r="Q9" s="169">
        <v>210.90138378498179</v>
      </c>
      <c r="X9" s="47"/>
      <c r="Z9" s="46"/>
    </row>
    <row r="10" spans="2:27" x14ac:dyDescent="0.2">
      <c r="N10" s="83" t="s">
        <v>88</v>
      </c>
      <c r="P10" s="54">
        <v>1.80660486934617</v>
      </c>
      <c r="Q10" s="168">
        <v>14.901655309334608</v>
      </c>
      <c r="X10" s="47"/>
      <c r="Z10" s="46"/>
    </row>
    <row r="11" spans="2:27" x14ac:dyDescent="0.2">
      <c r="N11" s="83" t="s">
        <v>89</v>
      </c>
      <c r="P11" s="54">
        <v>2.0323028925545001</v>
      </c>
      <c r="Q11" s="168">
        <v>16.763309843159625</v>
      </c>
      <c r="X11" s="47"/>
      <c r="Z11" s="46"/>
    </row>
    <row r="12" spans="2:27" x14ac:dyDescent="0.2">
      <c r="N12" s="83" t="s">
        <v>90</v>
      </c>
      <c r="P12" s="54">
        <v>4.4936367454417097</v>
      </c>
      <c r="Q12" s="169">
        <v>37.065451888307436</v>
      </c>
      <c r="X12" s="47"/>
      <c r="Z12" s="46"/>
    </row>
    <row r="13" spans="2:27" x14ac:dyDescent="0.2">
      <c r="N13" s="83" t="s">
        <v>91</v>
      </c>
      <c r="P13" s="54">
        <v>3.7317185037651299</v>
      </c>
      <c r="Q13" s="169">
        <v>30.780821970605619</v>
      </c>
    </row>
    <row r="14" spans="2:27" x14ac:dyDescent="0.2">
      <c r="N14" s="153" t="s">
        <v>93</v>
      </c>
      <c r="P14" s="54">
        <v>13.525378485862801</v>
      </c>
      <c r="Q14" s="169">
        <v>111.56314894554666</v>
      </c>
    </row>
    <row r="15" spans="2:27" x14ac:dyDescent="0.2">
      <c r="N15" s="83" t="s">
        <v>92</v>
      </c>
      <c r="P15" s="54">
        <v>10.635483084522001</v>
      </c>
      <c r="Q15" s="169">
        <v>87.726046609828913</v>
      </c>
    </row>
    <row r="16" spans="2:27" x14ac:dyDescent="0.2">
      <c r="N16" s="83" t="s">
        <v>95</v>
      </c>
      <c r="P16" s="54">
        <v>15.363858790075</v>
      </c>
      <c r="Q16" s="169">
        <v>126.72772657468086</v>
      </c>
    </row>
    <row r="17" spans="2:17" x14ac:dyDescent="0.2">
      <c r="N17" s="83" t="s">
        <v>98</v>
      </c>
      <c r="P17" s="54">
        <v>18.1007352055681</v>
      </c>
      <c r="Q17" s="169">
        <v>149.30266238933137</v>
      </c>
    </row>
    <row r="18" spans="2:17" x14ac:dyDescent="0.2">
      <c r="N18" s="83" t="s">
        <v>96</v>
      </c>
      <c r="P18" s="54">
        <v>15.9908185698458</v>
      </c>
      <c r="Q18" s="169">
        <v>131.89916095387724</v>
      </c>
    </row>
    <row r="19" spans="2:17" x14ac:dyDescent="0.2">
      <c r="N19" s="83" t="s">
        <v>97</v>
      </c>
      <c r="P19" s="54">
        <v>33.690228407339099</v>
      </c>
      <c r="Q19" s="169">
        <v>277.89151880267741</v>
      </c>
    </row>
    <row r="28" spans="2:17" x14ac:dyDescent="0.2">
      <c r="B28" s="17" t="s">
        <v>107</v>
      </c>
    </row>
    <row r="29" spans="2:17" x14ac:dyDescent="0.2">
      <c r="B29" s="17" t="s">
        <v>120</v>
      </c>
    </row>
    <row r="30" spans="2:17" x14ac:dyDescent="0.2">
      <c r="B30" s="17" t="s">
        <v>6</v>
      </c>
    </row>
    <row r="34" spans="2:2" x14ac:dyDescent="0.2">
      <c r="B34" s="17"/>
    </row>
    <row r="35" spans="2:2" x14ac:dyDescent="0.2">
      <c r="B35" s="17"/>
    </row>
    <row r="36" spans="2:2" x14ac:dyDescent="0.2">
      <c r="B36" s="17"/>
    </row>
  </sheetData>
  <phoneticPr fontId="21"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CFD8CE0-30AA-4692-BBBB-D3E04BAFA48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Fig 6.1</vt:lpstr>
      <vt:lpstr>Fig 6.2</vt:lpstr>
      <vt:lpstr>Fig 6.3</vt:lpstr>
      <vt:lpstr>Fig 6.4</vt:lpstr>
      <vt:lpstr>Fig 6.5</vt:lpstr>
      <vt:lpstr>Fig 6.6</vt:lpstr>
      <vt:lpstr>Fig 6.7</vt:lpstr>
      <vt:lpstr>Fig 6.8</vt:lpstr>
      <vt:lpstr>Fig 6.9</vt:lpstr>
      <vt:lpstr>Fig 6.10</vt:lpstr>
      <vt:lpstr>AT6.1</vt:lpstr>
      <vt:lpstr>AT6.2</vt:lpstr>
      <vt:lpstr>AT6.3</vt:lpstr>
      <vt:lpstr>AT6.4</vt:lpstr>
      <vt:lpstr>AT6.5</vt:lpstr>
      <vt:lpstr>AT6.6</vt:lpstr>
      <vt:lpstr>AT6.7</vt:lpstr>
      <vt:lpstr>AT6.8</vt:lpstr>
      <vt:lpstr>AT6.9</vt:lpstr>
      <vt:lpstr>AT6.10</vt:lpstr>
      <vt:lpstr>AT6.11</vt:lpstr>
      <vt:lpstr>AT6.12</vt:lpstr>
      <vt:lpstr>AT6.13</vt:lpstr>
      <vt:lpstr>AT6.1!Print_Area</vt:lpstr>
      <vt:lpstr>AT6.10!Print_Area</vt:lpstr>
      <vt:lpstr>AT6.11!Print_Area</vt:lpstr>
      <vt:lpstr>AT6.12!Print_Area</vt:lpstr>
      <vt:lpstr>AT6.13!Print_Area</vt:lpstr>
      <vt:lpstr>AT6.2!Print_Area</vt:lpstr>
      <vt:lpstr>AT6.3!Print_Area</vt:lpstr>
      <vt:lpstr>AT6.4!Print_Area</vt:lpstr>
      <vt:lpstr>AT6.5!Print_Area</vt:lpstr>
      <vt:lpstr>AT6.6!Print_Area</vt:lpstr>
      <vt:lpstr>AT6.7!Print_Area</vt:lpstr>
      <vt:lpstr>AT6.8!Print_Area</vt:lpstr>
      <vt:lpstr>AT6.9!Print_Area</vt:lpstr>
      <vt:lpstr>contents!Print_Area</vt:lpstr>
      <vt:lpstr>'Fig 6.1'!Print_Area</vt:lpstr>
      <vt:lpstr>'Fig 6.10'!Print_Area</vt:lpstr>
      <vt:lpstr>'Fig 6.2'!Print_Area</vt:lpstr>
      <vt:lpstr>'Fig 6.3'!Print_Area</vt:lpstr>
      <vt:lpstr>'Fig 6.4'!Print_Area</vt:lpstr>
      <vt:lpstr>'Fig 6.5'!Print_Area</vt:lpstr>
      <vt:lpstr>'Fig 6.6'!Print_Area</vt:lpstr>
      <vt:lpstr>'Fig 6.7'!Print_Area</vt:lpstr>
      <vt:lpstr>'Fig 6.8'!Print_Area</vt:lpstr>
      <vt:lpstr>'Fig 6.9'!Print_Area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Lewis</dc:creator>
  <cp:lastModifiedBy>Jenny Collins</cp:lastModifiedBy>
  <cp:lastPrinted>2015-07-06T17:20:36Z</cp:lastPrinted>
  <dcterms:created xsi:type="dcterms:W3CDTF">2014-02-04T08:56:29Z</dcterms:created>
  <dcterms:modified xsi:type="dcterms:W3CDTF">2015-09-15T16:04:11Z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8bf19f39-6cce-4fa3-8bf3-925931fb96ce</vt:lpwstr>
  </property>
  <property fmtid="{D5CDD505-2E9C-101B-9397-08002B2CF9AE}" pid="3" name="bjSaver">
    <vt:lpwstr>f2tgM6rWQHaA/Y3+SFo1L0WawoV62gXK</vt:lpwstr>
  </property>
  <property fmtid="{D5CDD505-2E9C-101B-9397-08002B2CF9AE}" pid="4" name="bjDocumentSecurityLabel">
    <vt:lpwstr>No Marking</vt:lpwstr>
  </property>
</Properties>
</file>