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2120" windowHeight="4545"/>
  </bookViews>
  <sheets>
    <sheet name="Standard Permit GRA1" sheetId="1" r:id="rId1"/>
  </sheets>
  <calcPr calcId="125725"/>
</workbook>
</file>

<file path=xl/calcChain.xml><?xml version="1.0" encoding="utf-8"?>
<calcChain xmlns="http://schemas.openxmlformats.org/spreadsheetml/2006/main">
  <c r="H96" i="1"/>
  <c r="J96" s="1"/>
  <c r="K96" s="1"/>
  <c r="I96"/>
  <c r="H95"/>
  <c r="J95"/>
  <c r="K95"/>
  <c r="I95"/>
  <c r="H94"/>
  <c r="J94"/>
  <c r="K94"/>
  <c r="I94"/>
  <c r="H93"/>
  <c r="J93"/>
  <c r="K93"/>
  <c r="I93"/>
  <c r="H92"/>
  <c r="J92"/>
  <c r="K92"/>
  <c r="I92"/>
  <c r="H91"/>
  <c r="J91"/>
  <c r="K91"/>
  <c r="I91"/>
  <c r="H90"/>
  <c r="J90"/>
  <c r="K90"/>
  <c r="I90"/>
  <c r="H89"/>
  <c r="J89"/>
  <c r="K89"/>
  <c r="I89"/>
  <c r="H88"/>
  <c r="J88"/>
  <c r="K88"/>
  <c r="I88"/>
  <c r="H87"/>
  <c r="J87"/>
  <c r="K87"/>
  <c r="I87"/>
  <c r="H86"/>
  <c r="J86"/>
  <c r="K86"/>
  <c r="I86"/>
  <c r="H85"/>
  <c r="J85"/>
  <c r="K85"/>
  <c r="I85"/>
  <c r="H84"/>
  <c r="J84"/>
  <c r="K84"/>
  <c r="I84"/>
  <c r="H83"/>
  <c r="J83"/>
  <c r="K83"/>
  <c r="I83"/>
  <c r="H82"/>
  <c r="J82"/>
  <c r="K82"/>
  <c r="I82"/>
  <c r="H81"/>
  <c r="J81"/>
  <c r="K81"/>
  <c r="I81"/>
  <c r="I80"/>
  <c r="H80"/>
  <c r="J80"/>
  <c r="K80"/>
  <c r="I79"/>
  <c r="H79"/>
  <c r="J79"/>
  <c r="K79"/>
  <c r="H78"/>
  <c r="J78"/>
  <c r="K78"/>
  <c r="I78"/>
  <c r="H77"/>
  <c r="J77"/>
  <c r="K77"/>
  <c r="I77"/>
</calcChain>
</file>

<file path=xl/comments1.xml><?xml version="1.0" encoding="utf-8"?>
<comments xmlns="http://schemas.openxmlformats.org/spreadsheetml/2006/main">
  <authors>
    <author>Roger Yearsley</author>
  </authors>
  <commentList>
    <comment ref="B39"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9"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9" authorId="0">
      <text>
        <r>
          <rPr>
            <b/>
            <sz val="10"/>
            <color indexed="81"/>
            <rFont val="Arial"/>
            <family val="2"/>
          </rPr>
          <t xml:space="preserve">Harm </t>
        </r>
        <r>
          <rPr>
            <sz val="10"/>
            <color indexed="81"/>
            <rFont val="Arial"/>
            <family val="2"/>
          </rPr>
          <t>may arise when a specific hazard is realised.</t>
        </r>
      </text>
    </comment>
    <comment ref="E39"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9"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9"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9"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9"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<sst xmlns="http://schemas.openxmlformats.org/spreadsheetml/2006/main" count="318" uniqueCount="183">
  <si>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</si>
  <si>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</si>
  <si>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</si>
  <si>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</si>
  <si>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</si>
  <si>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</si>
  <si>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</si>
  <si>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</si>
  <si>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</si>
  <si>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</si>
  <si>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</si>
  <si>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</si>
  <si>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</si>
  <si>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</si>
  <si>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</si>
  <si>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</si>
  <si>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</si>
  <si>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</si>
  <si>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</si>
  <si>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</si>
  <si>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</si>
  <si>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</si>
  <si>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</si>
  <si>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</si>
  <si>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</si>
  <si>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</si>
  <si>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</si>
  <si>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</si>
  <si>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</si>
  <si>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</si>
  <si>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</si>
  <si>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</si>
  <si>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</si>
  <si>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</si>
  <si>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</si>
  <si>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</si>
  <si>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</si>
  <si>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</si>
  <si>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</si>
  <si>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</si>
  <si>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</si>
  <si>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</si>
  <si>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Abbreviations:</t>
  </si>
  <si>
    <t>SR - standard rule</t>
  </si>
  <si>
    <t>Local human population</t>
  </si>
  <si>
    <t>Nuisance - dust on cars, clothing etc.</t>
  </si>
  <si>
    <t>Nuisance, loss of amenity, loss of sleep</t>
  </si>
  <si>
    <t>Nuisance, loss of amenity</t>
  </si>
  <si>
    <t>Very Low</t>
  </si>
  <si>
    <t>Odour</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</si>
  <si>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</si>
  <si>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</si>
  <si>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</si>
  <si>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</si>
  <si>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</si>
  <si>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Chronic effects; deterioration of water quality</t>
  </si>
  <si>
    <t>Groundwater</t>
  </si>
  <si>
    <t>Any</t>
  </si>
  <si>
    <t>Standard Facility:</t>
  </si>
  <si>
    <t>Nuisance, loss of amenity and harm to animal health</t>
  </si>
  <si>
    <t>Local residents often sensitive to litter.</t>
  </si>
  <si>
    <t>Local residents often sensitive to mud on roads.</t>
  </si>
  <si>
    <t>Local human population and local environment</t>
  </si>
  <si>
    <t>Direct physical contact</t>
  </si>
  <si>
    <t>Acute effects; oxygen depletion, fish kill and algal blooms</t>
  </si>
  <si>
    <t xml:space="preserve">Abstraction from watercourse downstream of facility (for agricultural or potable use). </t>
  </si>
  <si>
    <t>Acute effects, closure of abstraction intakes.</t>
  </si>
  <si>
    <t>Parameter 7</t>
  </si>
  <si>
    <t>Parameter 8</t>
  </si>
  <si>
    <t>and from areas of the facility not used for the storage or treatment of wastes.</t>
  </si>
  <si>
    <t>The scope of the permit and associated rules is defined by the following risk criteria:</t>
  </si>
  <si>
    <t>Gastro-intestinal illness</t>
  </si>
  <si>
    <t>Local and distant human population</t>
  </si>
  <si>
    <t>If waste is washed off site it may contaminate buildings / gardens / natural habitats downstream</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</si>
  <si>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</si>
  <si>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</si>
  <si>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</si>
  <si>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</si>
  <si>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</si>
  <si>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</si>
  <si>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</si>
  <si>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</si>
  <si>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and vibration</t>
  </si>
  <si>
    <t>Noise through the air and vibration through the ground.</t>
  </si>
  <si>
    <t>Local residents often sensitive to noise and vibration.</t>
  </si>
  <si>
    <t>Local human population, livestock and wildlife.</t>
  </si>
  <si>
    <t xml:space="preserve">Litter </t>
  </si>
  <si>
    <t>Air transport then deposition</t>
  </si>
  <si>
    <t>Waste, litter and mud on local roads</t>
  </si>
  <si>
    <t>Nuisance, loss of amenity, road traffic accidents</t>
  </si>
  <si>
    <t>Vehicles entering and leaving site</t>
  </si>
  <si>
    <t>Air transport then inhalation</t>
  </si>
  <si>
    <t>Most dust will be washed off by rain or during food preparation. Illness likely to be mild and short term</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</si>
  <si>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</si>
  <si>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</si>
  <si>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</si>
  <si>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</si>
  <si>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Flooding of site</t>
  </si>
  <si>
    <t>Local human population and / or livestock after gaining unauthorised access to the waste operation</t>
  </si>
  <si>
    <t>All on-site hazards: wastes; machinery and vehicles.</t>
  </si>
  <si>
    <t>Bodily injury</t>
  </si>
  <si>
    <t>SR - activities shall be managed and operated in accordance with a management system (will include site security measures to prevent unauthorised access).</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</si>
  <si>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</si>
  <si>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</si>
  <si>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</si>
  <si>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Respiratory irritation, illness and nuisance to local population.  Injury to staff or firefighters. Pollution of water or land.</t>
  </si>
  <si>
    <t>As above. Permitted activities do not include the burning of waste.</t>
  </si>
  <si>
    <t>Spillage of liquids, leachate from waste, contaminated rainwater run-off from waste with high organic content.</t>
  </si>
  <si>
    <t>As above.  Indirect run-off via the soil layer</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</si>
  <si>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</si>
  <si>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</si>
  <si>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</si>
  <si>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Contaminated waters used for recreational purposes</t>
  </si>
  <si>
    <t>Harm to human health - skin damage or gastro-intestinal illness.</t>
  </si>
  <si>
    <t>Direct contact or ingestion</t>
  </si>
  <si>
    <t>Unlikely to occur, but might restrict recreational use.</t>
  </si>
  <si>
    <t xml:space="preserve">Protected sites - European sites and SSSIs  </t>
  </si>
  <si>
    <t>Harm to protected site through toxic contamination, nutrient enrichment, smothering, disturbance, predation etc.</t>
  </si>
  <si>
    <t xml:space="preserve">Waste composting operations may cause harm to and deterioration of nature conservation sites. </t>
  </si>
  <si>
    <t>Harm to human health - respiratory irritation and illness</t>
  </si>
  <si>
    <t>Release of micro-organisms (bioaerosols )</t>
  </si>
  <si>
    <t>As above.</t>
  </si>
  <si>
    <t>All surface waters close to and downstream of site.</t>
  </si>
  <si>
    <t>Local human population and local environment.</t>
  </si>
  <si>
    <t xml:space="preserve">Accidental fire causing the release of polluting materials to air (smoke or fumes), water or land. </t>
  </si>
  <si>
    <t xml:space="preserve">Permitted waste types are non-hazardous so any waste washed off site will add to the volume of the local post-flood clean up workload, rather than the hazard. </t>
  </si>
  <si>
    <t>Permitted waste types are non-hazardous therefore only a medium magnitude risk is estimated.</t>
  </si>
  <si>
    <t>All waste shall be stored and treated on an impermeable surface with sealed drainage system.</t>
  </si>
  <si>
    <t>Parameter 9</t>
  </si>
  <si>
    <t>The activities are not carried out predominantly using a limited number of the permitted waste types</t>
  </si>
  <si>
    <t>in a manner which significantly increases any of the risks compared to the generic operation of this type of facility,</t>
  </si>
  <si>
    <t>Waste Operation: Mechanical Biological Treatment Facility</t>
  </si>
  <si>
    <t>All wastes shall be stored and treated inside a building.</t>
  </si>
  <si>
    <t xml:space="preserve">The activities shall not be carried out within 500 metres of a European Site (candidate or Special Area of </t>
  </si>
  <si>
    <t xml:space="preserve"> Conservation, proposed or Special Protection Area or Ramsar site) or a Site of Special Scientific Interest (SSSI).</t>
  </si>
  <si>
    <t xml:space="preserve">Permitted activities - The storage of waste (R13) and the biological treatment, heat treatment   </t>
  </si>
  <si>
    <t>and physical treatment of waste for recovery (R3, R4, R5).</t>
  </si>
  <si>
    <t>Permitted waste types - Non hazardous Municipal Waste,</t>
  </si>
  <si>
    <t>Biological treatment and heat treatment produces and is likely to release micro-organisms. There is potential for exposure if anyone living or working close to the site (excluding operator and employees).</t>
  </si>
  <si>
    <t>Biological treatment and heat treatment produce and are likely to release odour.  There is potential for exposure if anyone living or working close to the site (excluding operator and employees).  Local residents often sensitive to odour.</t>
  </si>
  <si>
    <t xml:space="preserve">SR (Animal By-Products) - The permitted wastes do not include Animal By- Products contaminated material  </t>
  </si>
  <si>
    <t xml:space="preserve">Permitted wastes are likely to attract scavenging animals and birds. </t>
  </si>
  <si>
    <t>[In which case the increased risks will be managed by separate controls under the Animal By-products regulation].</t>
  </si>
  <si>
    <t>Apart from gully and street cleaning wastes, permitted waste types do not include sludges or liquids and are non-hazardous so only a medium magnitude risk is estimated.</t>
  </si>
  <si>
    <t>Apart from gully and street cleaning wastes, permitted waste types do not include sludges or liquids and are non-hazardous so only a low magnitude risk is estimated.</t>
  </si>
  <si>
    <t>for example predominantly storing wastes which present a significant increase in fire risk.</t>
  </si>
  <si>
    <t xml:space="preserve">As above, however heat treatment increases the probability of fire so overall a high magnitude risk is estimated. </t>
  </si>
  <si>
    <t>Quantity of waste accepted at the facility: &lt;75,000 tonnes per annum.</t>
  </si>
  <si>
    <t xml:space="preserve">unless the plant has been approved by the  competent authority, which is Animal Health. </t>
  </si>
  <si>
    <t>SR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</si>
  <si>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</si>
  <si>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</si>
  <si>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(Animal By-Products).  Access to wastes restricted by SR (emissions of substances not controlled by emission limits). SR - emissions of substances not controlled by emission limits (including those from scavenging animals, scavenging birds and other pests) shall not cause pollution. </t>
  </si>
  <si>
    <t>SR - management system (will include flood risk management).</t>
  </si>
  <si>
    <t>As above.  SR - management system (will include fire and spillages).</t>
  </si>
  <si>
    <t>SR - activities shall not be carried out within 500 metres of a European Site or SSSI. (Distance criteria as agreed with Natural England/Countryside Council for Wales).</t>
  </si>
  <si>
    <t>Parameter 10</t>
  </si>
  <si>
    <t>biological and heat treatment under negative pressure.  Air extraction fitted with biofilters or similar.</t>
  </si>
  <si>
    <t xml:space="preserve">storage and treatment of wastes inside a building on an impermeable surface with sealed drainage system; </t>
  </si>
  <si>
    <t>SR (emissions of substances not controlled by emission limits) - emissions of substances shall not cause pollution, with appropriate measures:</t>
  </si>
  <si>
    <t>Permitted waste types do not include dusts, powders or loose fibres but treatment produces and is likely to release particulates.  There is potential for exposure if anyone living or working close to the site (excluding operator and employees).</t>
  </si>
  <si>
    <t>Most dust will be washed off by rain or during food preparation. Illness likely to be mild and short termProportion of diet from this source will be low.</t>
  </si>
  <si>
    <t>SR - emissions shall be free from noise and vibration. SR (if required) - noise and vibration management plan.</t>
  </si>
  <si>
    <t xml:space="preserve">SR - All liquids shall be provided with secondary containment (applies to wastes and non- wastes such as fuels). Contact between rainwater and waste practically eliminated by SR (emissions of substances not controlled by emission limits). </t>
  </si>
  <si>
    <t>Apart from gully and street cleaning wastes, permitted waste types do not include sludges or liquids and are non-hazardous so only a low magnitude risk is estimated.Watercourse must have medium / high flow for abstraction to be permitted, which will dilute contamination so overall magnitude is low.</t>
  </si>
  <si>
    <t>SR - All liquids shall be provided with secondary containment (applies to wastes and non- wastes such as fuels). Contact between rainwater and waste practically eliminated by SR (emissions of substances not controlled by emission limits).  Also the activities are not carried out within 50m of any well spring or borehole used for the supply of water for human consumption. This must include private water supplies</t>
  </si>
  <si>
    <t>SR - activities shall not be carried out within 250 metres of a residential dwelling or workplace. SR (emissions of substances not controlled by emission limits). SR (if required) - emissions management plan. SR (Animal By-Products)</t>
  </si>
  <si>
    <t>SR - activities shall not be carried out within 250 metres of a residential pdwelling or workplace. SR (emissions of substances not controlled by emission limits). SR (if required) - emissions management plan. SR (Animal By-Products)</t>
  </si>
  <si>
    <t>SR - activities shall not be carried out within 250 metres of a residential dweling or workplace. SR (emissions of substances not controlled by emission limits). SR -  emissions shall be free from odour at levels likely to cause pollution outside the site. SR - The operator shall maintain and implement an odour management plan. SR (Animal By-Products).</t>
  </si>
  <si>
    <t>The activities shall not be carried out within 250m of any residential dwelling of workplace.</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</si>
  <si>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</si>
  <si>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</si>
  <si>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</si>
  <si>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</si>
  <si>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</si>
  <si>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</si>
  <si>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</si>
  <si>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</si>
  <si>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</si>
  <si>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</si>
  <si>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 xml:space="preserve">the activities are not carried out within 50m of any well spring or borehole used for the supply of water for human consumption. This must include private water supplies. </t>
  </si>
  <si>
    <t>Greater than 50m (see below)</t>
  </si>
  <si>
    <t>Generic risk assessment for standard rules set number SR2008 No18 v5.0</t>
  </si>
</sst>
</file>

<file path=xl/styles.xml><?xml version="1.0" encoding="utf-8"?>
<styleSheet xmlns="http://schemas.openxmlformats.org/spreadsheetml/2006/main">
  <fonts count="12">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0">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88">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23" xfId="0" applyBorder="1" applyAlignment="1" applyProtection="1">
      <alignment vertical="top" wrapText="1"/>
      <protection locked="0"/>
    </xf>
    <xf numFmtId="0" fontId="11" fillId="0" borderId="0" xfId="0" applyFont="1" applyAlignment="1">
      <alignment vertical="top"/>
    </xf>
    <xf numFmtId="0" fontId="11" fillId="0" borderId="5" xfId="0" applyFont="1" applyBorder="1" applyAlignment="1" applyProtection="1">
      <alignment vertical="top" wrapText="1"/>
      <protection locked="0"/>
    </xf>
    <xf numFmtId="0" fontId="11" fillId="0" borderId="24" xfId="0" applyFont="1" applyBorder="1" applyAlignment="1">
      <alignment vertical="top" wrapText="1"/>
    </xf>
    <xf numFmtId="0" fontId="11" fillId="0" borderId="25" xfId="0" applyFont="1" applyBorder="1" applyAlignment="1">
      <alignment vertical="top" wrapText="1"/>
    </xf>
    <xf numFmtId="0" fontId="11" fillId="0" borderId="26" xfId="0" applyFont="1" applyBorder="1" applyAlignment="1">
      <alignment vertical="top" wrapText="1"/>
    </xf>
    <xf numFmtId="0" fontId="11" fillId="10" borderId="27" xfId="0" applyFont="1" applyFill="1" applyBorder="1" applyAlignment="1">
      <alignment vertical="top" wrapText="1"/>
    </xf>
    <xf numFmtId="0" fontId="11" fillId="10" borderId="28" xfId="0" applyFont="1" applyFill="1" applyBorder="1" applyAlignment="1">
      <alignment vertical="top" wrapText="1"/>
    </xf>
    <xf numFmtId="0" fontId="10" fillId="11" borderId="25" xfId="0" applyFont="1" applyFill="1" applyBorder="1" applyAlignment="1">
      <alignment vertical="top" wrapText="1"/>
    </xf>
    <xf numFmtId="0" fontId="11" fillId="0" borderId="29" xfId="0" applyFont="1" applyBorder="1" applyAlignment="1">
      <alignment vertical="top" wrapText="1"/>
    </xf>
    <xf numFmtId="0" fontId="5" fillId="0" borderId="0" xfId="0" applyFont="1"/>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34"/>
  <sheetViews>
    <sheetView tabSelected="1" topLeftCell="B1" zoomScaleNormal="100" workbookViewId="0">
      <selection activeCell="B2" sqref="B2"/>
    </sheetView>
  </sheetViews>
  <sheetFormatPr defaultRowHeight="12.75"/>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34.28515625" customWidth="1"/>
    <col min="11" max="11" width="16.7109375" customWidth="1"/>
  </cols>
  <sheetData>
    <row r="2" spans="1:13" ht="18">
      <c r="B2" s="80" t="s">
        <v>182</v>
      </c>
      <c r="C2" s="19"/>
      <c r="D2" s="19"/>
      <c r="E2" s="18"/>
    </row>
    <row r="3" spans="1:13" ht="12.75" customHeight="1">
      <c r="B3" s="41"/>
      <c r="C3" s="41"/>
      <c r="D3" s="41"/>
      <c r="E3" s="43"/>
      <c r="F3" s="37"/>
      <c r="G3" s="37"/>
      <c r="H3" s="37"/>
      <c r="I3" s="37"/>
      <c r="J3" s="37"/>
      <c r="K3" s="37"/>
    </row>
    <row r="4" spans="1:13" ht="15.75">
      <c r="B4" s="42" t="s">
        <v>58</v>
      </c>
      <c r="C4" s="42"/>
      <c r="D4" s="42"/>
      <c r="E4" s="44"/>
      <c r="F4" s="84" t="s">
        <v>131</v>
      </c>
      <c r="G4" s="84"/>
      <c r="H4" s="84"/>
      <c r="I4" s="84"/>
      <c r="J4" s="84"/>
      <c r="K4" s="38"/>
    </row>
    <row r="5" spans="1:13" ht="9.75" customHeight="1">
      <c r="B5" s="42"/>
      <c r="C5" s="42"/>
      <c r="D5" s="42"/>
      <c r="E5" s="44"/>
      <c r="F5" s="40"/>
      <c r="G5" s="40"/>
      <c r="H5" s="37"/>
      <c r="I5" s="37"/>
      <c r="J5" s="37"/>
      <c r="K5" s="37"/>
    </row>
    <row r="6" spans="1:13" ht="15.75">
      <c r="B6" s="42" t="s">
        <v>0</v>
      </c>
      <c r="C6" s="44"/>
      <c r="D6" s="44"/>
      <c r="E6" s="44"/>
      <c r="F6" s="84" t="s">
        <v>35</v>
      </c>
      <c r="G6" s="84"/>
      <c r="H6" s="84"/>
      <c r="I6" s="84"/>
      <c r="J6" s="84"/>
      <c r="K6" s="38"/>
    </row>
    <row r="7" spans="1:13" ht="9.75" customHeight="1">
      <c r="B7" s="45"/>
      <c r="C7" s="40"/>
      <c r="D7" s="40"/>
      <c r="E7" s="40"/>
      <c r="F7" s="40"/>
      <c r="G7" s="40"/>
      <c r="H7" s="37"/>
      <c r="I7" s="37"/>
      <c r="J7" s="37"/>
      <c r="K7" s="37"/>
    </row>
    <row r="8" spans="1:13" ht="15.75" customHeight="1">
      <c r="B8" s="42" t="s">
        <v>38</v>
      </c>
      <c r="C8" s="44"/>
      <c r="D8" s="44"/>
      <c r="E8" s="44"/>
      <c r="F8" s="85" t="s">
        <v>181</v>
      </c>
      <c r="G8" s="86"/>
      <c r="H8" s="86"/>
      <c r="I8" s="86"/>
      <c r="J8" s="86"/>
      <c r="K8" s="38"/>
    </row>
    <row r="9" spans="1:13" ht="10.5" customHeight="1">
      <c r="B9" s="40"/>
      <c r="C9" s="40"/>
      <c r="D9" s="40"/>
      <c r="E9" s="40"/>
      <c r="F9" s="40"/>
      <c r="G9" s="40"/>
      <c r="H9" s="37"/>
      <c r="I9" s="37"/>
      <c r="J9" s="37"/>
      <c r="K9" s="37"/>
    </row>
    <row r="10" spans="1:13" ht="15.75">
      <c r="B10" s="46" t="s">
        <v>1</v>
      </c>
      <c r="C10" s="40"/>
      <c r="D10" s="40"/>
      <c r="E10" s="40"/>
      <c r="F10" s="87" t="s">
        <v>36</v>
      </c>
      <c r="G10" s="87"/>
      <c r="H10" s="87"/>
      <c r="I10" s="87"/>
      <c r="J10" s="87"/>
      <c r="K10" s="39"/>
    </row>
    <row r="11" spans="1:13" ht="11.25" customHeight="1">
      <c r="B11" s="46"/>
      <c r="C11" s="40"/>
      <c r="D11" s="40"/>
      <c r="E11" s="40"/>
      <c r="F11" s="40"/>
      <c r="G11" s="40"/>
      <c r="H11" s="41"/>
      <c r="I11" s="37"/>
      <c r="J11" s="37"/>
      <c r="K11" s="37"/>
    </row>
    <row r="12" spans="1:13" ht="15.75">
      <c r="B12" s="42" t="s">
        <v>2</v>
      </c>
      <c r="C12" s="40"/>
      <c r="D12" s="40"/>
      <c r="E12" s="40"/>
      <c r="F12" s="82">
        <v>42234</v>
      </c>
      <c r="G12" s="83"/>
      <c r="H12" s="83"/>
      <c r="I12" s="83"/>
      <c r="J12" s="83"/>
      <c r="K12" s="38"/>
    </row>
    <row r="13" spans="1:13" ht="15.75">
      <c r="B13" s="42"/>
      <c r="C13" s="40"/>
      <c r="D13" s="40"/>
      <c r="E13" s="40"/>
      <c r="F13" s="40"/>
      <c r="G13" s="40"/>
      <c r="H13" s="42"/>
      <c r="I13" s="40"/>
      <c r="J13" s="40"/>
      <c r="K13" s="40"/>
    </row>
    <row r="14" spans="1:13" ht="15.75">
      <c r="A14" s="11"/>
      <c r="B14" s="49"/>
      <c r="C14" s="50" t="s">
        <v>70</v>
      </c>
      <c r="D14" s="50"/>
      <c r="E14" s="50"/>
      <c r="F14" s="50"/>
      <c r="G14" s="50"/>
      <c r="H14" s="49"/>
      <c r="I14" s="50"/>
      <c r="J14" s="50"/>
      <c r="K14" s="50"/>
      <c r="L14" s="11"/>
      <c r="M14" s="11"/>
    </row>
    <row r="15" spans="1:13" ht="15.75">
      <c r="A15" s="11"/>
      <c r="B15" s="49"/>
      <c r="C15" t="s">
        <v>31</v>
      </c>
      <c r="D15" s="50" t="s">
        <v>135</v>
      </c>
      <c r="E15" s="50"/>
      <c r="F15" s="50"/>
      <c r="G15" s="50"/>
      <c r="H15" s="49"/>
      <c r="I15" s="50"/>
      <c r="J15" s="50"/>
      <c r="K15" s="50"/>
      <c r="L15" s="11"/>
      <c r="M15" s="11"/>
    </row>
    <row r="16" spans="1:13" ht="15.75">
      <c r="A16" s="11"/>
      <c r="B16" s="49"/>
      <c r="D16" s="50" t="s">
        <v>136</v>
      </c>
      <c r="E16" s="50"/>
      <c r="F16" s="50"/>
      <c r="G16" s="50"/>
      <c r="H16" s="49"/>
      <c r="I16" s="50"/>
      <c r="J16" s="50"/>
      <c r="K16" s="50"/>
      <c r="L16" s="11"/>
      <c r="M16" s="11"/>
    </row>
    <row r="17" spans="1:13">
      <c r="A17" s="11"/>
      <c r="C17" t="s">
        <v>32</v>
      </c>
      <c r="D17" t="s">
        <v>137</v>
      </c>
      <c r="K17" s="50"/>
      <c r="L17" s="11"/>
      <c r="M17" s="11"/>
    </row>
    <row r="18" spans="1:13">
      <c r="A18" s="11"/>
      <c r="C18" t="s">
        <v>33</v>
      </c>
      <c r="D18" t="s">
        <v>147</v>
      </c>
      <c r="K18" s="50"/>
      <c r="L18" s="11"/>
      <c r="M18" s="11"/>
    </row>
    <row r="19" spans="1:13">
      <c r="A19" s="11"/>
      <c r="C19" t="s">
        <v>39</v>
      </c>
      <c r="D19" t="s">
        <v>132</v>
      </c>
      <c r="K19" s="50"/>
      <c r="L19" s="11"/>
      <c r="M19" s="11"/>
    </row>
    <row r="20" spans="1:13">
      <c r="A20" s="11"/>
      <c r="C20" t="s">
        <v>40</v>
      </c>
      <c r="D20" t="s">
        <v>127</v>
      </c>
      <c r="K20" s="50"/>
      <c r="L20" s="11"/>
      <c r="M20" s="11"/>
    </row>
    <row r="21" spans="1:13">
      <c r="A21" s="11"/>
      <c r="C21" t="s">
        <v>41</v>
      </c>
      <c r="D21" t="s">
        <v>74</v>
      </c>
      <c r="K21" s="50"/>
      <c r="L21" s="11"/>
      <c r="M21" s="11"/>
    </row>
    <row r="22" spans="1:13">
      <c r="A22" s="11"/>
      <c r="D22" t="s">
        <v>69</v>
      </c>
      <c r="K22" s="50"/>
      <c r="L22" s="11"/>
      <c r="M22" s="11"/>
    </row>
    <row r="23" spans="1:13">
      <c r="A23" s="11"/>
      <c r="C23" t="s">
        <v>67</v>
      </c>
      <c r="D23" t="s">
        <v>169</v>
      </c>
      <c r="K23" s="50"/>
      <c r="L23" s="11"/>
      <c r="M23" s="11"/>
    </row>
    <row r="24" spans="1:13">
      <c r="A24" s="11"/>
      <c r="C24" t="s">
        <v>68</v>
      </c>
      <c r="D24" t="s">
        <v>133</v>
      </c>
      <c r="K24" s="50"/>
      <c r="L24" s="11"/>
      <c r="M24" s="11"/>
    </row>
    <row r="25" spans="1:13">
      <c r="A25" s="11"/>
      <c r="D25" t="s">
        <v>134</v>
      </c>
      <c r="K25" s="50"/>
      <c r="L25" s="11"/>
      <c r="M25" s="11"/>
    </row>
    <row r="26" spans="1:13">
      <c r="A26" s="11"/>
      <c r="C26" t="s">
        <v>128</v>
      </c>
      <c r="D26" t="s">
        <v>129</v>
      </c>
      <c r="K26" s="50"/>
      <c r="L26" s="11"/>
      <c r="M26" s="11"/>
    </row>
    <row r="27" spans="1:13">
      <c r="A27" s="11"/>
      <c r="D27" t="s">
        <v>130</v>
      </c>
      <c r="K27" s="50"/>
      <c r="L27" s="11"/>
      <c r="M27" s="11"/>
    </row>
    <row r="28" spans="1:13">
      <c r="A28" s="11"/>
      <c r="D28" t="s">
        <v>145</v>
      </c>
      <c r="K28" s="50"/>
      <c r="L28" s="11"/>
      <c r="M28" s="11"/>
    </row>
    <row r="29" spans="1:13" ht="30" customHeight="1">
      <c r="A29" s="11"/>
      <c r="C29" s="71" t="s">
        <v>156</v>
      </c>
      <c r="D29" s="81" t="s">
        <v>180</v>
      </c>
      <c r="E29" s="81"/>
      <c r="F29" s="81"/>
      <c r="G29" s="81"/>
      <c r="H29" s="81"/>
      <c r="I29" s="81"/>
      <c r="J29" s="81"/>
      <c r="K29" s="81"/>
      <c r="L29" s="11"/>
      <c r="M29" s="11"/>
    </row>
    <row r="30" spans="1:13">
      <c r="A30" s="11"/>
      <c r="C30" t="s">
        <v>42</v>
      </c>
      <c r="D30" t="s">
        <v>43</v>
      </c>
      <c r="K30" s="50"/>
      <c r="L30" s="11"/>
      <c r="M30" s="11"/>
    </row>
    <row r="31" spans="1:13">
      <c r="A31" s="11"/>
      <c r="D31" t="s">
        <v>159</v>
      </c>
      <c r="K31" s="50"/>
      <c r="L31" s="11"/>
      <c r="M31" s="11"/>
    </row>
    <row r="32" spans="1:13">
      <c r="A32" s="11"/>
      <c r="D32" t="s">
        <v>158</v>
      </c>
      <c r="K32" s="50"/>
      <c r="L32" s="11"/>
      <c r="M32" s="11"/>
    </row>
    <row r="33" spans="1:13">
      <c r="A33" s="11"/>
      <c r="D33" t="s">
        <v>157</v>
      </c>
      <c r="K33" s="50"/>
      <c r="L33" s="11"/>
      <c r="M33" s="11"/>
    </row>
    <row r="34" spans="1:13">
      <c r="A34" s="11"/>
      <c r="D34" t="s">
        <v>140</v>
      </c>
      <c r="K34" s="50"/>
      <c r="L34" s="11"/>
      <c r="M34" s="11"/>
    </row>
    <row r="35" spans="1:13">
      <c r="A35" s="11"/>
      <c r="D35" t="s">
        <v>148</v>
      </c>
      <c r="K35" s="50"/>
      <c r="L35" s="11"/>
      <c r="M35" s="11"/>
    </row>
    <row r="36" spans="1:13">
      <c r="A36" s="11"/>
      <c r="D36" t="s">
        <v>142</v>
      </c>
      <c r="K36" s="50"/>
      <c r="L36" s="11"/>
      <c r="M36" s="11"/>
    </row>
    <row r="37" spans="1:13" ht="13.5" thickBot="1">
      <c r="B37" s="11"/>
      <c r="C37" s="11"/>
      <c r="D37" s="11"/>
      <c r="E37" s="11"/>
      <c r="F37" s="10"/>
      <c r="G37" s="11"/>
      <c r="H37" s="11"/>
      <c r="I37" s="11"/>
      <c r="J37" s="11"/>
      <c r="K37" s="11"/>
    </row>
    <row r="38" spans="1:13" ht="28.5" customHeight="1" thickTop="1">
      <c r="A38" s="2"/>
      <c r="B38" s="16" t="s">
        <v>3</v>
      </c>
      <c r="C38" s="12"/>
      <c r="D38" s="12"/>
      <c r="E38" s="12"/>
      <c r="F38" s="13"/>
      <c r="G38" s="14" t="s">
        <v>4</v>
      </c>
      <c r="H38" s="14"/>
      <c r="I38" s="15"/>
      <c r="J38" s="16" t="s">
        <v>34</v>
      </c>
      <c r="K38" s="17"/>
    </row>
    <row r="39" spans="1:13" ht="38.25">
      <c r="A39" s="1"/>
      <c r="B39" s="3" t="s">
        <v>5</v>
      </c>
      <c r="C39" s="4" t="s">
        <v>6</v>
      </c>
      <c r="D39" s="4" t="s">
        <v>7</v>
      </c>
      <c r="E39" s="5" t="s">
        <v>8</v>
      </c>
      <c r="F39" s="3" t="s">
        <v>9</v>
      </c>
      <c r="G39" s="4" t="s">
        <v>10</v>
      </c>
      <c r="H39" s="4" t="s">
        <v>11</v>
      </c>
      <c r="I39" s="5" t="s">
        <v>12</v>
      </c>
      <c r="J39" s="3" t="s">
        <v>13</v>
      </c>
      <c r="K39" s="56" t="s">
        <v>14</v>
      </c>
    </row>
    <row r="40" spans="1:13" ht="121.5" customHeight="1">
      <c r="A40" s="1"/>
      <c r="B40" s="6" t="s">
        <v>15</v>
      </c>
      <c r="C40" s="7" t="s">
        <v>16</v>
      </c>
      <c r="D40" s="7" t="s">
        <v>17</v>
      </c>
      <c r="E40" s="8" t="s">
        <v>18</v>
      </c>
      <c r="F40" s="6" t="s">
        <v>19</v>
      </c>
      <c r="G40" s="7" t="s">
        <v>20</v>
      </c>
      <c r="H40" s="7" t="s">
        <v>21</v>
      </c>
      <c r="I40" s="8" t="s">
        <v>22</v>
      </c>
      <c r="J40" s="6" t="s">
        <v>23</v>
      </c>
      <c r="K40" s="57" t="s">
        <v>37</v>
      </c>
    </row>
    <row r="41" spans="1:13" ht="148.5" customHeight="1">
      <c r="A41" s="33"/>
      <c r="B41" s="28" t="s">
        <v>44</v>
      </c>
      <c r="C41" s="29" t="s">
        <v>120</v>
      </c>
      <c r="D41" s="29" t="s">
        <v>119</v>
      </c>
      <c r="E41" s="30" t="s">
        <v>91</v>
      </c>
      <c r="F41" s="53" t="s">
        <v>27</v>
      </c>
      <c r="G41" s="55" t="s">
        <v>27</v>
      </c>
      <c r="H41" s="61" t="s">
        <v>27</v>
      </c>
      <c r="I41" s="34" t="s">
        <v>138</v>
      </c>
      <c r="J41" s="28" t="s">
        <v>166</v>
      </c>
      <c r="K41" s="35" t="s">
        <v>25</v>
      </c>
    </row>
    <row r="42" spans="1:13" ht="172.5" customHeight="1">
      <c r="A42" s="33"/>
      <c r="B42" s="28" t="s">
        <v>44</v>
      </c>
      <c r="C42" s="29" t="s">
        <v>75</v>
      </c>
      <c r="D42" s="29" t="s">
        <v>121</v>
      </c>
      <c r="E42" s="30" t="s">
        <v>76</v>
      </c>
      <c r="F42" s="53" t="s">
        <v>27</v>
      </c>
      <c r="G42" s="55" t="s">
        <v>26</v>
      </c>
      <c r="H42" s="61" t="s">
        <v>27</v>
      </c>
      <c r="I42" s="34" t="s">
        <v>160</v>
      </c>
      <c r="J42" s="28" t="s">
        <v>167</v>
      </c>
      <c r="K42" s="35" t="s">
        <v>25</v>
      </c>
    </row>
    <row r="43" spans="1:13" ht="183" customHeight="1">
      <c r="A43" s="33"/>
      <c r="B43" s="28" t="s">
        <v>44</v>
      </c>
      <c r="C43" s="29" t="s">
        <v>77</v>
      </c>
      <c r="D43" s="29" t="s">
        <v>45</v>
      </c>
      <c r="E43" s="30" t="s">
        <v>80</v>
      </c>
      <c r="F43" s="53" t="s">
        <v>27</v>
      </c>
      <c r="G43" s="55" t="s">
        <v>25</v>
      </c>
      <c r="H43" s="61" t="s">
        <v>26</v>
      </c>
      <c r="I43" s="34" t="s">
        <v>160</v>
      </c>
      <c r="J43" s="28" t="s">
        <v>166</v>
      </c>
      <c r="K43" s="35"/>
    </row>
    <row r="44" spans="1:13" ht="142.5" customHeight="1">
      <c r="A44" s="33"/>
      <c r="B44" s="28" t="s">
        <v>44</v>
      </c>
      <c r="C44" s="29" t="s">
        <v>78</v>
      </c>
      <c r="D44" s="29" t="s">
        <v>71</v>
      </c>
      <c r="E44" s="30" t="s">
        <v>79</v>
      </c>
      <c r="F44" s="53" t="s">
        <v>26</v>
      </c>
      <c r="G44" s="55" t="s">
        <v>26</v>
      </c>
      <c r="H44" s="61" t="s">
        <v>26</v>
      </c>
      <c r="I44" s="34" t="s">
        <v>92</v>
      </c>
      <c r="J44" s="28" t="s">
        <v>166</v>
      </c>
      <c r="K44" s="35" t="s">
        <v>48</v>
      </c>
    </row>
    <row r="45" spans="1:13" ht="120" customHeight="1">
      <c r="A45" s="33"/>
      <c r="B45" s="28" t="s">
        <v>72</v>
      </c>
      <c r="C45" s="29" t="s">
        <v>77</v>
      </c>
      <c r="D45" s="29" t="s">
        <v>93</v>
      </c>
      <c r="E45" s="30" t="s">
        <v>81</v>
      </c>
      <c r="F45" s="53" t="s">
        <v>26</v>
      </c>
      <c r="G45" s="55" t="s">
        <v>26</v>
      </c>
      <c r="H45" s="61" t="s">
        <v>26</v>
      </c>
      <c r="I45" s="34" t="s">
        <v>161</v>
      </c>
      <c r="J45" s="28" t="s">
        <v>149</v>
      </c>
      <c r="K45" s="35" t="s">
        <v>24</v>
      </c>
    </row>
    <row r="46" spans="1:13" ht="73.5" customHeight="1">
      <c r="A46" s="33"/>
      <c r="B46" s="28" t="s">
        <v>85</v>
      </c>
      <c r="C46" s="29" t="s">
        <v>86</v>
      </c>
      <c r="D46" s="29" t="s">
        <v>59</v>
      </c>
      <c r="E46" s="30" t="s">
        <v>87</v>
      </c>
      <c r="F46" s="53" t="s">
        <v>26</v>
      </c>
      <c r="G46" s="55" t="s">
        <v>26</v>
      </c>
      <c r="H46" s="61" t="s">
        <v>26</v>
      </c>
      <c r="I46" s="34" t="s">
        <v>60</v>
      </c>
      <c r="J46" s="28" t="s">
        <v>150</v>
      </c>
      <c r="K46" s="35" t="s">
        <v>25</v>
      </c>
    </row>
    <row r="47" spans="1:13" ht="85.5" customHeight="1">
      <c r="A47" s="33"/>
      <c r="B47" s="28" t="s">
        <v>44</v>
      </c>
      <c r="C47" s="29" t="s">
        <v>88</v>
      </c>
      <c r="D47" s="29" t="s">
        <v>89</v>
      </c>
      <c r="E47" s="30" t="s">
        <v>90</v>
      </c>
      <c r="F47" s="53" t="s">
        <v>26</v>
      </c>
      <c r="G47" s="55" t="s">
        <v>26</v>
      </c>
      <c r="H47" s="61" t="s">
        <v>26</v>
      </c>
      <c r="I47" s="34" t="s">
        <v>61</v>
      </c>
      <c r="J47" s="28" t="s">
        <v>151</v>
      </c>
      <c r="K47" s="35" t="s">
        <v>25</v>
      </c>
    </row>
    <row r="48" spans="1:13" ht="216.75" customHeight="1">
      <c r="A48" s="33"/>
      <c r="B48" s="28" t="s">
        <v>44</v>
      </c>
      <c r="C48" s="29" t="s">
        <v>49</v>
      </c>
      <c r="D48" s="29" t="s">
        <v>47</v>
      </c>
      <c r="E48" s="30" t="s">
        <v>91</v>
      </c>
      <c r="F48" s="53" t="s">
        <v>27</v>
      </c>
      <c r="G48" s="55" t="s">
        <v>27</v>
      </c>
      <c r="H48" s="61" t="s">
        <v>27</v>
      </c>
      <c r="I48" s="34" t="s">
        <v>139</v>
      </c>
      <c r="J48" s="28" t="s">
        <v>168</v>
      </c>
      <c r="K48" s="35" t="s">
        <v>25</v>
      </c>
    </row>
    <row r="49" spans="1:11" ht="93" customHeight="1">
      <c r="A49" s="33"/>
      <c r="B49" s="28" t="s">
        <v>44</v>
      </c>
      <c r="C49" s="29" t="s">
        <v>82</v>
      </c>
      <c r="D49" s="29" t="s">
        <v>46</v>
      </c>
      <c r="E49" s="30" t="s">
        <v>83</v>
      </c>
      <c r="F49" s="53" t="s">
        <v>26</v>
      </c>
      <c r="G49" s="55" t="s">
        <v>26</v>
      </c>
      <c r="H49" s="61" t="s">
        <v>26</v>
      </c>
      <c r="I49" s="34" t="s">
        <v>84</v>
      </c>
      <c r="J49" s="28" t="s">
        <v>162</v>
      </c>
      <c r="K49" s="35"/>
    </row>
    <row r="50" spans="1:11" ht="163.5" customHeight="1">
      <c r="A50" s="33"/>
      <c r="B50" s="28" t="s">
        <v>44</v>
      </c>
      <c r="C50" s="29" t="s">
        <v>94</v>
      </c>
      <c r="D50" s="29" t="s">
        <v>95</v>
      </c>
      <c r="E50" s="30" t="s">
        <v>50</v>
      </c>
      <c r="F50" s="53" t="s">
        <v>27</v>
      </c>
      <c r="G50" s="55" t="s">
        <v>26</v>
      </c>
      <c r="H50" s="61" t="s">
        <v>27</v>
      </c>
      <c r="I50" s="34" t="s">
        <v>141</v>
      </c>
      <c r="J50" s="28" t="s">
        <v>152</v>
      </c>
      <c r="K50" s="35" t="s">
        <v>25</v>
      </c>
    </row>
    <row r="51" spans="1:11" ht="163.5" customHeight="1">
      <c r="A51" s="33"/>
      <c r="B51" s="28" t="s">
        <v>77</v>
      </c>
      <c r="C51" s="29" t="s">
        <v>51</v>
      </c>
      <c r="D51" s="29" t="s">
        <v>96</v>
      </c>
      <c r="E51" s="30" t="s">
        <v>50</v>
      </c>
      <c r="F51" s="62" t="s">
        <v>27</v>
      </c>
      <c r="G51" s="55" t="s">
        <v>26</v>
      </c>
      <c r="H51" s="61" t="s">
        <v>27</v>
      </c>
      <c r="I51" s="34" t="s">
        <v>52</v>
      </c>
      <c r="J51" s="28" t="s">
        <v>152</v>
      </c>
      <c r="K51" s="35" t="s">
        <v>25</v>
      </c>
    </row>
    <row r="52" spans="1:11" ht="108.75" customHeight="1">
      <c r="A52" s="33"/>
      <c r="B52" s="28" t="s">
        <v>62</v>
      </c>
      <c r="C52" s="29" t="s">
        <v>97</v>
      </c>
      <c r="D52" s="29" t="s">
        <v>73</v>
      </c>
      <c r="E52" s="30" t="s">
        <v>53</v>
      </c>
      <c r="F52" s="53" t="s">
        <v>25</v>
      </c>
      <c r="G52" s="55" t="s">
        <v>26</v>
      </c>
      <c r="H52" s="61" t="s">
        <v>26</v>
      </c>
      <c r="I52" s="34" t="s">
        <v>125</v>
      </c>
      <c r="J52" s="28" t="s">
        <v>153</v>
      </c>
      <c r="K52" s="35" t="s">
        <v>25</v>
      </c>
    </row>
    <row r="53" spans="1:11" ht="95.25" customHeight="1">
      <c r="A53" s="33"/>
      <c r="B53" s="28" t="s">
        <v>98</v>
      </c>
      <c r="C53" s="29" t="s">
        <v>99</v>
      </c>
      <c r="D53" s="29" t="s">
        <v>100</v>
      </c>
      <c r="E53" s="30" t="s">
        <v>63</v>
      </c>
      <c r="F53" s="53" t="s">
        <v>26</v>
      </c>
      <c r="G53" s="55" t="s">
        <v>26</v>
      </c>
      <c r="H53" s="61" t="s">
        <v>26</v>
      </c>
      <c r="I53" s="34" t="s">
        <v>126</v>
      </c>
      <c r="J53" s="28" t="s">
        <v>101</v>
      </c>
      <c r="K53" s="35" t="s">
        <v>25</v>
      </c>
    </row>
    <row r="54" spans="1:11" ht="123" customHeight="1">
      <c r="A54" s="33"/>
      <c r="B54" s="28" t="s">
        <v>62</v>
      </c>
      <c r="C54" s="29" t="s">
        <v>102</v>
      </c>
      <c r="D54" s="29" t="s">
        <v>103</v>
      </c>
      <c r="E54" s="30" t="s">
        <v>104</v>
      </c>
      <c r="F54" s="53" t="s">
        <v>26</v>
      </c>
      <c r="G54" s="55" t="s">
        <v>26</v>
      </c>
      <c r="H54" s="61" t="s">
        <v>26</v>
      </c>
      <c r="I54" s="34" t="s">
        <v>143</v>
      </c>
      <c r="J54" s="28" t="s">
        <v>154</v>
      </c>
      <c r="K54" s="35" t="s">
        <v>25</v>
      </c>
    </row>
    <row r="55" spans="1:11" ht="98.25" customHeight="1">
      <c r="A55" s="33"/>
      <c r="B55" s="28" t="s">
        <v>123</v>
      </c>
      <c r="C55" s="29" t="s">
        <v>124</v>
      </c>
      <c r="D55" s="29" t="s">
        <v>105</v>
      </c>
      <c r="E55" s="30" t="s">
        <v>121</v>
      </c>
      <c r="F55" s="53" t="s">
        <v>27</v>
      </c>
      <c r="G55" s="55" t="s">
        <v>26</v>
      </c>
      <c r="H55" s="61" t="s">
        <v>27</v>
      </c>
      <c r="I55" s="34" t="s">
        <v>146</v>
      </c>
      <c r="J55" s="28" t="s">
        <v>106</v>
      </c>
      <c r="K55" s="35" t="s">
        <v>25</v>
      </c>
    </row>
    <row r="56" spans="1:11" ht="140.25" customHeight="1">
      <c r="A56" s="33"/>
      <c r="B56" s="28" t="s">
        <v>122</v>
      </c>
      <c r="C56" s="29" t="s">
        <v>107</v>
      </c>
      <c r="D56" s="29" t="s">
        <v>64</v>
      </c>
      <c r="E56" s="30" t="s">
        <v>54</v>
      </c>
      <c r="F56" s="53" t="s">
        <v>25</v>
      </c>
      <c r="G56" s="54" t="s">
        <v>26</v>
      </c>
      <c r="H56" s="61" t="s">
        <v>25</v>
      </c>
      <c r="I56" s="34" t="s">
        <v>144</v>
      </c>
      <c r="J56" s="28" t="s">
        <v>163</v>
      </c>
      <c r="K56" s="35" t="s">
        <v>25</v>
      </c>
    </row>
    <row r="57" spans="1:11" ht="140.25" customHeight="1">
      <c r="A57" s="33"/>
      <c r="B57" s="28" t="s">
        <v>122</v>
      </c>
      <c r="C57" s="29" t="s">
        <v>77</v>
      </c>
      <c r="D57" s="29" t="s">
        <v>55</v>
      </c>
      <c r="E57" s="30" t="s">
        <v>108</v>
      </c>
      <c r="F57" s="53" t="s">
        <v>25</v>
      </c>
      <c r="G57" s="55" t="s">
        <v>26</v>
      </c>
      <c r="H57" s="61" t="s">
        <v>25</v>
      </c>
      <c r="I57" s="34" t="s">
        <v>144</v>
      </c>
      <c r="J57" s="28" t="s">
        <v>163</v>
      </c>
      <c r="K57" s="35" t="s">
        <v>24</v>
      </c>
    </row>
    <row r="58" spans="1:11" ht="225" customHeight="1">
      <c r="A58" s="33"/>
      <c r="B58" s="28" t="s">
        <v>65</v>
      </c>
      <c r="C58" s="29" t="s">
        <v>77</v>
      </c>
      <c r="D58" s="29" t="s">
        <v>66</v>
      </c>
      <c r="E58" s="30" t="s">
        <v>109</v>
      </c>
      <c r="F58" s="53" t="s">
        <v>25</v>
      </c>
      <c r="G58" s="55" t="s">
        <v>26</v>
      </c>
      <c r="H58" s="61" t="s">
        <v>25</v>
      </c>
      <c r="I58" s="34" t="s">
        <v>164</v>
      </c>
      <c r="J58" s="28" t="s">
        <v>163</v>
      </c>
      <c r="K58" s="35" t="s">
        <v>48</v>
      </c>
    </row>
    <row r="59" spans="1:11" ht="230.25" customHeight="1">
      <c r="A59" s="33"/>
      <c r="B59" s="28" t="s">
        <v>56</v>
      </c>
      <c r="C59" s="29" t="s">
        <v>77</v>
      </c>
      <c r="D59" s="29" t="s">
        <v>110</v>
      </c>
      <c r="E59" s="30" t="s">
        <v>111</v>
      </c>
      <c r="F59" s="53" t="s">
        <v>25</v>
      </c>
      <c r="G59" s="55" t="s">
        <v>26</v>
      </c>
      <c r="H59" s="61" t="s">
        <v>25</v>
      </c>
      <c r="I59" s="34" t="s">
        <v>164</v>
      </c>
      <c r="J59" s="72" t="s">
        <v>165</v>
      </c>
      <c r="K59" s="35" t="s">
        <v>48</v>
      </c>
    </row>
    <row r="60" spans="1:11" ht="57" customHeight="1" thickBot="1">
      <c r="A60" s="33"/>
      <c r="B60" s="31" t="s">
        <v>44</v>
      </c>
      <c r="C60" s="63" t="s">
        <v>112</v>
      </c>
      <c r="D60" s="64" t="s">
        <v>113</v>
      </c>
      <c r="E60" s="65" t="s">
        <v>114</v>
      </c>
      <c r="F60" s="66" t="s">
        <v>25</v>
      </c>
      <c r="G60" s="54" t="s">
        <v>26</v>
      </c>
      <c r="H60" s="67" t="s">
        <v>26</v>
      </c>
      <c r="I60" s="68" t="s">
        <v>115</v>
      </c>
      <c r="J60" s="69" t="s">
        <v>149</v>
      </c>
      <c r="K60" s="64" t="s">
        <v>25</v>
      </c>
    </row>
    <row r="61" spans="1:11" ht="108.75" customHeight="1" thickTop="1" thickBot="1">
      <c r="A61" s="33"/>
      <c r="B61" s="70" t="s">
        <v>116</v>
      </c>
      <c r="C61" s="32" t="s">
        <v>57</v>
      </c>
      <c r="D61" s="32" t="s">
        <v>117</v>
      </c>
      <c r="E61" s="58" t="s">
        <v>57</v>
      </c>
      <c r="F61" s="53" t="s">
        <v>26</v>
      </c>
      <c r="G61" s="59" t="s">
        <v>26</v>
      </c>
      <c r="H61" s="61" t="s">
        <v>26</v>
      </c>
      <c r="I61" s="60" t="s">
        <v>118</v>
      </c>
      <c r="J61" s="31" t="s">
        <v>155</v>
      </c>
      <c r="K61" s="36" t="s">
        <v>25</v>
      </c>
    </row>
    <row r="62" spans="1:11" ht="116.25" thickTop="1" thickBot="1">
      <c r="A62" s="9"/>
      <c r="B62" s="73" t="s">
        <v>170</v>
      </c>
      <c r="C62" s="74" t="s">
        <v>171</v>
      </c>
      <c r="D62" s="74" t="s">
        <v>172</v>
      </c>
      <c r="E62" s="75" t="s">
        <v>173</v>
      </c>
      <c r="F62" s="76" t="s">
        <v>25</v>
      </c>
      <c r="G62" s="77" t="s">
        <v>27</v>
      </c>
      <c r="H62" s="78" t="s">
        <v>26</v>
      </c>
      <c r="I62" s="75" t="s">
        <v>174</v>
      </c>
      <c r="J62" s="73" t="s">
        <v>179</v>
      </c>
      <c r="K62" s="79" t="s">
        <v>25</v>
      </c>
    </row>
    <row r="63" spans="1:11" ht="166.5" thickBot="1">
      <c r="A63" s="9"/>
      <c r="B63" s="73" t="s">
        <v>122</v>
      </c>
      <c r="C63" s="74" t="s">
        <v>171</v>
      </c>
      <c r="D63" s="74" t="s">
        <v>175</v>
      </c>
      <c r="E63" s="75" t="s">
        <v>176</v>
      </c>
      <c r="F63" s="76" t="s">
        <v>25</v>
      </c>
      <c r="G63" s="77" t="s">
        <v>27</v>
      </c>
      <c r="H63" s="78" t="s">
        <v>26</v>
      </c>
      <c r="I63" s="75" t="s">
        <v>177</v>
      </c>
      <c r="J63" s="73" t="s">
        <v>178</v>
      </c>
      <c r="K63" s="79" t="s">
        <v>25</v>
      </c>
    </row>
    <row r="64" spans="1:11" ht="15.75">
      <c r="A64" s="9"/>
      <c r="B64" s="52" t="s">
        <v>28</v>
      </c>
      <c r="C64" s="50" t="s">
        <v>29</v>
      </c>
      <c r="D64" s="50"/>
      <c r="E64" s="50"/>
      <c r="F64" s="50"/>
      <c r="G64" s="50"/>
      <c r="H64" s="49"/>
      <c r="I64" s="50"/>
      <c r="J64" s="50"/>
      <c r="K64" s="1"/>
    </row>
    <row r="65" spans="1:11" ht="15.75">
      <c r="A65" s="9"/>
      <c r="B65" s="51"/>
      <c r="C65" s="50" t="s">
        <v>30</v>
      </c>
      <c r="D65" s="50"/>
      <c r="E65" s="50"/>
      <c r="F65" s="50"/>
      <c r="G65" s="50"/>
      <c r="H65" s="49"/>
      <c r="I65" s="50"/>
      <c r="J65" s="50"/>
      <c r="K65" s="1"/>
    </row>
    <row r="66" spans="1:11" ht="15.75">
      <c r="A66" s="9"/>
      <c r="B66" s="51"/>
      <c r="C66" s="50"/>
      <c r="D66" s="50"/>
      <c r="E66" s="50"/>
      <c r="F66" s="50"/>
      <c r="G66" s="50"/>
      <c r="H66" s="49"/>
      <c r="I66" s="50"/>
      <c r="J66" s="50"/>
      <c r="K66" s="1"/>
    </row>
    <row r="67" spans="1:11" ht="15.75" hidden="1">
      <c r="A67" s="9"/>
      <c r="B67" s="51"/>
      <c r="C67" s="50"/>
      <c r="D67" s="50"/>
      <c r="E67" s="50"/>
      <c r="F67" s="50"/>
      <c r="G67" s="50"/>
      <c r="H67" s="49"/>
      <c r="I67" s="50"/>
      <c r="J67" s="50"/>
      <c r="K67" s="1"/>
    </row>
    <row r="68" spans="1:11" hidden="1">
      <c r="A68" s="9"/>
      <c r="B68" s="1"/>
      <c r="C68" s="1"/>
      <c r="D68" s="1"/>
      <c r="E68" s="1"/>
      <c r="F68" s="10"/>
      <c r="G68" s="10"/>
      <c r="H68" s="10"/>
      <c r="I68" s="10"/>
      <c r="J68" s="1"/>
      <c r="K68" s="1"/>
    </row>
    <row r="69" spans="1:11" hidden="1">
      <c r="A69" s="9"/>
      <c r="B69" s="1"/>
      <c r="C69" s="48" t="s">
        <v>24</v>
      </c>
      <c r="D69" s="48" t="s">
        <v>25</v>
      </c>
      <c r="E69" s="48" t="s">
        <v>26</v>
      </c>
      <c r="F69" s="48" t="s">
        <v>27</v>
      </c>
      <c r="G69" s="10"/>
      <c r="H69" s="10"/>
      <c r="I69" s="10"/>
      <c r="J69" s="1"/>
      <c r="K69" s="1"/>
    </row>
    <row r="70" spans="1:11" hidden="1">
      <c r="A70" s="9"/>
      <c r="B70" s="47" t="s">
        <v>27</v>
      </c>
      <c r="C70" s="25">
        <v>4</v>
      </c>
      <c r="D70" s="23">
        <v>8</v>
      </c>
      <c r="E70" s="22">
        <v>12</v>
      </c>
      <c r="F70" s="21">
        <v>16</v>
      </c>
      <c r="G70" s="10"/>
      <c r="H70" s="10"/>
      <c r="I70" s="10"/>
      <c r="J70" s="1"/>
      <c r="K70" s="1"/>
    </row>
    <row r="71" spans="1:11" hidden="1">
      <c r="A71" s="9"/>
      <c r="B71" s="47" t="s">
        <v>26</v>
      </c>
      <c r="C71" s="25">
        <v>3</v>
      </c>
      <c r="D71" s="23">
        <v>6</v>
      </c>
      <c r="E71" s="24">
        <v>9</v>
      </c>
      <c r="F71" s="21">
        <v>12</v>
      </c>
      <c r="G71" s="10"/>
      <c r="H71" s="10"/>
      <c r="I71" s="10"/>
      <c r="J71" s="1"/>
      <c r="K71" s="1"/>
    </row>
    <row r="72" spans="1:11" hidden="1">
      <c r="A72" s="9"/>
      <c r="B72" s="47" t="s">
        <v>25</v>
      </c>
      <c r="C72" s="25">
        <v>2</v>
      </c>
      <c r="D72" s="25">
        <v>4</v>
      </c>
      <c r="E72" s="24">
        <v>6</v>
      </c>
      <c r="F72" s="23">
        <v>8</v>
      </c>
      <c r="G72" s="10"/>
      <c r="H72" s="10"/>
      <c r="I72" s="10"/>
      <c r="J72" s="1"/>
      <c r="K72" s="1"/>
    </row>
    <row r="73" spans="1:11" hidden="1">
      <c r="A73" s="9"/>
      <c r="B73" s="47" t="s">
        <v>24</v>
      </c>
      <c r="C73" s="25">
        <v>1</v>
      </c>
      <c r="D73" s="25">
        <v>2</v>
      </c>
      <c r="E73" s="26">
        <v>3</v>
      </c>
      <c r="F73" s="25">
        <v>4</v>
      </c>
      <c r="G73" s="10"/>
      <c r="H73" s="10"/>
      <c r="I73" s="10"/>
      <c r="J73" s="1"/>
      <c r="K73" s="1"/>
    </row>
    <row r="74" spans="1:11" hidden="1">
      <c r="A74" s="9"/>
      <c r="B74" s="11"/>
      <c r="C74" s="10"/>
      <c r="D74" s="10"/>
      <c r="E74" s="11"/>
      <c r="F74" s="10"/>
      <c r="G74" s="10"/>
      <c r="H74" s="10"/>
      <c r="I74" s="10"/>
      <c r="J74" s="1"/>
      <c r="K74" s="1"/>
    </row>
    <row r="75" spans="1:11" hidden="1">
      <c r="A75" s="9"/>
      <c r="B75" s="1"/>
      <c r="C75" s="1"/>
      <c r="D75" s="1"/>
      <c r="E75" s="1"/>
      <c r="F75" s="10"/>
      <c r="G75" s="10"/>
      <c r="H75" s="10"/>
      <c r="I75" s="10"/>
      <c r="J75" s="1"/>
      <c r="K75" s="1"/>
    </row>
    <row r="76" spans="1:11" hidden="1">
      <c r="A76" s="9"/>
      <c r="B76" s="1"/>
      <c r="C76" s="1"/>
      <c r="D76" s="1"/>
      <c r="E76" s="1"/>
      <c r="F76" s="10"/>
      <c r="G76" s="10"/>
      <c r="H76" s="10"/>
      <c r="I76" s="10"/>
      <c r="J76" s="1"/>
      <c r="K76" s="1"/>
    </row>
    <row r="77" spans="1:11" hidden="1">
      <c r="A77" s="9"/>
      <c r="B77" s="1"/>
      <c r="C77" s="1"/>
      <c r="D77" s="1"/>
      <c r="E77" s="1"/>
      <c r="F77" s="10" t="s">
        <v>24</v>
      </c>
      <c r="G77" s="10"/>
      <c r="H77" s="20">
        <f>IF(F56="",0,IF(F56="Very low",1,IF(F56="Low",2,IF(F56="Medium",3,IF(F56="High",4,F58)))))</f>
        <v>2</v>
      </c>
      <c r="I77" s="20">
        <f>IF(G56="",0,IF(G56="Very low",1,IF(G56="Low",2,IF(G56="Medium",3,IF(G56="High",4,G58)))))</f>
        <v>3</v>
      </c>
      <c r="J77" s="27">
        <f>IF(H77*I77=0,"",IF(H77*I77&gt;0.5,H77*I77))</f>
        <v>6</v>
      </c>
      <c r="K77" s="1" t="str">
        <f>IF(J77="","",IF(J77&lt;5, "Low",IF(J77&lt;11,"Medium",IF(J77&gt;11,"High"))))</f>
        <v>Medium</v>
      </c>
    </row>
    <row r="78" spans="1:11" hidden="1">
      <c r="A78" s="9"/>
      <c r="B78" s="1"/>
      <c r="C78" s="1"/>
      <c r="D78" s="1"/>
      <c r="E78" s="1"/>
      <c r="F78" s="10" t="s">
        <v>25</v>
      </c>
      <c r="G78" s="10"/>
      <c r="H78" s="20">
        <f>IF(F58="",0,IF(F58="Very low",1,IF(F58="Low",2,IF(F58="Medium",3,IF(F58="High",4,#REF!)))))</f>
        <v>2</v>
      </c>
      <c r="I78" s="20">
        <f>IF(G58="",0,IF(G58="Very low",1,IF(G58="Low",2,IF(G58="Medium",3,IF(G58="High",4,#REF!)))))</f>
        <v>3</v>
      </c>
      <c r="J78" s="27">
        <f t="shared" ref="J78:J96" si="0">IF(H78*I78=0,"",IF(H78*I78&gt;0.5,H78*I78))</f>
        <v>6</v>
      </c>
      <c r="K78" s="1" t="str">
        <f t="shared" ref="K78:K96" si="1">IF(J78="","",IF(J78&lt;5, "Low",IF(J78&lt;11,"Medium",IF(J78&gt;11,"High"))))</f>
        <v>Medium</v>
      </c>
    </row>
    <row r="79" spans="1:11" hidden="1">
      <c r="A79" s="9"/>
      <c r="B79" s="1"/>
      <c r="C79" s="1"/>
      <c r="D79" s="1"/>
      <c r="E79" s="1"/>
      <c r="F79" s="10" t="s">
        <v>26</v>
      </c>
      <c r="G79" s="10"/>
      <c r="H79" s="20" t="e">
        <f>IF(#REF!="",0,IF(#REF!="Very low",1,IF(#REF!="Low",2,IF(#REF!="Medium",3,IF(#REF!="High",4,F41)))))</f>
        <v>#REF!</v>
      </c>
      <c r="I79" s="20" t="e">
        <f>IF(#REF!="",0,IF(#REF!="Very low",1,IF(#REF!="Low",2,IF(#REF!="Medium",3,IF(#REF!="High",4,G41)))))</f>
        <v>#REF!</v>
      </c>
      <c r="J79" s="27" t="e">
        <f t="shared" si="0"/>
        <v>#REF!</v>
      </c>
      <c r="K79" s="1" t="e">
        <f t="shared" si="1"/>
        <v>#REF!</v>
      </c>
    </row>
    <row r="80" spans="1:11" hidden="1">
      <c r="A80" s="9"/>
      <c r="B80" s="1"/>
      <c r="C80" s="1"/>
      <c r="D80" s="1"/>
      <c r="E80" s="1"/>
      <c r="F80" s="10" t="s">
        <v>27</v>
      </c>
      <c r="G80" s="10"/>
      <c r="H80" s="20">
        <f>IF(F41="",0,IF(F41="Very low",1,IF(F41="Low",2,IF(F41="Medium",3,IF(F41="High",4,#REF!)))))</f>
        <v>4</v>
      </c>
      <c r="I80" s="20">
        <f>IF(G41="",0,IF(G41="Very low",1,IF(G41="Low",2,IF(G41="Medium",3,IF(G41="High",4,#REF!)))))</f>
        <v>4</v>
      </c>
      <c r="J80" s="27">
        <f t="shared" si="0"/>
        <v>16</v>
      </c>
      <c r="K80" s="1" t="str">
        <f t="shared" si="1"/>
        <v>High</v>
      </c>
    </row>
    <row r="81" spans="1:11" hidden="1">
      <c r="A81" s="9"/>
      <c r="B81" s="1"/>
      <c r="C81" s="1"/>
      <c r="D81" s="1"/>
      <c r="E81" s="1"/>
      <c r="F81" s="10"/>
      <c r="G81" s="10"/>
      <c r="H81" s="20" t="e">
        <f>IF(#REF!="",0,IF(#REF!="Very low",1,IF(#REF!="Low",2,IF(#REF!="Medium",3,IF(#REF!="High",4,#REF!)))))</f>
        <v>#REF!</v>
      </c>
      <c r="I81" s="20" t="e">
        <f>IF(#REF!="",0,IF(#REF!="Very low",1,IF(#REF!="Low",2,IF(#REF!="Medium",3,IF(#REF!="High",4,#REF!)))))</f>
        <v>#REF!</v>
      </c>
      <c r="J81" s="27" t="e">
        <f t="shared" si="0"/>
        <v>#REF!</v>
      </c>
      <c r="K81" s="1" t="e">
        <f t="shared" si="1"/>
        <v>#REF!</v>
      </c>
    </row>
    <row r="82" spans="1:11" hidden="1">
      <c r="A82" s="9"/>
      <c r="B82" s="1"/>
      <c r="C82" s="1"/>
      <c r="D82" s="1"/>
      <c r="E82" s="1"/>
      <c r="F82" s="10"/>
      <c r="G82" s="10"/>
      <c r="H82" s="20" t="e">
        <f>IF(#REF!="",0,IF(#REF!="Very low",1,IF(#REF!="Low",2,IF(#REF!="Medium",3,IF(#REF!="High",4,F47)))))</f>
        <v>#REF!</v>
      </c>
      <c r="I82" s="20" t="e">
        <f>IF(#REF!="",0,IF(#REF!="Very low",1,IF(#REF!="Low",2,IF(#REF!="Medium",3,IF(#REF!="High",4,G47)))))</f>
        <v>#REF!</v>
      </c>
      <c r="J82" s="27" t="e">
        <f t="shared" si="0"/>
        <v>#REF!</v>
      </c>
      <c r="K82" s="1" t="e">
        <f t="shared" si="1"/>
        <v>#REF!</v>
      </c>
    </row>
    <row r="83" spans="1:11" hidden="1">
      <c r="A83" s="9"/>
      <c r="B83" s="1"/>
      <c r="C83" s="1"/>
      <c r="D83" s="1"/>
      <c r="E83" s="1"/>
      <c r="F83" s="10"/>
      <c r="G83" s="10"/>
      <c r="H83" s="20">
        <f>IF(F47="",0,IF(F47="Very low",1,IF(F47="Low",2,IF(F47="Medium",3,IF(F47="High",4,F48)))))</f>
        <v>3</v>
      </c>
      <c r="I83" s="20">
        <f>IF(G47="",0,IF(G47="Very low",1,IF(G47="Low",2,IF(G47="Medium",3,IF(G47="High",4,G48)))))</f>
        <v>3</v>
      </c>
      <c r="J83" s="27">
        <f t="shared" si="0"/>
        <v>9</v>
      </c>
      <c r="K83" s="1" t="str">
        <f t="shared" si="1"/>
        <v>Medium</v>
      </c>
    </row>
    <row r="84" spans="1:11" hidden="1">
      <c r="A84" s="9"/>
      <c r="B84" s="1"/>
      <c r="C84" s="1"/>
      <c r="D84" s="1"/>
      <c r="E84" s="1"/>
      <c r="F84" s="10"/>
      <c r="G84" s="10"/>
      <c r="H84" s="20">
        <f>IF(F48="",0,IF(F48="Very low",1,IF(F48="Low",2,IF(F48="Medium",3,IF(F48="High",4,#REF!)))))</f>
        <v>4</v>
      </c>
      <c r="I84" s="20">
        <f>IF(G48="",0,IF(G48="Very low",1,IF(G48="Low",2,IF(G48="Medium",3,IF(G48="High",4,#REF!)))))</f>
        <v>4</v>
      </c>
      <c r="J84" s="27">
        <f t="shared" si="0"/>
        <v>16</v>
      </c>
      <c r="K84" s="1" t="str">
        <f t="shared" si="1"/>
        <v>High</v>
      </c>
    </row>
    <row r="85" spans="1:11" hidden="1">
      <c r="A85" s="9"/>
      <c r="B85" s="1"/>
      <c r="C85" s="10" t="s">
        <v>24</v>
      </c>
      <c r="D85" s="10" t="s">
        <v>25</v>
      </c>
      <c r="E85" s="10" t="s">
        <v>26</v>
      </c>
      <c r="F85" s="10" t="s">
        <v>27</v>
      </c>
      <c r="G85" s="10"/>
      <c r="H85" s="20" t="e">
        <f>IF(#REF!="",0,IF(#REF!="Very low",1,IF(#REF!="Low",2,IF(#REF!="Medium",3,IF(#REF!="High",4,#REF!)))))</f>
        <v>#REF!</v>
      </c>
      <c r="I85" s="20" t="e">
        <f>IF(#REF!="",0,IF(#REF!="Very low",1,IF(#REF!="Low",2,IF(#REF!="Medium",3,IF(#REF!="High",4,#REF!)))))</f>
        <v>#REF!</v>
      </c>
      <c r="J85" s="27" t="e">
        <f t="shared" si="0"/>
        <v>#REF!</v>
      </c>
      <c r="K85" s="1" t="e">
        <f t="shared" si="1"/>
        <v>#REF!</v>
      </c>
    </row>
    <row r="86" spans="1:11" hidden="1">
      <c r="A86" s="9"/>
      <c r="B86" s="10" t="s">
        <v>24</v>
      </c>
      <c r="C86" s="25">
        <v>1</v>
      </c>
      <c r="D86" s="25">
        <v>2</v>
      </c>
      <c r="E86" s="26">
        <v>3</v>
      </c>
      <c r="F86" s="25">
        <v>4</v>
      </c>
      <c r="G86" s="10"/>
      <c r="H86" s="20" t="e">
        <f>IF(#REF!="",0,IF(#REF!="Very low",1,IF(#REF!="Low",2,IF(#REF!="Medium",3,IF(#REF!="High",4,F50)))))</f>
        <v>#REF!</v>
      </c>
      <c r="I86" s="20" t="e">
        <f>IF(#REF!="",0,IF(#REF!="Very low",1,IF(#REF!="Low",2,IF(#REF!="Medium",3,IF(#REF!="High",4,G50)))))</f>
        <v>#REF!</v>
      </c>
      <c r="J86" s="27" t="e">
        <f t="shared" si="0"/>
        <v>#REF!</v>
      </c>
      <c r="K86" s="1" t="e">
        <f t="shared" si="1"/>
        <v>#REF!</v>
      </c>
    </row>
    <row r="87" spans="1:11" hidden="1">
      <c r="A87" s="9"/>
      <c r="B87" s="10" t="s">
        <v>25</v>
      </c>
      <c r="C87" s="25">
        <v>2</v>
      </c>
      <c r="D87" s="25">
        <v>4</v>
      </c>
      <c r="E87" s="24">
        <v>6</v>
      </c>
      <c r="F87" s="23">
        <v>8</v>
      </c>
      <c r="G87" s="10"/>
      <c r="H87" s="20">
        <f>IF(F50="",0,IF(F50="Very low",1,IF(F50="Low",2,IF(F50="Medium",3,IF(F50="High",4,#REF!)))))</f>
        <v>4</v>
      </c>
      <c r="I87" s="20">
        <f>IF(G50="",0,IF(G50="Very low",1,IF(G50="Low",2,IF(G50="Medium",3,IF(G50="High",4,#REF!)))))</f>
        <v>3</v>
      </c>
      <c r="J87" s="27">
        <f t="shared" si="0"/>
        <v>12</v>
      </c>
      <c r="K87" s="1" t="str">
        <f t="shared" si="1"/>
        <v>High</v>
      </c>
    </row>
    <row r="88" spans="1:11" hidden="1">
      <c r="A88" s="9"/>
      <c r="B88" s="10" t="s">
        <v>26</v>
      </c>
      <c r="C88" s="25">
        <v>3</v>
      </c>
      <c r="D88" s="23">
        <v>6</v>
      </c>
      <c r="E88" s="24">
        <v>9</v>
      </c>
      <c r="F88" s="21">
        <v>12</v>
      </c>
      <c r="G88" s="10"/>
      <c r="H88" s="20" t="e">
        <f>IF(#REF!="",0,IF(#REF!="Very low",1,IF(#REF!="Low",2,IF(#REF!="Medium",3,IF(#REF!="High",4,#REF!)))))</f>
        <v>#REF!</v>
      </c>
      <c r="I88" s="20" t="e">
        <f>IF(#REF!="",0,IF(#REF!="Very low",1,IF(#REF!="Low",2,IF(#REF!="Medium",3,IF(#REF!="High",4,#REF!)))))</f>
        <v>#REF!</v>
      </c>
      <c r="J88" s="27" t="e">
        <f t="shared" si="0"/>
        <v>#REF!</v>
      </c>
      <c r="K88" s="1" t="e">
        <f t="shared" si="1"/>
        <v>#REF!</v>
      </c>
    </row>
    <row r="89" spans="1:11" hidden="1">
      <c r="A89" s="9"/>
      <c r="B89" s="10" t="s">
        <v>27</v>
      </c>
      <c r="C89" s="25">
        <v>4</v>
      </c>
      <c r="D89" s="23">
        <v>8</v>
      </c>
      <c r="E89" s="22">
        <v>12</v>
      </c>
      <c r="F89" s="21">
        <v>16</v>
      </c>
      <c r="G89" s="10"/>
      <c r="H89" s="20" t="e">
        <f>IF(#REF!="",0,IF(#REF!="Very low",1,IF(#REF!="Low",2,IF(#REF!="Medium",3,IF(#REF!="High",4,#REF!)))))</f>
        <v>#REF!</v>
      </c>
      <c r="I89" s="20" t="e">
        <f>IF(#REF!="",0,IF(#REF!="Very low",1,IF(#REF!="Low",2,IF(#REF!="Medium",3,IF(#REF!="High",4,#REF!)))))</f>
        <v>#REF!</v>
      </c>
      <c r="J89" s="27" t="e">
        <f t="shared" si="0"/>
        <v>#REF!</v>
      </c>
      <c r="K89" s="1" t="e">
        <f t="shared" si="1"/>
        <v>#REF!</v>
      </c>
    </row>
    <row r="90" spans="1:11" hidden="1">
      <c r="A90" s="9"/>
      <c r="B90" s="10"/>
      <c r="C90" s="10"/>
      <c r="D90" s="10"/>
      <c r="F90" s="10"/>
      <c r="G90" s="10"/>
      <c r="H90" s="20" t="e">
        <f>IF(#REF!="",0,IF(#REF!="Very low",1,IF(#REF!="Low",2,IF(#REF!="Medium",3,IF(#REF!="High",4,#REF!)))))</f>
        <v>#REF!</v>
      </c>
      <c r="I90" s="20" t="e">
        <f>IF(#REF!="",0,IF(#REF!="Very low",1,IF(#REF!="Low",2,IF(#REF!="Medium",3,IF(#REF!="High",4,#REF!)))))</f>
        <v>#REF!</v>
      </c>
      <c r="J90" s="27" t="e">
        <f t="shared" si="0"/>
        <v>#REF!</v>
      </c>
      <c r="K90" s="1" t="e">
        <f t="shared" si="1"/>
        <v>#REF!</v>
      </c>
    </row>
    <row r="91" spans="1:11" hidden="1">
      <c r="A91" s="9"/>
      <c r="B91" s="1"/>
      <c r="C91" s="1"/>
      <c r="D91" s="1"/>
      <c r="E91" s="1"/>
      <c r="F91" s="10"/>
      <c r="G91" s="10"/>
      <c r="H91" s="20" t="e">
        <f>IF(#REF!="",0,IF(#REF!="Very low",1,IF(#REF!="Low",2,IF(#REF!="Medium",3,IF(#REF!="High",4,#REF!)))))</f>
        <v>#REF!</v>
      </c>
      <c r="I91" s="20" t="e">
        <f>IF(#REF!="",0,IF(#REF!="Very low",1,IF(#REF!="Low",2,IF(#REF!="Medium",3,IF(#REF!="High",4,#REF!)))))</f>
        <v>#REF!</v>
      </c>
      <c r="J91" s="27" t="e">
        <f t="shared" si="0"/>
        <v>#REF!</v>
      </c>
      <c r="K91" s="1" t="e">
        <f t="shared" si="1"/>
        <v>#REF!</v>
      </c>
    </row>
    <row r="92" spans="1:11" hidden="1">
      <c r="A92" s="9"/>
      <c r="B92" s="1"/>
      <c r="C92" s="1"/>
      <c r="D92" s="1"/>
      <c r="E92" s="1"/>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c r="A93" s="9"/>
      <c r="B93" s="1"/>
      <c r="C93" s="1"/>
      <c r="D93" s="1"/>
      <c r="E93" s="1"/>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c r="A95" s="9"/>
      <c r="B95" s="1"/>
      <c r="C95" s="1"/>
      <c r="D95" s="1"/>
      <c r="E95" s="1"/>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c r="A96" s="9"/>
      <c r="B96" s="1"/>
      <c r="C96" s="1"/>
      <c r="D96" s="1"/>
      <c r="E96" s="1"/>
      <c r="F96" s="10"/>
      <c r="G96" s="10"/>
      <c r="H96" s="20" t="e">
        <f>IF(#REF!="",0,IF(#REF!="Very low",1,IF(#REF!="Low",2,IF(#REF!="Medium",3,IF(#REF!="High",4,F62)))))</f>
        <v>#REF!</v>
      </c>
      <c r="I96" s="20" t="e">
        <f>IF(#REF!="",0,IF(#REF!="Very low",1,IF(#REF!="Low",2,IF(#REF!="Medium",3,IF(#REF!="High",4,G62)))))</f>
        <v>#REF!</v>
      </c>
      <c r="J96" s="27" t="e">
        <f t="shared" si="0"/>
        <v>#REF!</v>
      </c>
      <c r="K96" s="1" t="e">
        <f t="shared" si="1"/>
        <v>#REF!</v>
      </c>
    </row>
    <row r="97" spans="1:11" hidden="1">
      <c r="A97" s="9"/>
      <c r="B97" s="1"/>
      <c r="C97" s="1"/>
      <c r="D97" s="1"/>
      <c r="E97" s="1"/>
      <c r="F97" s="10"/>
      <c r="G97" s="10"/>
      <c r="H97" s="10"/>
      <c r="I97" s="10"/>
      <c r="J97" s="1"/>
      <c r="K97" s="1"/>
    </row>
    <row r="98" spans="1:11" hidden="1">
      <c r="A98" s="1"/>
      <c r="B98" s="1"/>
      <c r="C98" s="1"/>
      <c r="D98" s="1"/>
      <c r="E98" s="1"/>
      <c r="F98" s="10"/>
      <c r="G98" s="10"/>
      <c r="H98" s="10"/>
      <c r="I98" s="10"/>
      <c r="J98" s="1"/>
      <c r="K98" s="1"/>
    </row>
    <row r="99" spans="1:11" hidden="1">
      <c r="A99" s="1"/>
      <c r="B99" s="1"/>
      <c r="C99" s="1"/>
      <c r="D99" s="1"/>
      <c r="E99" s="1"/>
      <c r="F99" s="10"/>
      <c r="G99" s="10"/>
      <c r="H99" s="10"/>
      <c r="I99" s="10"/>
      <c r="J99" s="1"/>
      <c r="K99" s="1"/>
    </row>
    <row r="100" spans="1:11" hidden="1">
      <c r="A100" s="1"/>
      <c r="B100" s="1"/>
      <c r="C100" s="1"/>
      <c r="D100" s="1"/>
      <c r="E100" s="1"/>
      <c r="F100" s="10"/>
      <c r="G100" s="10"/>
      <c r="H100" s="10"/>
      <c r="I100" s="10"/>
      <c r="J100" s="1"/>
      <c r="K100" s="1"/>
    </row>
    <row r="134" ht="13.5" customHeight="1"/>
  </sheetData>
  <sheetProtection selectLockedCells="1"/>
  <mergeCells count="6">
    <mergeCell ref="D29:K29"/>
    <mergeCell ref="F12:J12"/>
    <mergeCell ref="F4:J4"/>
    <mergeCell ref="F6:J6"/>
    <mergeCell ref="F8:J8"/>
    <mergeCell ref="F10:J10"/>
  </mergeCells>
  <phoneticPr fontId="0" type="noConversion"/>
  <dataValidations count="2">
    <dataValidation type="list" allowBlank="1" showInputMessage="1" showErrorMessage="1" sqref="F52:G61 F41:G50">
      <formula1>$F$77:$F$81</formula1>
    </dataValidation>
    <dataValidation type="list" allowBlank="1" showInputMessage="1" showErrorMessage="1" sqref="F51:G51">
      <formula1>$F$76:$F$81</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SR2008No18GRA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MDUTTON</cp:lastModifiedBy>
  <cp:lastPrinted>2008-03-10T14:17:03Z</cp:lastPrinted>
  <dcterms:created xsi:type="dcterms:W3CDTF">2005-05-04T08:30:35Z</dcterms:created>
  <dcterms:modified xsi:type="dcterms:W3CDTF">2015-09-16T15:50:37Z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1465120213</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