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5480" windowHeight="10830" tabRatio="892" activeTab="1"/>
  </bookViews>
  <sheets>
    <sheet name="Contents - December 2015" sheetId="1" r:id="rId1"/>
    <sheet name="East Midlands" sheetId="2" r:id="rId2"/>
    <sheet name="East of England" sheetId="3" r:id="rId3"/>
    <sheet name="London" sheetId="4" r:id="rId4"/>
    <sheet name="North East" sheetId="5" r:id="rId5"/>
    <sheet name="North West" sheetId="6" r:id="rId6"/>
    <sheet name="Scotland" sheetId="7" r:id="rId7"/>
    <sheet name="South East" sheetId="8" r:id="rId8"/>
    <sheet name="South West" sheetId="9" r:id="rId9"/>
    <sheet name="Wales" sheetId="10" r:id="rId10"/>
    <sheet name="West Midlands" sheetId="11" r:id="rId11"/>
    <sheet name="Yorkshire and The Humber" sheetId="12" r:id="rId12"/>
    <sheet name="Other" sheetId="13" r:id="rId13"/>
  </sheets>
  <definedNames>
    <definedName name="Arrears">#REF!</definedName>
    <definedName name="Cases">#REF!</definedName>
    <definedName name="Children">#REF!</definedName>
    <definedName name="Collected_and_Arranged">#REF!</definedName>
    <definedName name="Maintenance_Outcomes">#REF!</definedName>
    <definedName name="QSS_Proposal" localSheetId="0">'Contents - December 2015'!$A$5</definedName>
  </definedNames>
  <calcPr fullCalcOnLoad="1" fullPrecision="0"/>
</workbook>
</file>

<file path=xl/sharedStrings.xml><?xml version="1.0" encoding="utf-8"?>
<sst xmlns="http://schemas.openxmlformats.org/spreadsheetml/2006/main" count="573" uniqueCount="418">
  <si>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</si>
  <si>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</si>
  <si>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</si>
  <si>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</si>
  <si>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</si>
  <si>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</si>
  <si>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</si>
  <si>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</si>
  <si>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</si>
  <si>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</si>
  <si>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</si>
  <si>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</si>
  <si>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</si>
  <si>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</si>
  <si>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</si>
  <si>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Erewash</t>
  </si>
  <si>
    <t>Gedling</t>
  </si>
  <si>
    <t>Harborough</t>
  </si>
  <si>
    <t>High Peak</t>
  </si>
  <si>
    <t>Hinckley &amp; Bosworth</t>
  </si>
  <si>
    <t>Kettering</t>
  </si>
  <si>
    <t>Leicester</t>
  </si>
  <si>
    <t>Lincoln</t>
  </si>
  <si>
    <t>Mansfield</t>
  </si>
  <si>
    <t>Melton</t>
  </si>
  <si>
    <t>Newark &amp; Sherwood</t>
  </si>
  <si>
    <t>North East Derbyshire</t>
  </si>
  <si>
    <t>North Kesteven</t>
  </si>
  <si>
    <t>North West Leicestershire</t>
  </si>
  <si>
    <t>Northampton</t>
  </si>
  <si>
    <t>Nottingham</t>
  </si>
  <si>
    <t>Oadby &amp; Wigston</t>
  </si>
  <si>
    <t>Rushcliffe</t>
  </si>
  <si>
    <t>Rutland</t>
  </si>
  <si>
    <t>South Derbyshire</t>
  </si>
  <si>
    <t>South Holland</t>
  </si>
  <si>
    <t>South Kesteven</t>
  </si>
  <si>
    <t>South Northamptonshire</t>
  </si>
  <si>
    <t>Wellingborough</t>
  </si>
  <si>
    <t>West Lindsey</t>
  </si>
  <si>
    <t>Babergh</t>
  </si>
  <si>
    <t>Basildon</t>
  </si>
  <si>
    <t>Bedford</t>
  </si>
  <si>
    <t>Braintree</t>
  </si>
  <si>
    <t>Breckland</t>
  </si>
  <si>
    <t>Brentwood</t>
  </si>
  <si>
    <t>Broadland</t>
  </si>
  <si>
    <t>Broxbourne</t>
  </si>
  <si>
    <t>Cambridge</t>
  </si>
  <si>
    <t>Castle Point</t>
  </si>
  <si>
    <t>Central Bedfordshire</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</si>
  <si>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</si>
  <si>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</si>
  <si>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</si>
  <si>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</si>
  <si>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</si>
  <si>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</si>
  <si>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</si>
  <si>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</si>
  <si>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</si>
  <si>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</si>
  <si>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</si>
  <si>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</si>
  <si>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</si>
  <si>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&amp; West Norfolk</t>
  </si>
  <si>
    <t>Luton</t>
  </si>
  <si>
    <t>Maldon</t>
  </si>
  <si>
    <t>Mid Suffolk</t>
  </si>
  <si>
    <t>North Hertfordshire</t>
  </si>
  <si>
    <t>North Norfolk</t>
  </si>
  <si>
    <t>Norwich</t>
  </si>
  <si>
    <t>Peterborough</t>
  </si>
  <si>
    <t>Rochford</t>
  </si>
  <si>
    <t>South Cambridgeshire</t>
  </si>
  <si>
    <t>South Norfolk</t>
  </si>
  <si>
    <t>Southend</t>
  </si>
  <si>
    <t>St Edmundsbury</t>
  </si>
  <si>
    <t>St. Albans</t>
  </si>
  <si>
    <t>Stevenage</t>
  </si>
  <si>
    <t>Suffolk Coastal</t>
  </si>
  <si>
    <t>Tendring</t>
  </si>
  <si>
    <t>Three Rivers</t>
  </si>
  <si>
    <t>Thurrock</t>
  </si>
  <si>
    <t>Uttlesford</t>
  </si>
  <si>
    <t>Watford</t>
  </si>
  <si>
    <t>Waveney</t>
  </si>
  <si>
    <t>Welwyn Hatfield</t>
  </si>
  <si>
    <t>Barking &amp; Dagenham</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</si>
  <si>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</si>
  <si>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</si>
  <si>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</si>
  <si>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</si>
  <si>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</si>
  <si>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</si>
  <si>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</si>
  <si>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</si>
  <si>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</si>
  <si>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</si>
  <si>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</si>
  <si>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</si>
  <si>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</si>
  <si>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</si>
  <si>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</si>
  <si>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</si>
  <si>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</si>
  <si>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</si>
  <si>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</si>
  <si>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</si>
  <si>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</si>
  <si>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</si>
  <si>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</si>
  <si>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</si>
  <si>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</si>
  <si>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</si>
  <si>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</si>
  <si>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</si>
  <si>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</si>
  <si>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</si>
  <si>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</si>
  <si>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Westminster</t>
  </si>
  <si>
    <t>County Durham</t>
  </si>
  <si>
    <t>Darlington</t>
  </si>
  <si>
    <t>Gateshead</t>
  </si>
  <si>
    <t>Hartlepool</t>
  </si>
  <si>
    <t>Middlesbrough</t>
  </si>
  <si>
    <t>Newcastle upon Tyne</t>
  </si>
  <si>
    <t>North Tyneside</t>
  </si>
  <si>
    <t>Northumberland</t>
  </si>
  <si>
    <t>Redcar &amp; Cleveland</t>
  </si>
  <si>
    <t>South Tyneside</t>
  </si>
  <si>
    <t>Stockton-on-Tees</t>
  </si>
  <si>
    <t>Sunderland</t>
  </si>
  <si>
    <t>Allerdale</t>
  </si>
  <si>
    <t>Barrow-in-Furness</t>
  </si>
  <si>
    <t>Blackburn with Darwen</t>
  </si>
  <si>
    <t>Blackpool</t>
  </si>
  <si>
    <t>Bolton</t>
  </si>
  <si>
    <t>Burnley</t>
  </si>
  <si>
    <t>Bury</t>
  </si>
  <si>
    <t>Carlisle</t>
  </si>
  <si>
    <t>Cheshire East</t>
  </si>
  <si>
    <t>Cheshire West and Chester</t>
  </si>
  <si>
    <t>Chorley</t>
  </si>
  <si>
    <t>Copeland</t>
  </si>
  <si>
    <t>Eden</t>
  </si>
  <si>
    <t>Fylde</t>
  </si>
  <si>
    <t>Halton</t>
  </si>
  <si>
    <t>Hyndburn</t>
  </si>
  <si>
    <t>Knowsley</t>
  </si>
  <si>
    <t>Lancaster</t>
  </si>
  <si>
    <t>Liverpool</t>
  </si>
  <si>
    <t>Manchester</t>
  </si>
  <si>
    <t>Oldham</t>
  </si>
  <si>
    <t>Pendle</t>
  </si>
  <si>
    <t>Preston</t>
  </si>
  <si>
    <t>Ribble Valley</t>
  </si>
  <si>
    <t>Rochdale</t>
  </si>
  <si>
    <t>Rossendale</t>
  </si>
  <si>
    <t>Salford</t>
  </si>
  <si>
    <t>Sefton</t>
  </si>
  <si>
    <t>South Lakeland</t>
  </si>
  <si>
    <t>South Ribble</t>
  </si>
  <si>
    <t>St. Helens</t>
  </si>
  <si>
    <t>Stockport</t>
  </si>
  <si>
    <t>Tameside</t>
  </si>
  <si>
    <t>Trafford</t>
  </si>
  <si>
    <t>Warrington</t>
  </si>
  <si>
    <t>West Lancashire</t>
  </si>
  <si>
    <t>Wigan</t>
  </si>
  <si>
    <t>Wirral</t>
  </si>
  <si>
    <t>Wyre</t>
  </si>
  <si>
    <t>Aberdeen</t>
  </si>
  <si>
    <t>Aberdeenshire</t>
  </si>
  <si>
    <t>Angus</t>
  </si>
  <si>
    <t>Argyll &amp; Bute</t>
  </si>
  <si>
    <t>Clackmannanshire</t>
  </si>
  <si>
    <t>Dumfries &amp; Galloway</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</si>
  <si>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</si>
  <si>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</si>
  <si>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</si>
  <si>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</si>
  <si>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</si>
  <si>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</si>
  <si>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</si>
  <si>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</si>
  <si>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</si>
  <si>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</si>
  <si>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</si>
  <si>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</si>
  <si>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</si>
  <si>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</si>
  <si>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</si>
  <si>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</si>
  <si>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</si>
  <si>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</si>
  <si>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</si>
  <si>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</si>
  <si>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</si>
  <si>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</si>
  <si>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</si>
  <si>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</si>
  <si>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</si>
  <si>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Western Isles</t>
  </si>
  <si>
    <t>Adur</t>
  </si>
  <si>
    <t>Arun</t>
  </si>
  <si>
    <t>Ashford</t>
  </si>
  <si>
    <t>Aylesbury Vale</t>
  </si>
  <si>
    <t>Basingstoke &amp; Deane</t>
  </si>
  <si>
    <t>Bracknell Forest</t>
  </si>
  <si>
    <t>Brighton &amp; Hove</t>
  </si>
  <si>
    <t>Canterbury</t>
  </si>
  <si>
    <t>Cherwell</t>
  </si>
  <si>
    <t>Chichester</t>
  </si>
  <si>
    <t>Chiltern</t>
  </si>
  <si>
    <t>Crawley</t>
  </si>
  <si>
    <t>Dartford</t>
  </si>
  <si>
    <t>Dover</t>
  </si>
  <si>
    <t>East Hampshire</t>
  </si>
  <si>
    <t>Eastbourne</t>
  </si>
  <si>
    <t>Eastleigh</t>
  </si>
  <si>
    <t>Elmbridge</t>
  </si>
  <si>
    <t>Epsom &amp;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</si>
  <si>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</si>
  <si>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</si>
  <si>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</si>
  <si>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</si>
  <si>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</si>
  <si>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</si>
  <si>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</si>
  <si>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</si>
  <si>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</si>
  <si>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</si>
  <si>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</si>
  <si>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</si>
  <si>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</si>
  <si>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</si>
  <si>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</si>
  <si>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</si>
  <si>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Oxford</t>
  </si>
  <si>
    <t>Portsmouth</t>
  </si>
  <si>
    <t>Reading</t>
  </si>
  <si>
    <t>Reigate &amp; Banstead</t>
  </si>
  <si>
    <t>Rother</t>
  </si>
  <si>
    <t>Runnymede</t>
  </si>
  <si>
    <t>Rushmoor</t>
  </si>
  <si>
    <t>Sevenoaks</t>
  </si>
  <si>
    <t>Shepway</t>
  </si>
  <si>
    <t>Slough</t>
  </si>
  <si>
    <t>South Bucks</t>
  </si>
  <si>
    <t>South Oxfordshire</t>
  </si>
  <si>
    <t>Southampton</t>
  </si>
  <si>
    <t>Spelthorne</t>
  </si>
  <si>
    <t>Surrey Heath</t>
  </si>
  <si>
    <t>Swale</t>
  </si>
  <si>
    <t>Tandridge</t>
  </si>
  <si>
    <t>Test Valley</t>
  </si>
  <si>
    <t>Thanet</t>
  </si>
  <si>
    <t>Tonbridge &amp; Malling</t>
  </si>
  <si>
    <t>Tunbridge Wells</t>
  </si>
  <si>
    <t>Vale of White Horse</t>
  </si>
  <si>
    <t>Waverley</t>
  </si>
  <si>
    <t>Wealden</t>
  </si>
  <si>
    <t>West Berkshire</t>
  </si>
  <si>
    <t>West Oxfordshire</t>
  </si>
  <si>
    <t>Winchester</t>
  </si>
  <si>
    <t>Windsor &amp; Maidenhead</t>
  </si>
  <si>
    <t>Woking</t>
  </si>
  <si>
    <t>Wokingham</t>
  </si>
  <si>
    <t>Worthing</t>
  </si>
  <si>
    <t>Wycombe</t>
  </si>
  <si>
    <t>Bath &amp; North East Somerset</t>
  </si>
  <si>
    <t>Bournemouth</t>
  </si>
  <si>
    <t>Bristol</t>
  </si>
  <si>
    <t>Cheltenham</t>
  </si>
  <si>
    <t>Christchurch</t>
  </si>
  <si>
    <t>Cornwall</t>
  </si>
  <si>
    <t>Cotswold</t>
  </si>
  <si>
    <t>East Devon</t>
  </si>
  <si>
    <t>East Dorset</t>
  </si>
  <si>
    <t>Exeter</t>
  </si>
  <si>
    <t>Forest of Dean</t>
  </si>
  <si>
    <t>Gloucester</t>
  </si>
  <si>
    <t>Isles of Scilly</t>
  </si>
  <si>
    <t>Mendip</t>
  </si>
  <si>
    <t>Mid Devon</t>
  </si>
  <si>
    <t>North Devon</t>
  </si>
  <si>
    <t>North Dorset</t>
  </si>
  <si>
    <t>North Somerset</t>
  </si>
  <si>
    <t>Plymouth</t>
  </si>
  <si>
    <t>Poole</t>
  </si>
  <si>
    <t>Purbeck</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</si>
  <si>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</si>
  <si>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</si>
  <si>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</si>
  <si>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</si>
  <si>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</si>
  <si>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</si>
  <si>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</si>
  <si>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</si>
  <si>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</si>
  <si>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</si>
  <si>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</si>
  <si>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</si>
  <si>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</si>
  <si>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</si>
  <si>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Weymouth &amp; Portland</t>
  </si>
  <si>
    <t>Wiltshire</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</si>
  <si>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</si>
  <si>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</si>
  <si>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</si>
  <si>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</si>
  <si>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</si>
  <si>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</si>
  <si>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</si>
  <si>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</si>
  <si>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</si>
  <si>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</si>
  <si>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</si>
  <si>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</si>
  <si>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</si>
  <si>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</si>
  <si>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</si>
  <si>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</si>
  <si>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</si>
  <si>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</si>
  <si>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</si>
  <si>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</si>
  <si>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Vale of Glamorgan</t>
  </si>
  <si>
    <t>Wrexham</t>
  </si>
  <si>
    <t>Birmingham</t>
  </si>
  <si>
    <t>Bromsgrove</t>
  </si>
  <si>
    <t>Cannock Chase</t>
  </si>
  <si>
    <t>Coventry</t>
  </si>
  <si>
    <t>Dudley</t>
  </si>
  <si>
    <t>East Staffordshire</t>
  </si>
  <si>
    <t>Herefordshire</t>
  </si>
  <si>
    <t>Lichfield</t>
  </si>
  <si>
    <t>Malvern Hills</t>
  </si>
  <si>
    <t>Newcastle-under-Lyme</t>
  </si>
  <si>
    <t>North Warwickshire</t>
  </si>
  <si>
    <t>Nuneaton &amp; Bedworth</t>
  </si>
  <si>
    <t>Redditch</t>
  </si>
  <si>
    <t>Rugby</t>
  </si>
  <si>
    <t>Sandwell</t>
  </si>
  <si>
    <t>Shropshire</t>
  </si>
  <si>
    <t>Solihull</t>
  </si>
  <si>
    <t>South Staffordshire</t>
  </si>
  <si>
    <t>Stafford</t>
  </si>
  <si>
    <t>Staffordshire Moorlands</t>
  </si>
  <si>
    <t>Stoke-on-Trent</t>
  </si>
  <si>
    <t>Stratford-on-Avon</t>
  </si>
  <si>
    <t>Tamworth</t>
  </si>
  <si>
    <t>Telford &amp; Wrekin</t>
  </si>
  <si>
    <t>Walsall</t>
  </si>
  <si>
    <t>Warwick</t>
  </si>
  <si>
    <t>Wolverhampton</t>
  </si>
  <si>
    <t>Worcester</t>
  </si>
  <si>
    <t>Wychavon</t>
  </si>
  <si>
    <t>Wyre Forest</t>
  </si>
  <si>
    <t>Barnsley</t>
  </si>
  <si>
    <t>Bradford</t>
  </si>
  <si>
    <t>Calderdale</t>
  </si>
  <si>
    <t>Craven</t>
  </si>
  <si>
    <t>Doncaster</t>
  </si>
  <si>
    <t>East Riding of Yorkshire</t>
  </si>
  <si>
    <t>Hambleton</t>
  </si>
  <si>
    <t>Harrogate</t>
  </si>
  <si>
    <t>Kingston upon Hull</t>
  </si>
  <si>
    <t>Kirklees</t>
  </si>
  <si>
    <t>Leeds</t>
  </si>
  <si>
    <t>North East Lincolnshire</t>
  </si>
  <si>
    <t>North Lincolnshire</t>
  </si>
  <si>
    <t>Richmondshire</t>
  </si>
  <si>
    <t>Rotherham</t>
  </si>
  <si>
    <t>Ryedale</t>
  </si>
  <si>
    <t>Scarborough</t>
  </si>
  <si>
    <t>Selby</t>
  </si>
  <si>
    <t>Sheffield</t>
  </si>
  <si>
    <t>Wakefield</t>
  </si>
  <si>
    <t>York</t>
  </si>
  <si>
    <t>East Midlands</t>
  </si>
  <si>
    <t>East of England</t>
  </si>
  <si>
    <t>London</t>
  </si>
  <si>
    <t>North West</t>
  </si>
  <si>
    <t>Scotland</t>
  </si>
  <si>
    <t>South East</t>
  </si>
  <si>
    <t>South West</t>
  </si>
  <si>
    <t>Wales</t>
  </si>
  <si>
    <t>West Midlands</t>
  </si>
  <si>
    <t>Yorkshire and The Humber</t>
  </si>
  <si>
    <t>Local Authority of PWC</t>
  </si>
  <si>
    <t>...of which Arrears</t>
  </si>
  <si>
    <t xml:space="preserve">Children Benefiting </t>
  </si>
  <si>
    <t>North East</t>
  </si>
  <si>
    <t>Northern Ireland</t>
  </si>
  <si>
    <t>Unknown</t>
  </si>
  <si>
    <t>% Difference</t>
  </si>
  <si>
    <t>Other</t>
  </si>
  <si>
    <t>Regions:</t>
  </si>
  <si>
    <t>Notes for all tables</t>
  </si>
  <si>
    <t>Back to Contents</t>
  </si>
  <si>
    <t>Abroad</t>
  </si>
  <si>
    <t>Arrears owed</t>
  </si>
  <si>
    <t>Live Caseload</t>
  </si>
  <si>
    <t>Current Liability</t>
  </si>
  <si>
    <t xml:space="preserve">5.  An average of 1.39 children per case has been used for positive outcome cases progressed off system, where the number of children is not available.  This is based on checking a sample of off system case papers, and is used in approximately 16% of paying off system cases with a current liability.   </t>
  </si>
  <si>
    <t xml:space="preserve">6. A case is classed as having a ‘Current Liability’ if it is open, has children of a qualifying age and has a positive liability (i.e. assessment to pay maintenance). This includes cases due to pay via Maintenance Direct. </t>
  </si>
  <si>
    <t>7. A case is classed as paying towards their liability if a payment has been received in the previous quarter, or the case is classed as Maintenance Direct at the end of the quarter.</t>
  </si>
  <si>
    <t>1. Caseload figures are rounded to the nearest 10, percentages to the nearest % and monetary values to the nearest thousand pounds.  Figures and percentages may not sum due to rounding.</t>
  </si>
  <si>
    <t xml:space="preserve">2. Caseloads and qualifying children have been allocated to a Local Authority by matching the residential postcode of the parent with care to the Office for National Statistics Postcode Directory, for all cases administered on the CS2 and CSCS computer systems and cases managed off system.  </t>
  </si>
  <si>
    <t xml:space="preserve">3. Caseload figures are based on the Live Caseload.  The Live Caseload is the total caseload minus cases with no current/ongoing liability and no arrears where no payments are being made.  Some cases do not have a postcode and therefore cannot be allocated to a local authority. </t>
  </si>
  <si>
    <t xml:space="preserve">4. ‘Children benefiting’ includes all children of a qualifying age on cases that have paid in the previous quarter.  Qualifying children are counted as receiving maintenance if the relevant case has received a payment via the collection service in the last three months or has a maintenance direct agreement in place.  </t>
  </si>
  <si>
    <t>8. Outstanding Arrears figures are the gross arrears position at the end of each quarter sourced from the Agency’s internal MI and relate to outstanding Non-Resident Parent arrears which are then allocated to the Local Authority of the Parent with Care.  Due to the different sources, figures may differ slightly from CSA’s Annual Report and Accounts.</t>
  </si>
  <si>
    <t>% Contributing Towards Current Liability</t>
  </si>
  <si>
    <t xml:space="preserve">Difference </t>
  </si>
  <si>
    <t>Cases Contributing</t>
  </si>
  <si>
    <t>Child Support Agency
Quarterly Summary of
Statistics for Great Britain -
Regional Tables
December 2015</t>
  </si>
  <si>
    <t>Total Collected / Arranged, 12 months to Dec 15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</si>
</sst>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_ ;\-#,##0\ "/>
    <numFmt numFmtId="171" formatCode="0&quot;%&quot;"/>
    <numFmt numFmtId="172" formatCode="General\%"/>
    <numFmt numFmtId="173" formatCode="0.0%"/>
    <numFmt numFmtId="174" formatCode="0.0000000%"/>
    <numFmt numFmtId="175" formatCode="_-* #,##0.0_-;\-* #,##0.0_-;_-* &quot;-&quot;??_-;_-@_-"/>
    <numFmt numFmtId="176" formatCode="_-* #,##0_-;\-* #,##0_-;_-* &quot;-&quot;??_-;_-@_-"/>
    <numFmt numFmtId="177" formatCode="0.000%"/>
    <numFmt numFmtId="178" formatCode="0.0000%"/>
    <numFmt numFmtId="179" formatCode="0.0"/>
    <numFmt numFmtId="180" formatCode="_-&quot;£&quot;* #,##0.000_-;\-&quot;£&quot;* #,##0.000_-;_-&quot;£&quot;* &quot;-&quot;??_-;_-@_-"/>
    <numFmt numFmtId="181" formatCode="_-&quot;£&quot;* #,##0.0000_-;\-&quot;£&quot;* #,##0.0000_-;_-&quot;£&quot;* &quot;-&quot;??_-;_-@_-"/>
    <numFmt numFmtId="182" formatCode="_-&quot;£&quot;* #,##0.0_-;\-&quot;£&quot;* #,##0.0_-;_-&quot;£&quot;* &quot;-&quot;??_-;_-@_-"/>
    <numFmt numFmtId="183" formatCode="_-&quot;£&quot;* #,##0_-;\-&quot;£&quot;* #,##0_-;_-&quot;£&quot;* &quot;-&quot;??_-;_-@_-"/>
    <numFmt numFmtId="184" formatCode="_-* #,##0.000_-;\-* #,##0.000_-;_-* &quot;-&quot;??_-;_-@_-"/>
    <numFmt numFmtId="185" formatCode="_-* #,##0.0000_-;\-* #,##0.0000_-;_-* &quot;-&quot;??_-;_-@_-"/>
    <numFmt numFmtId="186" formatCode="#,##0.0"/>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0"/>
      <name val="Arial"/>
      <family val="2"/>
    </font>
    <font>
      <sz val="10"/>
      <name val="Arial"/>
      <family val="2"/>
    </font>
    <font>
      <b/>
      <sz val="9"/>
      <name val="Arial"/>
      <family val="2"/>
    </font>
    <font>
      <sz val="10"/>
      <color indexed="10"/>
      <name val="Arial"/>
      <family val="2"/>
    </font>
    <font>
      <sz val="9"/>
      <color indexed="10"/>
      <name val="Arial"/>
      <family val="2"/>
    </font>
    <font>
      <b/>
      <u val="single"/>
      <sz val="11"/>
      <name val="Arial"/>
      <family val="2"/>
    </font>
    <font>
      <sz val="11"/>
      <name val="Arial"/>
      <family val="2"/>
    </font>
    <font>
      <u val="single"/>
      <sz val="10"/>
      <color indexed="12"/>
      <name val="Arial"/>
      <family val="2"/>
    </font>
    <font>
      <b/>
      <u val="single"/>
      <sz val="10"/>
      <name val="Arial"/>
      <family val="2"/>
    </font>
    <font>
      <b/>
      <sz val="36"/>
      <name val="Arial"/>
      <family val="2"/>
    </font>
    <font>
      <sz val="10"/>
      <color indexed="17"/>
      <name val="Arial"/>
      <family val="2"/>
    </font>
    <font>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1">
    <xf numFmtId="0" fontId="0" fillId="0" borderId="0" xfId="0" applyAlignment="1">
      <alignment/>
    </xf>
    <xf numFmtId="0" fontId="7" fillId="33" borderId="0" xfId="0" applyFont="1" applyFill="1" applyBorder="1" applyAlignment="1">
      <alignment/>
    </xf>
    <xf numFmtId="0" fontId="7" fillId="34" borderId="10" xfId="0" applyNumberFormat="1"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8" fillId="33" borderId="0" xfId="0" applyFont="1" applyFill="1" applyBorder="1" applyAlignment="1">
      <alignment/>
    </xf>
    <xf numFmtId="0" fontId="11" fillId="33" borderId="0" xfId="0" applyFont="1" applyFill="1" applyBorder="1" applyAlignment="1">
      <alignment horizontal="left" vertical="top" wrapText="1"/>
    </xf>
    <xf numFmtId="0" fontId="10" fillId="33" borderId="0" xfId="0" applyFont="1" applyFill="1" applyAlignment="1">
      <alignment wrapText="1"/>
    </xf>
    <xf numFmtId="0" fontId="10" fillId="33" borderId="0" xfId="0" applyFont="1" applyFill="1" applyBorder="1" applyAlignment="1">
      <alignment horizontal="left" vertical="center" wrapText="1"/>
    </xf>
    <xf numFmtId="0" fontId="12" fillId="33" borderId="0" xfId="0" applyFont="1" applyFill="1" applyAlignment="1">
      <alignment/>
    </xf>
    <xf numFmtId="0" fontId="12" fillId="33" borderId="0" xfId="0" applyFont="1" applyFill="1" applyBorder="1" applyAlignment="1">
      <alignment/>
    </xf>
    <xf numFmtId="0" fontId="13" fillId="33" borderId="0" xfId="0" applyFont="1" applyFill="1" applyBorder="1" applyAlignment="1">
      <alignment/>
    </xf>
    <xf numFmtId="9" fontId="7" fillId="34" borderId="11" xfId="60" applyFont="1" applyFill="1" applyBorder="1" applyAlignment="1">
      <alignment horizontal="center" vertical="center" wrapText="1"/>
    </xf>
    <xf numFmtId="17" fontId="7" fillId="34" borderId="12" xfId="0" applyNumberFormat="1" applyFont="1" applyFill="1" applyBorder="1" applyAlignment="1">
      <alignment horizontal="center" vertical="center" wrapText="1"/>
    </xf>
    <xf numFmtId="17" fontId="7" fillId="34" borderId="13" xfId="0" applyNumberFormat="1" applyFont="1" applyFill="1" applyBorder="1" applyAlignment="1">
      <alignment horizontal="center" vertical="center" wrapText="1"/>
    </xf>
    <xf numFmtId="0" fontId="8" fillId="0" borderId="14" xfId="0" applyNumberFormat="1" applyFont="1" applyBorder="1" applyAlignment="1" quotePrefix="1">
      <alignment/>
    </xf>
    <xf numFmtId="3" fontId="8" fillId="0" borderId="14" xfId="0" applyNumberFormat="1" applyFont="1" applyBorder="1" applyAlignment="1">
      <alignment horizontal="right"/>
    </xf>
    <xf numFmtId="3" fontId="8" fillId="0" borderId="15" xfId="0" applyNumberFormat="1" applyFont="1" applyBorder="1" applyAlignment="1" quotePrefix="1">
      <alignment/>
    </xf>
    <xf numFmtId="17" fontId="8" fillId="33" borderId="0" xfId="0" applyNumberFormat="1" applyFont="1" applyFill="1" applyAlignment="1">
      <alignment/>
    </xf>
    <xf numFmtId="0" fontId="14" fillId="33" borderId="0" xfId="53" applyFont="1" applyFill="1" applyAlignment="1">
      <alignment/>
    </xf>
    <xf numFmtId="0" fontId="10" fillId="33" borderId="0" xfId="0" applyFont="1" applyFill="1" applyAlignment="1">
      <alignment/>
    </xf>
    <xf numFmtId="3" fontId="8" fillId="33" borderId="0" xfId="0" applyNumberFormat="1" applyFont="1" applyFill="1" applyBorder="1" applyAlignment="1">
      <alignment/>
    </xf>
    <xf numFmtId="0" fontId="15" fillId="33" borderId="0" xfId="0" applyFont="1" applyFill="1" applyAlignment="1">
      <alignment/>
    </xf>
    <xf numFmtId="3" fontId="8" fillId="33" borderId="0" xfId="0" applyNumberFormat="1" applyFont="1" applyFill="1" applyAlignment="1">
      <alignment/>
    </xf>
    <xf numFmtId="3" fontId="7" fillId="34" borderId="10" xfId="0" applyNumberFormat="1" applyFont="1" applyFill="1" applyBorder="1" applyAlignment="1">
      <alignment horizontal="right"/>
    </xf>
    <xf numFmtId="3" fontId="7" fillId="34" borderId="10" xfId="0" applyNumberFormat="1" applyFont="1" applyFill="1" applyBorder="1" applyAlignment="1" quotePrefix="1">
      <alignment/>
    </xf>
    <xf numFmtId="0" fontId="8" fillId="0" borderId="16" xfId="0" applyNumberFormat="1" applyFont="1" applyBorder="1" applyAlignment="1" quotePrefix="1">
      <alignment/>
    </xf>
    <xf numFmtId="3" fontId="8" fillId="0" borderId="16" xfId="0" applyNumberFormat="1" applyFont="1" applyBorder="1" applyAlignment="1">
      <alignment horizontal="right"/>
    </xf>
    <xf numFmtId="0" fontId="8" fillId="0" borderId="13" xfId="0" applyNumberFormat="1" applyFont="1" applyBorder="1" applyAlignment="1" quotePrefix="1">
      <alignment/>
    </xf>
    <xf numFmtId="3" fontId="8" fillId="0" borderId="13" xfId="0" applyNumberFormat="1" applyFont="1" applyBorder="1" applyAlignment="1">
      <alignment horizontal="right"/>
    </xf>
    <xf numFmtId="0" fontId="8" fillId="0" borderId="14" xfId="0" applyNumberFormat="1" applyFont="1" applyBorder="1" applyAlignment="1">
      <alignment/>
    </xf>
    <xf numFmtId="0" fontId="4" fillId="33" borderId="0" xfId="53" applyFill="1" applyAlignment="1">
      <alignment/>
    </xf>
    <xf numFmtId="3" fontId="8" fillId="0" borderId="17" xfId="0" applyNumberFormat="1" applyFont="1" applyBorder="1" applyAlignment="1">
      <alignment horizontal="right"/>
    </xf>
    <xf numFmtId="0" fontId="11" fillId="33" borderId="0" xfId="0" applyFont="1" applyFill="1" applyBorder="1" applyAlignment="1">
      <alignment vertical="center" wrapText="1"/>
    </xf>
    <xf numFmtId="0" fontId="11" fillId="33" borderId="0" xfId="0" applyNumberFormat="1" applyFont="1" applyFill="1" applyBorder="1" applyAlignment="1" applyProtection="1">
      <alignment vertical="center" wrapText="1"/>
      <protection/>
    </xf>
    <xf numFmtId="0" fontId="17" fillId="0" borderId="0" xfId="0" applyFont="1" applyAlignment="1">
      <alignment/>
    </xf>
    <xf numFmtId="0" fontId="18" fillId="33" borderId="0" xfId="0" applyFont="1" applyFill="1" applyBorder="1" applyAlignment="1">
      <alignment horizontal="left" vertical="top" wrapText="1"/>
    </xf>
    <xf numFmtId="17" fontId="7" fillId="34" borderId="18" xfId="0" applyNumberFormat="1" applyFont="1" applyFill="1" applyBorder="1" applyAlignment="1">
      <alignment horizontal="center" vertical="center" wrapText="1"/>
    </xf>
    <xf numFmtId="9" fontId="8" fillId="0" borderId="19" xfId="60" applyFont="1" applyBorder="1" applyAlignment="1" quotePrefix="1">
      <alignment/>
    </xf>
    <xf numFmtId="9" fontId="8" fillId="0" borderId="17" xfId="60" applyFont="1" applyBorder="1" applyAlignment="1" quotePrefix="1">
      <alignment/>
    </xf>
    <xf numFmtId="9" fontId="8" fillId="0" borderId="20" xfId="60" applyFont="1" applyBorder="1" applyAlignment="1" quotePrefix="1">
      <alignment/>
    </xf>
    <xf numFmtId="9" fontId="7" fillId="34" borderId="18" xfId="60" applyFont="1" applyFill="1" applyBorder="1" applyAlignment="1" quotePrefix="1">
      <alignment horizontal="right"/>
    </xf>
    <xf numFmtId="1" fontId="0" fillId="0" borderId="19" xfId="60" applyNumberFormat="1" applyFont="1" applyBorder="1" applyAlignment="1" quotePrefix="1">
      <alignment/>
    </xf>
    <xf numFmtId="3" fontId="7" fillId="35" borderId="10" xfId="0" applyNumberFormat="1" applyFont="1" applyFill="1" applyBorder="1" applyAlignment="1" quotePrefix="1">
      <alignment/>
    </xf>
    <xf numFmtId="165" fontId="8" fillId="0" borderId="0" xfId="0" applyNumberFormat="1" applyFont="1" applyFill="1" applyBorder="1" applyAlignment="1" quotePrefix="1">
      <alignment/>
    </xf>
    <xf numFmtId="3" fontId="8" fillId="0" borderId="19" xfId="0" applyNumberFormat="1" applyFont="1" applyFill="1" applyBorder="1" applyAlignment="1" quotePrefix="1">
      <alignment/>
    </xf>
    <xf numFmtId="3" fontId="8" fillId="0" borderId="17" xfId="0" applyNumberFormat="1" applyFont="1" applyFill="1" applyBorder="1" applyAlignment="1" quotePrefix="1">
      <alignment/>
    </xf>
    <xf numFmtId="3" fontId="7" fillId="35" borderId="18" xfId="0" applyNumberFormat="1" applyFont="1" applyFill="1" applyBorder="1" applyAlignment="1" quotePrefix="1">
      <alignment/>
    </xf>
    <xf numFmtId="165" fontId="8" fillId="0" borderId="19" xfId="0" applyNumberFormat="1" applyFont="1" applyFill="1" applyBorder="1" applyAlignment="1" quotePrefix="1">
      <alignment/>
    </xf>
    <xf numFmtId="165" fontId="8" fillId="0" borderId="17" xfId="0" applyNumberFormat="1" applyFont="1" applyFill="1" applyBorder="1" applyAlignment="1" quotePrefix="1">
      <alignment/>
    </xf>
    <xf numFmtId="165" fontId="8" fillId="0" borderId="19" xfId="0" applyNumberFormat="1" applyFont="1" applyBorder="1" applyAlignment="1" quotePrefix="1">
      <alignment/>
    </xf>
    <xf numFmtId="165" fontId="8" fillId="0" borderId="17" xfId="0" applyNumberFormat="1" applyFont="1" applyBorder="1" applyAlignment="1" quotePrefix="1">
      <alignment/>
    </xf>
    <xf numFmtId="3" fontId="7" fillId="35" borderId="10" xfId="0" applyNumberFormat="1" applyFont="1" applyFill="1" applyBorder="1" applyAlignment="1">
      <alignment horizontal="right"/>
    </xf>
    <xf numFmtId="9" fontId="7" fillId="35" borderId="18" xfId="60" applyFont="1" applyFill="1" applyBorder="1" applyAlignment="1" quotePrefix="1">
      <alignment horizontal="right"/>
    </xf>
    <xf numFmtId="3" fontId="7" fillId="34" borderId="18" xfId="0" applyNumberFormat="1" applyFont="1" applyFill="1" applyBorder="1" applyAlignment="1">
      <alignment horizontal="right"/>
    </xf>
    <xf numFmtId="3" fontId="7" fillId="35" borderId="18" xfId="0" applyNumberFormat="1" applyFont="1" applyFill="1" applyBorder="1" applyAlignment="1">
      <alignment horizontal="right"/>
    </xf>
    <xf numFmtId="3" fontId="8" fillId="0" borderId="17" xfId="0" applyNumberFormat="1" applyFont="1" applyFill="1" applyBorder="1" applyAlignment="1">
      <alignment horizontal="right"/>
    </xf>
    <xf numFmtId="9" fontId="8" fillId="0" borderId="17" xfId="60" applyFont="1" applyFill="1" applyBorder="1" applyAlignment="1" quotePrefix="1">
      <alignment/>
    </xf>
    <xf numFmtId="3" fontId="8" fillId="0" borderId="15" xfId="0" applyNumberFormat="1" applyFont="1" applyFill="1" applyBorder="1" applyAlignment="1" quotePrefix="1">
      <alignment/>
    </xf>
    <xf numFmtId="17" fontId="7" fillId="34" borderId="10" xfId="0" applyNumberFormat="1" applyFont="1" applyFill="1" applyBorder="1" applyAlignment="1">
      <alignment horizontal="center" vertical="center" wrapText="1"/>
    </xf>
    <xf numFmtId="0" fontId="8" fillId="0" borderId="14" xfId="0" applyNumberFormat="1" applyFont="1" applyFill="1" applyBorder="1" applyAlignment="1" quotePrefix="1">
      <alignment/>
    </xf>
    <xf numFmtId="3" fontId="8" fillId="0" borderId="14" xfId="0" applyNumberFormat="1" applyFont="1" applyFill="1" applyBorder="1" applyAlignment="1">
      <alignment horizontal="right"/>
    </xf>
    <xf numFmtId="9" fontId="8" fillId="0" borderId="21" xfId="60" applyFont="1" applyFill="1" applyBorder="1" applyAlignment="1" quotePrefix="1">
      <alignment/>
    </xf>
    <xf numFmtId="9" fontId="8" fillId="0" borderId="15" xfId="60" applyFont="1" applyFill="1" applyBorder="1" applyAlignment="1" quotePrefix="1">
      <alignment/>
    </xf>
    <xf numFmtId="9" fontId="8" fillId="0" borderId="19" xfId="60" applyFont="1" applyFill="1" applyBorder="1" applyAlignment="1" quotePrefix="1">
      <alignment/>
    </xf>
    <xf numFmtId="0" fontId="7" fillId="35" borderId="10" xfId="0" applyNumberFormat="1" applyFont="1" applyFill="1" applyBorder="1" applyAlignment="1">
      <alignment/>
    </xf>
    <xf numFmtId="0" fontId="7" fillId="35" borderId="18" xfId="0" applyNumberFormat="1" applyFont="1" applyFill="1" applyBorder="1" applyAlignment="1">
      <alignment/>
    </xf>
    <xf numFmtId="17" fontId="7" fillId="34" borderId="22" xfId="0" applyNumberFormat="1" applyFont="1" applyFill="1" applyBorder="1" applyAlignment="1">
      <alignment horizontal="center" vertical="center" wrapText="1"/>
    </xf>
    <xf numFmtId="0" fontId="8" fillId="0" borderId="20" xfId="0" applyFont="1" applyFill="1" applyBorder="1" applyAlignment="1">
      <alignment/>
    </xf>
    <xf numFmtId="17" fontId="7" fillId="34" borderId="23" xfId="0" applyNumberFormat="1" applyFont="1" applyFill="1" applyBorder="1" applyAlignment="1">
      <alignment horizontal="center" vertical="center" wrapText="1"/>
    </xf>
    <xf numFmtId="9" fontId="8" fillId="0" borderId="14" xfId="60" applyFont="1" applyFill="1" applyBorder="1" applyAlignment="1">
      <alignment/>
    </xf>
    <xf numFmtId="9" fontId="7" fillId="35" borderId="10" xfId="60" applyFont="1" applyFill="1" applyBorder="1" applyAlignment="1" quotePrefix="1">
      <alignment horizontal="right"/>
    </xf>
    <xf numFmtId="3" fontId="8" fillId="0" borderId="20" xfId="0" applyNumberFormat="1" applyFont="1" applyFill="1" applyBorder="1" applyAlignment="1" quotePrefix="1">
      <alignment/>
    </xf>
    <xf numFmtId="165" fontId="8" fillId="0" borderId="20" xfId="0" applyNumberFormat="1" applyFont="1" applyBorder="1" applyAlignment="1" quotePrefix="1">
      <alignment/>
    </xf>
    <xf numFmtId="9" fontId="8" fillId="0" borderId="14" xfId="60" applyFont="1" applyFill="1" applyBorder="1" applyAlignment="1" quotePrefix="1">
      <alignment/>
    </xf>
    <xf numFmtId="3" fontId="8" fillId="0" borderId="16" xfId="0" applyNumberFormat="1" applyFont="1" applyFill="1" applyBorder="1" applyAlignment="1">
      <alignment horizontal="right"/>
    </xf>
    <xf numFmtId="3" fontId="8" fillId="0" borderId="21" xfId="0" applyNumberFormat="1" applyFont="1" applyFill="1" applyBorder="1" applyAlignment="1" quotePrefix="1">
      <alignment/>
    </xf>
    <xf numFmtId="165" fontId="8" fillId="0" borderId="24" xfId="0" applyNumberFormat="1" applyFont="1" applyFill="1" applyBorder="1" applyAlignment="1" quotePrefix="1">
      <alignment/>
    </xf>
    <xf numFmtId="3" fontId="8" fillId="0" borderId="13" xfId="0" applyNumberFormat="1" applyFont="1" applyFill="1" applyBorder="1" applyAlignment="1">
      <alignment horizontal="right"/>
    </xf>
    <xf numFmtId="9" fontId="8" fillId="0" borderId="12" xfId="60" applyFont="1" applyFill="1" applyBorder="1" applyAlignment="1" quotePrefix="1">
      <alignment/>
    </xf>
    <xf numFmtId="3" fontId="8" fillId="0" borderId="12" xfId="0" applyNumberFormat="1" applyFont="1" applyFill="1" applyBorder="1" applyAlignment="1" quotePrefix="1">
      <alignment/>
    </xf>
    <xf numFmtId="165" fontId="8" fillId="0" borderId="11" xfId="0" applyNumberFormat="1" applyFont="1" applyFill="1" applyBorder="1" applyAlignment="1" quotePrefix="1">
      <alignment/>
    </xf>
    <xf numFmtId="0" fontId="8" fillId="0" borderId="19" xfId="57" applyFont="1" applyBorder="1">
      <alignment/>
      <protection/>
    </xf>
    <xf numFmtId="0" fontId="8" fillId="0" borderId="17" xfId="57" applyFont="1" applyBorder="1">
      <alignment/>
      <protection/>
    </xf>
    <xf numFmtId="9" fontId="8" fillId="33" borderId="0" xfId="0" applyNumberFormat="1" applyFont="1" applyFill="1" applyBorder="1" applyAlignment="1">
      <alignment/>
    </xf>
    <xf numFmtId="0" fontId="8" fillId="0" borderId="0" xfId="57" applyFont="1">
      <alignment/>
      <protection/>
    </xf>
    <xf numFmtId="9" fontId="8" fillId="0" borderId="0" xfId="61" applyFont="1" applyAlignment="1">
      <alignment/>
    </xf>
    <xf numFmtId="9" fontId="0" fillId="0" borderId="19" xfId="60" applyFont="1" applyBorder="1" applyAlignment="1" quotePrefix="1">
      <alignment/>
    </xf>
    <xf numFmtId="9" fontId="0" fillId="0" borderId="17" xfId="60" applyFont="1" applyBorder="1" applyAlignment="1" quotePrefix="1">
      <alignment/>
    </xf>
    <xf numFmtId="9" fontId="0" fillId="0" borderId="20" xfId="60" applyFont="1" applyBorder="1" applyAlignment="1" quotePrefix="1">
      <alignment/>
    </xf>
    <xf numFmtId="9" fontId="7" fillId="34" borderId="23" xfId="60" applyFont="1" applyFill="1" applyBorder="1" applyAlignment="1" quotePrefix="1">
      <alignment horizontal="right"/>
    </xf>
    <xf numFmtId="9" fontId="7" fillId="34" borderId="23" xfId="60" applyNumberFormat="1" applyFont="1" applyFill="1" applyBorder="1" applyAlignment="1" quotePrefix="1">
      <alignment horizontal="right"/>
    </xf>
    <xf numFmtId="9" fontId="7" fillId="35" borderId="10" xfId="0" applyNumberFormat="1" applyFont="1" applyFill="1" applyBorder="1" applyAlignment="1">
      <alignment/>
    </xf>
    <xf numFmtId="9" fontId="0" fillId="0" borderId="19" xfId="60" applyFont="1" applyFill="1" applyBorder="1" applyAlignment="1" quotePrefix="1">
      <alignment/>
    </xf>
    <xf numFmtId="9" fontId="7" fillId="34" borderId="19" xfId="60" applyFont="1" applyFill="1" applyBorder="1" applyAlignment="1">
      <alignment horizontal="center" vertical="center" wrapText="1"/>
    </xf>
    <xf numFmtId="9" fontId="0" fillId="0" borderId="17" xfId="60" applyFont="1" applyFill="1" applyBorder="1" applyAlignment="1" quotePrefix="1">
      <alignment/>
    </xf>
    <xf numFmtId="9" fontId="0" fillId="0" borderId="20" xfId="60" applyFont="1" applyFill="1" applyBorder="1" applyAlignment="1" quotePrefix="1">
      <alignment/>
    </xf>
    <xf numFmtId="9" fontId="7" fillId="35" borderId="18" xfId="0" applyNumberFormat="1" applyFont="1" applyFill="1" applyBorder="1" applyAlignment="1">
      <alignment/>
    </xf>
    <xf numFmtId="9" fontId="7" fillId="34" borderId="0" xfId="60" applyFont="1" applyFill="1" applyBorder="1" applyAlignment="1">
      <alignment horizontal="center" vertical="center" wrapText="1"/>
    </xf>
    <xf numFmtId="9" fontId="7" fillId="35" borderId="23" xfId="0" applyNumberFormat="1" applyFont="1" applyFill="1" applyBorder="1" applyAlignment="1">
      <alignment/>
    </xf>
    <xf numFmtId="9" fontId="8" fillId="0" borderId="16" xfId="61" applyFont="1" applyBorder="1" applyAlignment="1">
      <alignment/>
    </xf>
    <xf numFmtId="9" fontId="8" fillId="0" borderId="14" xfId="61" applyFont="1" applyBorder="1" applyAlignment="1">
      <alignment/>
    </xf>
    <xf numFmtId="9" fontId="8" fillId="0" borderId="13" xfId="61" applyFont="1" applyBorder="1" applyAlignment="1">
      <alignment/>
    </xf>
    <xf numFmtId="9" fontId="8" fillId="0" borderId="20" xfId="60" applyFont="1" applyFill="1" applyBorder="1" applyAlignment="1" quotePrefix="1">
      <alignment/>
    </xf>
    <xf numFmtId="9" fontId="7" fillId="35" borderId="20" xfId="60" applyNumberFormat="1" applyFont="1" applyFill="1" applyBorder="1" applyAlignment="1" quotePrefix="1">
      <alignment horizontal="right"/>
    </xf>
    <xf numFmtId="9" fontId="0" fillId="0" borderId="19" xfId="60" applyNumberFormat="1" applyFont="1" applyBorder="1" applyAlignment="1" quotePrefix="1">
      <alignment/>
    </xf>
    <xf numFmtId="9" fontId="0" fillId="0" borderId="17" xfId="60" applyNumberFormat="1" applyFont="1" applyBorder="1" applyAlignment="1" quotePrefix="1">
      <alignment/>
    </xf>
    <xf numFmtId="9" fontId="0" fillId="0" borderId="20" xfId="60" applyNumberFormat="1" applyFont="1" applyBorder="1" applyAlignment="1" quotePrefix="1">
      <alignment/>
    </xf>
    <xf numFmtId="9" fontId="7" fillId="35" borderId="11" xfId="60" applyNumberFormat="1" applyFont="1" applyFill="1" applyBorder="1" applyAlignment="1" quotePrefix="1">
      <alignment horizontal="right"/>
    </xf>
    <xf numFmtId="9" fontId="8" fillId="0" borderId="16" xfId="60" applyNumberFormat="1" applyFont="1" applyFill="1" applyBorder="1" applyAlignment="1">
      <alignment/>
    </xf>
    <xf numFmtId="9" fontId="8" fillId="0" borderId="14" xfId="60" applyNumberFormat="1" applyFont="1" applyFill="1" applyBorder="1" applyAlignment="1">
      <alignment/>
    </xf>
    <xf numFmtId="9" fontId="8" fillId="0" borderId="13" xfId="60" applyNumberFormat="1" applyFont="1" applyFill="1" applyBorder="1" applyAlignment="1">
      <alignment/>
    </xf>
    <xf numFmtId="183" fontId="8" fillId="0" borderId="0" xfId="44" applyNumberFormat="1" applyFont="1" applyAlignment="1">
      <alignment/>
    </xf>
    <xf numFmtId="183" fontId="7" fillId="35" borderId="10" xfId="44" applyNumberFormat="1" applyFont="1" applyFill="1" applyBorder="1" applyAlignment="1">
      <alignment/>
    </xf>
    <xf numFmtId="173" fontId="8" fillId="0" borderId="17" xfId="60" applyNumberFormat="1" applyFont="1" applyFill="1" applyBorder="1" applyAlignment="1" quotePrefix="1">
      <alignment/>
    </xf>
    <xf numFmtId="183" fontId="7" fillId="35" borderId="18" xfId="44" applyNumberFormat="1" applyFont="1" applyFill="1" applyBorder="1" applyAlignment="1">
      <alignment/>
    </xf>
    <xf numFmtId="176" fontId="8" fillId="0" borderId="19" xfId="42" applyNumberFormat="1" applyFont="1" applyBorder="1" applyAlignment="1">
      <alignment/>
    </xf>
    <xf numFmtId="176" fontId="8" fillId="0" borderId="17" xfId="42" applyNumberFormat="1" applyFont="1" applyBorder="1" applyAlignment="1">
      <alignment/>
    </xf>
    <xf numFmtId="176" fontId="8" fillId="0" borderId="20" xfId="42" applyNumberFormat="1" applyFont="1" applyBorder="1" applyAlignment="1">
      <alignment/>
    </xf>
    <xf numFmtId="176" fontId="7" fillId="35" borderId="10" xfId="42" applyNumberFormat="1" applyFont="1" applyFill="1" applyBorder="1" applyAlignment="1">
      <alignment/>
    </xf>
    <xf numFmtId="176" fontId="8" fillId="0" borderId="0" xfId="42" applyNumberFormat="1" applyFont="1" applyAlignment="1">
      <alignment/>
    </xf>
    <xf numFmtId="173" fontId="7" fillId="35" borderId="10" xfId="60" applyNumberFormat="1" applyFont="1" applyFill="1" applyBorder="1" applyAlignment="1">
      <alignment/>
    </xf>
    <xf numFmtId="176" fontId="7" fillId="34" borderId="18" xfId="42" applyNumberFormat="1" applyFont="1" applyFill="1" applyBorder="1" applyAlignment="1">
      <alignment horizontal="right"/>
    </xf>
    <xf numFmtId="183" fontId="7" fillId="34" borderId="10" xfId="44" applyNumberFormat="1" applyFont="1" applyFill="1" applyBorder="1" applyAlignment="1" quotePrefix="1">
      <alignment/>
    </xf>
    <xf numFmtId="183" fontId="7" fillId="34" borderId="18" xfId="44" applyNumberFormat="1" applyFont="1" applyFill="1" applyBorder="1" applyAlignment="1" quotePrefix="1">
      <alignment/>
    </xf>
    <xf numFmtId="173" fontId="8" fillId="0" borderId="17" xfId="60" applyNumberFormat="1" applyFont="1" applyBorder="1" applyAlignment="1" quotePrefix="1">
      <alignment/>
    </xf>
    <xf numFmtId="173" fontId="7" fillId="34" borderId="10" xfId="60" applyNumberFormat="1" applyFont="1" applyFill="1" applyBorder="1" applyAlignment="1" quotePrefix="1">
      <alignment/>
    </xf>
    <xf numFmtId="3" fontId="7" fillId="34" borderId="23" xfId="0" applyNumberFormat="1" applyFont="1" applyFill="1" applyBorder="1" applyAlignment="1" quotePrefix="1">
      <alignment/>
    </xf>
    <xf numFmtId="3" fontId="8" fillId="0" borderId="17" xfId="0" applyNumberFormat="1" applyFont="1" applyBorder="1" applyAlignment="1" quotePrefix="1">
      <alignment/>
    </xf>
    <xf numFmtId="3" fontId="7" fillId="34" borderId="18" xfId="0" applyNumberFormat="1" applyFont="1" applyFill="1" applyBorder="1" applyAlignment="1" quotePrefix="1">
      <alignment/>
    </xf>
    <xf numFmtId="183" fontId="7" fillId="34" borderId="23" xfId="44" applyNumberFormat="1" applyFont="1" applyFill="1" applyBorder="1" applyAlignment="1" quotePrefix="1">
      <alignment/>
    </xf>
    <xf numFmtId="183" fontId="8" fillId="0" borderId="17" xfId="44" applyNumberFormat="1" applyFont="1" applyBorder="1" applyAlignment="1" quotePrefix="1">
      <alignment/>
    </xf>
    <xf numFmtId="176" fontId="7" fillId="35" borderId="18" xfId="42" applyNumberFormat="1" applyFont="1" applyFill="1" applyBorder="1" applyAlignment="1">
      <alignment/>
    </xf>
    <xf numFmtId="173" fontId="8" fillId="0" borderId="19" xfId="60" applyNumberFormat="1" applyFont="1" applyBorder="1" applyAlignment="1" quotePrefix="1">
      <alignment/>
    </xf>
    <xf numFmtId="17" fontId="7" fillId="34" borderId="19" xfId="0" applyNumberFormat="1" applyFont="1" applyFill="1" applyBorder="1" applyAlignment="1">
      <alignment horizontal="center" vertical="center" wrapText="1"/>
    </xf>
    <xf numFmtId="173" fontId="8" fillId="0" borderId="20" xfId="60" applyNumberFormat="1" applyFont="1" applyBorder="1" applyAlignment="1" quotePrefix="1">
      <alignment/>
    </xf>
    <xf numFmtId="173" fontId="7" fillId="35" borderId="18" xfId="60" applyNumberFormat="1" applyFont="1" applyFill="1" applyBorder="1" applyAlignment="1">
      <alignment/>
    </xf>
    <xf numFmtId="176" fontId="7" fillId="35" borderId="22" xfId="42" applyNumberFormat="1" applyFont="1" applyFill="1" applyBorder="1" applyAlignment="1">
      <alignment/>
    </xf>
    <xf numFmtId="176" fontId="7" fillId="35" borderId="23" xfId="42" applyNumberFormat="1" applyFont="1" applyFill="1" applyBorder="1" applyAlignment="1">
      <alignment/>
    </xf>
    <xf numFmtId="183" fontId="7" fillId="35" borderId="22" xfId="44" applyNumberFormat="1" applyFont="1" applyFill="1" applyBorder="1" applyAlignment="1">
      <alignment/>
    </xf>
    <xf numFmtId="183" fontId="7" fillId="35" borderId="23" xfId="44" applyNumberFormat="1" applyFont="1" applyFill="1" applyBorder="1" applyAlignment="1">
      <alignment/>
    </xf>
    <xf numFmtId="183" fontId="8" fillId="0" borderId="17" xfId="44" applyNumberFormat="1" applyFont="1" applyFill="1" applyBorder="1" applyAlignment="1" quotePrefix="1">
      <alignment/>
    </xf>
    <xf numFmtId="173" fontId="8" fillId="0" borderId="19" xfId="60" applyNumberFormat="1" applyFont="1" applyFill="1" applyBorder="1" applyAlignment="1" quotePrefix="1">
      <alignment/>
    </xf>
    <xf numFmtId="17" fontId="7" fillId="34" borderId="15" xfId="0" applyNumberFormat="1" applyFont="1" applyFill="1" applyBorder="1" applyAlignment="1">
      <alignment horizontal="center" vertical="center" wrapText="1"/>
    </xf>
    <xf numFmtId="173" fontId="8" fillId="0" borderId="20" xfId="60" applyNumberFormat="1" applyFont="1" applyFill="1" applyBorder="1" applyAlignment="1" quotePrefix="1">
      <alignment/>
    </xf>
    <xf numFmtId="173" fontId="7" fillId="35" borderId="13" xfId="60" applyNumberFormat="1" applyFont="1" applyFill="1" applyBorder="1" applyAlignment="1">
      <alignment/>
    </xf>
    <xf numFmtId="3" fontId="8" fillId="0" borderId="19" xfId="0" applyNumberFormat="1" applyFont="1" applyBorder="1" applyAlignment="1" quotePrefix="1">
      <alignment/>
    </xf>
    <xf numFmtId="173" fontId="8" fillId="0" borderId="15" xfId="60" applyNumberFormat="1" applyFont="1" applyBorder="1" applyAlignment="1" quotePrefix="1">
      <alignment/>
    </xf>
    <xf numFmtId="173" fontId="7" fillId="35" borderId="22" xfId="60" applyNumberFormat="1" applyFont="1" applyFill="1" applyBorder="1" applyAlignment="1">
      <alignment/>
    </xf>
    <xf numFmtId="183" fontId="8" fillId="0" borderId="19" xfId="44" applyNumberFormat="1" applyFont="1" applyBorder="1" applyAlignment="1">
      <alignment/>
    </xf>
    <xf numFmtId="183" fontId="8" fillId="0" borderId="17" xfId="44" applyNumberFormat="1" applyFont="1" applyBorder="1" applyAlignment="1">
      <alignment/>
    </xf>
    <xf numFmtId="183" fontId="8" fillId="0" borderId="20" xfId="44" applyNumberFormat="1" applyFont="1" applyBorder="1" applyAlignment="1">
      <alignment/>
    </xf>
    <xf numFmtId="165" fontId="8" fillId="33" borderId="0" xfId="0" applyNumberFormat="1" applyFont="1" applyFill="1" applyBorder="1" applyAlignment="1">
      <alignment/>
    </xf>
    <xf numFmtId="3" fontId="8" fillId="0" borderId="0" xfId="0" applyNumberFormat="1" applyFont="1" applyBorder="1" applyAlignment="1" quotePrefix="1">
      <alignment/>
    </xf>
    <xf numFmtId="176" fontId="8" fillId="0" borderId="17" xfId="42" applyNumberFormat="1" applyFont="1" applyFill="1" applyBorder="1" applyAlignment="1" quotePrefix="1">
      <alignment/>
    </xf>
    <xf numFmtId="183" fontId="8" fillId="0" borderId="16" xfId="44" applyNumberFormat="1" applyFont="1" applyBorder="1" applyAlignment="1">
      <alignment/>
    </xf>
    <xf numFmtId="183" fontId="8" fillId="0" borderId="14" xfId="44" applyNumberFormat="1" applyFont="1" applyBorder="1" applyAlignment="1">
      <alignment/>
    </xf>
    <xf numFmtId="176" fontId="8" fillId="0" borderId="19" xfId="42" applyNumberFormat="1" applyFont="1" applyFill="1" applyBorder="1" applyAlignment="1">
      <alignment/>
    </xf>
    <xf numFmtId="176" fontId="8" fillId="0" borderId="17" xfId="42" applyNumberFormat="1" applyFont="1" applyFill="1" applyBorder="1" applyAlignment="1">
      <alignment/>
    </xf>
    <xf numFmtId="176" fontId="8" fillId="0" borderId="20" xfId="42" applyNumberFormat="1" applyFont="1" applyFill="1" applyBorder="1" applyAlignment="1">
      <alignment/>
    </xf>
    <xf numFmtId="176" fontId="8" fillId="0" borderId="24" xfId="42" applyNumberFormat="1" applyFont="1" applyFill="1" applyBorder="1" applyAlignment="1" quotePrefix="1">
      <alignment/>
    </xf>
    <xf numFmtId="176" fontId="8" fillId="0" borderId="0" xfId="42" applyNumberFormat="1" applyFont="1" applyFill="1" applyBorder="1" applyAlignment="1" quotePrefix="1">
      <alignment/>
    </xf>
    <xf numFmtId="176" fontId="8" fillId="0" borderId="11" xfId="42" applyNumberFormat="1" applyFont="1" applyFill="1" applyBorder="1" applyAlignment="1" quotePrefix="1">
      <alignment/>
    </xf>
    <xf numFmtId="183" fontId="8" fillId="0" borderId="13" xfId="44" applyNumberFormat="1" applyFont="1" applyBorder="1" applyAlignment="1">
      <alignment/>
    </xf>
    <xf numFmtId="183" fontId="8" fillId="0" borderId="24" xfId="44" applyNumberFormat="1" applyFont="1" applyBorder="1" applyAlignment="1">
      <alignment/>
    </xf>
    <xf numFmtId="183" fontId="8" fillId="0" borderId="0" xfId="44" applyNumberFormat="1" applyFont="1" applyBorder="1" applyAlignment="1">
      <alignment/>
    </xf>
    <xf numFmtId="183" fontId="8" fillId="0" borderId="11" xfId="44" applyNumberFormat="1" applyFont="1" applyBorder="1" applyAlignment="1">
      <alignment/>
    </xf>
    <xf numFmtId="9" fontId="8" fillId="33" borderId="0" xfId="60" applyFont="1" applyFill="1" applyBorder="1" applyAlignment="1">
      <alignment/>
    </xf>
    <xf numFmtId="9" fontId="8" fillId="0" borderId="15" xfId="60" applyNumberFormat="1" applyFont="1" applyFill="1" applyBorder="1" applyAlignment="1" quotePrefix="1">
      <alignment/>
    </xf>
    <xf numFmtId="9" fontId="8" fillId="33" borderId="0" xfId="60" applyFont="1" applyFill="1" applyAlignment="1">
      <alignment/>
    </xf>
    <xf numFmtId="173" fontId="7" fillId="35" borderId="20" xfId="60" applyNumberFormat="1" applyFont="1" applyFill="1" applyBorder="1" applyAlignment="1">
      <alignment/>
    </xf>
    <xf numFmtId="0" fontId="16" fillId="33" borderId="0" xfId="0" applyFont="1" applyFill="1" applyAlignment="1">
      <alignment horizontal="center" wrapText="1"/>
    </xf>
    <xf numFmtId="0" fontId="16" fillId="33" borderId="0" xfId="0" applyFont="1" applyFill="1" applyAlignment="1">
      <alignment horizontal="center"/>
    </xf>
    <xf numFmtId="165" fontId="7" fillId="34" borderId="21" xfId="0" applyNumberFormat="1" applyFont="1" applyFill="1" applyBorder="1" applyAlignment="1">
      <alignment horizontal="right" vertical="center" wrapText="1"/>
    </xf>
    <xf numFmtId="165" fontId="7" fillId="34" borderId="12" xfId="0" applyNumberFormat="1" applyFont="1" applyFill="1" applyBorder="1" applyAlignment="1">
      <alignment horizontal="right" vertical="center" wrapText="1"/>
    </xf>
    <xf numFmtId="3" fontId="7" fillId="34" borderId="10" xfId="0" applyNumberFormat="1" applyFont="1" applyFill="1" applyBorder="1" applyAlignment="1">
      <alignment horizontal="center" wrapText="1"/>
    </xf>
    <xf numFmtId="3" fontId="7" fillId="34" borderId="22" xfId="0" applyNumberFormat="1" applyFont="1" applyFill="1" applyBorder="1" applyAlignment="1">
      <alignment horizontal="center" wrapText="1"/>
    </xf>
    <xf numFmtId="165" fontId="7" fillId="34" borderId="16" xfId="0" applyNumberFormat="1" applyFont="1" applyFill="1" applyBorder="1" applyAlignment="1">
      <alignment horizontal="right" vertical="center" wrapText="1"/>
    </xf>
    <xf numFmtId="165" fontId="0" fillId="0" borderId="13" xfId="0" applyNumberFormat="1" applyBorder="1" applyAlignment="1">
      <alignment/>
    </xf>
    <xf numFmtId="0" fontId="7" fillId="34" borderId="10" xfId="0" applyFont="1" applyFill="1" applyBorder="1" applyAlignment="1">
      <alignment horizontal="center" wrapText="1"/>
    </xf>
    <xf numFmtId="0" fontId="7" fillId="34" borderId="23" xfId="0" applyFont="1" applyFill="1" applyBorder="1" applyAlignment="1">
      <alignment horizontal="center" wrapText="1"/>
    </xf>
    <xf numFmtId="0" fontId="7" fillId="34" borderId="22" xfId="0" applyFont="1" applyFill="1" applyBorder="1" applyAlignment="1">
      <alignment horizontal="center" wrapText="1"/>
    </xf>
    <xf numFmtId="0" fontId="7" fillId="34" borderId="19" xfId="0" applyFont="1" applyFill="1" applyBorder="1" applyAlignment="1">
      <alignment horizontal="left" vertical="center" wrapText="1"/>
    </xf>
    <xf numFmtId="0" fontId="7" fillId="34" borderId="20" xfId="0" applyFont="1" applyFill="1" applyBorder="1" applyAlignment="1">
      <alignment horizontal="left" vertical="center" wrapText="1"/>
    </xf>
    <xf numFmtId="0" fontId="9" fillId="34" borderId="10" xfId="0" applyFont="1" applyFill="1" applyBorder="1" applyAlignment="1">
      <alignment horizontal="center" wrapText="1"/>
    </xf>
    <xf numFmtId="0" fontId="9" fillId="34" borderId="22" xfId="0" applyFont="1" applyFill="1" applyBorder="1" applyAlignment="1">
      <alignment horizontal="center" wrapText="1"/>
    </xf>
    <xf numFmtId="9" fontId="7" fillId="34" borderId="10" xfId="60" applyFont="1" applyFill="1" applyBorder="1" applyAlignment="1">
      <alignment horizontal="center" wrapText="1"/>
    </xf>
    <xf numFmtId="9" fontId="7" fillId="34" borderId="23" xfId="60" applyFont="1" applyFill="1" applyBorder="1" applyAlignment="1">
      <alignment horizontal="center" wrapText="1"/>
    </xf>
    <xf numFmtId="9" fontId="7" fillId="34" borderId="22" xfId="60" applyFont="1" applyFill="1" applyBorder="1" applyAlignment="1">
      <alignment horizontal="center" wrapText="1"/>
    </xf>
    <xf numFmtId="165" fontId="7" fillId="34" borderId="19" xfId="0" applyNumberFormat="1" applyFont="1" applyFill="1" applyBorder="1" applyAlignment="1">
      <alignment horizontal="right" vertical="center" wrapText="1"/>
    </xf>
    <xf numFmtId="165" fontId="7" fillId="34" borderId="20" xfId="0" applyNumberFormat="1" applyFont="1" applyFill="1" applyBorder="1" applyAlignment="1">
      <alignment horizontal="righ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0</xdr:row>
      <xdr:rowOff>152400</xdr:rowOff>
    </xdr:from>
    <xdr:to>
      <xdr:col>0</xdr:col>
      <xdr:colOff>2619375</xdr:colOff>
      <xdr:row>6</xdr:row>
      <xdr:rowOff>104775</xdr:rowOff>
    </xdr:to>
    <xdr:pic>
      <xdr:nvPicPr>
        <xdr:cNvPr id="1" name="Picture 13"/>
        <xdr:cNvPicPr preferRelativeResize="1">
          <a:picLocks noChangeAspect="1"/>
        </xdr:cNvPicPr>
      </xdr:nvPicPr>
      <xdr:blipFill>
        <a:blip r:embed="rId1"/>
        <a:stretch>
          <a:fillRect/>
        </a:stretch>
      </xdr:blipFill>
      <xdr:spPr>
        <a:xfrm>
          <a:off x="857250" y="152400"/>
          <a:ext cx="1762125" cy="923925"/>
        </a:xfrm>
        <a:prstGeom prst="rect">
          <a:avLst/>
        </a:prstGeom>
        <a:noFill/>
        <a:ln w="9525" cmpd="sng">
          <a:noFill/>
        </a:ln>
      </xdr:spPr>
    </xdr:pic>
    <xdr:clientData/>
  </xdr:twoCellAnchor>
  <xdr:twoCellAnchor>
    <xdr:from>
      <xdr:col>0</xdr:col>
      <xdr:colOff>4229100</xdr:colOff>
      <xdr:row>0</xdr:row>
      <xdr:rowOff>28575</xdr:rowOff>
    </xdr:from>
    <xdr:to>
      <xdr:col>0</xdr:col>
      <xdr:colOff>5276850</xdr:colOff>
      <xdr:row>6</xdr:row>
      <xdr:rowOff>123825</xdr:rowOff>
    </xdr:to>
    <xdr:pic>
      <xdr:nvPicPr>
        <xdr:cNvPr id="2" name="Picture 14" descr="kitemark_tcm97-17949"/>
        <xdr:cNvPicPr preferRelativeResize="1">
          <a:picLocks noChangeAspect="1"/>
        </xdr:cNvPicPr>
      </xdr:nvPicPr>
      <xdr:blipFill>
        <a:blip r:embed="rId2"/>
        <a:stretch>
          <a:fillRect/>
        </a:stretch>
      </xdr:blipFill>
      <xdr:spPr>
        <a:xfrm>
          <a:off x="4229100" y="28575"/>
          <a:ext cx="10572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V58"/>
  <sheetViews>
    <sheetView zoomScalePageLayoutView="0" workbookViewId="0" topLeftCell="A1">
      <selection activeCell="A36" sqref="A36"/>
    </sheetView>
  </sheetViews>
  <sheetFormatPr defaultColWidth="9.140625" defaultRowHeight="12.75"/>
  <cols>
    <col min="1" max="1" width="120.8515625" style="3" customWidth="1"/>
    <col min="2" max="13" width="9.140625" style="3" customWidth="1"/>
    <col min="14" max="15" width="12.7109375" style="3" bestFit="1" customWidth="1"/>
    <col min="16" max="16" width="9.140625" style="3" customWidth="1"/>
    <col min="17" max="17" width="12.7109375" style="3" bestFit="1" customWidth="1"/>
    <col min="18" max="18" width="11.140625" style="3" bestFit="1" customWidth="1"/>
    <col min="19" max="16384" width="9.140625" style="3" customWidth="1"/>
  </cols>
  <sheetData>
    <row r="4" ht="12.75">
      <c r="A4" s="18"/>
    </row>
    <row r="9" spans="19:22" ht="12.75">
      <c r="S9" s="23"/>
      <c r="T9" s="23"/>
      <c r="U9" s="23"/>
      <c r="V9" s="23"/>
    </row>
    <row r="10" spans="1:2" ht="12.75">
      <c r="A10" s="171" t="s">
        <v>416</v>
      </c>
      <c r="B10" s="35"/>
    </row>
    <row r="11" ht="12.75">
      <c r="A11" s="172"/>
    </row>
    <row r="12" ht="12.75">
      <c r="A12" s="172"/>
    </row>
    <row r="13" ht="12.75">
      <c r="A13" s="172"/>
    </row>
    <row r="14" ht="12.75">
      <c r="A14" s="172"/>
    </row>
    <row r="15" ht="12.75">
      <c r="A15" s="172"/>
    </row>
    <row r="16" ht="12.75">
      <c r="A16" s="172"/>
    </row>
    <row r="17" ht="12.75">
      <c r="A17" s="172"/>
    </row>
    <row r="18" ht="12.75">
      <c r="A18" s="172"/>
    </row>
    <row r="19" ht="12.75">
      <c r="A19" s="172"/>
    </row>
    <row r="20" ht="12.75">
      <c r="A20" s="172"/>
    </row>
    <row r="21" ht="12.75">
      <c r="A21" s="172"/>
    </row>
    <row r="22" ht="12.75">
      <c r="A22" s="172"/>
    </row>
    <row r="23" ht="12.75">
      <c r="A23" s="172"/>
    </row>
    <row r="24" ht="12.75">
      <c r="A24" s="172"/>
    </row>
    <row r="25" ht="12.75">
      <c r="A25" s="172"/>
    </row>
    <row r="26" ht="12.75">
      <c r="A26" s="172"/>
    </row>
    <row r="27" ht="12.75">
      <c r="A27" s="172"/>
    </row>
    <row r="28" ht="12.75">
      <c r="A28" s="172"/>
    </row>
    <row r="31" ht="12.75">
      <c r="A31" s="3" t="s">
        <v>398</v>
      </c>
    </row>
    <row r="32" ht="12.75">
      <c r="A32" s="19" t="s">
        <v>380</v>
      </c>
    </row>
    <row r="33" ht="12.75">
      <c r="A33" s="19" t="s">
        <v>381</v>
      </c>
    </row>
    <row r="34" ht="12.75">
      <c r="A34" s="19" t="s">
        <v>382</v>
      </c>
    </row>
    <row r="35" ht="12.75">
      <c r="A35" s="19" t="s">
        <v>393</v>
      </c>
    </row>
    <row r="36" ht="12.75">
      <c r="A36" s="19" t="s">
        <v>383</v>
      </c>
    </row>
    <row r="37" ht="12.75">
      <c r="A37" s="19" t="s">
        <v>384</v>
      </c>
    </row>
    <row r="38" ht="12.75">
      <c r="A38" s="19" t="s">
        <v>385</v>
      </c>
    </row>
    <row r="39" ht="12.75">
      <c r="A39" s="19" t="s">
        <v>386</v>
      </c>
    </row>
    <row r="40" ht="12.75">
      <c r="A40" s="19" t="s">
        <v>387</v>
      </c>
    </row>
    <row r="41" ht="12.75">
      <c r="A41" s="19" t="s">
        <v>388</v>
      </c>
    </row>
    <row r="42" ht="12.75">
      <c r="A42" s="19" t="s">
        <v>389</v>
      </c>
    </row>
    <row r="43" ht="12.75">
      <c r="A43" s="19" t="s">
        <v>397</v>
      </c>
    </row>
    <row r="45" s="20" customFormat="1" ht="12.75">
      <c r="A45" s="3" t="s">
        <v>399</v>
      </c>
    </row>
    <row r="46" s="20" customFormat="1" ht="24">
      <c r="A46" s="36" t="s">
        <v>408</v>
      </c>
    </row>
    <row r="47" s="20" customFormat="1" ht="24">
      <c r="A47" s="36" t="s">
        <v>409</v>
      </c>
    </row>
    <row r="48" spans="1:4" s="7" customFormat="1" ht="24">
      <c r="A48" s="36" t="s">
        <v>410</v>
      </c>
      <c r="B48" s="6"/>
      <c r="C48" s="6"/>
      <c r="D48" s="6"/>
    </row>
    <row r="49" s="7" customFormat="1" ht="36">
      <c r="A49" s="36" t="s">
        <v>411</v>
      </c>
    </row>
    <row r="50" s="7" customFormat="1" ht="37.5" customHeight="1">
      <c r="A50" s="36" t="s">
        <v>405</v>
      </c>
    </row>
    <row r="51" spans="1:10" s="7" customFormat="1" ht="24">
      <c r="A51" s="36" t="s">
        <v>406</v>
      </c>
      <c r="B51" s="6"/>
      <c r="C51" s="6"/>
      <c r="D51" s="6"/>
      <c r="E51" s="6"/>
      <c r="F51" s="6"/>
      <c r="G51" s="6"/>
      <c r="H51" s="6"/>
      <c r="I51" s="6"/>
      <c r="J51" s="6"/>
    </row>
    <row r="52" spans="1:10" s="7" customFormat="1" ht="24">
      <c r="A52" s="36" t="s">
        <v>407</v>
      </c>
      <c r="B52" s="6"/>
      <c r="C52" s="6"/>
      <c r="D52" s="6"/>
      <c r="E52" s="6"/>
      <c r="F52" s="6"/>
      <c r="G52" s="6"/>
      <c r="H52" s="6"/>
      <c r="I52" s="6"/>
      <c r="J52" s="6"/>
    </row>
    <row r="53" spans="1:10" s="7" customFormat="1" ht="36">
      <c r="A53" s="36" t="s">
        <v>412</v>
      </c>
      <c r="B53" s="6"/>
      <c r="C53" s="6"/>
      <c r="D53" s="6"/>
      <c r="E53" s="6"/>
      <c r="F53" s="6"/>
      <c r="G53" s="6"/>
      <c r="H53" s="6"/>
      <c r="I53" s="6"/>
      <c r="J53" s="6"/>
    </row>
    <row r="54" s="7" customFormat="1" ht="12.75">
      <c r="A54" s="33"/>
    </row>
    <row r="55" s="7" customFormat="1" ht="12.75">
      <c r="A55" s="33"/>
    </row>
    <row r="56" s="7" customFormat="1" ht="12.75">
      <c r="A56" s="34"/>
    </row>
    <row r="57" spans="1:4" s="7" customFormat="1" ht="12.75">
      <c r="A57" s="8"/>
      <c r="B57" s="8"/>
      <c r="C57" s="8"/>
      <c r="D57" s="8"/>
    </row>
    <row r="58" spans="1:4" s="7" customFormat="1" ht="12.75">
      <c r="A58" s="8"/>
      <c r="B58" s="8"/>
      <c r="C58" s="8"/>
      <c r="D58" s="8"/>
    </row>
    <row r="59" s="20" customFormat="1" ht="12.75"/>
    <row r="60" s="20" customFormat="1" ht="12.75"/>
    <row r="61" s="20" customFormat="1" ht="12.75"/>
    <row r="62" s="20" customFormat="1" ht="12.75"/>
    <row r="63" s="20" customFormat="1" ht="12.75"/>
    <row r="64" s="20" customFormat="1" ht="12.75"/>
    <row r="65" s="20" customFormat="1" ht="12.75"/>
    <row r="66" s="20" customFormat="1" ht="12.75"/>
    <row r="67" s="20" customFormat="1" ht="12.75"/>
    <row r="68" s="20" customFormat="1" ht="12.75"/>
    <row r="69" s="20" customFormat="1" ht="12.75"/>
    <row r="70" s="20" customFormat="1" ht="12.75"/>
    <row r="71" s="20" customFormat="1" ht="12.75"/>
    <row r="72" s="20" customFormat="1" ht="12.75"/>
    <row r="73" s="20" customFormat="1" ht="12.75"/>
    <row r="74" s="20" customFormat="1" ht="12.75"/>
    <row r="75" s="20" customFormat="1" ht="12.75"/>
    <row r="76" s="20" customFormat="1" ht="12.75"/>
    <row r="77" s="20" customFormat="1" ht="12.75"/>
    <row r="78" s="20" customFormat="1" ht="12.75"/>
    <row r="79" s="20" customFormat="1" ht="12.75"/>
    <row r="80" s="20" customFormat="1" ht="12.75"/>
    <row r="81" s="20" customFormat="1" ht="12.75"/>
    <row r="82" s="20" customFormat="1" ht="12.75"/>
    <row r="83" s="20" customFormat="1" ht="12.75"/>
    <row r="84" s="20" customFormat="1" ht="12.75"/>
    <row r="85" s="20" customFormat="1" ht="12.75"/>
    <row r="86" s="20" customFormat="1" ht="12.75"/>
    <row r="87" s="20" customFormat="1" ht="12.75"/>
    <row r="88" s="20" customFormat="1" ht="12.75"/>
  </sheetData>
  <sheetProtection/>
  <mergeCells count="1">
    <mergeCell ref="A10:A28"/>
  </mergeCells>
  <hyperlinks>
    <hyperlink ref="A32" location="'East Midlands'!A1" display="East Midlands"/>
    <hyperlink ref="A33" location="'East of England'!A1" display="East of England"/>
    <hyperlink ref="A34" location="London!A1" display="London"/>
    <hyperlink ref="A35" location="'North East'!A1" display="North East"/>
    <hyperlink ref="A36" location="'North West'!A1" display="North West"/>
    <hyperlink ref="A37" location="Scotland!A1" display="Scotland"/>
    <hyperlink ref="A38" location="'South East'!A1" display="South East"/>
    <hyperlink ref="A39" location="'South West'!A1" display="South West"/>
    <hyperlink ref="A41" location="'West Midlands'!A1" display="West Midlands"/>
    <hyperlink ref="A42" location="'Yorkshire and The Humber'!A1" display="Yorkshire and The Humber"/>
    <hyperlink ref="A43" location="Other!A1" display="Other"/>
    <hyperlink ref="A40" location="Wales!A1" display="Wale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29"/>
  <sheetViews>
    <sheetView zoomScalePageLayoutView="0" workbookViewId="0" topLeftCell="A1">
      <selection activeCell="N30" sqref="N30"/>
    </sheetView>
  </sheetViews>
  <sheetFormatPr defaultColWidth="9.140625" defaultRowHeight="12.75"/>
  <cols>
    <col min="1" max="1" width="22.421875" style="5" bestFit="1" customWidth="1"/>
    <col min="2" max="2" width="9.140625" style="5" customWidth="1"/>
    <col min="3" max="3" width="10.421875" style="5" bestFit="1" customWidth="1"/>
    <col min="4" max="4" width="9.140625" style="5" customWidth="1"/>
    <col min="5" max="5" width="10.421875" style="5" bestFit="1" customWidth="1"/>
    <col min="6" max="7" width="9.140625" style="5" customWidth="1"/>
    <col min="8" max="8" width="10.28125" style="5" bestFit="1" customWidth="1"/>
    <col min="9" max="9" width="9.140625" style="5" customWidth="1"/>
    <col min="10" max="10" width="10.421875" style="5" bestFit="1" customWidth="1"/>
    <col min="11" max="11" width="9.140625" style="5" customWidth="1"/>
    <col min="12" max="12" width="9.421875" style="5" bestFit="1" customWidth="1"/>
    <col min="13" max="14" width="13.57421875" style="5" bestFit="1" customWidth="1"/>
    <col min="15" max="15" width="10.7109375" style="5" bestFit="1" customWidth="1"/>
    <col min="16" max="16" width="16.140625" style="5" customWidth="1"/>
    <col min="17" max="17" width="11.8515625" style="5" customWidth="1"/>
    <col min="18" max="16384" width="9.140625" style="5" customWidth="1"/>
  </cols>
  <sheetData>
    <row r="1" ht="15">
      <c r="A1" s="10" t="s">
        <v>387</v>
      </c>
    </row>
    <row r="3" spans="1:2" ht="12.75">
      <c r="A3" s="31" t="s">
        <v>400</v>
      </c>
      <c r="B3" s="3"/>
    </row>
    <row r="4" spans="1:17" s="4" customFormat="1" ht="25.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37">
        <v>42339</v>
      </c>
      <c r="K5" s="14">
        <v>41974</v>
      </c>
      <c r="L5" s="59">
        <v>42339</v>
      </c>
      <c r="M5" s="37">
        <v>41974</v>
      </c>
      <c r="N5" s="67">
        <v>42339</v>
      </c>
      <c r="O5" s="13" t="s">
        <v>396</v>
      </c>
      <c r="P5" s="178"/>
      <c r="Q5" s="190"/>
    </row>
    <row r="6" spans="1:17" ht="12.75">
      <c r="A6" s="15" t="s">
        <v>307</v>
      </c>
      <c r="B6" s="16">
        <v>2200</v>
      </c>
      <c r="C6" s="116">
        <v>2040</v>
      </c>
      <c r="D6" s="16">
        <v>1210</v>
      </c>
      <c r="E6" s="116">
        <v>930</v>
      </c>
      <c r="F6" s="39">
        <v>0.89</v>
      </c>
      <c r="G6" s="86">
        <v>0.9271099744245525</v>
      </c>
      <c r="H6" s="105">
        <f>G6-F6</f>
        <v>0.04</v>
      </c>
      <c r="I6" s="153">
        <v>1040</v>
      </c>
      <c r="J6" s="116">
        <v>780</v>
      </c>
      <c r="K6" s="45">
        <v>930</v>
      </c>
      <c r="L6" s="120">
        <v>730</v>
      </c>
      <c r="M6" s="141">
        <v>4678000</v>
      </c>
      <c r="N6" s="149">
        <v>4494000</v>
      </c>
      <c r="O6" s="147">
        <f>(N6-M6)/M6</f>
        <v>-0.039</v>
      </c>
      <c r="P6" s="112">
        <v>1410000</v>
      </c>
      <c r="Q6" s="149">
        <v>157000</v>
      </c>
    </row>
    <row r="7" spans="1:17" ht="12.75">
      <c r="A7" s="15" t="s">
        <v>308</v>
      </c>
      <c r="B7" s="16">
        <v>4280</v>
      </c>
      <c r="C7" s="117">
        <v>3990</v>
      </c>
      <c r="D7" s="16">
        <v>2560</v>
      </c>
      <c r="E7" s="117">
        <v>2070</v>
      </c>
      <c r="F7" s="39">
        <v>0.89</v>
      </c>
      <c r="G7" s="86">
        <v>0.9317365269461078</v>
      </c>
      <c r="H7" s="106">
        <f aca="true" t="shared" si="0" ref="H7:H27">G7-F7</f>
        <v>0.04</v>
      </c>
      <c r="I7" s="153">
        <v>2190</v>
      </c>
      <c r="J7" s="117">
        <v>1670</v>
      </c>
      <c r="K7" s="46">
        <v>1940</v>
      </c>
      <c r="L7" s="120">
        <v>1560</v>
      </c>
      <c r="M7" s="141">
        <v>9757000</v>
      </c>
      <c r="N7" s="150">
        <v>9715000</v>
      </c>
      <c r="O7" s="147">
        <f aca="true" t="shared" si="1" ref="O7:O27">(N7-M7)/M7</f>
        <v>-0.004</v>
      </c>
      <c r="P7" s="112">
        <v>3294000</v>
      </c>
      <c r="Q7" s="150">
        <v>352000</v>
      </c>
    </row>
    <row r="8" spans="1:17" ht="12.75">
      <c r="A8" s="15" t="s">
        <v>309</v>
      </c>
      <c r="B8" s="16">
        <v>5830</v>
      </c>
      <c r="C8" s="117">
        <v>5430</v>
      </c>
      <c r="D8" s="16">
        <v>3470</v>
      </c>
      <c r="E8" s="117">
        <v>2740</v>
      </c>
      <c r="F8" s="39">
        <v>0.9</v>
      </c>
      <c r="G8" s="86">
        <v>0.9236172080772608</v>
      </c>
      <c r="H8" s="106">
        <f t="shared" si="0"/>
        <v>0.02</v>
      </c>
      <c r="I8" s="153">
        <v>2940</v>
      </c>
      <c r="J8" s="117">
        <v>2280</v>
      </c>
      <c r="K8" s="46">
        <v>2640</v>
      </c>
      <c r="L8" s="120">
        <v>2100</v>
      </c>
      <c r="M8" s="141">
        <v>14091000</v>
      </c>
      <c r="N8" s="150">
        <v>13802000</v>
      </c>
      <c r="O8" s="147">
        <f t="shared" si="1"/>
        <v>-0.021</v>
      </c>
      <c r="P8" s="112">
        <v>4007000</v>
      </c>
      <c r="Q8" s="150">
        <v>465000</v>
      </c>
    </row>
    <row r="9" spans="1:17" ht="12.75">
      <c r="A9" s="15" t="s">
        <v>310</v>
      </c>
      <c r="B9" s="16">
        <v>7110</v>
      </c>
      <c r="C9" s="117">
        <v>6630</v>
      </c>
      <c r="D9" s="16">
        <v>4050</v>
      </c>
      <c r="E9" s="117">
        <v>3140</v>
      </c>
      <c r="F9" s="39">
        <v>0.86</v>
      </c>
      <c r="G9" s="86">
        <v>0.9188235294117647</v>
      </c>
      <c r="H9" s="106">
        <f t="shared" si="0"/>
        <v>0.06</v>
      </c>
      <c r="I9" s="153">
        <v>3460</v>
      </c>
      <c r="J9" s="117">
        <v>2550</v>
      </c>
      <c r="K9" s="46">
        <v>2970</v>
      </c>
      <c r="L9" s="120">
        <v>2340</v>
      </c>
      <c r="M9" s="141">
        <v>18975000</v>
      </c>
      <c r="N9" s="150">
        <v>18227000</v>
      </c>
      <c r="O9" s="147">
        <f t="shared" si="1"/>
        <v>-0.039</v>
      </c>
      <c r="P9" s="112">
        <v>4673000</v>
      </c>
      <c r="Q9" s="150">
        <v>451000</v>
      </c>
    </row>
    <row r="10" spans="1:17" ht="12.75">
      <c r="A10" s="15" t="s">
        <v>311</v>
      </c>
      <c r="B10" s="16">
        <v>4470</v>
      </c>
      <c r="C10" s="117">
        <v>4200</v>
      </c>
      <c r="D10" s="16">
        <v>2760</v>
      </c>
      <c r="E10" s="117">
        <v>2200</v>
      </c>
      <c r="F10" s="39">
        <v>0.89</v>
      </c>
      <c r="G10" s="86">
        <v>0.9169960474308301</v>
      </c>
      <c r="H10" s="106">
        <f t="shared" si="0"/>
        <v>0.03</v>
      </c>
      <c r="I10" s="153">
        <v>2260</v>
      </c>
      <c r="J10" s="117">
        <v>1770</v>
      </c>
      <c r="K10" s="46">
        <v>2010</v>
      </c>
      <c r="L10" s="120">
        <v>1620</v>
      </c>
      <c r="M10" s="141">
        <v>11333000</v>
      </c>
      <c r="N10" s="150">
        <v>11064000</v>
      </c>
      <c r="O10" s="147">
        <f t="shared" si="1"/>
        <v>-0.024</v>
      </c>
      <c r="P10" s="112">
        <v>3302000</v>
      </c>
      <c r="Q10" s="150">
        <v>371000</v>
      </c>
    </row>
    <row r="11" spans="1:17" ht="12.75">
      <c r="A11" s="15" t="s">
        <v>312</v>
      </c>
      <c r="B11" s="16">
        <v>1240</v>
      </c>
      <c r="C11" s="117">
        <v>1160</v>
      </c>
      <c r="D11" s="16">
        <v>750</v>
      </c>
      <c r="E11" s="117">
        <v>580</v>
      </c>
      <c r="F11" s="39">
        <v>0.89</v>
      </c>
      <c r="G11" s="86">
        <v>0.9054945054945055</v>
      </c>
      <c r="H11" s="106">
        <f t="shared" si="0"/>
        <v>0.02</v>
      </c>
      <c r="I11" s="153">
        <v>590</v>
      </c>
      <c r="J11" s="117">
        <v>460</v>
      </c>
      <c r="K11" s="46">
        <v>520</v>
      </c>
      <c r="L11" s="120">
        <v>410</v>
      </c>
      <c r="M11" s="141">
        <v>3052000</v>
      </c>
      <c r="N11" s="150">
        <v>3076000</v>
      </c>
      <c r="O11" s="147">
        <f t="shared" si="1"/>
        <v>0.008</v>
      </c>
      <c r="P11" s="112">
        <v>813000</v>
      </c>
      <c r="Q11" s="150">
        <v>104000</v>
      </c>
    </row>
    <row r="12" spans="1:17" ht="12.75">
      <c r="A12" s="15" t="s">
        <v>313</v>
      </c>
      <c r="B12" s="16">
        <v>2830</v>
      </c>
      <c r="C12" s="117">
        <v>2640</v>
      </c>
      <c r="D12" s="16">
        <v>1630</v>
      </c>
      <c r="E12" s="117">
        <v>1320</v>
      </c>
      <c r="F12" s="39">
        <v>0.87</v>
      </c>
      <c r="G12" s="86">
        <v>0.9262759924385633</v>
      </c>
      <c r="H12" s="106">
        <f t="shared" si="0"/>
        <v>0.06</v>
      </c>
      <c r="I12" s="153">
        <v>1370</v>
      </c>
      <c r="J12" s="117">
        <v>1060</v>
      </c>
      <c r="K12" s="46">
        <v>1200</v>
      </c>
      <c r="L12" s="120">
        <v>980</v>
      </c>
      <c r="M12" s="141">
        <v>8193000</v>
      </c>
      <c r="N12" s="150">
        <v>7829000</v>
      </c>
      <c r="O12" s="147">
        <f t="shared" si="1"/>
        <v>-0.044</v>
      </c>
      <c r="P12" s="112">
        <v>2063000</v>
      </c>
      <c r="Q12" s="150">
        <v>209000</v>
      </c>
    </row>
    <row r="13" spans="1:17" ht="12.75">
      <c r="A13" s="15" t="s">
        <v>314</v>
      </c>
      <c r="B13" s="16">
        <v>2610</v>
      </c>
      <c r="C13" s="117">
        <v>2450</v>
      </c>
      <c r="D13" s="16">
        <v>1570</v>
      </c>
      <c r="E13" s="117">
        <v>1270</v>
      </c>
      <c r="F13" s="39">
        <v>0.86</v>
      </c>
      <c r="G13" s="86">
        <v>0.9122287968441815</v>
      </c>
      <c r="H13" s="106">
        <f t="shared" si="0"/>
        <v>0.05</v>
      </c>
      <c r="I13" s="153">
        <v>1330</v>
      </c>
      <c r="J13" s="117">
        <v>1010</v>
      </c>
      <c r="K13" s="46">
        <v>1140</v>
      </c>
      <c r="L13" s="120">
        <v>930</v>
      </c>
      <c r="M13" s="141">
        <v>6777000</v>
      </c>
      <c r="N13" s="150">
        <v>6819000</v>
      </c>
      <c r="O13" s="147">
        <f t="shared" si="1"/>
        <v>0.006</v>
      </c>
      <c r="P13" s="112">
        <v>1972000</v>
      </c>
      <c r="Q13" s="150">
        <v>215000</v>
      </c>
    </row>
    <row r="14" spans="1:17" ht="12.75">
      <c r="A14" s="15" t="s">
        <v>315</v>
      </c>
      <c r="B14" s="16">
        <v>3730</v>
      </c>
      <c r="C14" s="117">
        <v>3540</v>
      </c>
      <c r="D14" s="16">
        <v>2340</v>
      </c>
      <c r="E14" s="117">
        <v>1960</v>
      </c>
      <c r="F14" s="39">
        <v>0.87</v>
      </c>
      <c r="G14" s="86">
        <v>0.9299156391953277</v>
      </c>
      <c r="H14" s="106">
        <f t="shared" si="0"/>
        <v>0.06</v>
      </c>
      <c r="I14" s="153">
        <v>1930</v>
      </c>
      <c r="J14" s="117">
        <v>1540</v>
      </c>
      <c r="K14" s="46">
        <v>1690</v>
      </c>
      <c r="L14" s="120">
        <v>1430</v>
      </c>
      <c r="M14" s="141">
        <v>9107000</v>
      </c>
      <c r="N14" s="150">
        <v>8608000</v>
      </c>
      <c r="O14" s="147">
        <f t="shared" si="1"/>
        <v>-0.055</v>
      </c>
      <c r="P14" s="112">
        <v>3197000</v>
      </c>
      <c r="Q14" s="150">
        <v>314000</v>
      </c>
    </row>
    <row r="15" spans="1:17" ht="12.75">
      <c r="A15" s="15" t="s">
        <v>316</v>
      </c>
      <c r="B15" s="16">
        <v>2490</v>
      </c>
      <c r="C15" s="117">
        <v>2340</v>
      </c>
      <c r="D15" s="16">
        <v>1480</v>
      </c>
      <c r="E15" s="117">
        <v>1240</v>
      </c>
      <c r="F15" s="39">
        <v>0.86</v>
      </c>
      <c r="G15" s="86">
        <v>0.9201244813278008</v>
      </c>
      <c r="H15" s="106">
        <f t="shared" si="0"/>
        <v>0.06</v>
      </c>
      <c r="I15" s="153">
        <v>1220</v>
      </c>
      <c r="J15" s="117">
        <v>960</v>
      </c>
      <c r="K15" s="46">
        <v>1050</v>
      </c>
      <c r="L15" s="120">
        <v>890</v>
      </c>
      <c r="M15" s="141">
        <v>7322000</v>
      </c>
      <c r="N15" s="150">
        <v>7320000</v>
      </c>
      <c r="O15" s="147">
        <f t="shared" si="1"/>
        <v>0</v>
      </c>
      <c r="P15" s="112">
        <v>1795000</v>
      </c>
      <c r="Q15" s="150">
        <v>219000</v>
      </c>
    </row>
    <row r="16" spans="1:17" ht="12.75">
      <c r="A16" s="15" t="s">
        <v>317</v>
      </c>
      <c r="B16" s="16">
        <v>1740</v>
      </c>
      <c r="C16" s="117">
        <v>1630</v>
      </c>
      <c r="D16" s="16">
        <v>1060</v>
      </c>
      <c r="E16" s="117">
        <v>810</v>
      </c>
      <c r="F16" s="39">
        <v>0.85</v>
      </c>
      <c r="G16" s="86">
        <v>0.8940298507462686</v>
      </c>
      <c r="H16" s="106">
        <f t="shared" si="0"/>
        <v>0.04</v>
      </c>
      <c r="I16" s="153">
        <v>890</v>
      </c>
      <c r="J16" s="117">
        <v>670</v>
      </c>
      <c r="K16" s="46">
        <v>760</v>
      </c>
      <c r="L16" s="120">
        <v>600</v>
      </c>
      <c r="M16" s="141">
        <v>4421000</v>
      </c>
      <c r="N16" s="150">
        <v>4397000</v>
      </c>
      <c r="O16" s="147">
        <f t="shared" si="1"/>
        <v>-0.005</v>
      </c>
      <c r="P16" s="112">
        <v>1255000</v>
      </c>
      <c r="Q16" s="150">
        <v>151000</v>
      </c>
    </row>
    <row r="17" spans="1:17" ht="12.75">
      <c r="A17" s="15" t="s">
        <v>318</v>
      </c>
      <c r="B17" s="16">
        <v>1940</v>
      </c>
      <c r="C17" s="117">
        <v>1810</v>
      </c>
      <c r="D17" s="16">
        <v>1030</v>
      </c>
      <c r="E17" s="117">
        <v>840</v>
      </c>
      <c r="F17" s="39">
        <v>0.88</v>
      </c>
      <c r="G17" s="86">
        <v>0.9261285909712722</v>
      </c>
      <c r="H17" s="106">
        <f t="shared" si="0"/>
        <v>0.05</v>
      </c>
      <c r="I17" s="153">
        <v>920</v>
      </c>
      <c r="J17" s="117">
        <v>730</v>
      </c>
      <c r="K17" s="46">
        <v>810</v>
      </c>
      <c r="L17" s="120">
        <v>680</v>
      </c>
      <c r="M17" s="141">
        <v>4475000</v>
      </c>
      <c r="N17" s="150">
        <v>4267000</v>
      </c>
      <c r="O17" s="147">
        <f t="shared" si="1"/>
        <v>-0.046</v>
      </c>
      <c r="P17" s="112">
        <v>1244000</v>
      </c>
      <c r="Q17" s="150">
        <v>135000</v>
      </c>
    </row>
    <row r="18" spans="1:17" ht="12.75">
      <c r="A18" s="15" t="s">
        <v>319</v>
      </c>
      <c r="B18" s="16">
        <v>1740</v>
      </c>
      <c r="C18" s="117">
        <v>1650</v>
      </c>
      <c r="D18" s="16">
        <v>1060</v>
      </c>
      <c r="E18" s="117">
        <v>890</v>
      </c>
      <c r="F18" s="39">
        <v>0.87</v>
      </c>
      <c r="G18" s="86">
        <v>0.9204545454545454</v>
      </c>
      <c r="H18" s="106">
        <f t="shared" si="0"/>
        <v>0.05</v>
      </c>
      <c r="I18" s="153">
        <v>890</v>
      </c>
      <c r="J18" s="117">
        <v>700</v>
      </c>
      <c r="K18" s="46">
        <v>770</v>
      </c>
      <c r="L18" s="120">
        <v>650</v>
      </c>
      <c r="M18" s="141">
        <v>4522000</v>
      </c>
      <c r="N18" s="150">
        <v>4504000</v>
      </c>
      <c r="O18" s="147">
        <f t="shared" si="1"/>
        <v>-0.004</v>
      </c>
      <c r="P18" s="112">
        <v>1497000</v>
      </c>
      <c r="Q18" s="150">
        <v>176000</v>
      </c>
    </row>
    <row r="19" spans="1:17" ht="12.75">
      <c r="A19" s="15" t="s">
        <v>320</v>
      </c>
      <c r="B19" s="16">
        <v>4120</v>
      </c>
      <c r="C19" s="117">
        <v>3900</v>
      </c>
      <c r="D19" s="16">
        <v>2400</v>
      </c>
      <c r="E19" s="117">
        <v>1910</v>
      </c>
      <c r="F19" s="39">
        <v>0.89</v>
      </c>
      <c r="G19" s="86">
        <v>0.9205548549810845</v>
      </c>
      <c r="H19" s="106">
        <f t="shared" si="0"/>
        <v>0.03</v>
      </c>
      <c r="I19" s="153">
        <v>2040</v>
      </c>
      <c r="J19" s="117">
        <v>1590</v>
      </c>
      <c r="K19" s="46">
        <v>1810</v>
      </c>
      <c r="L19" s="120">
        <v>1460</v>
      </c>
      <c r="M19" s="141">
        <v>10100000</v>
      </c>
      <c r="N19" s="150">
        <v>10316000</v>
      </c>
      <c r="O19" s="147">
        <f t="shared" si="1"/>
        <v>0.021</v>
      </c>
      <c r="P19" s="112">
        <v>2930000</v>
      </c>
      <c r="Q19" s="150">
        <v>332000</v>
      </c>
    </row>
    <row r="20" spans="1:17" ht="12.75">
      <c r="A20" s="15" t="s">
        <v>321</v>
      </c>
      <c r="B20" s="16">
        <v>4110</v>
      </c>
      <c r="C20" s="117">
        <v>3840</v>
      </c>
      <c r="D20" s="16">
        <v>2370</v>
      </c>
      <c r="E20" s="117">
        <v>1830</v>
      </c>
      <c r="F20" s="39">
        <v>0.87</v>
      </c>
      <c r="G20" s="86">
        <v>0.9132450331125828</v>
      </c>
      <c r="H20" s="106">
        <f t="shared" si="0"/>
        <v>0.04</v>
      </c>
      <c r="I20" s="153">
        <v>2020</v>
      </c>
      <c r="J20" s="117">
        <v>1510</v>
      </c>
      <c r="K20" s="46">
        <v>1760</v>
      </c>
      <c r="L20" s="120">
        <v>1380</v>
      </c>
      <c r="M20" s="141">
        <v>11236000</v>
      </c>
      <c r="N20" s="150">
        <v>11013000</v>
      </c>
      <c r="O20" s="147">
        <f t="shared" si="1"/>
        <v>-0.02</v>
      </c>
      <c r="P20" s="112">
        <v>2837000</v>
      </c>
      <c r="Q20" s="150">
        <v>316000</v>
      </c>
    </row>
    <row r="21" spans="1:17" ht="12.75">
      <c r="A21" s="15" t="s">
        <v>322</v>
      </c>
      <c r="B21" s="16">
        <v>3050</v>
      </c>
      <c r="C21" s="117">
        <v>2840</v>
      </c>
      <c r="D21" s="16">
        <v>1840</v>
      </c>
      <c r="E21" s="117">
        <v>1460</v>
      </c>
      <c r="F21" s="39">
        <v>0.87</v>
      </c>
      <c r="G21" s="86">
        <v>0.9270008795074758</v>
      </c>
      <c r="H21" s="106">
        <f t="shared" si="0"/>
        <v>0.06</v>
      </c>
      <c r="I21" s="153">
        <v>1500</v>
      </c>
      <c r="J21" s="117">
        <v>1140</v>
      </c>
      <c r="K21" s="46">
        <v>1300</v>
      </c>
      <c r="L21" s="120">
        <v>1050</v>
      </c>
      <c r="M21" s="141">
        <v>8874000</v>
      </c>
      <c r="N21" s="150">
        <v>8792000</v>
      </c>
      <c r="O21" s="147">
        <f t="shared" si="1"/>
        <v>-0.009</v>
      </c>
      <c r="P21" s="112">
        <v>2335000</v>
      </c>
      <c r="Q21" s="150">
        <v>297000</v>
      </c>
    </row>
    <row r="22" spans="1:17" ht="12.75">
      <c r="A22" s="15" t="s">
        <v>323</v>
      </c>
      <c r="B22" s="16">
        <v>2520</v>
      </c>
      <c r="C22" s="117">
        <v>2330</v>
      </c>
      <c r="D22" s="16">
        <v>1580</v>
      </c>
      <c r="E22" s="117">
        <v>1280</v>
      </c>
      <c r="F22" s="39">
        <v>0.89</v>
      </c>
      <c r="G22" s="86">
        <v>0.9353233830845771</v>
      </c>
      <c r="H22" s="106">
        <f t="shared" si="0"/>
        <v>0.05</v>
      </c>
      <c r="I22" s="153">
        <v>1290</v>
      </c>
      <c r="J22" s="117">
        <v>1010</v>
      </c>
      <c r="K22" s="46">
        <v>1140</v>
      </c>
      <c r="L22" s="120">
        <v>940</v>
      </c>
      <c r="M22" s="141">
        <v>6208000</v>
      </c>
      <c r="N22" s="150">
        <v>6297000</v>
      </c>
      <c r="O22" s="147">
        <f t="shared" si="1"/>
        <v>0.014</v>
      </c>
      <c r="P22" s="112">
        <v>2064000</v>
      </c>
      <c r="Q22" s="150">
        <v>212000</v>
      </c>
    </row>
    <row r="23" spans="1:17" ht="12.75">
      <c r="A23" s="15" t="s">
        <v>324</v>
      </c>
      <c r="B23" s="16">
        <v>7460</v>
      </c>
      <c r="C23" s="117">
        <v>6950</v>
      </c>
      <c r="D23" s="16">
        <v>4190</v>
      </c>
      <c r="E23" s="117">
        <v>3320</v>
      </c>
      <c r="F23" s="39">
        <v>0.87</v>
      </c>
      <c r="G23" s="86">
        <v>0.9222182211019085</v>
      </c>
      <c r="H23" s="106">
        <f t="shared" si="0"/>
        <v>0.05</v>
      </c>
      <c r="I23" s="153">
        <v>3660</v>
      </c>
      <c r="J23" s="117">
        <v>2780</v>
      </c>
      <c r="K23" s="46">
        <v>3200</v>
      </c>
      <c r="L23" s="120">
        <v>2560</v>
      </c>
      <c r="M23" s="141">
        <v>19104000</v>
      </c>
      <c r="N23" s="150">
        <v>18801000</v>
      </c>
      <c r="O23" s="147">
        <f t="shared" si="1"/>
        <v>-0.016</v>
      </c>
      <c r="P23" s="112">
        <v>4960000</v>
      </c>
      <c r="Q23" s="150">
        <v>555000</v>
      </c>
    </row>
    <row r="24" spans="1:17" ht="12.75">
      <c r="A24" s="15" t="s">
        <v>325</v>
      </c>
      <c r="B24" s="16">
        <v>5590</v>
      </c>
      <c r="C24" s="117">
        <v>5270</v>
      </c>
      <c r="D24" s="16">
        <v>3370</v>
      </c>
      <c r="E24" s="117">
        <v>2770</v>
      </c>
      <c r="F24" s="39">
        <v>0.89</v>
      </c>
      <c r="G24" s="86">
        <v>0.9285714285714286</v>
      </c>
      <c r="H24" s="106">
        <f t="shared" si="0"/>
        <v>0.04</v>
      </c>
      <c r="I24" s="153">
        <v>2840</v>
      </c>
      <c r="J24" s="117">
        <v>2250</v>
      </c>
      <c r="K24" s="46">
        <v>2520</v>
      </c>
      <c r="L24" s="120">
        <v>2090</v>
      </c>
      <c r="M24" s="141">
        <v>12675000</v>
      </c>
      <c r="N24" s="150">
        <v>12644000</v>
      </c>
      <c r="O24" s="147">
        <f t="shared" si="1"/>
        <v>-0.002</v>
      </c>
      <c r="P24" s="112">
        <v>4225000</v>
      </c>
      <c r="Q24" s="150">
        <v>457000</v>
      </c>
    </row>
    <row r="25" spans="1:17" ht="12.75">
      <c r="A25" s="15" t="s">
        <v>326</v>
      </c>
      <c r="B25" s="16">
        <v>3040</v>
      </c>
      <c r="C25" s="117">
        <v>2840</v>
      </c>
      <c r="D25" s="16">
        <v>1750</v>
      </c>
      <c r="E25" s="117">
        <v>1400</v>
      </c>
      <c r="F25" s="39">
        <v>0.86</v>
      </c>
      <c r="G25" s="86">
        <v>0.9020442930153322</v>
      </c>
      <c r="H25" s="106">
        <f t="shared" si="0"/>
        <v>0.04</v>
      </c>
      <c r="I25" s="153">
        <v>1540</v>
      </c>
      <c r="J25" s="117">
        <v>1170</v>
      </c>
      <c r="K25" s="46">
        <v>1330</v>
      </c>
      <c r="L25" s="120">
        <v>1060</v>
      </c>
      <c r="M25" s="141">
        <v>7299000</v>
      </c>
      <c r="N25" s="150">
        <v>7178000</v>
      </c>
      <c r="O25" s="147">
        <f t="shared" si="1"/>
        <v>-0.017</v>
      </c>
      <c r="P25" s="112">
        <v>2071000</v>
      </c>
      <c r="Q25" s="150">
        <v>202000</v>
      </c>
    </row>
    <row r="26" spans="1:17" ht="12.75">
      <c r="A26" s="15" t="s">
        <v>327</v>
      </c>
      <c r="B26" s="16">
        <v>3140</v>
      </c>
      <c r="C26" s="117">
        <v>2980</v>
      </c>
      <c r="D26" s="16">
        <v>1910</v>
      </c>
      <c r="E26" s="117">
        <v>1510</v>
      </c>
      <c r="F26" s="39">
        <v>0.87</v>
      </c>
      <c r="G26" s="86">
        <v>0.9135399673735726</v>
      </c>
      <c r="H26" s="106">
        <f t="shared" si="0"/>
        <v>0.04</v>
      </c>
      <c r="I26" s="153">
        <v>1590</v>
      </c>
      <c r="J26" s="117">
        <v>1230</v>
      </c>
      <c r="K26" s="46">
        <v>1390</v>
      </c>
      <c r="L26" s="120">
        <v>1120</v>
      </c>
      <c r="M26" s="141">
        <v>8413000</v>
      </c>
      <c r="N26" s="150">
        <v>8355000</v>
      </c>
      <c r="O26" s="147">
        <f t="shared" si="1"/>
        <v>-0.007</v>
      </c>
      <c r="P26" s="112">
        <v>2410000</v>
      </c>
      <c r="Q26" s="150">
        <v>260000</v>
      </c>
    </row>
    <row r="27" spans="1:17" ht="12.75">
      <c r="A27" s="15" t="s">
        <v>328</v>
      </c>
      <c r="B27" s="16">
        <v>3700</v>
      </c>
      <c r="C27" s="117">
        <v>3480</v>
      </c>
      <c r="D27" s="16">
        <v>2310</v>
      </c>
      <c r="E27" s="117">
        <v>1900</v>
      </c>
      <c r="F27" s="39">
        <v>0.87</v>
      </c>
      <c r="G27" s="86">
        <v>0.9174664107485605</v>
      </c>
      <c r="H27" s="107">
        <f t="shared" si="0"/>
        <v>0.05</v>
      </c>
      <c r="I27" s="153">
        <v>1980</v>
      </c>
      <c r="J27" s="117">
        <v>1560</v>
      </c>
      <c r="K27" s="72">
        <v>1730</v>
      </c>
      <c r="L27" s="120">
        <v>1430</v>
      </c>
      <c r="M27" s="141">
        <v>8309000</v>
      </c>
      <c r="N27" s="150">
        <v>8097000</v>
      </c>
      <c r="O27" s="147">
        <f t="shared" si="1"/>
        <v>-0.026</v>
      </c>
      <c r="P27" s="112">
        <v>2922000</v>
      </c>
      <c r="Q27" s="150">
        <v>331000</v>
      </c>
    </row>
    <row r="28" spans="1:17" s="1" customFormat="1" ht="12" customHeight="1">
      <c r="A28" s="65" t="s">
        <v>387</v>
      </c>
      <c r="B28" s="52">
        <v>78910</v>
      </c>
      <c r="C28" s="132">
        <v>73940</v>
      </c>
      <c r="D28" s="52">
        <v>46670</v>
      </c>
      <c r="E28" s="132">
        <f>SUM(E6:E27)</f>
        <v>37370</v>
      </c>
      <c r="F28" s="53">
        <f>K28/I28</f>
        <v>0.88</v>
      </c>
      <c r="G28" s="97">
        <f>L28/J28</f>
        <v>0.92</v>
      </c>
      <c r="H28" s="108">
        <f>G28-F28</f>
        <v>0.04</v>
      </c>
      <c r="I28" s="43">
        <v>39470</v>
      </c>
      <c r="J28" s="132">
        <f>SUM(J6:J27)</f>
        <v>30420</v>
      </c>
      <c r="K28" s="132">
        <f aca="true" t="shared" si="2" ref="K28:Q28">SUM(K6:K27)</f>
        <v>34610</v>
      </c>
      <c r="L28" s="119">
        <f t="shared" si="2"/>
        <v>28010</v>
      </c>
      <c r="M28" s="115">
        <f t="shared" si="2"/>
        <v>198921000</v>
      </c>
      <c r="N28" s="115">
        <f t="shared" si="2"/>
        <v>195615000</v>
      </c>
      <c r="O28" s="148">
        <f>(N28/M28)/M28</f>
        <v>0</v>
      </c>
      <c r="P28" s="113">
        <f t="shared" si="2"/>
        <v>57276000</v>
      </c>
      <c r="Q28" s="115">
        <f t="shared" si="2"/>
        <v>6281000</v>
      </c>
    </row>
    <row r="29" spans="9:12" ht="12.75">
      <c r="I29" s="21"/>
      <c r="J29" s="21"/>
      <c r="K29" s="21"/>
      <c r="L29" s="21"/>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Q36"/>
  <sheetViews>
    <sheetView zoomScalePageLayoutView="0" workbookViewId="0" topLeftCell="A1">
      <selection activeCell="O19" sqref="O19"/>
    </sheetView>
  </sheetViews>
  <sheetFormatPr defaultColWidth="9.140625" defaultRowHeight="12.75"/>
  <cols>
    <col min="1" max="1" width="22.421875" style="5" bestFit="1" customWidth="1"/>
    <col min="2" max="2" width="9.140625" style="5" customWidth="1"/>
    <col min="3" max="3" width="11.421875" style="5" bestFit="1" customWidth="1"/>
    <col min="4" max="4" width="9.140625" style="5" customWidth="1"/>
    <col min="5" max="5" width="10.421875" style="5" bestFit="1" customWidth="1"/>
    <col min="6" max="7" width="9.140625" style="5" customWidth="1"/>
    <col min="8" max="8" width="10.28125" style="5" bestFit="1" customWidth="1"/>
    <col min="9" max="9" width="9.140625" style="5" customWidth="1"/>
    <col min="10" max="12" width="10.421875" style="5" bestFit="1" customWidth="1"/>
    <col min="13" max="14" width="16.140625" style="5" bestFit="1" customWidth="1"/>
    <col min="15" max="15" width="10.8515625" style="5" customWidth="1"/>
    <col min="16" max="16" width="16.140625" style="5" customWidth="1"/>
    <col min="17" max="17" width="12.28125" style="5" customWidth="1"/>
    <col min="18" max="16384" width="9.140625" style="5" customWidth="1"/>
  </cols>
  <sheetData>
    <row r="1" ht="15">
      <c r="A1" s="10" t="s">
        <v>388</v>
      </c>
    </row>
    <row r="3" spans="1:2" ht="12.75">
      <c r="A3" s="31" t="s">
        <v>400</v>
      </c>
      <c r="B3" s="3"/>
    </row>
    <row r="4" spans="1:17" s="4" customFormat="1" ht="25.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59">
        <v>42339</v>
      </c>
      <c r="K5" s="37">
        <v>41974</v>
      </c>
      <c r="L5" s="69">
        <v>42339</v>
      </c>
      <c r="M5" s="37">
        <v>41974</v>
      </c>
      <c r="N5" s="69">
        <v>42339</v>
      </c>
      <c r="O5" s="37" t="s">
        <v>396</v>
      </c>
      <c r="P5" s="178"/>
      <c r="Q5" s="190"/>
    </row>
    <row r="6" spans="1:17" ht="12.75">
      <c r="A6" s="15" t="s">
        <v>329</v>
      </c>
      <c r="B6" s="16">
        <v>21650</v>
      </c>
      <c r="C6" s="116">
        <v>20170</v>
      </c>
      <c r="D6" s="61">
        <v>13250</v>
      </c>
      <c r="E6" s="116">
        <v>10240</v>
      </c>
      <c r="F6" s="57">
        <v>0.85</v>
      </c>
      <c r="G6" s="86">
        <v>0.9041044776119403</v>
      </c>
      <c r="H6" s="93">
        <f>G6-F6</f>
        <v>0.05</v>
      </c>
      <c r="I6" s="58">
        <v>10840</v>
      </c>
      <c r="J6" s="120">
        <v>8040</v>
      </c>
      <c r="K6" s="154">
        <v>9260</v>
      </c>
      <c r="L6" s="120">
        <v>7270</v>
      </c>
      <c r="M6" s="141">
        <v>60860000</v>
      </c>
      <c r="N6" s="112">
        <v>60195000</v>
      </c>
      <c r="O6" s="125">
        <f>(N6-M6)/M6</f>
        <v>-0.011</v>
      </c>
      <c r="P6" s="155">
        <v>14372000</v>
      </c>
      <c r="Q6" s="149">
        <v>1691000</v>
      </c>
    </row>
    <row r="7" spans="1:17" ht="12.75">
      <c r="A7" s="15" t="s">
        <v>330</v>
      </c>
      <c r="B7" s="16">
        <v>1660</v>
      </c>
      <c r="C7" s="117">
        <v>1570</v>
      </c>
      <c r="D7" s="61">
        <v>1070</v>
      </c>
      <c r="E7" s="117">
        <v>900</v>
      </c>
      <c r="F7" s="57">
        <v>0.89</v>
      </c>
      <c r="G7" s="86">
        <v>0.9327731092436975</v>
      </c>
      <c r="H7" s="95">
        <f aca="true" t="shared" si="0" ref="H7:H35">G7-F7</f>
        <v>0.04</v>
      </c>
      <c r="I7" s="58">
        <v>880</v>
      </c>
      <c r="J7" s="120">
        <v>710</v>
      </c>
      <c r="K7" s="154">
        <v>780</v>
      </c>
      <c r="L7" s="120">
        <v>670</v>
      </c>
      <c r="M7" s="141">
        <v>5712000</v>
      </c>
      <c r="N7" s="112">
        <v>5698000</v>
      </c>
      <c r="O7" s="125">
        <f aca="true" t="shared" si="1" ref="O7:O35">(N7-M7)/M7</f>
        <v>-0.002</v>
      </c>
      <c r="P7" s="156">
        <v>1746000</v>
      </c>
      <c r="Q7" s="150">
        <v>168000</v>
      </c>
    </row>
    <row r="8" spans="1:17" ht="12.75">
      <c r="A8" s="15" t="s">
        <v>331</v>
      </c>
      <c r="B8" s="16">
        <v>3010</v>
      </c>
      <c r="C8" s="117">
        <v>2820</v>
      </c>
      <c r="D8" s="61">
        <v>1800</v>
      </c>
      <c r="E8" s="117">
        <v>1450</v>
      </c>
      <c r="F8" s="57">
        <v>0.87</v>
      </c>
      <c r="G8" s="86">
        <v>0.9186046511627907</v>
      </c>
      <c r="H8" s="95">
        <f t="shared" si="0"/>
        <v>0.05</v>
      </c>
      <c r="I8" s="58">
        <v>1560</v>
      </c>
      <c r="J8" s="120">
        <v>1200</v>
      </c>
      <c r="K8" s="154">
        <v>1360</v>
      </c>
      <c r="L8" s="120">
        <v>1110</v>
      </c>
      <c r="M8" s="141">
        <v>8330000</v>
      </c>
      <c r="N8" s="112">
        <v>8088000</v>
      </c>
      <c r="O8" s="125">
        <f t="shared" si="1"/>
        <v>-0.029</v>
      </c>
      <c r="P8" s="156">
        <v>2447000</v>
      </c>
      <c r="Q8" s="150">
        <v>263000</v>
      </c>
    </row>
    <row r="9" spans="1:17" ht="12.75">
      <c r="A9" s="15" t="s">
        <v>332</v>
      </c>
      <c r="B9" s="16">
        <v>7320</v>
      </c>
      <c r="C9" s="117">
        <v>6790</v>
      </c>
      <c r="D9" s="61">
        <v>4420</v>
      </c>
      <c r="E9" s="117">
        <v>3490</v>
      </c>
      <c r="F9" s="57">
        <v>0.87</v>
      </c>
      <c r="G9" s="86">
        <v>0.9203316510454218</v>
      </c>
      <c r="H9" s="95">
        <f t="shared" si="0"/>
        <v>0.05</v>
      </c>
      <c r="I9" s="58">
        <v>3660</v>
      </c>
      <c r="J9" s="120">
        <v>2770</v>
      </c>
      <c r="K9" s="154">
        <v>3170</v>
      </c>
      <c r="L9" s="120">
        <v>2550</v>
      </c>
      <c r="M9" s="141">
        <v>20030000</v>
      </c>
      <c r="N9" s="112">
        <v>19225000</v>
      </c>
      <c r="O9" s="125">
        <f t="shared" si="1"/>
        <v>-0.04</v>
      </c>
      <c r="P9" s="156">
        <v>5375000</v>
      </c>
      <c r="Q9" s="150">
        <v>575000</v>
      </c>
    </row>
    <row r="10" spans="1:17" ht="12.75">
      <c r="A10" s="15" t="s">
        <v>333</v>
      </c>
      <c r="B10" s="16">
        <v>7590</v>
      </c>
      <c r="C10" s="117">
        <v>7180</v>
      </c>
      <c r="D10" s="61">
        <v>4560</v>
      </c>
      <c r="E10" s="117">
        <v>3660</v>
      </c>
      <c r="F10" s="57">
        <v>0.89</v>
      </c>
      <c r="G10" s="86">
        <v>0.9336960217613057</v>
      </c>
      <c r="H10" s="95">
        <f t="shared" si="0"/>
        <v>0.04</v>
      </c>
      <c r="I10" s="58">
        <v>3780</v>
      </c>
      <c r="J10" s="120">
        <v>2940</v>
      </c>
      <c r="K10" s="154">
        <v>3350</v>
      </c>
      <c r="L10" s="120">
        <v>2750</v>
      </c>
      <c r="M10" s="141">
        <v>20494000</v>
      </c>
      <c r="N10" s="112">
        <v>20069000</v>
      </c>
      <c r="O10" s="125">
        <f t="shared" si="1"/>
        <v>-0.021</v>
      </c>
      <c r="P10" s="156">
        <v>5586000</v>
      </c>
      <c r="Q10" s="150">
        <v>549000</v>
      </c>
    </row>
    <row r="11" spans="1:17" ht="12.75">
      <c r="A11" s="15" t="s">
        <v>334</v>
      </c>
      <c r="B11" s="16">
        <v>2710</v>
      </c>
      <c r="C11" s="117">
        <v>2530</v>
      </c>
      <c r="D11" s="61">
        <v>1680</v>
      </c>
      <c r="E11" s="117">
        <v>1350</v>
      </c>
      <c r="F11" s="57">
        <v>0.87</v>
      </c>
      <c r="G11" s="86">
        <v>0.9111111111111111</v>
      </c>
      <c r="H11" s="95">
        <f t="shared" si="0"/>
        <v>0.04</v>
      </c>
      <c r="I11" s="58">
        <v>1400</v>
      </c>
      <c r="J11" s="120">
        <v>1080</v>
      </c>
      <c r="K11" s="154">
        <v>1210</v>
      </c>
      <c r="L11" s="120">
        <v>980</v>
      </c>
      <c r="M11" s="141">
        <v>8386000</v>
      </c>
      <c r="N11" s="112">
        <v>8301000</v>
      </c>
      <c r="O11" s="125">
        <f t="shared" si="1"/>
        <v>-0.01</v>
      </c>
      <c r="P11" s="156">
        <v>2379000</v>
      </c>
      <c r="Q11" s="150">
        <v>246000</v>
      </c>
    </row>
    <row r="12" spans="1:17" ht="12.75">
      <c r="A12" s="15" t="s">
        <v>335</v>
      </c>
      <c r="B12" s="16">
        <v>3680</v>
      </c>
      <c r="C12" s="117">
        <v>3470</v>
      </c>
      <c r="D12" s="61">
        <v>2240</v>
      </c>
      <c r="E12" s="117">
        <v>1840</v>
      </c>
      <c r="F12" s="57">
        <v>0.88</v>
      </c>
      <c r="G12" s="86">
        <v>0.9237113402061856</v>
      </c>
      <c r="H12" s="95">
        <f t="shared" si="0"/>
        <v>0.04</v>
      </c>
      <c r="I12" s="58">
        <v>1860</v>
      </c>
      <c r="J12" s="120">
        <v>1460</v>
      </c>
      <c r="K12" s="154">
        <v>1640</v>
      </c>
      <c r="L12" s="120">
        <v>1340</v>
      </c>
      <c r="M12" s="141">
        <v>11228000</v>
      </c>
      <c r="N12" s="112">
        <v>10900000</v>
      </c>
      <c r="O12" s="125">
        <f t="shared" si="1"/>
        <v>-0.029</v>
      </c>
      <c r="P12" s="156">
        <v>3220000</v>
      </c>
      <c r="Q12" s="150">
        <v>354000</v>
      </c>
    </row>
    <row r="13" spans="1:17" ht="12.75">
      <c r="A13" s="15" t="s">
        <v>336</v>
      </c>
      <c r="B13" s="16">
        <v>2080</v>
      </c>
      <c r="C13" s="117">
        <v>1960</v>
      </c>
      <c r="D13" s="61">
        <v>1230</v>
      </c>
      <c r="E13" s="117">
        <v>1030</v>
      </c>
      <c r="F13" s="57">
        <v>0.87</v>
      </c>
      <c r="G13" s="86">
        <v>0.9365079365079365</v>
      </c>
      <c r="H13" s="95">
        <f t="shared" si="0"/>
        <v>0.07</v>
      </c>
      <c r="I13" s="58">
        <v>1050</v>
      </c>
      <c r="J13" s="120">
        <v>820</v>
      </c>
      <c r="K13" s="154">
        <v>910</v>
      </c>
      <c r="L13" s="120">
        <v>770</v>
      </c>
      <c r="M13" s="141">
        <v>5982000</v>
      </c>
      <c r="N13" s="112">
        <v>5644000</v>
      </c>
      <c r="O13" s="125">
        <f t="shared" si="1"/>
        <v>-0.057</v>
      </c>
      <c r="P13" s="156">
        <v>1915000</v>
      </c>
      <c r="Q13" s="150">
        <v>217000</v>
      </c>
    </row>
    <row r="14" spans="1:17" ht="12.75">
      <c r="A14" s="15" t="s">
        <v>337</v>
      </c>
      <c r="B14" s="16">
        <v>1350</v>
      </c>
      <c r="C14" s="117">
        <v>1280</v>
      </c>
      <c r="D14" s="61">
        <v>830</v>
      </c>
      <c r="E14" s="117">
        <v>660</v>
      </c>
      <c r="F14" s="57">
        <v>0.86</v>
      </c>
      <c r="G14" s="86">
        <v>0.9160447761194029</v>
      </c>
      <c r="H14" s="95">
        <f t="shared" si="0"/>
        <v>0.06</v>
      </c>
      <c r="I14" s="58">
        <v>700</v>
      </c>
      <c r="J14" s="120">
        <v>540</v>
      </c>
      <c r="K14" s="154">
        <v>600</v>
      </c>
      <c r="L14" s="120">
        <v>490</v>
      </c>
      <c r="M14" s="141">
        <v>3654000</v>
      </c>
      <c r="N14" s="112">
        <v>3577000</v>
      </c>
      <c r="O14" s="125">
        <f t="shared" si="1"/>
        <v>-0.021</v>
      </c>
      <c r="P14" s="156">
        <v>1191000</v>
      </c>
      <c r="Q14" s="150">
        <v>130000</v>
      </c>
    </row>
    <row r="15" spans="1:17" ht="12.75">
      <c r="A15" s="15" t="s">
        <v>338</v>
      </c>
      <c r="B15" s="16">
        <v>3080</v>
      </c>
      <c r="C15" s="117">
        <v>2840</v>
      </c>
      <c r="D15" s="61">
        <v>1870</v>
      </c>
      <c r="E15" s="117">
        <v>1470</v>
      </c>
      <c r="F15" s="57">
        <v>0.88</v>
      </c>
      <c r="G15" s="86">
        <v>0.920675105485232</v>
      </c>
      <c r="H15" s="95">
        <f t="shared" si="0"/>
        <v>0.04</v>
      </c>
      <c r="I15" s="58">
        <v>1570</v>
      </c>
      <c r="J15" s="120">
        <v>1190</v>
      </c>
      <c r="K15" s="154">
        <v>1380</v>
      </c>
      <c r="L15" s="120">
        <v>1090</v>
      </c>
      <c r="M15" s="141">
        <v>8525000</v>
      </c>
      <c r="N15" s="112">
        <v>8312000</v>
      </c>
      <c r="O15" s="125">
        <f t="shared" si="1"/>
        <v>-0.025</v>
      </c>
      <c r="P15" s="156">
        <v>2553000</v>
      </c>
      <c r="Q15" s="150">
        <v>311000</v>
      </c>
    </row>
    <row r="16" spans="1:17" ht="12.75">
      <c r="A16" s="15" t="s">
        <v>339</v>
      </c>
      <c r="B16" s="16">
        <v>1470</v>
      </c>
      <c r="C16" s="117">
        <v>1390</v>
      </c>
      <c r="D16" s="61">
        <v>870</v>
      </c>
      <c r="E16" s="117">
        <v>720</v>
      </c>
      <c r="F16" s="57">
        <v>0.88</v>
      </c>
      <c r="G16" s="86">
        <v>0.9363166953528399</v>
      </c>
      <c r="H16" s="95">
        <f t="shared" si="0"/>
        <v>0.06</v>
      </c>
      <c r="I16" s="58">
        <v>730</v>
      </c>
      <c r="J16" s="120">
        <v>580</v>
      </c>
      <c r="K16" s="154">
        <v>640</v>
      </c>
      <c r="L16" s="120">
        <v>540</v>
      </c>
      <c r="M16" s="141">
        <v>4345000</v>
      </c>
      <c r="N16" s="112">
        <v>4240000</v>
      </c>
      <c r="O16" s="125">
        <f t="shared" si="1"/>
        <v>-0.024</v>
      </c>
      <c r="P16" s="156">
        <v>1298000</v>
      </c>
      <c r="Q16" s="150">
        <v>164000</v>
      </c>
    </row>
    <row r="17" spans="1:17" ht="12.75">
      <c r="A17" s="15" t="s">
        <v>340</v>
      </c>
      <c r="B17" s="16">
        <v>3630</v>
      </c>
      <c r="C17" s="117">
        <v>3400</v>
      </c>
      <c r="D17" s="61">
        <v>2250</v>
      </c>
      <c r="E17" s="117">
        <v>1780</v>
      </c>
      <c r="F17" s="57">
        <v>0.87</v>
      </c>
      <c r="G17" s="86">
        <v>0.9245283018867925</v>
      </c>
      <c r="H17" s="95">
        <f t="shared" si="0"/>
        <v>0.05</v>
      </c>
      <c r="I17" s="58">
        <v>1880</v>
      </c>
      <c r="J17" s="120">
        <v>1430</v>
      </c>
      <c r="K17" s="154">
        <v>1640</v>
      </c>
      <c r="L17" s="120">
        <v>1320</v>
      </c>
      <c r="M17" s="141">
        <v>10177000</v>
      </c>
      <c r="N17" s="112">
        <v>10219000</v>
      </c>
      <c r="O17" s="125">
        <f t="shared" si="1"/>
        <v>0.004</v>
      </c>
      <c r="P17" s="156">
        <v>3032000</v>
      </c>
      <c r="Q17" s="150">
        <v>326000</v>
      </c>
    </row>
    <row r="18" spans="1:17" ht="12.75">
      <c r="A18" s="15" t="s">
        <v>341</v>
      </c>
      <c r="B18" s="16">
        <v>2240</v>
      </c>
      <c r="C18" s="117">
        <v>2120</v>
      </c>
      <c r="D18" s="61">
        <v>1450</v>
      </c>
      <c r="E18" s="117">
        <v>1190</v>
      </c>
      <c r="F18" s="57">
        <v>0.88</v>
      </c>
      <c r="G18" s="86">
        <v>0.9216931216931217</v>
      </c>
      <c r="H18" s="95">
        <f t="shared" si="0"/>
        <v>0.04</v>
      </c>
      <c r="I18" s="58">
        <v>1190</v>
      </c>
      <c r="J18" s="120">
        <v>950</v>
      </c>
      <c r="K18" s="154">
        <v>1050</v>
      </c>
      <c r="L18" s="120">
        <v>870</v>
      </c>
      <c r="M18" s="141">
        <v>6538000</v>
      </c>
      <c r="N18" s="112">
        <v>6513000</v>
      </c>
      <c r="O18" s="125">
        <f t="shared" si="1"/>
        <v>-0.004</v>
      </c>
      <c r="P18" s="156">
        <v>2019000</v>
      </c>
      <c r="Q18" s="150">
        <v>217000</v>
      </c>
    </row>
    <row r="19" spans="1:17" ht="12.75">
      <c r="A19" s="15" t="s">
        <v>342</v>
      </c>
      <c r="B19" s="16">
        <v>2200</v>
      </c>
      <c r="C19" s="117">
        <v>2060</v>
      </c>
      <c r="D19" s="61">
        <v>1350</v>
      </c>
      <c r="E19" s="117">
        <v>1110</v>
      </c>
      <c r="F19" s="57">
        <v>0.86</v>
      </c>
      <c r="G19" s="86">
        <v>0.915273132664437</v>
      </c>
      <c r="H19" s="95">
        <f t="shared" si="0"/>
        <v>0.06</v>
      </c>
      <c r="I19" s="58">
        <v>1150</v>
      </c>
      <c r="J19" s="120">
        <v>900</v>
      </c>
      <c r="K19" s="154">
        <v>990</v>
      </c>
      <c r="L19" s="120">
        <v>820</v>
      </c>
      <c r="M19" s="141">
        <v>6194000</v>
      </c>
      <c r="N19" s="112">
        <v>5664000</v>
      </c>
      <c r="O19" s="125">
        <f t="shared" si="1"/>
        <v>-0.086</v>
      </c>
      <c r="P19" s="156">
        <v>2030000</v>
      </c>
      <c r="Q19" s="150">
        <v>187000</v>
      </c>
    </row>
    <row r="20" spans="1:17" ht="12.75">
      <c r="A20" s="15" t="s">
        <v>343</v>
      </c>
      <c r="B20" s="16">
        <v>8550</v>
      </c>
      <c r="C20" s="117">
        <v>7990</v>
      </c>
      <c r="D20" s="61">
        <v>4960</v>
      </c>
      <c r="E20" s="117">
        <v>3840</v>
      </c>
      <c r="F20" s="57">
        <v>0.87</v>
      </c>
      <c r="G20" s="86">
        <v>0.9135276776940714</v>
      </c>
      <c r="H20" s="95">
        <f t="shared" si="0"/>
        <v>0.04</v>
      </c>
      <c r="I20" s="58">
        <v>4070</v>
      </c>
      <c r="J20" s="120">
        <v>3050</v>
      </c>
      <c r="K20" s="154">
        <v>3530</v>
      </c>
      <c r="L20" s="120">
        <v>2790</v>
      </c>
      <c r="M20" s="141">
        <v>27246000</v>
      </c>
      <c r="N20" s="112">
        <v>26647000</v>
      </c>
      <c r="O20" s="125">
        <f t="shared" si="1"/>
        <v>-0.022</v>
      </c>
      <c r="P20" s="156">
        <v>5575000</v>
      </c>
      <c r="Q20" s="150">
        <v>686000</v>
      </c>
    </row>
    <row r="21" spans="1:17" ht="12.75">
      <c r="A21" s="15" t="s">
        <v>344</v>
      </c>
      <c r="B21" s="16">
        <v>5880</v>
      </c>
      <c r="C21" s="117">
        <v>5520</v>
      </c>
      <c r="D21" s="61">
        <v>3540</v>
      </c>
      <c r="E21" s="117">
        <v>2870</v>
      </c>
      <c r="F21" s="57">
        <v>0.88</v>
      </c>
      <c r="G21" s="86">
        <v>0.9251313485113836</v>
      </c>
      <c r="H21" s="95">
        <f t="shared" si="0"/>
        <v>0.05</v>
      </c>
      <c r="I21" s="58">
        <v>2920</v>
      </c>
      <c r="J21" s="120">
        <v>2280</v>
      </c>
      <c r="K21" s="154">
        <v>2580</v>
      </c>
      <c r="L21" s="120">
        <v>2110</v>
      </c>
      <c r="M21" s="141">
        <v>18876000</v>
      </c>
      <c r="N21" s="112">
        <v>18922000</v>
      </c>
      <c r="O21" s="125">
        <f t="shared" si="1"/>
        <v>0.002</v>
      </c>
      <c r="P21" s="156">
        <v>5027000</v>
      </c>
      <c r="Q21" s="150">
        <v>519000</v>
      </c>
    </row>
    <row r="22" spans="1:17" ht="12.75">
      <c r="A22" s="15" t="s">
        <v>345</v>
      </c>
      <c r="B22" s="16">
        <v>4190</v>
      </c>
      <c r="C22" s="117">
        <v>3950</v>
      </c>
      <c r="D22" s="61">
        <v>2670</v>
      </c>
      <c r="E22" s="117">
        <v>2140</v>
      </c>
      <c r="F22" s="57">
        <v>0.89</v>
      </c>
      <c r="G22" s="86">
        <v>0.9165207238762405</v>
      </c>
      <c r="H22" s="95">
        <f t="shared" si="0"/>
        <v>0.03</v>
      </c>
      <c r="I22" s="58">
        <v>2160</v>
      </c>
      <c r="J22" s="120">
        <v>1710</v>
      </c>
      <c r="K22" s="154">
        <v>1920</v>
      </c>
      <c r="L22" s="120">
        <v>1570</v>
      </c>
      <c r="M22" s="141">
        <v>11501000</v>
      </c>
      <c r="N22" s="112">
        <v>11373000</v>
      </c>
      <c r="O22" s="125">
        <f t="shared" si="1"/>
        <v>-0.011</v>
      </c>
      <c r="P22" s="156">
        <v>3907000</v>
      </c>
      <c r="Q22" s="150">
        <v>393000</v>
      </c>
    </row>
    <row r="23" spans="1:17" ht="12.75">
      <c r="A23" s="15" t="s">
        <v>346</v>
      </c>
      <c r="B23" s="16">
        <v>2120</v>
      </c>
      <c r="C23" s="117">
        <v>2010</v>
      </c>
      <c r="D23" s="61">
        <v>1260</v>
      </c>
      <c r="E23" s="117">
        <v>1040</v>
      </c>
      <c r="F23" s="57">
        <v>0.88</v>
      </c>
      <c r="G23" s="86">
        <v>0.9289156626506024</v>
      </c>
      <c r="H23" s="95">
        <f t="shared" si="0"/>
        <v>0.05</v>
      </c>
      <c r="I23" s="58">
        <v>1050</v>
      </c>
      <c r="J23" s="120">
        <v>830</v>
      </c>
      <c r="K23" s="154">
        <v>930</v>
      </c>
      <c r="L23" s="120">
        <v>770</v>
      </c>
      <c r="M23" s="141">
        <v>6169000</v>
      </c>
      <c r="N23" s="112">
        <v>5942000</v>
      </c>
      <c r="O23" s="125">
        <f t="shared" si="1"/>
        <v>-0.037</v>
      </c>
      <c r="P23" s="156">
        <v>1845000</v>
      </c>
      <c r="Q23" s="150">
        <v>202000</v>
      </c>
    </row>
    <row r="24" spans="1:17" ht="12.75">
      <c r="A24" s="15" t="s">
        <v>347</v>
      </c>
      <c r="B24" s="16">
        <v>2680</v>
      </c>
      <c r="C24" s="117">
        <v>2550</v>
      </c>
      <c r="D24" s="61">
        <v>1720</v>
      </c>
      <c r="E24" s="117">
        <v>1430</v>
      </c>
      <c r="F24" s="57">
        <v>0.88</v>
      </c>
      <c r="G24" s="86">
        <v>0.925476603119584</v>
      </c>
      <c r="H24" s="95">
        <f t="shared" si="0"/>
        <v>0.05</v>
      </c>
      <c r="I24" s="58">
        <v>1420</v>
      </c>
      <c r="J24" s="120">
        <v>1150</v>
      </c>
      <c r="K24" s="154">
        <v>1250</v>
      </c>
      <c r="L24" s="120">
        <v>1070</v>
      </c>
      <c r="M24" s="141">
        <v>7371000</v>
      </c>
      <c r="N24" s="112">
        <v>7216000</v>
      </c>
      <c r="O24" s="125">
        <f t="shared" si="1"/>
        <v>-0.021</v>
      </c>
      <c r="P24" s="156">
        <v>2535000</v>
      </c>
      <c r="Q24" s="150">
        <v>238000</v>
      </c>
    </row>
    <row r="25" spans="1:17" ht="12.75">
      <c r="A25" s="15" t="s">
        <v>348</v>
      </c>
      <c r="B25" s="16">
        <v>1880</v>
      </c>
      <c r="C25" s="117">
        <v>1780</v>
      </c>
      <c r="D25" s="61">
        <v>1230</v>
      </c>
      <c r="E25" s="117">
        <v>1000</v>
      </c>
      <c r="F25" s="57">
        <v>0.91</v>
      </c>
      <c r="G25" s="86">
        <v>0.9388535031847134</v>
      </c>
      <c r="H25" s="95">
        <f t="shared" si="0"/>
        <v>0.03</v>
      </c>
      <c r="I25" s="58">
        <v>990</v>
      </c>
      <c r="J25" s="120">
        <v>790</v>
      </c>
      <c r="K25" s="154">
        <v>900</v>
      </c>
      <c r="L25" s="120">
        <v>740</v>
      </c>
      <c r="M25" s="141">
        <v>4754000</v>
      </c>
      <c r="N25" s="112">
        <v>4755000</v>
      </c>
      <c r="O25" s="125">
        <f t="shared" si="1"/>
        <v>0</v>
      </c>
      <c r="P25" s="156">
        <v>1628000</v>
      </c>
      <c r="Q25" s="150">
        <v>165000</v>
      </c>
    </row>
    <row r="26" spans="1:17" ht="12.75">
      <c r="A26" s="15" t="s">
        <v>349</v>
      </c>
      <c r="B26" s="16">
        <v>7400</v>
      </c>
      <c r="C26" s="117">
        <v>6920</v>
      </c>
      <c r="D26" s="61">
        <v>4240</v>
      </c>
      <c r="E26" s="117">
        <v>3320</v>
      </c>
      <c r="F26" s="57">
        <v>0.87</v>
      </c>
      <c r="G26" s="86">
        <v>0.9062163133309379</v>
      </c>
      <c r="H26" s="95">
        <f t="shared" si="0"/>
        <v>0.04</v>
      </c>
      <c r="I26" s="58">
        <v>3680</v>
      </c>
      <c r="J26" s="120">
        <v>2780</v>
      </c>
      <c r="K26" s="154">
        <v>3200</v>
      </c>
      <c r="L26" s="120">
        <v>2520</v>
      </c>
      <c r="M26" s="141">
        <v>19285000</v>
      </c>
      <c r="N26" s="112">
        <v>19074000</v>
      </c>
      <c r="O26" s="125">
        <f t="shared" si="1"/>
        <v>-0.011</v>
      </c>
      <c r="P26" s="156">
        <v>4810000</v>
      </c>
      <c r="Q26" s="150">
        <v>522000</v>
      </c>
    </row>
    <row r="27" spans="1:17" ht="12.75">
      <c r="A27" s="15" t="s">
        <v>350</v>
      </c>
      <c r="B27" s="16">
        <v>1880</v>
      </c>
      <c r="C27" s="117">
        <v>1770</v>
      </c>
      <c r="D27" s="61">
        <v>1240</v>
      </c>
      <c r="E27" s="117">
        <v>1000</v>
      </c>
      <c r="F27" s="57">
        <v>0.88</v>
      </c>
      <c r="G27" s="86">
        <v>0.9157088122605364</v>
      </c>
      <c r="H27" s="95">
        <f t="shared" si="0"/>
        <v>0.04</v>
      </c>
      <c r="I27" s="58">
        <v>980</v>
      </c>
      <c r="J27" s="120">
        <v>780</v>
      </c>
      <c r="K27" s="154">
        <v>870</v>
      </c>
      <c r="L27" s="120">
        <v>720</v>
      </c>
      <c r="M27" s="141">
        <v>5535000</v>
      </c>
      <c r="N27" s="112">
        <v>5660000</v>
      </c>
      <c r="O27" s="125">
        <f t="shared" si="1"/>
        <v>0.023</v>
      </c>
      <c r="P27" s="156">
        <v>1922000</v>
      </c>
      <c r="Q27" s="150">
        <v>165000</v>
      </c>
    </row>
    <row r="28" spans="1:17" ht="12.75">
      <c r="A28" s="15" t="s">
        <v>351</v>
      </c>
      <c r="B28" s="16">
        <v>2430</v>
      </c>
      <c r="C28" s="117">
        <v>2270</v>
      </c>
      <c r="D28" s="61">
        <v>1390</v>
      </c>
      <c r="E28" s="117">
        <v>1130</v>
      </c>
      <c r="F28" s="57">
        <v>0.86</v>
      </c>
      <c r="G28" s="86">
        <v>0.9078389830508474</v>
      </c>
      <c r="H28" s="95">
        <f t="shared" si="0"/>
        <v>0.05</v>
      </c>
      <c r="I28" s="58">
        <v>1210</v>
      </c>
      <c r="J28" s="120">
        <v>940</v>
      </c>
      <c r="K28" s="154">
        <v>1040</v>
      </c>
      <c r="L28" s="120">
        <v>860</v>
      </c>
      <c r="M28" s="141">
        <v>7363000</v>
      </c>
      <c r="N28" s="112">
        <v>7118000</v>
      </c>
      <c r="O28" s="125">
        <f t="shared" si="1"/>
        <v>-0.033</v>
      </c>
      <c r="P28" s="156">
        <v>1917000</v>
      </c>
      <c r="Q28" s="150">
        <v>221000</v>
      </c>
    </row>
    <row r="29" spans="1:17" ht="12.75">
      <c r="A29" s="15" t="s">
        <v>352</v>
      </c>
      <c r="B29" s="16">
        <v>5260</v>
      </c>
      <c r="C29" s="117">
        <v>4950</v>
      </c>
      <c r="D29" s="61">
        <v>3110</v>
      </c>
      <c r="E29" s="117">
        <v>2510</v>
      </c>
      <c r="F29" s="57">
        <v>0.88</v>
      </c>
      <c r="G29" s="86">
        <v>0.9129377431906615</v>
      </c>
      <c r="H29" s="95">
        <f t="shared" si="0"/>
        <v>0.03</v>
      </c>
      <c r="I29" s="58">
        <v>2620</v>
      </c>
      <c r="J29" s="120">
        <v>2060</v>
      </c>
      <c r="K29" s="154">
        <v>2310</v>
      </c>
      <c r="L29" s="120">
        <v>1880</v>
      </c>
      <c r="M29" s="141">
        <v>16328000</v>
      </c>
      <c r="N29" s="112">
        <v>15706000</v>
      </c>
      <c r="O29" s="125">
        <f t="shared" si="1"/>
        <v>-0.038</v>
      </c>
      <c r="P29" s="156">
        <v>3854000</v>
      </c>
      <c r="Q29" s="150">
        <v>448000</v>
      </c>
    </row>
    <row r="30" spans="1:17" ht="12.75">
      <c r="A30" s="15" t="s">
        <v>353</v>
      </c>
      <c r="B30" s="16">
        <v>7400</v>
      </c>
      <c r="C30" s="117">
        <v>6970</v>
      </c>
      <c r="D30" s="61">
        <v>4230</v>
      </c>
      <c r="E30" s="117">
        <v>3430</v>
      </c>
      <c r="F30" s="57">
        <v>0.86</v>
      </c>
      <c r="G30" s="86">
        <v>0.9237883832778394</v>
      </c>
      <c r="H30" s="95">
        <f t="shared" si="0"/>
        <v>0.06</v>
      </c>
      <c r="I30" s="58">
        <v>3560</v>
      </c>
      <c r="J30" s="120">
        <v>2700</v>
      </c>
      <c r="K30" s="154">
        <v>3050</v>
      </c>
      <c r="L30" s="120">
        <v>2500</v>
      </c>
      <c r="M30" s="141">
        <v>21015000</v>
      </c>
      <c r="N30" s="112">
        <v>20548000</v>
      </c>
      <c r="O30" s="125">
        <f t="shared" si="1"/>
        <v>-0.022</v>
      </c>
      <c r="P30" s="156">
        <v>4739000</v>
      </c>
      <c r="Q30" s="150">
        <v>490000</v>
      </c>
    </row>
    <row r="31" spans="1:17" ht="12.75">
      <c r="A31" s="15" t="s">
        <v>354</v>
      </c>
      <c r="B31" s="16">
        <v>2140</v>
      </c>
      <c r="C31" s="117">
        <v>1990</v>
      </c>
      <c r="D31" s="61">
        <v>1340</v>
      </c>
      <c r="E31" s="117">
        <v>1080</v>
      </c>
      <c r="F31" s="57">
        <v>0.88</v>
      </c>
      <c r="G31" s="86">
        <v>0.9183908045977012</v>
      </c>
      <c r="H31" s="95">
        <f t="shared" si="0"/>
        <v>0.04</v>
      </c>
      <c r="I31" s="58">
        <v>1120</v>
      </c>
      <c r="J31" s="120">
        <v>870</v>
      </c>
      <c r="K31" s="154">
        <v>980</v>
      </c>
      <c r="L31" s="120">
        <v>800</v>
      </c>
      <c r="M31" s="141">
        <v>5885000</v>
      </c>
      <c r="N31" s="112">
        <v>5736000</v>
      </c>
      <c r="O31" s="125">
        <f t="shared" si="1"/>
        <v>-0.025</v>
      </c>
      <c r="P31" s="156">
        <v>1870000</v>
      </c>
      <c r="Q31" s="150">
        <v>183000</v>
      </c>
    </row>
    <row r="32" spans="1:17" ht="12.75">
      <c r="A32" s="15" t="s">
        <v>355</v>
      </c>
      <c r="B32" s="16">
        <v>6850</v>
      </c>
      <c r="C32" s="117">
        <v>6410</v>
      </c>
      <c r="D32" s="61">
        <v>3840</v>
      </c>
      <c r="E32" s="117">
        <v>2940</v>
      </c>
      <c r="F32" s="57">
        <v>0.88</v>
      </c>
      <c r="G32" s="86">
        <v>0.9077834179357022</v>
      </c>
      <c r="H32" s="95">
        <f t="shared" si="0"/>
        <v>0.03</v>
      </c>
      <c r="I32" s="58">
        <v>3170</v>
      </c>
      <c r="J32" s="120">
        <v>2360</v>
      </c>
      <c r="K32" s="154">
        <v>2780</v>
      </c>
      <c r="L32" s="120">
        <v>2150</v>
      </c>
      <c r="M32" s="141">
        <v>20268000</v>
      </c>
      <c r="N32" s="112">
        <v>20175000</v>
      </c>
      <c r="O32" s="125">
        <f t="shared" si="1"/>
        <v>-0.005</v>
      </c>
      <c r="P32" s="156">
        <v>4135000</v>
      </c>
      <c r="Q32" s="150">
        <v>555000</v>
      </c>
    </row>
    <row r="33" spans="1:17" ht="12.75">
      <c r="A33" s="15" t="s">
        <v>356</v>
      </c>
      <c r="B33" s="16">
        <v>2400</v>
      </c>
      <c r="C33" s="117">
        <v>2250</v>
      </c>
      <c r="D33" s="61">
        <v>1480</v>
      </c>
      <c r="E33" s="117">
        <v>1200</v>
      </c>
      <c r="F33" s="57">
        <v>0.88</v>
      </c>
      <c r="G33" s="86">
        <v>0.9105263157894737</v>
      </c>
      <c r="H33" s="95">
        <f t="shared" si="0"/>
        <v>0.03</v>
      </c>
      <c r="I33" s="58">
        <v>1240</v>
      </c>
      <c r="J33" s="120">
        <v>950</v>
      </c>
      <c r="K33" s="154">
        <v>1090</v>
      </c>
      <c r="L33" s="120">
        <v>870</v>
      </c>
      <c r="M33" s="141">
        <v>6395000</v>
      </c>
      <c r="N33" s="112">
        <v>6312000</v>
      </c>
      <c r="O33" s="125">
        <f t="shared" si="1"/>
        <v>-0.013</v>
      </c>
      <c r="P33" s="156">
        <v>1951000</v>
      </c>
      <c r="Q33" s="150">
        <v>184000</v>
      </c>
    </row>
    <row r="34" spans="1:17" ht="12.75">
      <c r="A34" s="15" t="s">
        <v>357</v>
      </c>
      <c r="B34" s="16">
        <v>2140</v>
      </c>
      <c r="C34" s="117">
        <v>2040</v>
      </c>
      <c r="D34" s="61">
        <v>1310</v>
      </c>
      <c r="E34" s="117">
        <v>1130</v>
      </c>
      <c r="F34" s="57">
        <v>0.89</v>
      </c>
      <c r="G34" s="86">
        <v>0.9317673378076062</v>
      </c>
      <c r="H34" s="95">
        <f t="shared" si="0"/>
        <v>0.04</v>
      </c>
      <c r="I34" s="58">
        <v>1090</v>
      </c>
      <c r="J34" s="120">
        <v>890</v>
      </c>
      <c r="K34" s="154">
        <v>960</v>
      </c>
      <c r="L34" s="120">
        <v>830</v>
      </c>
      <c r="M34" s="141">
        <v>5870000</v>
      </c>
      <c r="N34" s="112">
        <v>5995000</v>
      </c>
      <c r="O34" s="125">
        <f t="shared" si="1"/>
        <v>0.021</v>
      </c>
      <c r="P34" s="156">
        <v>1953000</v>
      </c>
      <c r="Q34" s="150">
        <v>188000</v>
      </c>
    </row>
    <row r="35" spans="1:17" ht="12.75">
      <c r="A35" s="15" t="s">
        <v>358</v>
      </c>
      <c r="B35" s="16">
        <v>2560</v>
      </c>
      <c r="C35" s="117">
        <v>2420</v>
      </c>
      <c r="D35" s="61">
        <v>1520</v>
      </c>
      <c r="E35" s="117">
        <v>1260</v>
      </c>
      <c r="F35" s="57">
        <v>0.89</v>
      </c>
      <c r="G35" s="86">
        <v>0.9247743229689067</v>
      </c>
      <c r="H35" s="96">
        <f t="shared" si="0"/>
        <v>0.03</v>
      </c>
      <c r="I35" s="58">
        <v>1250</v>
      </c>
      <c r="J35" s="120">
        <v>1000</v>
      </c>
      <c r="K35" s="154">
        <v>1110</v>
      </c>
      <c r="L35" s="120">
        <v>920</v>
      </c>
      <c r="M35" s="141">
        <v>8463000</v>
      </c>
      <c r="N35" s="112">
        <v>8291000</v>
      </c>
      <c r="O35" s="125">
        <f t="shared" si="1"/>
        <v>-0.02</v>
      </c>
      <c r="P35" s="156">
        <v>2018000</v>
      </c>
      <c r="Q35" s="150">
        <v>214000</v>
      </c>
    </row>
    <row r="36" spans="1:17" s="1" customFormat="1" ht="12" customHeight="1">
      <c r="A36" s="2" t="s">
        <v>388</v>
      </c>
      <c r="B36" s="24">
        <v>129420</v>
      </c>
      <c r="C36" s="132">
        <v>121370</v>
      </c>
      <c r="D36" s="52">
        <v>77930</v>
      </c>
      <c r="E36" s="132">
        <f>SUM(E6:E35)</f>
        <v>62210</v>
      </c>
      <c r="F36" s="53">
        <f>K36/I36</f>
        <v>0.87</v>
      </c>
      <c r="G36" s="99">
        <f>L36/J36</f>
        <v>0.92</v>
      </c>
      <c r="H36" s="104">
        <f>G36-F36</f>
        <v>0.05</v>
      </c>
      <c r="I36" s="43">
        <v>64780</v>
      </c>
      <c r="J36" s="132">
        <f>SUM(J6:J35)</f>
        <v>49750</v>
      </c>
      <c r="K36" s="132">
        <f>SUM(K6:K35)</f>
        <v>56480</v>
      </c>
      <c r="L36" s="132">
        <f aca="true" t="shared" si="2" ref="L36:Q36">SUM(L6:L35)</f>
        <v>45670</v>
      </c>
      <c r="M36" s="115">
        <f t="shared" si="2"/>
        <v>372779000</v>
      </c>
      <c r="N36" s="115">
        <f t="shared" si="2"/>
        <v>366115000</v>
      </c>
      <c r="O36" s="136">
        <f>(N36-M36)/M36</f>
        <v>-0.018</v>
      </c>
      <c r="P36" s="113">
        <f t="shared" si="2"/>
        <v>98849000</v>
      </c>
      <c r="Q36" s="115">
        <f t="shared" si="2"/>
        <v>10771000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27"/>
  <sheetViews>
    <sheetView zoomScalePageLayoutView="0" workbookViewId="0" topLeftCell="A1">
      <selection activeCell="A3" sqref="A3"/>
    </sheetView>
  </sheetViews>
  <sheetFormatPr defaultColWidth="9.140625" defaultRowHeight="12.75"/>
  <cols>
    <col min="1" max="1" width="25.7109375" style="5" bestFit="1" customWidth="1"/>
    <col min="2" max="2" width="9.140625" style="5" customWidth="1"/>
    <col min="3" max="3" width="11.421875" style="5" bestFit="1" customWidth="1"/>
    <col min="4" max="4" width="9.140625" style="5" customWidth="1"/>
    <col min="5" max="5" width="10.421875" style="5" bestFit="1" customWidth="1"/>
    <col min="6" max="7" width="9.140625" style="5" customWidth="1"/>
    <col min="8" max="8" width="10.28125" style="5" customWidth="1"/>
    <col min="9" max="9" width="9.140625" style="5" customWidth="1"/>
    <col min="10" max="12" width="10.421875" style="5" bestFit="1" customWidth="1"/>
    <col min="13" max="14" width="18.28125" style="5" bestFit="1" customWidth="1"/>
    <col min="15" max="15" width="11.8515625" style="5" customWidth="1"/>
    <col min="16" max="16" width="16.140625" style="5" customWidth="1"/>
    <col min="17" max="17" width="12.421875" style="5" customWidth="1"/>
    <col min="18" max="16384" width="9.140625" style="5" customWidth="1"/>
  </cols>
  <sheetData>
    <row r="1" ht="15">
      <c r="A1" s="10" t="s">
        <v>389</v>
      </c>
    </row>
    <row r="3" spans="1:2" ht="12.75">
      <c r="A3" s="31" t="s">
        <v>400</v>
      </c>
      <c r="B3" s="3"/>
    </row>
    <row r="4" spans="1:17" s="4" customFormat="1" ht="24.7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37">
        <v>42339</v>
      </c>
      <c r="H5" s="94" t="s">
        <v>414</v>
      </c>
      <c r="I5" s="14">
        <v>41974</v>
      </c>
      <c r="J5" s="59">
        <v>42339</v>
      </c>
      <c r="K5" s="37">
        <v>41974</v>
      </c>
      <c r="L5" s="69">
        <v>42339</v>
      </c>
      <c r="M5" s="37">
        <v>41974</v>
      </c>
      <c r="N5" s="69">
        <v>42339</v>
      </c>
      <c r="O5" s="37" t="s">
        <v>396</v>
      </c>
      <c r="P5" s="178"/>
      <c r="Q5" s="190"/>
    </row>
    <row r="6" spans="1:17" ht="12.75">
      <c r="A6" s="15" t="s">
        <v>359</v>
      </c>
      <c r="B6" s="16">
        <v>7020</v>
      </c>
      <c r="C6" s="116">
        <v>6590</v>
      </c>
      <c r="D6" s="56">
        <v>4260</v>
      </c>
      <c r="E6" s="85">
        <v>3410</v>
      </c>
      <c r="F6" s="74">
        <v>0.89</v>
      </c>
      <c r="G6" s="100">
        <v>0.9148187258007744</v>
      </c>
      <c r="H6" s="93">
        <f>G6-F6</f>
        <v>0.02</v>
      </c>
      <c r="I6" s="58">
        <v>3590</v>
      </c>
      <c r="J6" s="120">
        <v>2840</v>
      </c>
      <c r="K6" s="46">
        <v>3190</v>
      </c>
      <c r="L6" s="120">
        <v>2600</v>
      </c>
      <c r="M6" s="49">
        <v>18225000</v>
      </c>
      <c r="N6" s="112">
        <v>17868000</v>
      </c>
      <c r="O6" s="114">
        <f>(N6-M6)/M6</f>
        <v>-0.02</v>
      </c>
      <c r="P6" s="112">
        <v>5171000</v>
      </c>
      <c r="Q6" s="149">
        <v>564000</v>
      </c>
    </row>
    <row r="7" spans="1:17" ht="12.75">
      <c r="A7" s="15" t="s">
        <v>360</v>
      </c>
      <c r="B7" s="16">
        <v>10970</v>
      </c>
      <c r="C7" s="117">
        <v>10230</v>
      </c>
      <c r="D7" s="56">
        <v>6600</v>
      </c>
      <c r="E7" s="85">
        <v>5210</v>
      </c>
      <c r="F7" s="74">
        <v>0.85</v>
      </c>
      <c r="G7" s="101">
        <v>0.8992322456813819</v>
      </c>
      <c r="H7" s="95">
        <f aca="true" t="shared" si="0" ref="H7:H26">G7-F7</f>
        <v>0.05</v>
      </c>
      <c r="I7" s="58">
        <v>5480</v>
      </c>
      <c r="J7" s="120">
        <v>4170</v>
      </c>
      <c r="K7" s="46">
        <v>4670</v>
      </c>
      <c r="L7" s="120">
        <v>3750</v>
      </c>
      <c r="M7" s="49">
        <v>30979000</v>
      </c>
      <c r="N7" s="112">
        <v>30013000</v>
      </c>
      <c r="O7" s="114">
        <f aca="true" t="shared" si="1" ref="O7:O26">(N7-M7)/M7</f>
        <v>-0.031</v>
      </c>
      <c r="P7" s="112">
        <v>7268000</v>
      </c>
      <c r="Q7" s="150">
        <v>770000</v>
      </c>
    </row>
    <row r="8" spans="1:17" ht="12.75">
      <c r="A8" s="15" t="s">
        <v>361</v>
      </c>
      <c r="B8" s="16">
        <v>4950</v>
      </c>
      <c r="C8" s="117">
        <v>4640</v>
      </c>
      <c r="D8" s="56">
        <v>2950</v>
      </c>
      <c r="E8" s="85">
        <v>2360</v>
      </c>
      <c r="F8" s="74">
        <v>0.88</v>
      </c>
      <c r="G8" s="101">
        <v>0.9077941925624045</v>
      </c>
      <c r="H8" s="95">
        <f t="shared" si="0"/>
        <v>0.03</v>
      </c>
      <c r="I8" s="58">
        <v>2500</v>
      </c>
      <c r="J8" s="120">
        <v>1960</v>
      </c>
      <c r="K8" s="46">
        <v>2190</v>
      </c>
      <c r="L8" s="120">
        <v>1780</v>
      </c>
      <c r="M8" s="49">
        <v>13778000</v>
      </c>
      <c r="N8" s="112">
        <v>13302000</v>
      </c>
      <c r="O8" s="114">
        <f t="shared" si="1"/>
        <v>-0.035</v>
      </c>
      <c r="P8" s="112">
        <v>3750000</v>
      </c>
      <c r="Q8" s="150">
        <v>396000</v>
      </c>
    </row>
    <row r="9" spans="1:17" ht="12.75">
      <c r="A9" s="15" t="s">
        <v>362</v>
      </c>
      <c r="B9" s="16">
        <v>890</v>
      </c>
      <c r="C9" s="117">
        <v>850</v>
      </c>
      <c r="D9" s="56">
        <v>560</v>
      </c>
      <c r="E9" s="85">
        <v>440</v>
      </c>
      <c r="F9" s="74">
        <v>0.89</v>
      </c>
      <c r="G9" s="101">
        <v>0.9076517150395779</v>
      </c>
      <c r="H9" s="95">
        <f t="shared" si="0"/>
        <v>0.02</v>
      </c>
      <c r="I9" s="58">
        <v>480</v>
      </c>
      <c r="J9" s="120">
        <v>380</v>
      </c>
      <c r="K9" s="46">
        <v>430</v>
      </c>
      <c r="L9" s="120">
        <v>340</v>
      </c>
      <c r="M9" s="49">
        <v>2648000</v>
      </c>
      <c r="N9" s="112">
        <v>2726000</v>
      </c>
      <c r="O9" s="114">
        <f t="shared" si="1"/>
        <v>0.029</v>
      </c>
      <c r="P9" s="112">
        <v>795000</v>
      </c>
      <c r="Q9" s="150">
        <v>73000</v>
      </c>
    </row>
    <row r="10" spans="1:17" ht="12.75">
      <c r="A10" s="15" t="s">
        <v>363</v>
      </c>
      <c r="B10" s="16">
        <v>8970</v>
      </c>
      <c r="C10" s="117">
        <v>8410</v>
      </c>
      <c r="D10" s="56">
        <v>5290</v>
      </c>
      <c r="E10" s="85">
        <v>4240</v>
      </c>
      <c r="F10" s="74">
        <v>0.87</v>
      </c>
      <c r="G10" s="101">
        <v>0.9096093527231252</v>
      </c>
      <c r="H10" s="95">
        <f t="shared" si="0"/>
        <v>0.04</v>
      </c>
      <c r="I10" s="58">
        <v>4530</v>
      </c>
      <c r="J10" s="120">
        <v>3510</v>
      </c>
      <c r="K10" s="46">
        <v>3960</v>
      </c>
      <c r="L10" s="120">
        <v>3190</v>
      </c>
      <c r="M10" s="49">
        <v>24403000</v>
      </c>
      <c r="N10" s="112">
        <v>24024000</v>
      </c>
      <c r="O10" s="114">
        <f t="shared" si="1"/>
        <v>-0.016</v>
      </c>
      <c r="P10" s="112">
        <v>6763000</v>
      </c>
      <c r="Q10" s="150">
        <v>782000</v>
      </c>
    </row>
    <row r="11" spans="1:17" ht="12.75">
      <c r="A11" s="15" t="s">
        <v>364</v>
      </c>
      <c r="B11" s="16">
        <v>7430</v>
      </c>
      <c r="C11" s="117">
        <v>6990</v>
      </c>
      <c r="D11" s="56">
        <v>4430</v>
      </c>
      <c r="E11" s="85">
        <v>3620</v>
      </c>
      <c r="F11" s="74">
        <v>0.87</v>
      </c>
      <c r="G11" s="101">
        <v>0.9168356997971603</v>
      </c>
      <c r="H11" s="95">
        <f t="shared" si="0"/>
        <v>0.05</v>
      </c>
      <c r="I11" s="58">
        <v>3780</v>
      </c>
      <c r="J11" s="120">
        <v>2960</v>
      </c>
      <c r="K11" s="46">
        <v>3280</v>
      </c>
      <c r="L11" s="120">
        <v>2710</v>
      </c>
      <c r="M11" s="49">
        <v>22603000</v>
      </c>
      <c r="N11" s="112">
        <v>22183000</v>
      </c>
      <c r="O11" s="114">
        <f t="shared" si="1"/>
        <v>-0.019</v>
      </c>
      <c r="P11" s="112">
        <v>6507000</v>
      </c>
      <c r="Q11" s="150">
        <v>721000</v>
      </c>
    </row>
    <row r="12" spans="1:17" ht="12.75">
      <c r="A12" s="15" t="s">
        <v>365</v>
      </c>
      <c r="B12" s="16">
        <v>1620</v>
      </c>
      <c r="C12" s="117">
        <v>1520</v>
      </c>
      <c r="D12" s="56">
        <v>1020</v>
      </c>
      <c r="E12" s="85">
        <v>860</v>
      </c>
      <c r="F12" s="74">
        <v>0.87</v>
      </c>
      <c r="G12" s="101">
        <v>0.93993993993994</v>
      </c>
      <c r="H12" s="95">
        <f t="shared" si="0"/>
        <v>0.07</v>
      </c>
      <c r="I12" s="58">
        <v>850</v>
      </c>
      <c r="J12" s="120">
        <v>670</v>
      </c>
      <c r="K12" s="46">
        <v>740</v>
      </c>
      <c r="L12" s="120">
        <v>630</v>
      </c>
      <c r="M12" s="49">
        <v>4252000</v>
      </c>
      <c r="N12" s="112">
        <v>4275000</v>
      </c>
      <c r="O12" s="114">
        <f t="shared" si="1"/>
        <v>0.005</v>
      </c>
      <c r="P12" s="112">
        <v>1530000</v>
      </c>
      <c r="Q12" s="150">
        <v>127000</v>
      </c>
    </row>
    <row r="13" spans="1:17" ht="12.75">
      <c r="A13" s="15" t="s">
        <v>366</v>
      </c>
      <c r="B13" s="16">
        <v>2720</v>
      </c>
      <c r="C13" s="117">
        <v>2510</v>
      </c>
      <c r="D13" s="56">
        <v>1630</v>
      </c>
      <c r="E13" s="85">
        <v>1330</v>
      </c>
      <c r="F13" s="74">
        <v>0.86</v>
      </c>
      <c r="G13" s="101">
        <v>0.9309701492537313</v>
      </c>
      <c r="H13" s="95">
        <f t="shared" si="0"/>
        <v>0.07</v>
      </c>
      <c r="I13" s="58">
        <v>1410</v>
      </c>
      <c r="J13" s="120">
        <v>1070</v>
      </c>
      <c r="K13" s="46">
        <v>1210</v>
      </c>
      <c r="L13" s="120">
        <v>1000</v>
      </c>
      <c r="M13" s="49">
        <v>7879000</v>
      </c>
      <c r="N13" s="112">
        <v>7643000</v>
      </c>
      <c r="O13" s="114">
        <f t="shared" si="1"/>
        <v>-0.03</v>
      </c>
      <c r="P13" s="112">
        <v>2556000</v>
      </c>
      <c r="Q13" s="150">
        <v>245000</v>
      </c>
    </row>
    <row r="14" spans="1:17" ht="12.75">
      <c r="A14" s="15" t="s">
        <v>367</v>
      </c>
      <c r="B14" s="16">
        <v>8900</v>
      </c>
      <c r="C14" s="117">
        <v>8270</v>
      </c>
      <c r="D14" s="56">
        <v>4980</v>
      </c>
      <c r="E14" s="85">
        <v>3900</v>
      </c>
      <c r="F14" s="74">
        <v>0.86</v>
      </c>
      <c r="G14" s="101">
        <v>0.9026845637583892</v>
      </c>
      <c r="H14" s="95">
        <f t="shared" si="0"/>
        <v>0.04</v>
      </c>
      <c r="I14" s="58">
        <v>4370</v>
      </c>
      <c r="J14" s="120">
        <v>3280</v>
      </c>
      <c r="K14" s="46">
        <v>3760</v>
      </c>
      <c r="L14" s="120">
        <v>2960</v>
      </c>
      <c r="M14" s="49">
        <v>25495000</v>
      </c>
      <c r="N14" s="112">
        <v>24510000</v>
      </c>
      <c r="O14" s="114">
        <f t="shared" si="1"/>
        <v>-0.039</v>
      </c>
      <c r="P14" s="112">
        <v>5573000</v>
      </c>
      <c r="Q14" s="150">
        <v>700000</v>
      </c>
    </row>
    <row r="15" spans="1:17" ht="12.75">
      <c r="A15" s="15" t="s">
        <v>368</v>
      </c>
      <c r="B15" s="16">
        <v>9170</v>
      </c>
      <c r="C15" s="117">
        <v>8540</v>
      </c>
      <c r="D15" s="56">
        <v>5510</v>
      </c>
      <c r="E15" s="85">
        <v>4280</v>
      </c>
      <c r="F15" s="74">
        <v>0.87</v>
      </c>
      <c r="G15" s="101">
        <v>0.9101573676680973</v>
      </c>
      <c r="H15" s="95">
        <f t="shared" si="0"/>
        <v>0.04</v>
      </c>
      <c r="I15" s="58">
        <v>4630</v>
      </c>
      <c r="J15" s="120">
        <v>3500</v>
      </c>
      <c r="K15" s="46">
        <v>4040</v>
      </c>
      <c r="L15" s="120">
        <v>3180</v>
      </c>
      <c r="M15" s="49">
        <v>26468000</v>
      </c>
      <c r="N15" s="112">
        <v>26028000</v>
      </c>
      <c r="O15" s="114">
        <f t="shared" si="1"/>
        <v>-0.017</v>
      </c>
      <c r="P15" s="112">
        <v>6587000</v>
      </c>
      <c r="Q15" s="150">
        <v>680000</v>
      </c>
    </row>
    <row r="16" spans="1:17" ht="12.75">
      <c r="A16" s="15" t="s">
        <v>369</v>
      </c>
      <c r="B16" s="16">
        <v>17080</v>
      </c>
      <c r="C16" s="117">
        <v>15910</v>
      </c>
      <c r="D16" s="56">
        <v>9910</v>
      </c>
      <c r="E16" s="85">
        <v>7830</v>
      </c>
      <c r="F16" s="74">
        <v>0.86</v>
      </c>
      <c r="G16" s="101">
        <v>0.9160784313725491</v>
      </c>
      <c r="H16" s="95">
        <f t="shared" si="0"/>
        <v>0.06</v>
      </c>
      <c r="I16" s="58">
        <v>8410</v>
      </c>
      <c r="J16" s="120">
        <v>6380</v>
      </c>
      <c r="K16" s="46">
        <v>7270</v>
      </c>
      <c r="L16" s="120">
        <v>5840</v>
      </c>
      <c r="M16" s="49">
        <v>46221000</v>
      </c>
      <c r="N16" s="112">
        <v>45236000</v>
      </c>
      <c r="O16" s="114">
        <f t="shared" si="1"/>
        <v>-0.021</v>
      </c>
      <c r="P16" s="112">
        <v>12123000</v>
      </c>
      <c r="Q16" s="150">
        <v>1327000</v>
      </c>
    </row>
    <row r="17" spans="1:17" ht="12.75">
      <c r="A17" s="15" t="s">
        <v>370</v>
      </c>
      <c r="B17" s="16">
        <v>5740</v>
      </c>
      <c r="C17" s="117">
        <v>5380</v>
      </c>
      <c r="D17" s="56">
        <v>3410</v>
      </c>
      <c r="E17" s="85">
        <v>2720</v>
      </c>
      <c r="F17" s="74">
        <v>0.86</v>
      </c>
      <c r="G17" s="101">
        <v>0.9020572450805009</v>
      </c>
      <c r="H17" s="95">
        <f t="shared" si="0"/>
        <v>0.04</v>
      </c>
      <c r="I17" s="58">
        <v>2930</v>
      </c>
      <c r="J17" s="120">
        <v>2240</v>
      </c>
      <c r="K17" s="46">
        <v>2520</v>
      </c>
      <c r="L17" s="120">
        <v>2020</v>
      </c>
      <c r="M17" s="49">
        <v>17323000</v>
      </c>
      <c r="N17" s="112">
        <v>16905000</v>
      </c>
      <c r="O17" s="114">
        <f t="shared" si="1"/>
        <v>-0.024</v>
      </c>
      <c r="P17" s="112">
        <v>4252000</v>
      </c>
      <c r="Q17" s="150">
        <v>514000</v>
      </c>
    </row>
    <row r="18" spans="1:17" ht="12.75">
      <c r="A18" s="15" t="s">
        <v>371</v>
      </c>
      <c r="B18" s="16">
        <v>4960</v>
      </c>
      <c r="C18" s="117">
        <v>4650</v>
      </c>
      <c r="D18" s="56">
        <v>3070</v>
      </c>
      <c r="E18" s="85">
        <v>2520</v>
      </c>
      <c r="F18" s="74">
        <v>0.88</v>
      </c>
      <c r="G18" s="101">
        <v>0.908029197080292</v>
      </c>
      <c r="H18" s="95">
        <f t="shared" si="0"/>
        <v>0.03</v>
      </c>
      <c r="I18" s="58">
        <v>2580</v>
      </c>
      <c r="J18" s="120">
        <v>2060</v>
      </c>
      <c r="K18" s="46">
        <v>2270</v>
      </c>
      <c r="L18" s="120">
        <v>1870</v>
      </c>
      <c r="M18" s="49">
        <v>14435000</v>
      </c>
      <c r="N18" s="112">
        <v>14265000</v>
      </c>
      <c r="O18" s="114">
        <f t="shared" si="1"/>
        <v>-0.012</v>
      </c>
      <c r="P18" s="112">
        <v>4262000</v>
      </c>
      <c r="Q18" s="150">
        <v>517000</v>
      </c>
    </row>
    <row r="19" spans="1:17" ht="12.75">
      <c r="A19" s="15" t="s">
        <v>372</v>
      </c>
      <c r="B19" s="16">
        <v>1110</v>
      </c>
      <c r="C19" s="117">
        <v>1060</v>
      </c>
      <c r="D19" s="56">
        <v>710</v>
      </c>
      <c r="E19" s="85">
        <v>600</v>
      </c>
      <c r="F19" s="74">
        <v>0.87</v>
      </c>
      <c r="G19" s="101">
        <v>0.9149377593360996</v>
      </c>
      <c r="H19" s="95">
        <f t="shared" si="0"/>
        <v>0.04</v>
      </c>
      <c r="I19" s="58">
        <v>610</v>
      </c>
      <c r="J19" s="120">
        <v>480</v>
      </c>
      <c r="K19" s="46">
        <v>530</v>
      </c>
      <c r="L19" s="120">
        <v>440</v>
      </c>
      <c r="M19" s="49">
        <v>2888000</v>
      </c>
      <c r="N19" s="112">
        <v>2840000</v>
      </c>
      <c r="O19" s="114">
        <f t="shared" si="1"/>
        <v>-0.017</v>
      </c>
      <c r="P19" s="112">
        <v>1107000</v>
      </c>
      <c r="Q19" s="150">
        <v>102000</v>
      </c>
    </row>
    <row r="20" spans="1:17" ht="12.75">
      <c r="A20" s="15" t="s">
        <v>373</v>
      </c>
      <c r="B20" s="16">
        <v>6890</v>
      </c>
      <c r="C20" s="117">
        <v>6450</v>
      </c>
      <c r="D20" s="56">
        <v>4250</v>
      </c>
      <c r="E20" s="85">
        <v>3400</v>
      </c>
      <c r="F20" s="74">
        <v>0.88</v>
      </c>
      <c r="G20" s="101">
        <v>0.9235485034258926</v>
      </c>
      <c r="H20" s="95">
        <f t="shared" si="0"/>
        <v>0.04</v>
      </c>
      <c r="I20" s="58">
        <v>3560</v>
      </c>
      <c r="J20" s="120">
        <v>2770</v>
      </c>
      <c r="K20" s="46">
        <v>3150</v>
      </c>
      <c r="L20" s="120">
        <v>2560</v>
      </c>
      <c r="M20" s="49">
        <v>18341000</v>
      </c>
      <c r="N20" s="112">
        <v>18067000</v>
      </c>
      <c r="O20" s="114">
        <f t="shared" si="1"/>
        <v>-0.015</v>
      </c>
      <c r="P20" s="112">
        <v>5241000</v>
      </c>
      <c r="Q20" s="150">
        <v>545000</v>
      </c>
    </row>
    <row r="21" spans="1:17" ht="12.75">
      <c r="A21" s="15" t="s">
        <v>374</v>
      </c>
      <c r="B21" s="16">
        <v>860</v>
      </c>
      <c r="C21" s="117">
        <v>830</v>
      </c>
      <c r="D21" s="56">
        <v>550</v>
      </c>
      <c r="E21" s="85">
        <v>420</v>
      </c>
      <c r="F21" s="74">
        <v>0.88</v>
      </c>
      <c r="G21" s="101">
        <v>0.9116809116809117</v>
      </c>
      <c r="H21" s="95">
        <f t="shared" si="0"/>
        <v>0.03</v>
      </c>
      <c r="I21" s="58">
        <v>440</v>
      </c>
      <c r="J21" s="120">
        <v>350</v>
      </c>
      <c r="K21" s="46">
        <v>390</v>
      </c>
      <c r="L21" s="120">
        <v>320</v>
      </c>
      <c r="M21" s="49">
        <v>2398000</v>
      </c>
      <c r="N21" s="112">
        <v>2293000</v>
      </c>
      <c r="O21" s="114">
        <f t="shared" si="1"/>
        <v>-0.044</v>
      </c>
      <c r="P21" s="112">
        <v>724000</v>
      </c>
      <c r="Q21" s="150">
        <v>70000</v>
      </c>
    </row>
    <row r="22" spans="1:17" ht="12.75">
      <c r="A22" s="15" t="s">
        <v>375</v>
      </c>
      <c r="B22" s="16">
        <v>2780</v>
      </c>
      <c r="C22" s="117">
        <v>2620</v>
      </c>
      <c r="D22" s="56">
        <v>1570</v>
      </c>
      <c r="E22" s="85">
        <v>1250</v>
      </c>
      <c r="F22" s="74">
        <v>0.86</v>
      </c>
      <c r="G22" s="101">
        <v>0.9081133919843597</v>
      </c>
      <c r="H22" s="95">
        <f t="shared" si="0"/>
        <v>0.05</v>
      </c>
      <c r="I22" s="58">
        <v>1350</v>
      </c>
      <c r="J22" s="120">
        <v>1020</v>
      </c>
      <c r="K22" s="46">
        <v>1160</v>
      </c>
      <c r="L22" s="120">
        <v>930</v>
      </c>
      <c r="M22" s="49">
        <v>8451000</v>
      </c>
      <c r="N22" s="112">
        <v>8312000</v>
      </c>
      <c r="O22" s="114">
        <f t="shared" si="1"/>
        <v>-0.016</v>
      </c>
      <c r="P22" s="112">
        <v>1955000</v>
      </c>
      <c r="Q22" s="150">
        <v>242000</v>
      </c>
    </row>
    <row r="23" spans="1:17" ht="12.75">
      <c r="A23" s="15" t="s">
        <v>376</v>
      </c>
      <c r="B23" s="16">
        <v>1830</v>
      </c>
      <c r="C23" s="117">
        <v>1730</v>
      </c>
      <c r="D23" s="56">
        <v>1180</v>
      </c>
      <c r="E23" s="85">
        <v>950</v>
      </c>
      <c r="F23" s="74">
        <v>0.89</v>
      </c>
      <c r="G23" s="101">
        <v>0.9226736566186108</v>
      </c>
      <c r="H23" s="95">
        <f t="shared" si="0"/>
        <v>0.03</v>
      </c>
      <c r="I23" s="58">
        <v>940</v>
      </c>
      <c r="J23" s="120">
        <v>760</v>
      </c>
      <c r="K23" s="46">
        <v>840</v>
      </c>
      <c r="L23" s="120">
        <v>700</v>
      </c>
      <c r="M23" s="49">
        <v>4939000</v>
      </c>
      <c r="N23" s="112">
        <v>4749000</v>
      </c>
      <c r="O23" s="114">
        <f t="shared" si="1"/>
        <v>-0.038</v>
      </c>
      <c r="P23" s="112">
        <v>1770000</v>
      </c>
      <c r="Q23" s="150">
        <v>174000</v>
      </c>
    </row>
    <row r="24" spans="1:17" ht="12.75">
      <c r="A24" s="15" t="s">
        <v>377</v>
      </c>
      <c r="B24" s="16">
        <v>10070</v>
      </c>
      <c r="C24" s="117">
        <v>9380</v>
      </c>
      <c r="D24" s="56">
        <v>6190</v>
      </c>
      <c r="E24" s="85">
        <v>4740</v>
      </c>
      <c r="F24" s="74">
        <v>0.88</v>
      </c>
      <c r="G24" s="101">
        <v>0.9089976928992566</v>
      </c>
      <c r="H24" s="95">
        <f t="shared" si="0"/>
        <v>0.03</v>
      </c>
      <c r="I24" s="58">
        <v>5170</v>
      </c>
      <c r="J24" s="120">
        <v>3900</v>
      </c>
      <c r="K24" s="46">
        <v>4530</v>
      </c>
      <c r="L24" s="120">
        <v>3550</v>
      </c>
      <c r="M24" s="49">
        <v>26491000</v>
      </c>
      <c r="N24" s="112">
        <v>25873000</v>
      </c>
      <c r="O24" s="114">
        <f t="shared" si="1"/>
        <v>-0.023</v>
      </c>
      <c r="P24" s="112">
        <v>6840000</v>
      </c>
      <c r="Q24" s="150">
        <v>771000</v>
      </c>
    </row>
    <row r="25" spans="1:17" ht="12.75">
      <c r="A25" s="15" t="s">
        <v>378</v>
      </c>
      <c r="B25" s="16">
        <v>10010</v>
      </c>
      <c r="C25" s="117">
        <v>9440</v>
      </c>
      <c r="D25" s="56">
        <v>5840</v>
      </c>
      <c r="E25" s="85">
        <v>4730</v>
      </c>
      <c r="F25" s="74">
        <v>0.87</v>
      </c>
      <c r="G25" s="101">
        <v>0.9155362170463271</v>
      </c>
      <c r="H25" s="95">
        <f t="shared" si="0"/>
        <v>0.05</v>
      </c>
      <c r="I25" s="58">
        <v>5010</v>
      </c>
      <c r="J25" s="120">
        <v>3910</v>
      </c>
      <c r="K25" s="46">
        <v>4380</v>
      </c>
      <c r="L25" s="120">
        <v>3580</v>
      </c>
      <c r="M25" s="49">
        <v>29138000</v>
      </c>
      <c r="N25" s="112">
        <v>28516000</v>
      </c>
      <c r="O25" s="114">
        <f t="shared" si="1"/>
        <v>-0.021</v>
      </c>
      <c r="P25" s="112">
        <v>7649000</v>
      </c>
      <c r="Q25" s="150">
        <v>817000</v>
      </c>
    </row>
    <row r="26" spans="1:17" ht="12.75">
      <c r="A26" s="15" t="s">
        <v>379</v>
      </c>
      <c r="B26" s="16">
        <v>3550</v>
      </c>
      <c r="C26" s="118">
        <v>3320</v>
      </c>
      <c r="D26" s="56">
        <v>2150</v>
      </c>
      <c r="E26" s="85">
        <v>1770</v>
      </c>
      <c r="F26" s="74">
        <v>0.87</v>
      </c>
      <c r="G26" s="101">
        <v>0.9235668789808917</v>
      </c>
      <c r="H26" s="96">
        <f t="shared" si="0"/>
        <v>0.05</v>
      </c>
      <c r="I26" s="58">
        <v>1830</v>
      </c>
      <c r="J26" s="120">
        <v>1410</v>
      </c>
      <c r="K26" s="46">
        <v>1590</v>
      </c>
      <c r="L26" s="120">
        <v>1310</v>
      </c>
      <c r="M26" s="49">
        <v>9802000</v>
      </c>
      <c r="N26" s="112">
        <v>9589000</v>
      </c>
      <c r="O26" s="114">
        <f t="shared" si="1"/>
        <v>-0.022</v>
      </c>
      <c r="P26" s="112">
        <v>2949000</v>
      </c>
      <c r="Q26" s="150">
        <v>276000</v>
      </c>
    </row>
    <row r="27" spans="1:17" s="1" customFormat="1" ht="12" customHeight="1">
      <c r="A27" s="2" t="s">
        <v>389</v>
      </c>
      <c r="B27" s="24">
        <v>127500</v>
      </c>
      <c r="C27" s="119">
        <v>119320</v>
      </c>
      <c r="D27" s="52">
        <v>76070</v>
      </c>
      <c r="E27" s="132">
        <f>SUM(E6:E26)</f>
        <v>60580</v>
      </c>
      <c r="F27" s="71">
        <f>K27/I27</f>
        <v>0.87</v>
      </c>
      <c r="G27" s="97">
        <f>L27/J27</f>
        <v>0.91</v>
      </c>
      <c r="H27" s="104">
        <f>G27-F27</f>
        <v>0.04</v>
      </c>
      <c r="I27" s="47">
        <v>64450</v>
      </c>
      <c r="J27" s="119">
        <f>SUM(J6:J26)</f>
        <v>49620</v>
      </c>
      <c r="K27" s="119">
        <f>SUM(K6:K26)</f>
        <v>56100</v>
      </c>
      <c r="L27" s="119">
        <f>SUM(L6:L26)</f>
        <v>45260</v>
      </c>
      <c r="M27" s="113">
        <f>SUM(M6:M26)</f>
        <v>357157000</v>
      </c>
      <c r="N27" s="113">
        <f>SUM(N6:N26)</f>
        <v>349217000</v>
      </c>
      <c r="O27" s="121">
        <f>(N27-M27)/M27</f>
        <v>-0.022</v>
      </c>
      <c r="P27" s="113">
        <f>SUM(P6:P26)</f>
        <v>95372000</v>
      </c>
      <c r="Q27" s="115">
        <f>SUM(Q6:Q26)</f>
        <v>10413000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8"/>
  <sheetViews>
    <sheetView zoomScalePageLayoutView="0" workbookViewId="0" topLeftCell="A1">
      <selection activeCell="G10" sqref="G10"/>
    </sheetView>
  </sheetViews>
  <sheetFormatPr defaultColWidth="9.140625" defaultRowHeight="12.75"/>
  <cols>
    <col min="1" max="1" width="22.421875" style="3" bestFit="1" customWidth="1"/>
    <col min="2" max="2" width="9.140625" style="3" customWidth="1"/>
    <col min="3" max="3" width="10.421875" style="3" bestFit="1" customWidth="1"/>
    <col min="4" max="7" width="9.140625" style="3" customWidth="1"/>
    <col min="8" max="8" width="11.28125" style="3" customWidth="1"/>
    <col min="9" max="9" width="9.140625" style="3" customWidth="1"/>
    <col min="10" max="12" width="9.421875" style="3" bestFit="1" customWidth="1"/>
    <col min="13" max="13" width="11.8515625" style="3" bestFit="1" customWidth="1"/>
    <col min="14" max="14" width="16.140625" style="3" bestFit="1" customWidth="1"/>
    <col min="15" max="15" width="10.8515625" style="3" customWidth="1"/>
    <col min="16" max="16" width="16.140625" style="3" customWidth="1"/>
    <col min="17" max="17" width="11.8515625" style="3" customWidth="1"/>
    <col min="18" max="16384" width="9.140625" style="3" customWidth="1"/>
  </cols>
  <sheetData>
    <row r="1" ht="15">
      <c r="A1" s="9" t="s">
        <v>397</v>
      </c>
    </row>
    <row r="3" ht="12.75">
      <c r="A3" s="31" t="s">
        <v>400</v>
      </c>
    </row>
    <row r="4" spans="1:17" s="4" customFormat="1" ht="24"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37">
        <v>42339</v>
      </c>
      <c r="K5" s="14">
        <v>41974</v>
      </c>
      <c r="L5" s="59">
        <v>42339</v>
      </c>
      <c r="M5" s="37">
        <v>41974</v>
      </c>
      <c r="N5" s="67">
        <v>42339</v>
      </c>
      <c r="O5" s="143" t="s">
        <v>396</v>
      </c>
      <c r="P5" s="178"/>
      <c r="Q5" s="190"/>
    </row>
    <row r="6" spans="1:17" ht="12.75">
      <c r="A6" s="26" t="s">
        <v>394</v>
      </c>
      <c r="B6" s="27">
        <v>2850</v>
      </c>
      <c r="C6" s="157">
        <v>2820</v>
      </c>
      <c r="D6" s="75">
        <v>1720</v>
      </c>
      <c r="E6" s="82">
        <v>1490</v>
      </c>
      <c r="F6" s="62">
        <v>0.83</v>
      </c>
      <c r="G6" s="109">
        <v>0.87</v>
      </c>
      <c r="H6" s="93">
        <f>G6-F6</f>
        <v>0.04</v>
      </c>
      <c r="I6" s="76">
        <v>1540</v>
      </c>
      <c r="J6" s="157">
        <v>1250</v>
      </c>
      <c r="K6" s="160">
        <v>1280</v>
      </c>
      <c r="L6" s="157">
        <v>1120</v>
      </c>
      <c r="M6" s="77">
        <v>9843000</v>
      </c>
      <c r="N6" s="155">
        <v>10213000</v>
      </c>
      <c r="O6" s="142">
        <f>(N6-M6)/M6</f>
        <v>0.038</v>
      </c>
      <c r="P6" s="164">
        <v>2547000</v>
      </c>
      <c r="Q6" s="149">
        <v>404000</v>
      </c>
    </row>
    <row r="7" spans="1:17" ht="12.75">
      <c r="A7" s="30" t="s">
        <v>401</v>
      </c>
      <c r="B7" s="16">
        <v>4150</v>
      </c>
      <c r="C7" s="158">
        <v>3940</v>
      </c>
      <c r="D7" s="61">
        <v>1310</v>
      </c>
      <c r="E7" s="83">
        <v>990</v>
      </c>
      <c r="F7" s="63">
        <v>0.85</v>
      </c>
      <c r="G7" s="110">
        <v>0.9</v>
      </c>
      <c r="H7" s="95">
        <f>G7-F7</f>
        <v>0.05</v>
      </c>
      <c r="I7" s="58">
        <v>1100</v>
      </c>
      <c r="J7" s="158">
        <v>790</v>
      </c>
      <c r="K7" s="161">
        <v>940</v>
      </c>
      <c r="L7" s="158">
        <v>720</v>
      </c>
      <c r="M7" s="44">
        <v>13317000</v>
      </c>
      <c r="N7" s="156">
        <v>12837000</v>
      </c>
      <c r="O7" s="114">
        <f>(N7-M7)/M7</f>
        <v>-0.036</v>
      </c>
      <c r="P7" s="165">
        <v>1941000</v>
      </c>
      <c r="Q7" s="150">
        <v>268000</v>
      </c>
    </row>
    <row r="8" spans="1:17" ht="12.75">
      <c r="A8" s="28" t="s">
        <v>395</v>
      </c>
      <c r="B8" s="29">
        <v>43620</v>
      </c>
      <c r="C8" s="159">
        <v>44950</v>
      </c>
      <c r="D8" s="78">
        <v>10</v>
      </c>
      <c r="E8" s="68">
        <v>10</v>
      </c>
      <c r="F8" s="79">
        <v>1</v>
      </c>
      <c r="G8" s="111">
        <v>0.89</v>
      </c>
      <c r="H8" s="96">
        <f>G8-F8</f>
        <v>-0.11</v>
      </c>
      <c r="I8" s="80">
        <v>10</v>
      </c>
      <c r="J8" s="159">
        <v>10</v>
      </c>
      <c r="K8" s="162">
        <v>10</v>
      </c>
      <c r="L8" s="159">
        <v>10</v>
      </c>
      <c r="M8" s="81">
        <v>168412000</v>
      </c>
      <c r="N8" s="163">
        <v>168591000</v>
      </c>
      <c r="O8" s="144">
        <f>(N8-M8)/M8</f>
        <v>0.001</v>
      </c>
      <c r="P8" s="166">
        <v>9269000</v>
      </c>
      <c r="Q8" s="151">
        <v>3215000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7"/>
  <sheetViews>
    <sheetView tabSelected="1" zoomScalePageLayoutView="0" workbookViewId="0" topLeftCell="A7">
      <selection activeCell="N51" sqref="N51"/>
    </sheetView>
  </sheetViews>
  <sheetFormatPr defaultColWidth="9.140625" defaultRowHeight="12.75"/>
  <cols>
    <col min="1" max="1" width="23.00390625" style="3" bestFit="1" customWidth="1"/>
    <col min="2" max="2" width="9.140625" style="3" customWidth="1"/>
    <col min="3" max="3" width="9.140625" style="3" bestFit="1" customWidth="1"/>
    <col min="4" max="4" width="9.140625" style="3" customWidth="1"/>
    <col min="5" max="5" width="9.421875" style="3" bestFit="1" customWidth="1"/>
    <col min="6" max="7" width="9.140625" style="3" customWidth="1"/>
    <col min="8" max="8" width="11.00390625" style="3" customWidth="1"/>
    <col min="9" max="11" width="9.28125" style="3" bestFit="1" customWidth="1"/>
    <col min="12" max="12" width="9.8515625" style="3" customWidth="1"/>
    <col min="13" max="14" width="18.28125" style="3" bestFit="1" customWidth="1"/>
    <col min="15" max="15" width="10.8515625" style="3" customWidth="1"/>
    <col min="16" max="16" width="16.8515625" style="3" customWidth="1"/>
    <col min="17" max="17" width="14.140625" style="3" bestFit="1" customWidth="1"/>
    <col min="18" max="16384" width="9.140625" style="3" customWidth="1"/>
  </cols>
  <sheetData>
    <row r="1" ht="15">
      <c r="A1" s="9" t="s">
        <v>380</v>
      </c>
    </row>
    <row r="2" ht="12.75">
      <c r="A2" s="22"/>
    </row>
    <row r="3" ht="12.75">
      <c r="A3" s="31" t="s">
        <v>400</v>
      </c>
    </row>
    <row r="4" spans="1:17" s="4" customFormat="1" ht="22.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73" t="s">
        <v>391</v>
      </c>
    </row>
    <row r="5" spans="1:17" s="4" customFormat="1" ht="25.5">
      <c r="A5" s="183"/>
      <c r="B5" s="14">
        <v>41974</v>
      </c>
      <c r="C5" s="37">
        <v>42339</v>
      </c>
      <c r="D5" s="14">
        <v>41974</v>
      </c>
      <c r="E5" s="14">
        <v>42339</v>
      </c>
      <c r="F5" s="14">
        <v>41974</v>
      </c>
      <c r="G5" s="37">
        <v>42339</v>
      </c>
      <c r="H5" s="12" t="s">
        <v>414</v>
      </c>
      <c r="I5" s="14">
        <v>41974</v>
      </c>
      <c r="J5" s="14">
        <v>42339</v>
      </c>
      <c r="K5" s="37">
        <v>41974</v>
      </c>
      <c r="L5" s="69">
        <v>42339</v>
      </c>
      <c r="M5" s="37">
        <v>41974</v>
      </c>
      <c r="N5" s="67">
        <v>42339</v>
      </c>
      <c r="O5" s="37" t="s">
        <v>396</v>
      </c>
      <c r="P5" s="178"/>
      <c r="Q5" s="174"/>
    </row>
    <row r="6" spans="1:17" s="5" customFormat="1" ht="12.75">
      <c r="A6" s="15" t="s">
        <v>0</v>
      </c>
      <c r="B6" s="16">
        <v>2890</v>
      </c>
      <c r="C6" s="116">
        <v>2700</v>
      </c>
      <c r="D6" s="32">
        <v>1910</v>
      </c>
      <c r="E6" s="116">
        <v>1520</v>
      </c>
      <c r="F6" s="38">
        <v>0.89</v>
      </c>
      <c r="G6" s="86">
        <v>0.9262363788767812</v>
      </c>
      <c r="H6" s="87">
        <f>G6-F6</f>
        <v>0.04</v>
      </c>
      <c r="I6" s="17">
        <v>1510</v>
      </c>
      <c r="J6" s="120">
        <v>1190</v>
      </c>
      <c r="K6" s="128">
        <v>1350</v>
      </c>
      <c r="L6" s="120">
        <v>1100</v>
      </c>
      <c r="M6" s="131">
        <v>8152000</v>
      </c>
      <c r="N6" s="112">
        <v>8202000</v>
      </c>
      <c r="O6" s="125">
        <f>(N6-M6)/M6</f>
        <v>0.006</v>
      </c>
      <c r="P6" s="112">
        <v>2466000</v>
      </c>
      <c r="Q6" s="149">
        <v>254000</v>
      </c>
    </row>
    <row r="7" spans="1:17" s="5" customFormat="1" ht="12.75">
      <c r="A7" s="15" t="s">
        <v>1</v>
      </c>
      <c r="B7" s="16">
        <v>3520</v>
      </c>
      <c r="C7" s="117">
        <v>3300</v>
      </c>
      <c r="D7" s="32">
        <v>2270</v>
      </c>
      <c r="E7" s="117">
        <v>1830</v>
      </c>
      <c r="F7" s="39">
        <v>0.89</v>
      </c>
      <c r="G7" s="86">
        <v>0.9204851752021563</v>
      </c>
      <c r="H7" s="88">
        <f>G7-F7</f>
        <v>0.03</v>
      </c>
      <c r="I7" s="17">
        <v>1870</v>
      </c>
      <c r="J7" s="120">
        <v>1480</v>
      </c>
      <c r="K7" s="128">
        <v>1670</v>
      </c>
      <c r="L7" s="120">
        <v>1370</v>
      </c>
      <c r="M7" s="131">
        <v>9386000</v>
      </c>
      <c r="N7" s="112">
        <v>8801000</v>
      </c>
      <c r="O7" s="125">
        <f aca="true" t="shared" si="0" ref="O7:O45">(N7-M7)/M7</f>
        <v>-0.062</v>
      </c>
      <c r="P7" s="112">
        <v>2735000</v>
      </c>
      <c r="Q7" s="150">
        <v>325000</v>
      </c>
    </row>
    <row r="8" spans="1:17" s="5" customFormat="1" ht="12.75">
      <c r="A8" s="15" t="s">
        <v>2</v>
      </c>
      <c r="B8" s="16">
        <v>2970</v>
      </c>
      <c r="C8" s="117">
        <v>2790</v>
      </c>
      <c r="D8" s="32">
        <v>1860</v>
      </c>
      <c r="E8" s="117">
        <v>1480</v>
      </c>
      <c r="F8" s="39">
        <v>0.87</v>
      </c>
      <c r="G8" s="86">
        <v>0.9064039408866995</v>
      </c>
      <c r="H8" s="88">
        <f aca="true" t="shared" si="1" ref="H8:H45">G8-F8</f>
        <v>0.04</v>
      </c>
      <c r="I8" s="17">
        <v>1570</v>
      </c>
      <c r="J8" s="120">
        <v>1220</v>
      </c>
      <c r="K8" s="128">
        <v>1360</v>
      </c>
      <c r="L8" s="120">
        <v>1100</v>
      </c>
      <c r="M8" s="131">
        <v>7726000</v>
      </c>
      <c r="N8" s="112">
        <v>7655000</v>
      </c>
      <c r="O8" s="125">
        <f t="shared" si="0"/>
        <v>-0.009</v>
      </c>
      <c r="P8" s="112">
        <v>2515000</v>
      </c>
      <c r="Q8" s="150">
        <v>279000</v>
      </c>
    </row>
    <row r="9" spans="1:17" s="5" customFormat="1" ht="12.75">
      <c r="A9" s="15" t="s">
        <v>3</v>
      </c>
      <c r="B9" s="16">
        <v>1690</v>
      </c>
      <c r="C9" s="117">
        <v>1580</v>
      </c>
      <c r="D9" s="32">
        <v>1100</v>
      </c>
      <c r="E9" s="117">
        <v>910</v>
      </c>
      <c r="F9" s="39">
        <v>0.89</v>
      </c>
      <c r="G9" s="86">
        <v>0.921161825726141</v>
      </c>
      <c r="H9" s="88">
        <f t="shared" si="1"/>
        <v>0.03</v>
      </c>
      <c r="I9" s="17">
        <v>910</v>
      </c>
      <c r="J9" s="120">
        <v>720</v>
      </c>
      <c r="K9" s="128">
        <v>810</v>
      </c>
      <c r="L9" s="120">
        <v>670</v>
      </c>
      <c r="M9" s="131">
        <v>4787000</v>
      </c>
      <c r="N9" s="112">
        <v>4785000</v>
      </c>
      <c r="O9" s="125">
        <f t="shared" si="0"/>
        <v>0</v>
      </c>
      <c r="P9" s="112">
        <v>1707000</v>
      </c>
      <c r="Q9" s="150">
        <v>219000</v>
      </c>
    </row>
    <row r="10" spans="1:17" s="5" customFormat="1" ht="12.75">
      <c r="A10" s="15" t="s">
        <v>4</v>
      </c>
      <c r="B10" s="16">
        <v>2160</v>
      </c>
      <c r="C10" s="117">
        <v>2030</v>
      </c>
      <c r="D10" s="32">
        <v>1390</v>
      </c>
      <c r="E10" s="117">
        <v>1090</v>
      </c>
      <c r="F10" s="39">
        <v>0.89</v>
      </c>
      <c r="G10" s="86">
        <v>0.9192825112107623</v>
      </c>
      <c r="H10" s="88">
        <f t="shared" si="1"/>
        <v>0.03</v>
      </c>
      <c r="I10" s="17">
        <v>1160</v>
      </c>
      <c r="J10" s="120">
        <v>890</v>
      </c>
      <c r="K10" s="128">
        <v>1030</v>
      </c>
      <c r="L10" s="120">
        <v>820</v>
      </c>
      <c r="M10" s="131">
        <v>5851000</v>
      </c>
      <c r="N10" s="112">
        <v>5591000</v>
      </c>
      <c r="O10" s="125">
        <f t="shared" si="0"/>
        <v>-0.044</v>
      </c>
      <c r="P10" s="112">
        <v>1693000</v>
      </c>
      <c r="Q10" s="150">
        <v>193000</v>
      </c>
    </row>
    <row r="11" spans="1:17" s="5" customFormat="1" ht="12.75">
      <c r="A11" s="15" t="s">
        <v>5</v>
      </c>
      <c r="B11" s="16">
        <v>1580</v>
      </c>
      <c r="C11" s="117">
        <v>1470</v>
      </c>
      <c r="D11" s="32">
        <v>940</v>
      </c>
      <c r="E11" s="117">
        <v>740</v>
      </c>
      <c r="F11" s="39">
        <v>0.86</v>
      </c>
      <c r="G11" s="86">
        <v>0.9069020866773676</v>
      </c>
      <c r="H11" s="88">
        <f t="shared" si="1"/>
        <v>0.05</v>
      </c>
      <c r="I11" s="17">
        <v>820</v>
      </c>
      <c r="J11" s="120">
        <v>620</v>
      </c>
      <c r="K11" s="128">
        <v>700</v>
      </c>
      <c r="L11" s="120">
        <v>570</v>
      </c>
      <c r="M11" s="131">
        <v>4715000</v>
      </c>
      <c r="N11" s="112">
        <v>4619000</v>
      </c>
      <c r="O11" s="125">
        <f t="shared" si="0"/>
        <v>-0.02</v>
      </c>
      <c r="P11" s="112">
        <v>1219000</v>
      </c>
      <c r="Q11" s="150">
        <v>140000</v>
      </c>
    </row>
    <row r="12" spans="1:17" s="5" customFormat="1" ht="12.75">
      <c r="A12" s="15" t="s">
        <v>6</v>
      </c>
      <c r="B12" s="16">
        <v>2130</v>
      </c>
      <c r="C12" s="117">
        <v>1990</v>
      </c>
      <c r="D12" s="32">
        <v>1320</v>
      </c>
      <c r="E12" s="117">
        <v>1040</v>
      </c>
      <c r="F12" s="39">
        <v>0.88</v>
      </c>
      <c r="G12" s="86">
        <v>0.9148191365227538</v>
      </c>
      <c r="H12" s="88">
        <f t="shared" si="1"/>
        <v>0.03</v>
      </c>
      <c r="I12" s="17">
        <v>1100</v>
      </c>
      <c r="J12" s="120">
        <v>860</v>
      </c>
      <c r="K12" s="128">
        <v>970</v>
      </c>
      <c r="L12" s="120">
        <v>780</v>
      </c>
      <c r="M12" s="131">
        <v>6729000</v>
      </c>
      <c r="N12" s="112">
        <v>6448000</v>
      </c>
      <c r="O12" s="125">
        <f t="shared" si="0"/>
        <v>-0.042</v>
      </c>
      <c r="P12" s="112">
        <v>1729000</v>
      </c>
      <c r="Q12" s="150">
        <v>228000</v>
      </c>
    </row>
    <row r="13" spans="1:17" s="5" customFormat="1" ht="12.75">
      <c r="A13" s="15" t="s">
        <v>7</v>
      </c>
      <c r="B13" s="16">
        <v>3100</v>
      </c>
      <c r="C13" s="117">
        <v>2890</v>
      </c>
      <c r="D13" s="32">
        <v>2030</v>
      </c>
      <c r="E13" s="117">
        <v>1660</v>
      </c>
      <c r="F13" s="39">
        <v>0.87</v>
      </c>
      <c r="G13" s="86">
        <v>0.9201807228915663</v>
      </c>
      <c r="H13" s="88">
        <f t="shared" si="1"/>
        <v>0.05</v>
      </c>
      <c r="I13" s="17">
        <v>1690</v>
      </c>
      <c r="J13" s="120">
        <v>1330</v>
      </c>
      <c r="K13" s="128">
        <v>1480</v>
      </c>
      <c r="L13" s="120">
        <v>1220</v>
      </c>
      <c r="M13" s="131">
        <v>8306000</v>
      </c>
      <c r="N13" s="112">
        <v>8093000</v>
      </c>
      <c r="O13" s="125">
        <f t="shared" si="0"/>
        <v>-0.026</v>
      </c>
      <c r="P13" s="112">
        <v>2807000</v>
      </c>
      <c r="Q13" s="150">
        <v>289000</v>
      </c>
    </row>
    <row r="14" spans="1:17" s="5" customFormat="1" ht="12.75">
      <c r="A14" s="15" t="s">
        <v>8</v>
      </c>
      <c r="B14" s="16">
        <v>2780</v>
      </c>
      <c r="C14" s="117">
        <v>2590</v>
      </c>
      <c r="D14" s="32">
        <v>1760</v>
      </c>
      <c r="E14" s="117">
        <v>1400</v>
      </c>
      <c r="F14" s="39">
        <v>0.89</v>
      </c>
      <c r="G14" s="86">
        <v>0.9122657580919932</v>
      </c>
      <c r="H14" s="88">
        <f t="shared" si="1"/>
        <v>0.02</v>
      </c>
      <c r="I14" s="17">
        <v>1490</v>
      </c>
      <c r="J14" s="120">
        <v>1170</v>
      </c>
      <c r="K14" s="128">
        <v>1330</v>
      </c>
      <c r="L14" s="120">
        <v>1070</v>
      </c>
      <c r="M14" s="131">
        <v>7395000</v>
      </c>
      <c r="N14" s="112">
        <v>7146000</v>
      </c>
      <c r="O14" s="125">
        <f t="shared" si="0"/>
        <v>-0.034</v>
      </c>
      <c r="P14" s="112">
        <v>2178000</v>
      </c>
      <c r="Q14" s="150">
        <v>219000</v>
      </c>
    </row>
    <row r="15" spans="1:17" s="5" customFormat="1" ht="12.75">
      <c r="A15" s="15" t="s">
        <v>9</v>
      </c>
      <c r="B15" s="16">
        <v>1970</v>
      </c>
      <c r="C15" s="117">
        <v>1850</v>
      </c>
      <c r="D15" s="32">
        <v>1170</v>
      </c>
      <c r="E15" s="117">
        <v>950</v>
      </c>
      <c r="F15" s="39">
        <v>0.85</v>
      </c>
      <c r="G15" s="86">
        <v>0.9033078880407125</v>
      </c>
      <c r="H15" s="88">
        <f t="shared" si="1"/>
        <v>0.05</v>
      </c>
      <c r="I15" s="17">
        <v>1030</v>
      </c>
      <c r="J15" s="120">
        <v>790</v>
      </c>
      <c r="K15" s="128">
        <v>870</v>
      </c>
      <c r="L15" s="120">
        <v>710</v>
      </c>
      <c r="M15" s="131">
        <v>6241000</v>
      </c>
      <c r="N15" s="112">
        <v>6076000</v>
      </c>
      <c r="O15" s="125">
        <f t="shared" si="0"/>
        <v>-0.026</v>
      </c>
      <c r="P15" s="112">
        <v>1554000</v>
      </c>
      <c r="Q15" s="150">
        <v>192000</v>
      </c>
    </row>
    <row r="16" spans="1:17" s="5" customFormat="1" ht="12.75">
      <c r="A16" s="15" t="s">
        <v>10</v>
      </c>
      <c r="B16" s="16">
        <v>1590</v>
      </c>
      <c r="C16" s="117">
        <v>1510</v>
      </c>
      <c r="D16" s="32">
        <v>1020</v>
      </c>
      <c r="E16" s="117">
        <v>860</v>
      </c>
      <c r="F16" s="39">
        <v>0.86</v>
      </c>
      <c r="G16" s="86">
        <v>0.9106628242074928</v>
      </c>
      <c r="H16" s="88">
        <f t="shared" si="1"/>
        <v>0.05</v>
      </c>
      <c r="I16" s="17">
        <v>860</v>
      </c>
      <c r="J16" s="120">
        <v>690</v>
      </c>
      <c r="K16" s="128">
        <v>750</v>
      </c>
      <c r="L16" s="120">
        <v>630</v>
      </c>
      <c r="M16" s="131">
        <v>4391000</v>
      </c>
      <c r="N16" s="112">
        <v>4291000</v>
      </c>
      <c r="O16" s="125">
        <f t="shared" si="0"/>
        <v>-0.023</v>
      </c>
      <c r="P16" s="112">
        <v>1659000</v>
      </c>
      <c r="Q16" s="150">
        <v>146000</v>
      </c>
    </row>
    <row r="17" spans="1:17" s="5" customFormat="1" ht="12.75">
      <c r="A17" s="15" t="s">
        <v>11</v>
      </c>
      <c r="B17" s="16">
        <v>6070</v>
      </c>
      <c r="C17" s="117">
        <v>5670</v>
      </c>
      <c r="D17" s="32">
        <v>3580</v>
      </c>
      <c r="E17" s="117">
        <v>2880</v>
      </c>
      <c r="F17" s="39">
        <v>0.84</v>
      </c>
      <c r="G17" s="86">
        <v>0.9161234245980009</v>
      </c>
      <c r="H17" s="88">
        <f t="shared" si="1"/>
        <v>0.08</v>
      </c>
      <c r="I17" s="17">
        <v>3060</v>
      </c>
      <c r="J17" s="120">
        <v>2300</v>
      </c>
      <c r="K17" s="128">
        <v>2590</v>
      </c>
      <c r="L17" s="120">
        <v>2110</v>
      </c>
      <c r="M17" s="131">
        <v>17821000</v>
      </c>
      <c r="N17" s="112">
        <v>17560000</v>
      </c>
      <c r="O17" s="125">
        <f t="shared" si="0"/>
        <v>-0.015</v>
      </c>
      <c r="P17" s="112">
        <v>4384000</v>
      </c>
      <c r="Q17" s="150">
        <v>500000</v>
      </c>
    </row>
    <row r="18" spans="1:17" s="5" customFormat="1" ht="12.75">
      <c r="A18" s="15" t="s">
        <v>12</v>
      </c>
      <c r="B18" s="16">
        <v>1070</v>
      </c>
      <c r="C18" s="117">
        <v>1000</v>
      </c>
      <c r="D18" s="32">
        <v>750</v>
      </c>
      <c r="E18" s="117">
        <v>620</v>
      </c>
      <c r="F18" s="39">
        <v>0.9</v>
      </c>
      <c r="G18" s="86">
        <v>0.9586056644880174</v>
      </c>
      <c r="H18" s="88">
        <f t="shared" si="1"/>
        <v>0.06</v>
      </c>
      <c r="I18" s="17">
        <v>580</v>
      </c>
      <c r="J18" s="120">
        <v>460</v>
      </c>
      <c r="K18" s="128">
        <v>530</v>
      </c>
      <c r="L18" s="120">
        <v>440</v>
      </c>
      <c r="M18" s="131">
        <v>2601000</v>
      </c>
      <c r="N18" s="112">
        <v>2458000</v>
      </c>
      <c r="O18" s="125">
        <f t="shared" si="0"/>
        <v>-0.055</v>
      </c>
      <c r="P18" s="112">
        <v>1050000</v>
      </c>
      <c r="Q18" s="150">
        <v>127000</v>
      </c>
    </row>
    <row r="19" spans="1:17" s="5" customFormat="1" ht="12.75">
      <c r="A19" s="15" t="s">
        <v>13</v>
      </c>
      <c r="B19" s="16">
        <v>3230</v>
      </c>
      <c r="C19" s="117">
        <v>3080</v>
      </c>
      <c r="D19" s="32">
        <v>2010</v>
      </c>
      <c r="E19" s="117">
        <v>1670</v>
      </c>
      <c r="F19" s="39">
        <v>0.88</v>
      </c>
      <c r="G19" s="86">
        <v>0.9112781954887218</v>
      </c>
      <c r="H19" s="88">
        <f t="shared" si="1"/>
        <v>0.03</v>
      </c>
      <c r="I19" s="17">
        <v>1650</v>
      </c>
      <c r="J19" s="120">
        <v>1330</v>
      </c>
      <c r="K19" s="128">
        <v>1450</v>
      </c>
      <c r="L19" s="120">
        <v>1210</v>
      </c>
      <c r="M19" s="131">
        <v>9655000</v>
      </c>
      <c r="N19" s="112">
        <v>9583000</v>
      </c>
      <c r="O19" s="125">
        <f t="shared" si="0"/>
        <v>-0.007</v>
      </c>
      <c r="P19" s="112">
        <v>2599000</v>
      </c>
      <c r="Q19" s="150">
        <v>343000</v>
      </c>
    </row>
    <row r="20" spans="1:17" s="5" customFormat="1" ht="12.75">
      <c r="A20" s="15" t="s">
        <v>14</v>
      </c>
      <c r="B20" s="16">
        <v>1930</v>
      </c>
      <c r="C20" s="117">
        <v>1850</v>
      </c>
      <c r="D20" s="32">
        <v>1240</v>
      </c>
      <c r="E20" s="117">
        <v>1020</v>
      </c>
      <c r="F20" s="39">
        <v>0.89</v>
      </c>
      <c r="G20" s="86">
        <v>0.9089805825242718</v>
      </c>
      <c r="H20" s="88">
        <f t="shared" si="1"/>
        <v>0.02</v>
      </c>
      <c r="I20" s="17">
        <v>1030</v>
      </c>
      <c r="J20" s="120">
        <v>820</v>
      </c>
      <c r="K20" s="128">
        <v>920</v>
      </c>
      <c r="L20" s="120">
        <v>750</v>
      </c>
      <c r="M20" s="131">
        <v>5705000</v>
      </c>
      <c r="N20" s="112">
        <v>5641000</v>
      </c>
      <c r="O20" s="125">
        <f t="shared" si="0"/>
        <v>-0.011</v>
      </c>
      <c r="P20" s="112">
        <v>1919000</v>
      </c>
      <c r="Q20" s="150">
        <v>231000</v>
      </c>
    </row>
    <row r="21" spans="1:17" s="5" customFormat="1" ht="12.75">
      <c r="A21" s="15" t="s">
        <v>15</v>
      </c>
      <c r="B21" s="16">
        <v>2870</v>
      </c>
      <c r="C21" s="117">
        <v>2650</v>
      </c>
      <c r="D21" s="32">
        <v>1730</v>
      </c>
      <c r="E21" s="117">
        <v>1390</v>
      </c>
      <c r="F21" s="39">
        <v>0.87</v>
      </c>
      <c r="G21" s="86">
        <v>0.9286971830985915</v>
      </c>
      <c r="H21" s="88">
        <f t="shared" si="1"/>
        <v>0.06</v>
      </c>
      <c r="I21" s="17">
        <v>1490</v>
      </c>
      <c r="J21" s="120">
        <v>1140</v>
      </c>
      <c r="K21" s="128">
        <v>1300</v>
      </c>
      <c r="L21" s="120">
        <v>1060</v>
      </c>
      <c r="M21" s="131">
        <v>7720000</v>
      </c>
      <c r="N21" s="112">
        <v>7375000</v>
      </c>
      <c r="O21" s="125">
        <f t="shared" si="0"/>
        <v>-0.045</v>
      </c>
      <c r="P21" s="112">
        <v>2359000</v>
      </c>
      <c r="Q21" s="150">
        <v>249000</v>
      </c>
    </row>
    <row r="22" spans="1:17" s="5" customFormat="1" ht="12.75">
      <c r="A22" s="15" t="s">
        <v>16</v>
      </c>
      <c r="B22" s="16">
        <v>2500</v>
      </c>
      <c r="C22" s="117">
        <v>2350</v>
      </c>
      <c r="D22" s="32">
        <v>1550</v>
      </c>
      <c r="E22" s="117">
        <v>1270</v>
      </c>
      <c r="F22" s="39">
        <v>0.87</v>
      </c>
      <c r="G22" s="86">
        <v>0.9080675422138836</v>
      </c>
      <c r="H22" s="88">
        <f t="shared" si="1"/>
        <v>0.04</v>
      </c>
      <c r="I22" s="17">
        <v>1330</v>
      </c>
      <c r="J22" s="120">
        <v>1070</v>
      </c>
      <c r="K22" s="128">
        <v>1160</v>
      </c>
      <c r="L22" s="120">
        <v>970</v>
      </c>
      <c r="M22" s="131">
        <v>6978000</v>
      </c>
      <c r="N22" s="112">
        <v>6819000</v>
      </c>
      <c r="O22" s="125">
        <f t="shared" si="0"/>
        <v>-0.023</v>
      </c>
      <c r="P22" s="112">
        <v>2157000</v>
      </c>
      <c r="Q22" s="150">
        <v>265000</v>
      </c>
    </row>
    <row r="23" spans="1:17" s="5" customFormat="1" ht="12.75">
      <c r="A23" s="15" t="s">
        <v>17</v>
      </c>
      <c r="B23" s="16">
        <v>1270</v>
      </c>
      <c r="C23" s="117">
        <v>1220</v>
      </c>
      <c r="D23" s="32">
        <v>830</v>
      </c>
      <c r="E23" s="117">
        <v>680</v>
      </c>
      <c r="F23" s="39">
        <v>0.88</v>
      </c>
      <c r="G23" s="86">
        <v>0.9101123595505618</v>
      </c>
      <c r="H23" s="88">
        <f t="shared" si="1"/>
        <v>0.03</v>
      </c>
      <c r="I23" s="17">
        <v>660</v>
      </c>
      <c r="J23" s="120">
        <v>530</v>
      </c>
      <c r="K23" s="128">
        <v>580</v>
      </c>
      <c r="L23" s="120">
        <v>490</v>
      </c>
      <c r="M23" s="131">
        <v>4563000</v>
      </c>
      <c r="N23" s="112">
        <v>4638000</v>
      </c>
      <c r="O23" s="125">
        <f t="shared" si="0"/>
        <v>0.016</v>
      </c>
      <c r="P23" s="112">
        <v>1255000</v>
      </c>
      <c r="Q23" s="150">
        <v>148000</v>
      </c>
    </row>
    <row r="24" spans="1:17" s="5" customFormat="1" ht="12.75">
      <c r="A24" s="15" t="s">
        <v>18</v>
      </c>
      <c r="B24" s="16">
        <v>2090</v>
      </c>
      <c r="C24" s="117">
        <v>1980</v>
      </c>
      <c r="D24" s="32">
        <v>1310</v>
      </c>
      <c r="E24" s="117">
        <v>1060</v>
      </c>
      <c r="F24" s="39">
        <v>0.88</v>
      </c>
      <c r="G24" s="86">
        <v>0.9254437869822485</v>
      </c>
      <c r="H24" s="88">
        <f t="shared" si="1"/>
        <v>0.05</v>
      </c>
      <c r="I24" s="17">
        <v>1060</v>
      </c>
      <c r="J24" s="120">
        <v>850</v>
      </c>
      <c r="K24" s="128">
        <v>940</v>
      </c>
      <c r="L24" s="120">
        <v>780</v>
      </c>
      <c r="M24" s="131">
        <v>6383000</v>
      </c>
      <c r="N24" s="112">
        <v>6327000</v>
      </c>
      <c r="O24" s="125">
        <f t="shared" si="0"/>
        <v>-0.009</v>
      </c>
      <c r="P24" s="112">
        <v>1774000</v>
      </c>
      <c r="Q24" s="150">
        <v>208000</v>
      </c>
    </row>
    <row r="25" spans="1:17" s="5" customFormat="1" ht="12.75">
      <c r="A25" s="15" t="s">
        <v>19</v>
      </c>
      <c r="B25" s="16">
        <v>2210</v>
      </c>
      <c r="C25" s="117">
        <v>2110</v>
      </c>
      <c r="D25" s="32">
        <v>1470</v>
      </c>
      <c r="E25" s="117">
        <v>1230</v>
      </c>
      <c r="F25" s="39">
        <v>0.88</v>
      </c>
      <c r="G25" s="86">
        <v>0.9235474006116208</v>
      </c>
      <c r="H25" s="88">
        <f t="shared" si="1"/>
        <v>0.04</v>
      </c>
      <c r="I25" s="17">
        <v>1220</v>
      </c>
      <c r="J25" s="120">
        <v>980</v>
      </c>
      <c r="K25" s="128">
        <v>1070</v>
      </c>
      <c r="L25" s="120">
        <v>910</v>
      </c>
      <c r="M25" s="131">
        <v>6566000</v>
      </c>
      <c r="N25" s="112">
        <v>6509000</v>
      </c>
      <c r="O25" s="125">
        <f t="shared" si="0"/>
        <v>-0.009</v>
      </c>
      <c r="P25" s="112">
        <v>2148000</v>
      </c>
      <c r="Q25" s="150">
        <v>255000</v>
      </c>
    </row>
    <row r="26" spans="1:17" s="5" customFormat="1" ht="12.75">
      <c r="A26" s="15" t="s">
        <v>20</v>
      </c>
      <c r="B26" s="16">
        <v>2400</v>
      </c>
      <c r="C26" s="117">
        <v>2280</v>
      </c>
      <c r="D26" s="32">
        <v>1530</v>
      </c>
      <c r="E26" s="117">
        <v>1250</v>
      </c>
      <c r="F26" s="39">
        <v>0.86</v>
      </c>
      <c r="G26" s="86">
        <v>0.8984375</v>
      </c>
      <c r="H26" s="88">
        <f t="shared" si="1"/>
        <v>0.04</v>
      </c>
      <c r="I26" s="17">
        <v>1300</v>
      </c>
      <c r="J26" s="120">
        <v>1020</v>
      </c>
      <c r="K26" s="128">
        <v>1120</v>
      </c>
      <c r="L26" s="120">
        <v>920</v>
      </c>
      <c r="M26" s="131">
        <v>7316000</v>
      </c>
      <c r="N26" s="112">
        <v>7170000</v>
      </c>
      <c r="O26" s="125">
        <f t="shared" si="0"/>
        <v>-0.02</v>
      </c>
      <c r="P26" s="112">
        <v>2235000</v>
      </c>
      <c r="Q26" s="150">
        <v>226000</v>
      </c>
    </row>
    <row r="27" spans="1:17" s="5" customFormat="1" ht="12.75">
      <c r="A27" s="15" t="s">
        <v>21</v>
      </c>
      <c r="B27" s="16">
        <v>6160</v>
      </c>
      <c r="C27" s="117">
        <v>5700</v>
      </c>
      <c r="D27" s="32">
        <v>3800</v>
      </c>
      <c r="E27" s="117">
        <v>2940</v>
      </c>
      <c r="F27" s="39">
        <v>0.85</v>
      </c>
      <c r="G27" s="86">
        <v>0.9048027444253859</v>
      </c>
      <c r="H27" s="88">
        <f t="shared" si="1"/>
        <v>0.05</v>
      </c>
      <c r="I27" s="17">
        <v>3190</v>
      </c>
      <c r="J27" s="120">
        <v>2330</v>
      </c>
      <c r="K27" s="128">
        <v>2720</v>
      </c>
      <c r="L27" s="120">
        <v>2110</v>
      </c>
      <c r="M27" s="131">
        <v>17733000</v>
      </c>
      <c r="N27" s="112">
        <v>17294000</v>
      </c>
      <c r="O27" s="125">
        <f t="shared" si="0"/>
        <v>-0.025</v>
      </c>
      <c r="P27" s="112">
        <v>3771000</v>
      </c>
      <c r="Q27" s="150">
        <v>454000</v>
      </c>
    </row>
    <row r="28" spans="1:17" s="5" customFormat="1" ht="12.75">
      <c r="A28" s="15" t="s">
        <v>22</v>
      </c>
      <c r="B28" s="16">
        <v>2540</v>
      </c>
      <c r="C28" s="117">
        <v>2380</v>
      </c>
      <c r="D28" s="32">
        <v>1560</v>
      </c>
      <c r="E28" s="117">
        <v>1240</v>
      </c>
      <c r="F28" s="39">
        <v>0.87</v>
      </c>
      <c r="G28" s="86">
        <v>0.9085603112840467</v>
      </c>
      <c r="H28" s="88">
        <f t="shared" si="1"/>
        <v>0.04</v>
      </c>
      <c r="I28" s="17">
        <v>1340</v>
      </c>
      <c r="J28" s="120">
        <v>1030</v>
      </c>
      <c r="K28" s="128">
        <v>1170</v>
      </c>
      <c r="L28" s="120">
        <v>930</v>
      </c>
      <c r="M28" s="131">
        <v>7258000</v>
      </c>
      <c r="N28" s="112">
        <v>7185000</v>
      </c>
      <c r="O28" s="125">
        <f t="shared" si="0"/>
        <v>-0.01</v>
      </c>
      <c r="P28" s="112">
        <v>1859000</v>
      </c>
      <c r="Q28" s="150">
        <v>235000</v>
      </c>
    </row>
    <row r="29" spans="1:17" s="5" customFormat="1" ht="12.75">
      <c r="A29" s="15" t="s">
        <v>23</v>
      </c>
      <c r="B29" s="16">
        <v>3110</v>
      </c>
      <c r="C29" s="117">
        <v>2930</v>
      </c>
      <c r="D29" s="32">
        <v>1930</v>
      </c>
      <c r="E29" s="117">
        <v>1540</v>
      </c>
      <c r="F29" s="39">
        <v>0.88</v>
      </c>
      <c r="G29" s="86">
        <v>0.9074650077760498</v>
      </c>
      <c r="H29" s="88">
        <f t="shared" si="1"/>
        <v>0.03</v>
      </c>
      <c r="I29" s="17">
        <v>1630</v>
      </c>
      <c r="J29" s="120">
        <v>1290</v>
      </c>
      <c r="K29" s="128">
        <v>1440</v>
      </c>
      <c r="L29" s="120">
        <v>1170</v>
      </c>
      <c r="M29" s="131">
        <v>8595000</v>
      </c>
      <c r="N29" s="112">
        <v>8332000</v>
      </c>
      <c r="O29" s="125">
        <f t="shared" si="0"/>
        <v>-0.031</v>
      </c>
      <c r="P29" s="112">
        <v>2355000</v>
      </c>
      <c r="Q29" s="150">
        <v>271000</v>
      </c>
    </row>
    <row r="30" spans="1:17" s="5" customFormat="1" ht="12.75">
      <c r="A30" s="15" t="s">
        <v>24</v>
      </c>
      <c r="B30" s="16">
        <v>1020</v>
      </c>
      <c r="C30" s="117">
        <v>940</v>
      </c>
      <c r="D30" s="32">
        <v>720</v>
      </c>
      <c r="E30" s="117">
        <v>590</v>
      </c>
      <c r="F30" s="39">
        <v>0.89</v>
      </c>
      <c r="G30" s="86">
        <v>0.9373601789709173</v>
      </c>
      <c r="H30" s="88">
        <f t="shared" si="1"/>
        <v>0.05</v>
      </c>
      <c r="I30" s="17">
        <v>580</v>
      </c>
      <c r="J30" s="120">
        <v>450</v>
      </c>
      <c r="K30" s="128">
        <v>520</v>
      </c>
      <c r="L30" s="120">
        <v>420</v>
      </c>
      <c r="M30" s="131">
        <v>2559000</v>
      </c>
      <c r="N30" s="112">
        <v>2513000</v>
      </c>
      <c r="O30" s="125">
        <f t="shared" si="0"/>
        <v>-0.018</v>
      </c>
      <c r="P30" s="112">
        <v>1079000</v>
      </c>
      <c r="Q30" s="150">
        <v>87000</v>
      </c>
    </row>
    <row r="31" spans="1:17" s="5" customFormat="1" ht="12.75">
      <c r="A31" s="15" t="s">
        <v>25</v>
      </c>
      <c r="B31" s="16">
        <v>2780</v>
      </c>
      <c r="C31" s="117">
        <v>2600</v>
      </c>
      <c r="D31" s="32">
        <v>1770</v>
      </c>
      <c r="E31" s="117">
        <v>1450</v>
      </c>
      <c r="F31" s="39">
        <v>0.89</v>
      </c>
      <c r="G31" s="86">
        <v>0.9362445414847161</v>
      </c>
      <c r="H31" s="88">
        <f t="shared" si="1"/>
        <v>0.05</v>
      </c>
      <c r="I31" s="17">
        <v>1430</v>
      </c>
      <c r="J31" s="120">
        <v>1150</v>
      </c>
      <c r="K31" s="128">
        <v>1280</v>
      </c>
      <c r="L31" s="120">
        <v>1070</v>
      </c>
      <c r="M31" s="131">
        <v>8271000</v>
      </c>
      <c r="N31" s="112">
        <v>8218000</v>
      </c>
      <c r="O31" s="125">
        <f t="shared" si="0"/>
        <v>-0.006</v>
      </c>
      <c r="P31" s="112">
        <v>2404000</v>
      </c>
      <c r="Q31" s="150">
        <v>277000</v>
      </c>
    </row>
    <row r="32" spans="1:17" s="5" customFormat="1" ht="12.75">
      <c r="A32" s="15" t="s">
        <v>26</v>
      </c>
      <c r="B32" s="16">
        <v>2080</v>
      </c>
      <c r="C32" s="117">
        <v>1970</v>
      </c>
      <c r="D32" s="32">
        <v>1290</v>
      </c>
      <c r="E32" s="117">
        <v>1110</v>
      </c>
      <c r="F32" s="39">
        <v>0.9</v>
      </c>
      <c r="G32" s="86">
        <v>0.9349775784753364</v>
      </c>
      <c r="H32" s="88">
        <f t="shared" si="1"/>
        <v>0.03</v>
      </c>
      <c r="I32" s="17">
        <v>1070</v>
      </c>
      <c r="J32" s="120">
        <v>890</v>
      </c>
      <c r="K32" s="128">
        <v>960</v>
      </c>
      <c r="L32" s="120">
        <v>830</v>
      </c>
      <c r="M32" s="131">
        <v>5017000</v>
      </c>
      <c r="N32" s="112">
        <v>5031000</v>
      </c>
      <c r="O32" s="125">
        <f t="shared" si="0"/>
        <v>0.003</v>
      </c>
      <c r="P32" s="112">
        <v>1807000</v>
      </c>
      <c r="Q32" s="150">
        <v>189000</v>
      </c>
    </row>
    <row r="33" spans="1:17" s="5" customFormat="1" ht="12.75">
      <c r="A33" s="15" t="s">
        <v>27</v>
      </c>
      <c r="B33" s="16">
        <v>2250</v>
      </c>
      <c r="C33" s="117">
        <v>2120</v>
      </c>
      <c r="D33" s="32">
        <v>1490</v>
      </c>
      <c r="E33" s="117">
        <v>1250</v>
      </c>
      <c r="F33" s="39">
        <v>0.87</v>
      </c>
      <c r="G33" s="86">
        <v>0.9290780141843972</v>
      </c>
      <c r="H33" s="88">
        <f t="shared" si="1"/>
        <v>0.06</v>
      </c>
      <c r="I33" s="17">
        <v>1230</v>
      </c>
      <c r="J33" s="120">
        <v>990</v>
      </c>
      <c r="K33" s="128">
        <v>1070</v>
      </c>
      <c r="L33" s="120">
        <v>920</v>
      </c>
      <c r="M33" s="131">
        <v>6779000</v>
      </c>
      <c r="N33" s="112">
        <v>6735000</v>
      </c>
      <c r="O33" s="125">
        <f t="shared" si="0"/>
        <v>-0.006</v>
      </c>
      <c r="P33" s="112">
        <v>2252000</v>
      </c>
      <c r="Q33" s="150">
        <v>215000</v>
      </c>
    </row>
    <row r="34" spans="1:17" s="5" customFormat="1" ht="12.75">
      <c r="A34" s="15" t="s">
        <v>28</v>
      </c>
      <c r="B34" s="16">
        <v>2050</v>
      </c>
      <c r="C34" s="117">
        <v>1940</v>
      </c>
      <c r="D34" s="32">
        <v>1410</v>
      </c>
      <c r="E34" s="117">
        <v>1130</v>
      </c>
      <c r="F34" s="39">
        <v>0.89</v>
      </c>
      <c r="G34" s="86">
        <v>0.9244249726177437</v>
      </c>
      <c r="H34" s="88">
        <f t="shared" si="1"/>
        <v>0.03</v>
      </c>
      <c r="I34" s="17">
        <v>1150</v>
      </c>
      <c r="J34" s="120">
        <v>910</v>
      </c>
      <c r="K34" s="128">
        <v>1020</v>
      </c>
      <c r="L34" s="120">
        <v>840</v>
      </c>
      <c r="M34" s="131">
        <v>5452000</v>
      </c>
      <c r="N34" s="112">
        <v>5476000</v>
      </c>
      <c r="O34" s="125">
        <f t="shared" si="0"/>
        <v>0.004</v>
      </c>
      <c r="P34" s="112">
        <v>2001000</v>
      </c>
      <c r="Q34" s="150">
        <v>194000</v>
      </c>
    </row>
    <row r="35" spans="1:17" s="5" customFormat="1" ht="12.75">
      <c r="A35" s="15" t="s">
        <v>29</v>
      </c>
      <c r="B35" s="16">
        <v>4910</v>
      </c>
      <c r="C35" s="117">
        <v>4540</v>
      </c>
      <c r="D35" s="32">
        <v>3070</v>
      </c>
      <c r="E35" s="117">
        <v>2430</v>
      </c>
      <c r="F35" s="39">
        <v>0.87</v>
      </c>
      <c r="G35" s="86">
        <v>0.9120768064679131</v>
      </c>
      <c r="H35" s="88">
        <f t="shared" si="1"/>
        <v>0.04</v>
      </c>
      <c r="I35" s="17">
        <v>2590</v>
      </c>
      <c r="J35" s="120">
        <v>1980</v>
      </c>
      <c r="K35" s="128">
        <v>2250</v>
      </c>
      <c r="L35" s="120">
        <v>1810</v>
      </c>
      <c r="M35" s="131">
        <v>14457000</v>
      </c>
      <c r="N35" s="112">
        <v>13988000</v>
      </c>
      <c r="O35" s="125">
        <f t="shared" si="0"/>
        <v>-0.032</v>
      </c>
      <c r="P35" s="112">
        <v>4236000</v>
      </c>
      <c r="Q35" s="150">
        <v>440000</v>
      </c>
    </row>
    <row r="36" spans="1:17" s="5" customFormat="1" ht="12.75">
      <c r="A36" s="15" t="s">
        <v>30</v>
      </c>
      <c r="B36" s="16">
        <v>7500</v>
      </c>
      <c r="C36" s="117">
        <v>6940</v>
      </c>
      <c r="D36" s="32">
        <v>4300</v>
      </c>
      <c r="E36" s="117">
        <v>3280</v>
      </c>
      <c r="F36" s="39">
        <v>0.85</v>
      </c>
      <c r="G36" s="86">
        <v>0.8887288440763413</v>
      </c>
      <c r="H36" s="88">
        <f t="shared" si="1"/>
        <v>0.04</v>
      </c>
      <c r="I36" s="17">
        <v>3820</v>
      </c>
      <c r="J36" s="120">
        <v>2780</v>
      </c>
      <c r="K36" s="128">
        <v>3230</v>
      </c>
      <c r="L36" s="120">
        <v>2470</v>
      </c>
      <c r="M36" s="131">
        <v>20434000</v>
      </c>
      <c r="N36" s="112">
        <v>20116000</v>
      </c>
      <c r="O36" s="125">
        <f t="shared" si="0"/>
        <v>-0.016</v>
      </c>
      <c r="P36" s="112">
        <v>4519000</v>
      </c>
      <c r="Q36" s="150">
        <v>581000</v>
      </c>
    </row>
    <row r="37" spans="1:17" s="5" customFormat="1" ht="12.75">
      <c r="A37" s="15" t="s">
        <v>31</v>
      </c>
      <c r="B37" s="16">
        <v>940</v>
      </c>
      <c r="C37" s="117">
        <v>880</v>
      </c>
      <c r="D37" s="32">
        <v>580</v>
      </c>
      <c r="E37" s="117">
        <v>470</v>
      </c>
      <c r="F37" s="39">
        <v>0.87</v>
      </c>
      <c r="G37" s="86">
        <v>0.9310344827586207</v>
      </c>
      <c r="H37" s="88">
        <f t="shared" si="1"/>
        <v>0.06</v>
      </c>
      <c r="I37" s="17">
        <v>470</v>
      </c>
      <c r="J37" s="120">
        <v>380</v>
      </c>
      <c r="K37" s="128">
        <v>410</v>
      </c>
      <c r="L37" s="120">
        <v>350</v>
      </c>
      <c r="M37" s="131">
        <v>2910000</v>
      </c>
      <c r="N37" s="112">
        <v>2888000</v>
      </c>
      <c r="O37" s="125">
        <f t="shared" si="0"/>
        <v>-0.008</v>
      </c>
      <c r="P37" s="112">
        <v>836000</v>
      </c>
      <c r="Q37" s="150">
        <v>102000</v>
      </c>
    </row>
    <row r="38" spans="1:17" s="5" customFormat="1" ht="12.75">
      <c r="A38" s="15" t="s">
        <v>32</v>
      </c>
      <c r="B38" s="16">
        <v>1420</v>
      </c>
      <c r="C38" s="117">
        <v>1360</v>
      </c>
      <c r="D38" s="32">
        <v>930</v>
      </c>
      <c r="E38" s="117">
        <v>750</v>
      </c>
      <c r="F38" s="39">
        <v>0.88</v>
      </c>
      <c r="G38" s="86">
        <v>0.9341021416803954</v>
      </c>
      <c r="H38" s="88">
        <f t="shared" si="1"/>
        <v>0.05</v>
      </c>
      <c r="I38" s="17">
        <v>780</v>
      </c>
      <c r="J38" s="120">
        <v>610</v>
      </c>
      <c r="K38" s="128">
        <v>690</v>
      </c>
      <c r="L38" s="120">
        <v>570</v>
      </c>
      <c r="M38" s="131">
        <v>4120000</v>
      </c>
      <c r="N38" s="112">
        <v>3917000</v>
      </c>
      <c r="O38" s="125">
        <f t="shared" si="0"/>
        <v>-0.049</v>
      </c>
      <c r="P38" s="112">
        <v>1512000</v>
      </c>
      <c r="Q38" s="150">
        <v>193000</v>
      </c>
    </row>
    <row r="39" spans="1:17" s="5" customFormat="1" ht="12.75">
      <c r="A39" s="15" t="s">
        <v>33</v>
      </c>
      <c r="B39" s="16">
        <v>570</v>
      </c>
      <c r="C39" s="117">
        <v>540</v>
      </c>
      <c r="D39" s="32">
        <v>400</v>
      </c>
      <c r="E39" s="117">
        <v>340</v>
      </c>
      <c r="F39" s="39">
        <v>0.9</v>
      </c>
      <c r="G39" s="86">
        <v>0.9195402298850575</v>
      </c>
      <c r="H39" s="88">
        <f t="shared" si="1"/>
        <v>0.02</v>
      </c>
      <c r="I39" s="17">
        <v>320</v>
      </c>
      <c r="J39" s="120">
        <v>260</v>
      </c>
      <c r="K39" s="128">
        <v>280</v>
      </c>
      <c r="L39" s="120">
        <v>240</v>
      </c>
      <c r="M39" s="131">
        <v>1587000</v>
      </c>
      <c r="N39" s="112">
        <v>1514000</v>
      </c>
      <c r="O39" s="125">
        <f t="shared" si="0"/>
        <v>-0.046</v>
      </c>
      <c r="P39" s="112">
        <v>664000</v>
      </c>
      <c r="Q39" s="150">
        <v>75000</v>
      </c>
    </row>
    <row r="40" spans="1:17" s="5" customFormat="1" ht="12.75">
      <c r="A40" s="15" t="s">
        <v>34</v>
      </c>
      <c r="B40" s="16">
        <v>2150</v>
      </c>
      <c r="C40" s="117">
        <v>2050</v>
      </c>
      <c r="D40" s="32">
        <v>1330</v>
      </c>
      <c r="E40" s="117">
        <v>1100</v>
      </c>
      <c r="F40" s="39">
        <v>0.89</v>
      </c>
      <c r="G40" s="86">
        <v>0.9161073825503355</v>
      </c>
      <c r="H40" s="88">
        <f t="shared" si="1"/>
        <v>0.03</v>
      </c>
      <c r="I40" s="17">
        <v>1120</v>
      </c>
      <c r="J40" s="120">
        <v>890</v>
      </c>
      <c r="K40" s="128">
        <v>1000</v>
      </c>
      <c r="L40" s="120">
        <v>820</v>
      </c>
      <c r="M40" s="131">
        <v>5849000</v>
      </c>
      <c r="N40" s="112">
        <v>5904000</v>
      </c>
      <c r="O40" s="125">
        <f t="shared" si="0"/>
        <v>0.009</v>
      </c>
      <c r="P40" s="112">
        <v>2086000</v>
      </c>
      <c r="Q40" s="150">
        <v>224000</v>
      </c>
    </row>
    <row r="41" spans="1:17" s="5" customFormat="1" ht="12.75">
      <c r="A41" s="15" t="s">
        <v>35</v>
      </c>
      <c r="B41" s="16">
        <v>1960</v>
      </c>
      <c r="C41" s="117">
        <v>1850</v>
      </c>
      <c r="D41" s="32">
        <v>1260</v>
      </c>
      <c r="E41" s="117">
        <v>1040</v>
      </c>
      <c r="F41" s="39">
        <v>0.87</v>
      </c>
      <c r="G41" s="86">
        <v>0.9096385542168675</v>
      </c>
      <c r="H41" s="88">
        <f t="shared" si="1"/>
        <v>0.04</v>
      </c>
      <c r="I41" s="17">
        <v>1040</v>
      </c>
      <c r="J41" s="120">
        <v>830</v>
      </c>
      <c r="K41" s="128">
        <v>900</v>
      </c>
      <c r="L41" s="120">
        <v>760</v>
      </c>
      <c r="M41" s="131">
        <v>5758000</v>
      </c>
      <c r="N41" s="112">
        <v>5656000</v>
      </c>
      <c r="O41" s="125">
        <f t="shared" si="0"/>
        <v>-0.018</v>
      </c>
      <c r="P41" s="112">
        <v>1869000</v>
      </c>
      <c r="Q41" s="150">
        <v>219000</v>
      </c>
    </row>
    <row r="42" spans="1:17" s="5" customFormat="1" ht="12.75">
      <c r="A42" s="15" t="s">
        <v>36</v>
      </c>
      <c r="B42" s="16">
        <v>3000</v>
      </c>
      <c r="C42" s="117">
        <v>2820</v>
      </c>
      <c r="D42" s="32">
        <v>2070</v>
      </c>
      <c r="E42" s="117">
        <v>1720</v>
      </c>
      <c r="F42" s="39">
        <v>0.87</v>
      </c>
      <c r="G42" s="86">
        <v>0.9184423218221895</v>
      </c>
      <c r="H42" s="88">
        <f t="shared" si="1"/>
        <v>0.05</v>
      </c>
      <c r="I42" s="17">
        <v>1690</v>
      </c>
      <c r="J42" s="120">
        <v>1360</v>
      </c>
      <c r="K42" s="128">
        <v>1470</v>
      </c>
      <c r="L42" s="120">
        <v>1250</v>
      </c>
      <c r="M42" s="131">
        <v>8560000</v>
      </c>
      <c r="N42" s="112">
        <v>8220000</v>
      </c>
      <c r="O42" s="125">
        <f t="shared" si="0"/>
        <v>-0.04</v>
      </c>
      <c r="P42" s="112">
        <v>3077000</v>
      </c>
      <c r="Q42" s="150">
        <v>338000</v>
      </c>
    </row>
    <row r="43" spans="1:17" s="5" customFormat="1" ht="12.75">
      <c r="A43" s="15" t="s">
        <v>37</v>
      </c>
      <c r="B43" s="16">
        <v>1320</v>
      </c>
      <c r="C43" s="117">
        <v>1250</v>
      </c>
      <c r="D43" s="32">
        <v>940</v>
      </c>
      <c r="E43" s="117">
        <v>770</v>
      </c>
      <c r="F43" s="39">
        <v>0.89</v>
      </c>
      <c r="G43" s="86">
        <v>0.9340277777777778</v>
      </c>
      <c r="H43" s="88">
        <f t="shared" si="1"/>
        <v>0.04</v>
      </c>
      <c r="I43" s="17">
        <v>720</v>
      </c>
      <c r="J43" s="120">
        <v>580</v>
      </c>
      <c r="K43" s="128">
        <v>650</v>
      </c>
      <c r="L43" s="120">
        <v>540</v>
      </c>
      <c r="M43" s="131">
        <v>3953000</v>
      </c>
      <c r="N43" s="112">
        <v>3951000</v>
      </c>
      <c r="O43" s="125">
        <f t="shared" si="0"/>
        <v>-0.001</v>
      </c>
      <c r="P43" s="112">
        <v>1633000</v>
      </c>
      <c r="Q43" s="150">
        <v>141000</v>
      </c>
    </row>
    <row r="44" spans="1:17" s="5" customFormat="1" ht="12.75">
      <c r="A44" s="15" t="s">
        <v>38</v>
      </c>
      <c r="B44" s="16">
        <v>1920</v>
      </c>
      <c r="C44" s="117">
        <v>1800</v>
      </c>
      <c r="D44" s="32">
        <v>1160</v>
      </c>
      <c r="E44" s="117">
        <v>920</v>
      </c>
      <c r="F44" s="39">
        <v>0.86</v>
      </c>
      <c r="G44" s="86">
        <v>0.887434554973822</v>
      </c>
      <c r="H44" s="88">
        <f t="shared" si="1"/>
        <v>0.03</v>
      </c>
      <c r="I44" s="17">
        <v>980</v>
      </c>
      <c r="J44" s="120">
        <v>760</v>
      </c>
      <c r="K44" s="128">
        <v>840</v>
      </c>
      <c r="L44" s="120">
        <v>680</v>
      </c>
      <c r="M44" s="131">
        <v>5708000</v>
      </c>
      <c r="N44" s="112">
        <v>5701000</v>
      </c>
      <c r="O44" s="125">
        <f t="shared" si="0"/>
        <v>-0.001</v>
      </c>
      <c r="P44" s="112">
        <v>1586000</v>
      </c>
      <c r="Q44" s="150">
        <v>185000</v>
      </c>
    </row>
    <row r="45" spans="1:17" s="5" customFormat="1" ht="12.75">
      <c r="A45" s="15" t="s">
        <v>39</v>
      </c>
      <c r="B45" s="16">
        <v>2010</v>
      </c>
      <c r="C45" s="118">
        <v>1930</v>
      </c>
      <c r="D45" s="32">
        <v>1320</v>
      </c>
      <c r="E45" s="118">
        <v>1070</v>
      </c>
      <c r="F45" s="40">
        <v>0.88</v>
      </c>
      <c r="G45" s="86">
        <v>0.9191343963553531</v>
      </c>
      <c r="H45" s="89">
        <f t="shared" si="1"/>
        <v>0.04</v>
      </c>
      <c r="I45" s="17">
        <v>1120</v>
      </c>
      <c r="J45" s="120">
        <v>880</v>
      </c>
      <c r="K45" s="128">
        <v>980</v>
      </c>
      <c r="L45" s="120">
        <v>810</v>
      </c>
      <c r="M45" s="131">
        <v>5441000</v>
      </c>
      <c r="N45" s="112">
        <v>5437000</v>
      </c>
      <c r="O45" s="125">
        <f t="shared" si="0"/>
        <v>-0.001</v>
      </c>
      <c r="P45" s="112">
        <v>1926000</v>
      </c>
      <c r="Q45" s="150">
        <v>233000</v>
      </c>
    </row>
    <row r="46" spans="1:17" s="1" customFormat="1" ht="12" customHeight="1">
      <c r="A46" s="2" t="s">
        <v>380</v>
      </c>
      <c r="B46" s="24">
        <v>101700</v>
      </c>
      <c r="C46" s="122">
        <v>95430</v>
      </c>
      <c r="D46" s="24">
        <v>64110</v>
      </c>
      <c r="E46" s="24">
        <v>51690</v>
      </c>
      <c r="F46" s="41">
        <f>K46/I46</f>
        <v>0.87</v>
      </c>
      <c r="G46" s="41">
        <f>L46/J46</f>
        <v>0.92</v>
      </c>
      <c r="H46" s="91">
        <f>G46-F46</f>
        <v>0.05</v>
      </c>
      <c r="I46" s="25">
        <v>53660</v>
      </c>
      <c r="J46" s="25">
        <f>SUM(J6:J45)</f>
        <v>41810</v>
      </c>
      <c r="K46" s="129">
        <f>SUM(K6:K45)</f>
        <v>46860</v>
      </c>
      <c r="L46" s="127">
        <f>SUM(L6:L45)</f>
        <v>38270</v>
      </c>
      <c r="M46" s="124">
        <f>SUM(M6:M45)</f>
        <v>289428000</v>
      </c>
      <c r="N46" s="130">
        <f>SUM(N6:N45)</f>
        <v>283863000</v>
      </c>
      <c r="O46" s="126">
        <f>(N46-M46)/M46</f>
        <v>-0.019</v>
      </c>
      <c r="P46" s="123">
        <f>SUM(P6:P45)</f>
        <v>85614000</v>
      </c>
      <c r="Q46" s="124">
        <f>SUM(Q6:Q45)</f>
        <v>9689000</v>
      </c>
    </row>
    <row r="47" spans="2:17" ht="12.75">
      <c r="B47" s="23"/>
      <c r="C47" s="23"/>
      <c r="D47" s="23"/>
      <c r="E47" s="23"/>
      <c r="F47" s="169"/>
      <c r="G47" s="23"/>
      <c r="H47" s="23"/>
      <c r="I47" s="23"/>
      <c r="J47" s="23"/>
      <c r="K47" s="23"/>
      <c r="L47" s="23"/>
      <c r="M47" s="23"/>
      <c r="N47" s="23"/>
      <c r="O47" s="23"/>
      <c r="P47" s="23"/>
      <c r="Q47" s="23"/>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4"/>
  <sheetViews>
    <sheetView zoomScalePageLayoutView="0" workbookViewId="0" topLeftCell="A28">
      <selection activeCell="O43" sqref="O43"/>
    </sheetView>
  </sheetViews>
  <sheetFormatPr defaultColWidth="9.140625" defaultRowHeight="12.75"/>
  <cols>
    <col min="1" max="1" width="23.8515625" style="5" bestFit="1" customWidth="1"/>
    <col min="2" max="2" width="9.140625" style="5" customWidth="1"/>
    <col min="3" max="3" width="9.57421875" style="5" bestFit="1" customWidth="1"/>
    <col min="4" max="4" width="9.140625" style="5" customWidth="1"/>
    <col min="5" max="5" width="9.57421875" style="5" bestFit="1" customWidth="1"/>
    <col min="6" max="7" width="9.140625" style="5" customWidth="1"/>
    <col min="8" max="8" width="10.28125" style="5" bestFit="1" customWidth="1"/>
    <col min="9" max="9" width="9.28125" style="5" bestFit="1" customWidth="1"/>
    <col min="10" max="10" width="10.57421875" style="5" bestFit="1" customWidth="1"/>
    <col min="11" max="11" width="7.8515625" style="5" bestFit="1" customWidth="1"/>
    <col min="12" max="12" width="9.7109375" style="5" customWidth="1"/>
    <col min="13" max="14" width="16.57421875" style="5" bestFit="1" customWidth="1"/>
    <col min="15" max="15" width="14.00390625" style="5" bestFit="1" customWidth="1"/>
    <col min="16" max="16" width="16.140625" style="5" customWidth="1"/>
    <col min="17" max="17" width="12.421875" style="5" customWidth="1"/>
    <col min="18" max="16384" width="9.140625" style="5" customWidth="1"/>
  </cols>
  <sheetData>
    <row r="1" ht="15">
      <c r="A1" s="10" t="s">
        <v>381</v>
      </c>
    </row>
    <row r="2" ht="15">
      <c r="A2" s="10"/>
    </row>
    <row r="3" spans="1:2" ht="12.75">
      <c r="A3" s="31" t="s">
        <v>400</v>
      </c>
      <c r="B3" s="3"/>
    </row>
    <row r="4" spans="1:17" s="4" customFormat="1" ht="23.2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73" t="s">
        <v>391</v>
      </c>
    </row>
    <row r="5" spans="1:17" s="4" customFormat="1" ht="12.75">
      <c r="A5" s="183"/>
      <c r="B5" s="14">
        <v>41974</v>
      </c>
      <c r="C5" s="37">
        <v>42339</v>
      </c>
      <c r="D5" s="14">
        <v>41974</v>
      </c>
      <c r="E5" s="14">
        <v>42339</v>
      </c>
      <c r="F5" s="14">
        <v>41974</v>
      </c>
      <c r="G5" s="14">
        <v>42339</v>
      </c>
      <c r="H5" s="12" t="s">
        <v>414</v>
      </c>
      <c r="I5" s="14">
        <v>41974</v>
      </c>
      <c r="J5" s="14">
        <v>42339</v>
      </c>
      <c r="K5" s="14">
        <v>41974</v>
      </c>
      <c r="L5" s="14">
        <v>42339</v>
      </c>
      <c r="M5" s="14">
        <v>41974</v>
      </c>
      <c r="N5" s="14">
        <v>42339</v>
      </c>
      <c r="O5" s="134" t="s">
        <v>396</v>
      </c>
      <c r="P5" s="178"/>
      <c r="Q5" s="174"/>
    </row>
    <row r="6" spans="1:17" ht="12.75">
      <c r="A6" s="15" t="s">
        <v>40</v>
      </c>
      <c r="B6" s="16">
        <v>1580</v>
      </c>
      <c r="C6" s="116">
        <v>1470</v>
      </c>
      <c r="D6" s="32">
        <v>1050</v>
      </c>
      <c r="E6" s="120">
        <v>810</v>
      </c>
      <c r="F6" s="38">
        <v>0.9</v>
      </c>
      <c r="G6" s="86">
        <v>0.900459418070444</v>
      </c>
      <c r="H6" s="42">
        <f>G6-F6</f>
        <v>0</v>
      </c>
      <c r="I6" s="17">
        <v>830</v>
      </c>
      <c r="J6" s="120">
        <v>650</v>
      </c>
      <c r="K6" s="45">
        <v>750</v>
      </c>
      <c r="L6" s="120">
        <v>590</v>
      </c>
      <c r="M6" s="48">
        <v>4124000</v>
      </c>
      <c r="N6" s="112">
        <v>4203000</v>
      </c>
      <c r="O6" s="133">
        <f>(N6-M6)/M6</f>
        <v>0.019</v>
      </c>
      <c r="P6" s="112">
        <v>1478000</v>
      </c>
      <c r="Q6" s="149">
        <v>150000</v>
      </c>
    </row>
    <row r="7" spans="1:17" ht="12.75">
      <c r="A7" s="15" t="s">
        <v>41</v>
      </c>
      <c r="B7" s="16">
        <v>4240</v>
      </c>
      <c r="C7" s="117">
        <v>3950</v>
      </c>
      <c r="D7" s="32">
        <v>2710</v>
      </c>
      <c r="E7" s="120">
        <v>2160</v>
      </c>
      <c r="F7" s="39">
        <v>0.85</v>
      </c>
      <c r="G7" s="86">
        <v>0.9150442477876106</v>
      </c>
      <c r="H7" s="88">
        <f>G7-F7</f>
        <v>0.07</v>
      </c>
      <c r="I7" s="17">
        <v>2220</v>
      </c>
      <c r="J7" s="120">
        <v>1700</v>
      </c>
      <c r="K7" s="46">
        <v>1900</v>
      </c>
      <c r="L7" s="120">
        <v>1550</v>
      </c>
      <c r="M7" s="49">
        <v>13530000</v>
      </c>
      <c r="N7" s="112">
        <v>13657000</v>
      </c>
      <c r="O7" s="125">
        <f aca="true" t="shared" si="0" ref="O7:O52">(N7-M7)/M7</f>
        <v>0.009</v>
      </c>
      <c r="P7" s="112">
        <v>3749000</v>
      </c>
      <c r="Q7" s="150">
        <v>440000</v>
      </c>
    </row>
    <row r="8" spans="1:17" ht="12.75">
      <c r="A8" s="15" t="s">
        <v>42</v>
      </c>
      <c r="B8" s="16">
        <v>3340</v>
      </c>
      <c r="C8" s="117">
        <v>3120</v>
      </c>
      <c r="D8" s="32">
        <v>2100</v>
      </c>
      <c r="E8" s="120">
        <v>1690</v>
      </c>
      <c r="F8" s="39">
        <v>0.88</v>
      </c>
      <c r="G8" s="86">
        <v>0.92</v>
      </c>
      <c r="H8" s="88">
        <f aca="true" t="shared" si="1" ref="H8:H52">G8-F8</f>
        <v>0.04</v>
      </c>
      <c r="I8" s="17">
        <v>1760</v>
      </c>
      <c r="J8" s="120">
        <v>1350</v>
      </c>
      <c r="K8" s="46">
        <v>1540</v>
      </c>
      <c r="L8" s="120">
        <v>1240</v>
      </c>
      <c r="M8" s="49">
        <v>10756000</v>
      </c>
      <c r="N8" s="112">
        <v>10361000</v>
      </c>
      <c r="O8" s="125">
        <f t="shared" si="0"/>
        <v>-0.037</v>
      </c>
      <c r="P8" s="112">
        <v>2954000</v>
      </c>
      <c r="Q8" s="150">
        <v>328000</v>
      </c>
    </row>
    <row r="9" spans="1:17" ht="12.75">
      <c r="A9" s="15" t="s">
        <v>43</v>
      </c>
      <c r="B9" s="16">
        <v>2970</v>
      </c>
      <c r="C9" s="117">
        <v>2780</v>
      </c>
      <c r="D9" s="32">
        <v>1940</v>
      </c>
      <c r="E9" s="120">
        <v>1530</v>
      </c>
      <c r="F9" s="39">
        <v>0.87</v>
      </c>
      <c r="G9" s="86">
        <v>0.9092409240924092</v>
      </c>
      <c r="H9" s="88">
        <f t="shared" si="1"/>
        <v>0.04</v>
      </c>
      <c r="I9" s="17">
        <v>1580</v>
      </c>
      <c r="J9" s="120">
        <v>1210</v>
      </c>
      <c r="K9" s="46">
        <v>1380</v>
      </c>
      <c r="L9" s="120">
        <v>1100</v>
      </c>
      <c r="M9" s="49">
        <v>9123000</v>
      </c>
      <c r="N9" s="112">
        <v>8985000</v>
      </c>
      <c r="O9" s="125">
        <f t="shared" si="0"/>
        <v>-0.015</v>
      </c>
      <c r="P9" s="112">
        <v>2871000</v>
      </c>
      <c r="Q9" s="150">
        <v>256000</v>
      </c>
    </row>
    <row r="10" spans="1:17" ht="12.75">
      <c r="A10" s="15" t="s">
        <v>44</v>
      </c>
      <c r="B10" s="16">
        <v>2700</v>
      </c>
      <c r="C10" s="117">
        <v>2570</v>
      </c>
      <c r="D10" s="32">
        <v>1810</v>
      </c>
      <c r="E10" s="120">
        <v>1510</v>
      </c>
      <c r="F10" s="39">
        <v>0.88</v>
      </c>
      <c r="G10" s="86">
        <v>0.9224806201550387</v>
      </c>
      <c r="H10" s="88">
        <f t="shared" si="1"/>
        <v>0.04</v>
      </c>
      <c r="I10" s="17">
        <v>1440</v>
      </c>
      <c r="J10" s="120">
        <v>1160</v>
      </c>
      <c r="K10" s="46">
        <v>1260</v>
      </c>
      <c r="L10" s="120">
        <v>1070</v>
      </c>
      <c r="M10" s="49">
        <v>7571000</v>
      </c>
      <c r="N10" s="112">
        <v>7419000</v>
      </c>
      <c r="O10" s="125">
        <f t="shared" si="0"/>
        <v>-0.02</v>
      </c>
      <c r="P10" s="112">
        <v>2570000</v>
      </c>
      <c r="Q10" s="150">
        <v>274000</v>
      </c>
    </row>
    <row r="11" spans="1:17" ht="12.75">
      <c r="A11" s="15" t="s">
        <v>45</v>
      </c>
      <c r="B11" s="16">
        <v>940</v>
      </c>
      <c r="C11" s="117">
        <v>890</v>
      </c>
      <c r="D11" s="32">
        <v>570</v>
      </c>
      <c r="E11" s="120">
        <v>470</v>
      </c>
      <c r="F11" s="39">
        <v>0.9</v>
      </c>
      <c r="G11" s="86">
        <v>0.9043927648578811</v>
      </c>
      <c r="H11" s="88">
        <f t="shared" si="1"/>
        <v>0</v>
      </c>
      <c r="I11" s="17">
        <v>470</v>
      </c>
      <c r="J11" s="120">
        <v>390</v>
      </c>
      <c r="K11" s="46">
        <v>430</v>
      </c>
      <c r="L11" s="120">
        <v>350</v>
      </c>
      <c r="M11" s="49">
        <v>3083000</v>
      </c>
      <c r="N11" s="112">
        <v>3204000</v>
      </c>
      <c r="O11" s="125">
        <f t="shared" si="0"/>
        <v>0.039</v>
      </c>
      <c r="P11" s="112">
        <v>1112000</v>
      </c>
      <c r="Q11" s="150">
        <v>101000</v>
      </c>
    </row>
    <row r="12" spans="1:17" ht="12.75">
      <c r="A12" s="15" t="s">
        <v>46</v>
      </c>
      <c r="B12" s="16">
        <v>2200</v>
      </c>
      <c r="C12" s="117">
        <v>2040</v>
      </c>
      <c r="D12" s="32">
        <v>1510</v>
      </c>
      <c r="E12" s="120">
        <v>1240</v>
      </c>
      <c r="F12" s="39">
        <v>0.89</v>
      </c>
      <c r="G12" s="86">
        <v>0.9354508196721312</v>
      </c>
      <c r="H12" s="88">
        <f t="shared" si="1"/>
        <v>0.05</v>
      </c>
      <c r="I12" s="17">
        <v>1240</v>
      </c>
      <c r="J12" s="120">
        <v>980</v>
      </c>
      <c r="K12" s="46">
        <v>1100</v>
      </c>
      <c r="L12" s="120">
        <v>910</v>
      </c>
      <c r="M12" s="49">
        <v>6419000</v>
      </c>
      <c r="N12" s="112">
        <v>6133000</v>
      </c>
      <c r="O12" s="125">
        <f t="shared" si="0"/>
        <v>-0.045</v>
      </c>
      <c r="P12" s="112">
        <v>2295000</v>
      </c>
      <c r="Q12" s="150">
        <v>216000</v>
      </c>
    </row>
    <row r="13" spans="1:17" ht="12.75">
      <c r="A13" s="15" t="s">
        <v>47</v>
      </c>
      <c r="B13" s="16">
        <v>1590</v>
      </c>
      <c r="C13" s="117">
        <v>1510</v>
      </c>
      <c r="D13" s="32">
        <v>1040</v>
      </c>
      <c r="E13" s="120">
        <v>830</v>
      </c>
      <c r="F13" s="39">
        <v>0.84</v>
      </c>
      <c r="G13" s="86">
        <v>0.9024745269286754</v>
      </c>
      <c r="H13" s="88">
        <f t="shared" si="1"/>
        <v>0.06</v>
      </c>
      <c r="I13" s="17">
        <v>900</v>
      </c>
      <c r="J13" s="120">
        <v>690</v>
      </c>
      <c r="K13" s="46">
        <v>760</v>
      </c>
      <c r="L13" s="120">
        <v>620</v>
      </c>
      <c r="M13" s="49">
        <v>5582000</v>
      </c>
      <c r="N13" s="112">
        <v>5271000</v>
      </c>
      <c r="O13" s="125">
        <f t="shared" si="0"/>
        <v>-0.056</v>
      </c>
      <c r="P13" s="112">
        <v>1557000</v>
      </c>
      <c r="Q13" s="150">
        <v>172000</v>
      </c>
    </row>
    <row r="14" spans="1:17" ht="12.75">
      <c r="A14" s="15" t="s">
        <v>48</v>
      </c>
      <c r="B14" s="16">
        <v>1330</v>
      </c>
      <c r="C14" s="117">
        <v>1260</v>
      </c>
      <c r="D14" s="32">
        <v>810</v>
      </c>
      <c r="E14" s="120">
        <v>660</v>
      </c>
      <c r="F14" s="39">
        <v>0.86</v>
      </c>
      <c r="G14" s="86">
        <v>0.8905380333951762</v>
      </c>
      <c r="H14" s="88">
        <f t="shared" si="1"/>
        <v>0.03</v>
      </c>
      <c r="I14" s="17">
        <v>690</v>
      </c>
      <c r="J14" s="120">
        <v>540</v>
      </c>
      <c r="K14" s="46">
        <v>590</v>
      </c>
      <c r="L14" s="120">
        <v>480</v>
      </c>
      <c r="M14" s="49">
        <v>3917000</v>
      </c>
      <c r="N14" s="112">
        <v>3880000</v>
      </c>
      <c r="O14" s="125">
        <f t="shared" si="0"/>
        <v>-0.009</v>
      </c>
      <c r="P14" s="112">
        <v>1063000</v>
      </c>
      <c r="Q14" s="150">
        <v>121000</v>
      </c>
    </row>
    <row r="15" spans="1:17" ht="12.75">
      <c r="A15" s="15" t="s">
        <v>49</v>
      </c>
      <c r="B15" s="16">
        <v>1860</v>
      </c>
      <c r="C15" s="117">
        <v>1750</v>
      </c>
      <c r="D15" s="32">
        <v>1250</v>
      </c>
      <c r="E15" s="120">
        <v>1020</v>
      </c>
      <c r="F15" s="39">
        <v>0.87</v>
      </c>
      <c r="G15" s="86">
        <v>0.9254108723135271</v>
      </c>
      <c r="H15" s="88">
        <f t="shared" si="1"/>
        <v>0.06</v>
      </c>
      <c r="I15" s="17">
        <v>1010</v>
      </c>
      <c r="J15" s="120">
        <v>790</v>
      </c>
      <c r="K15" s="46">
        <v>870</v>
      </c>
      <c r="L15" s="120">
        <v>730</v>
      </c>
      <c r="M15" s="49">
        <v>6093000</v>
      </c>
      <c r="N15" s="112">
        <v>5802000</v>
      </c>
      <c r="O15" s="125">
        <f t="shared" si="0"/>
        <v>-0.048</v>
      </c>
      <c r="P15" s="112">
        <v>1966000</v>
      </c>
      <c r="Q15" s="150">
        <v>193000</v>
      </c>
    </row>
    <row r="16" spans="1:17" ht="12.75">
      <c r="A16" s="15" t="s">
        <v>50</v>
      </c>
      <c r="B16" s="16">
        <v>5070</v>
      </c>
      <c r="C16" s="117">
        <v>4760</v>
      </c>
      <c r="D16" s="32">
        <v>3230</v>
      </c>
      <c r="E16" s="120">
        <v>2710</v>
      </c>
      <c r="F16" s="39">
        <v>0.87</v>
      </c>
      <c r="G16" s="86">
        <v>0.921875</v>
      </c>
      <c r="H16" s="88">
        <f t="shared" si="1"/>
        <v>0.05</v>
      </c>
      <c r="I16" s="17">
        <v>2720</v>
      </c>
      <c r="J16" s="120">
        <v>2180</v>
      </c>
      <c r="K16" s="46">
        <v>2370</v>
      </c>
      <c r="L16" s="120">
        <v>2010</v>
      </c>
      <c r="M16" s="49">
        <v>16514000</v>
      </c>
      <c r="N16" s="112">
        <v>16291000</v>
      </c>
      <c r="O16" s="125">
        <f t="shared" si="0"/>
        <v>-0.014</v>
      </c>
      <c r="P16" s="112">
        <v>5250000</v>
      </c>
      <c r="Q16" s="150">
        <v>503000</v>
      </c>
    </row>
    <row r="17" spans="1:17" ht="12.75">
      <c r="A17" s="15" t="s">
        <v>51</v>
      </c>
      <c r="B17" s="16">
        <v>2800</v>
      </c>
      <c r="C17" s="117">
        <v>2640</v>
      </c>
      <c r="D17" s="32">
        <v>1870</v>
      </c>
      <c r="E17" s="120">
        <v>1500</v>
      </c>
      <c r="F17" s="39">
        <v>0.89</v>
      </c>
      <c r="G17" s="86">
        <v>0.9304952215464813</v>
      </c>
      <c r="H17" s="88">
        <f t="shared" si="1"/>
        <v>0.04</v>
      </c>
      <c r="I17" s="17">
        <v>1480</v>
      </c>
      <c r="J17" s="120">
        <v>1150</v>
      </c>
      <c r="K17" s="46">
        <v>1310</v>
      </c>
      <c r="L17" s="120">
        <v>1070</v>
      </c>
      <c r="M17" s="49">
        <v>9018000</v>
      </c>
      <c r="N17" s="112">
        <v>8840000</v>
      </c>
      <c r="O17" s="125">
        <f t="shared" si="0"/>
        <v>-0.02</v>
      </c>
      <c r="P17" s="112">
        <v>3211000</v>
      </c>
      <c r="Q17" s="150">
        <v>379000</v>
      </c>
    </row>
    <row r="18" spans="1:17" ht="12.75">
      <c r="A18" s="15" t="s">
        <v>52</v>
      </c>
      <c r="B18" s="16">
        <v>3960</v>
      </c>
      <c r="C18" s="117">
        <v>3710</v>
      </c>
      <c r="D18" s="32">
        <v>2450</v>
      </c>
      <c r="E18" s="120">
        <v>2040</v>
      </c>
      <c r="F18" s="39">
        <v>0.86</v>
      </c>
      <c r="G18" s="86">
        <v>0.9027777777777778</v>
      </c>
      <c r="H18" s="88">
        <f t="shared" si="1"/>
        <v>0.04</v>
      </c>
      <c r="I18" s="17">
        <v>2080</v>
      </c>
      <c r="J18" s="120">
        <v>1660</v>
      </c>
      <c r="K18" s="46">
        <v>1780</v>
      </c>
      <c r="L18" s="120">
        <v>1500</v>
      </c>
      <c r="M18" s="49">
        <v>12328000</v>
      </c>
      <c r="N18" s="112">
        <v>12200000</v>
      </c>
      <c r="O18" s="125">
        <f t="shared" si="0"/>
        <v>-0.01</v>
      </c>
      <c r="P18" s="112">
        <v>3663000</v>
      </c>
      <c r="Q18" s="150">
        <v>384000</v>
      </c>
    </row>
    <row r="19" spans="1:17" ht="12.75">
      <c r="A19" s="15" t="s">
        <v>53</v>
      </c>
      <c r="B19" s="16">
        <v>2560</v>
      </c>
      <c r="C19" s="117">
        <v>2410</v>
      </c>
      <c r="D19" s="32">
        <v>1620</v>
      </c>
      <c r="E19" s="120">
        <v>1250</v>
      </c>
      <c r="F19" s="39">
        <v>0.89</v>
      </c>
      <c r="G19" s="86">
        <v>0.9139579349904398</v>
      </c>
      <c r="H19" s="88">
        <f t="shared" si="1"/>
        <v>0.02</v>
      </c>
      <c r="I19" s="17">
        <v>1340</v>
      </c>
      <c r="J19" s="120">
        <v>1050</v>
      </c>
      <c r="K19" s="46">
        <v>1190</v>
      </c>
      <c r="L19" s="120">
        <v>960</v>
      </c>
      <c r="M19" s="49">
        <v>9930000</v>
      </c>
      <c r="N19" s="112">
        <v>9439000</v>
      </c>
      <c r="O19" s="125">
        <f t="shared" si="0"/>
        <v>-0.049</v>
      </c>
      <c r="P19" s="112">
        <v>2482000</v>
      </c>
      <c r="Q19" s="150">
        <v>274000</v>
      </c>
    </row>
    <row r="20" spans="1:17" ht="12.75">
      <c r="A20" s="15" t="s">
        <v>54</v>
      </c>
      <c r="B20" s="16">
        <v>1230</v>
      </c>
      <c r="C20" s="117">
        <v>1150</v>
      </c>
      <c r="D20" s="32">
        <v>840</v>
      </c>
      <c r="E20" s="120">
        <v>710</v>
      </c>
      <c r="F20" s="39">
        <v>0.89</v>
      </c>
      <c r="G20" s="86">
        <v>0.9269162210338681</v>
      </c>
      <c r="H20" s="88">
        <f t="shared" si="1"/>
        <v>0.04</v>
      </c>
      <c r="I20" s="17">
        <v>690</v>
      </c>
      <c r="J20" s="120">
        <v>560</v>
      </c>
      <c r="K20" s="46">
        <v>610</v>
      </c>
      <c r="L20" s="120">
        <v>520</v>
      </c>
      <c r="M20" s="49">
        <v>3815000</v>
      </c>
      <c r="N20" s="112">
        <v>3562000</v>
      </c>
      <c r="O20" s="125">
        <f t="shared" si="0"/>
        <v>-0.066</v>
      </c>
      <c r="P20" s="112">
        <v>1323000</v>
      </c>
      <c r="Q20" s="150">
        <v>140000</v>
      </c>
    </row>
    <row r="21" spans="1:17" ht="12.75">
      <c r="A21" s="15" t="s">
        <v>55</v>
      </c>
      <c r="B21" s="16">
        <v>1720</v>
      </c>
      <c r="C21" s="117">
        <v>1610</v>
      </c>
      <c r="D21" s="32">
        <v>1140</v>
      </c>
      <c r="E21" s="120">
        <v>920</v>
      </c>
      <c r="F21" s="39">
        <v>0.86</v>
      </c>
      <c r="G21" s="86">
        <v>0.9243466299862448</v>
      </c>
      <c r="H21" s="88">
        <f t="shared" si="1"/>
        <v>0.06</v>
      </c>
      <c r="I21" s="17">
        <v>950</v>
      </c>
      <c r="J21" s="120">
        <v>730</v>
      </c>
      <c r="K21" s="46">
        <v>820</v>
      </c>
      <c r="L21" s="120">
        <v>670</v>
      </c>
      <c r="M21" s="49">
        <v>5095000</v>
      </c>
      <c r="N21" s="112">
        <v>4866000</v>
      </c>
      <c r="O21" s="125">
        <f t="shared" si="0"/>
        <v>-0.045</v>
      </c>
      <c r="P21" s="112">
        <v>1927000</v>
      </c>
      <c r="Q21" s="150">
        <v>159000</v>
      </c>
    </row>
    <row r="22" spans="1:17" ht="12.75">
      <c r="A22" s="15" t="s">
        <v>56</v>
      </c>
      <c r="B22" s="16">
        <v>1820</v>
      </c>
      <c r="C22" s="117">
        <v>1710</v>
      </c>
      <c r="D22" s="32">
        <v>1130</v>
      </c>
      <c r="E22" s="120">
        <v>890</v>
      </c>
      <c r="F22" s="39">
        <v>0.87</v>
      </c>
      <c r="G22" s="86">
        <v>0.8900804289544236</v>
      </c>
      <c r="H22" s="88">
        <f t="shared" si="1"/>
        <v>0.02</v>
      </c>
      <c r="I22" s="17">
        <v>940</v>
      </c>
      <c r="J22" s="120">
        <v>750</v>
      </c>
      <c r="K22" s="46">
        <v>820</v>
      </c>
      <c r="L22" s="120">
        <v>660</v>
      </c>
      <c r="M22" s="49">
        <v>6409000</v>
      </c>
      <c r="N22" s="112">
        <v>6434000</v>
      </c>
      <c r="O22" s="125">
        <f t="shared" si="0"/>
        <v>0.004</v>
      </c>
      <c r="P22" s="112">
        <v>1894000</v>
      </c>
      <c r="Q22" s="150">
        <v>154000</v>
      </c>
    </row>
    <row r="23" spans="1:17" ht="12.75">
      <c r="A23" s="15" t="s">
        <v>57</v>
      </c>
      <c r="B23" s="16">
        <v>2240</v>
      </c>
      <c r="C23" s="117">
        <v>2120</v>
      </c>
      <c r="D23" s="32">
        <v>1430</v>
      </c>
      <c r="E23" s="120">
        <v>1210</v>
      </c>
      <c r="F23" s="39">
        <v>0.86</v>
      </c>
      <c r="G23" s="86">
        <v>0.9202072538860103</v>
      </c>
      <c r="H23" s="88">
        <f t="shared" si="1"/>
        <v>0.06</v>
      </c>
      <c r="I23" s="17">
        <v>1200</v>
      </c>
      <c r="J23" s="120">
        <v>970</v>
      </c>
      <c r="K23" s="46">
        <v>1030</v>
      </c>
      <c r="L23" s="120">
        <v>890</v>
      </c>
      <c r="M23" s="49">
        <v>6185000</v>
      </c>
      <c r="N23" s="112">
        <v>6265000</v>
      </c>
      <c r="O23" s="125">
        <f t="shared" si="0"/>
        <v>0.013</v>
      </c>
      <c r="P23" s="112">
        <v>2052000</v>
      </c>
      <c r="Q23" s="150">
        <v>220000</v>
      </c>
    </row>
    <row r="24" spans="1:17" ht="12.75">
      <c r="A24" s="15" t="s">
        <v>58</v>
      </c>
      <c r="B24" s="16">
        <v>960</v>
      </c>
      <c r="C24" s="117">
        <v>910</v>
      </c>
      <c r="D24" s="32">
        <v>630</v>
      </c>
      <c r="E24" s="120">
        <v>520</v>
      </c>
      <c r="F24" s="39">
        <v>0.88</v>
      </c>
      <c r="G24" s="86">
        <v>0.9138755980861244</v>
      </c>
      <c r="H24" s="88">
        <f t="shared" si="1"/>
        <v>0.03</v>
      </c>
      <c r="I24" s="17">
        <v>520</v>
      </c>
      <c r="J24" s="120">
        <v>420</v>
      </c>
      <c r="K24" s="46">
        <v>460</v>
      </c>
      <c r="L24" s="120">
        <v>380</v>
      </c>
      <c r="M24" s="49">
        <v>2969000</v>
      </c>
      <c r="N24" s="112">
        <v>2859000</v>
      </c>
      <c r="O24" s="125">
        <f t="shared" si="0"/>
        <v>-0.037</v>
      </c>
      <c r="P24" s="112">
        <v>830000</v>
      </c>
      <c r="Q24" s="150">
        <v>101000</v>
      </c>
    </row>
    <row r="25" spans="1:17" ht="12.75">
      <c r="A25" s="15" t="s">
        <v>59</v>
      </c>
      <c r="B25" s="16">
        <v>2780</v>
      </c>
      <c r="C25" s="117">
        <v>2640</v>
      </c>
      <c r="D25" s="32">
        <v>1680</v>
      </c>
      <c r="E25" s="120">
        <v>1310</v>
      </c>
      <c r="F25" s="39">
        <v>0.88</v>
      </c>
      <c r="G25" s="86">
        <v>0.8858162355040142</v>
      </c>
      <c r="H25" s="88">
        <f t="shared" si="1"/>
        <v>0.01</v>
      </c>
      <c r="I25" s="17">
        <v>1410</v>
      </c>
      <c r="J25" s="120">
        <v>1120</v>
      </c>
      <c r="K25" s="46">
        <v>1240</v>
      </c>
      <c r="L25" s="120">
        <v>990</v>
      </c>
      <c r="M25" s="49">
        <v>8299000</v>
      </c>
      <c r="N25" s="112">
        <v>8219000</v>
      </c>
      <c r="O25" s="125">
        <f t="shared" si="0"/>
        <v>-0.01</v>
      </c>
      <c r="P25" s="112">
        <v>2160000</v>
      </c>
      <c r="Q25" s="150">
        <v>259000</v>
      </c>
    </row>
    <row r="26" spans="1:17" ht="12.75">
      <c r="A26" s="15" t="s">
        <v>60</v>
      </c>
      <c r="B26" s="16">
        <v>2290</v>
      </c>
      <c r="C26" s="117">
        <v>2130</v>
      </c>
      <c r="D26" s="32">
        <v>1410</v>
      </c>
      <c r="E26" s="120">
        <v>1120</v>
      </c>
      <c r="F26" s="39">
        <v>0.86</v>
      </c>
      <c r="G26" s="86">
        <v>0.910913140311804</v>
      </c>
      <c r="H26" s="88">
        <f t="shared" si="1"/>
        <v>0.05</v>
      </c>
      <c r="I26" s="17">
        <v>1180</v>
      </c>
      <c r="J26" s="120">
        <v>900</v>
      </c>
      <c r="K26" s="46">
        <v>1020</v>
      </c>
      <c r="L26" s="120">
        <v>820</v>
      </c>
      <c r="M26" s="49">
        <v>7316000</v>
      </c>
      <c r="N26" s="112">
        <v>7077000</v>
      </c>
      <c r="O26" s="125">
        <f t="shared" si="0"/>
        <v>-0.033</v>
      </c>
      <c r="P26" s="112">
        <v>1899000</v>
      </c>
      <c r="Q26" s="150">
        <v>200000</v>
      </c>
    </row>
    <row r="27" spans="1:17" ht="12.75">
      <c r="A27" s="15" t="s">
        <v>61</v>
      </c>
      <c r="B27" s="16">
        <v>1380</v>
      </c>
      <c r="C27" s="117">
        <v>1300</v>
      </c>
      <c r="D27" s="32">
        <v>890</v>
      </c>
      <c r="E27" s="120">
        <v>710</v>
      </c>
      <c r="F27" s="39">
        <v>0.86</v>
      </c>
      <c r="G27" s="86">
        <v>0.9095652173913044</v>
      </c>
      <c r="H27" s="88">
        <f t="shared" si="1"/>
        <v>0.05</v>
      </c>
      <c r="I27" s="17">
        <v>750</v>
      </c>
      <c r="J27" s="120">
        <v>580</v>
      </c>
      <c r="K27" s="46">
        <v>640</v>
      </c>
      <c r="L27" s="120">
        <v>520</v>
      </c>
      <c r="M27" s="49">
        <v>5263000</v>
      </c>
      <c r="N27" s="112">
        <v>5246000</v>
      </c>
      <c r="O27" s="125">
        <f t="shared" si="0"/>
        <v>-0.003</v>
      </c>
      <c r="P27" s="112">
        <v>1456000</v>
      </c>
      <c r="Q27" s="150">
        <v>137000</v>
      </c>
    </row>
    <row r="28" spans="1:17" ht="12.75">
      <c r="A28" s="15" t="s">
        <v>62</v>
      </c>
      <c r="B28" s="16">
        <v>3150</v>
      </c>
      <c r="C28" s="117">
        <v>2950</v>
      </c>
      <c r="D28" s="32">
        <v>2040</v>
      </c>
      <c r="E28" s="120">
        <v>1720</v>
      </c>
      <c r="F28" s="39">
        <v>0.87</v>
      </c>
      <c r="G28" s="86">
        <v>0.9152416356877323</v>
      </c>
      <c r="H28" s="88">
        <f t="shared" si="1"/>
        <v>0.05</v>
      </c>
      <c r="I28" s="17">
        <v>1710</v>
      </c>
      <c r="J28" s="120">
        <v>1350</v>
      </c>
      <c r="K28" s="46">
        <v>1490</v>
      </c>
      <c r="L28" s="120">
        <v>1230</v>
      </c>
      <c r="M28" s="49">
        <v>8980000</v>
      </c>
      <c r="N28" s="112">
        <v>8910000</v>
      </c>
      <c r="O28" s="125">
        <f t="shared" si="0"/>
        <v>-0.008</v>
      </c>
      <c r="P28" s="112">
        <v>3177000</v>
      </c>
      <c r="Q28" s="150">
        <v>288000</v>
      </c>
    </row>
    <row r="29" spans="1:17" ht="12.75">
      <c r="A29" s="15" t="s">
        <v>63</v>
      </c>
      <c r="B29" s="16">
        <v>3220</v>
      </c>
      <c r="C29" s="117">
        <v>3040</v>
      </c>
      <c r="D29" s="32">
        <v>2140</v>
      </c>
      <c r="E29" s="120">
        <v>1720</v>
      </c>
      <c r="F29" s="39">
        <v>0.88</v>
      </c>
      <c r="G29" s="86">
        <v>0.9000713775874375</v>
      </c>
      <c r="H29" s="88">
        <f t="shared" si="1"/>
        <v>0.02</v>
      </c>
      <c r="I29" s="17">
        <v>1780</v>
      </c>
      <c r="J29" s="120">
        <v>1400</v>
      </c>
      <c r="K29" s="46">
        <v>1560</v>
      </c>
      <c r="L29" s="120">
        <v>1260</v>
      </c>
      <c r="M29" s="49">
        <v>8333000</v>
      </c>
      <c r="N29" s="112">
        <v>8436000</v>
      </c>
      <c r="O29" s="125">
        <f t="shared" si="0"/>
        <v>0.012</v>
      </c>
      <c r="P29" s="112">
        <v>2723000</v>
      </c>
      <c r="Q29" s="150">
        <v>303000</v>
      </c>
    </row>
    <row r="30" spans="1:17" ht="12.75">
      <c r="A30" s="15" t="s">
        <v>64</v>
      </c>
      <c r="B30" s="16">
        <v>3140</v>
      </c>
      <c r="C30" s="117">
        <v>2960</v>
      </c>
      <c r="D30" s="32">
        <v>2040</v>
      </c>
      <c r="E30" s="120">
        <v>1660</v>
      </c>
      <c r="F30" s="39">
        <v>0.87</v>
      </c>
      <c r="G30" s="86">
        <v>0.9272175890826384</v>
      </c>
      <c r="H30" s="88">
        <f t="shared" si="1"/>
        <v>0.06</v>
      </c>
      <c r="I30" s="17">
        <v>1700</v>
      </c>
      <c r="J30" s="120">
        <v>1320</v>
      </c>
      <c r="K30" s="46">
        <v>1490</v>
      </c>
      <c r="L30" s="120">
        <v>1220</v>
      </c>
      <c r="M30" s="49">
        <v>9402000</v>
      </c>
      <c r="N30" s="112">
        <v>9041000</v>
      </c>
      <c r="O30" s="125">
        <f t="shared" si="0"/>
        <v>-0.038</v>
      </c>
      <c r="P30" s="112">
        <v>2910000</v>
      </c>
      <c r="Q30" s="150">
        <v>312000</v>
      </c>
    </row>
    <row r="31" spans="1:17" ht="12.75">
      <c r="A31" s="15" t="s">
        <v>65</v>
      </c>
      <c r="B31" s="16">
        <v>3750</v>
      </c>
      <c r="C31" s="117">
        <v>3470</v>
      </c>
      <c r="D31" s="32">
        <v>2310</v>
      </c>
      <c r="E31" s="120">
        <v>1820</v>
      </c>
      <c r="F31" s="39">
        <v>0.84</v>
      </c>
      <c r="G31" s="86">
        <v>0.910650464617584</v>
      </c>
      <c r="H31" s="88">
        <f t="shared" si="1"/>
        <v>0.07</v>
      </c>
      <c r="I31" s="17">
        <v>1910</v>
      </c>
      <c r="J31" s="120">
        <v>1400</v>
      </c>
      <c r="K31" s="46">
        <v>1610</v>
      </c>
      <c r="L31" s="120">
        <v>1270</v>
      </c>
      <c r="M31" s="49">
        <v>13406000</v>
      </c>
      <c r="N31" s="112">
        <v>13093000</v>
      </c>
      <c r="O31" s="125">
        <f t="shared" si="0"/>
        <v>-0.023</v>
      </c>
      <c r="P31" s="112">
        <v>3032000</v>
      </c>
      <c r="Q31" s="150">
        <v>350000</v>
      </c>
    </row>
    <row r="32" spans="1:17" ht="12.75">
      <c r="A32" s="15" t="s">
        <v>66</v>
      </c>
      <c r="B32" s="16">
        <v>1060</v>
      </c>
      <c r="C32" s="117">
        <v>1010</v>
      </c>
      <c r="D32" s="32">
        <v>670</v>
      </c>
      <c r="E32" s="120">
        <v>580</v>
      </c>
      <c r="F32" s="39">
        <v>0.89</v>
      </c>
      <c r="G32" s="86">
        <v>0.9453302961275627</v>
      </c>
      <c r="H32" s="88">
        <f t="shared" si="1"/>
        <v>0.06</v>
      </c>
      <c r="I32" s="17">
        <v>550</v>
      </c>
      <c r="J32" s="120">
        <v>440</v>
      </c>
      <c r="K32" s="46">
        <v>480</v>
      </c>
      <c r="L32" s="120">
        <v>420</v>
      </c>
      <c r="M32" s="49">
        <v>3676000</v>
      </c>
      <c r="N32" s="112">
        <v>3650000</v>
      </c>
      <c r="O32" s="125">
        <f t="shared" si="0"/>
        <v>-0.007</v>
      </c>
      <c r="P32" s="112">
        <v>1166000</v>
      </c>
      <c r="Q32" s="150">
        <v>121000</v>
      </c>
    </row>
    <row r="33" spans="1:17" ht="12.75">
      <c r="A33" s="15" t="s">
        <v>67</v>
      </c>
      <c r="B33" s="16">
        <v>1510</v>
      </c>
      <c r="C33" s="117">
        <v>1420</v>
      </c>
      <c r="D33" s="32">
        <v>1090</v>
      </c>
      <c r="E33" s="120">
        <v>900</v>
      </c>
      <c r="F33" s="39">
        <v>0.89</v>
      </c>
      <c r="G33" s="86">
        <v>0.9304347826086956</v>
      </c>
      <c r="H33" s="88">
        <f t="shared" si="1"/>
        <v>0.04</v>
      </c>
      <c r="I33" s="17">
        <v>860</v>
      </c>
      <c r="J33" s="120">
        <v>690</v>
      </c>
      <c r="K33" s="46">
        <v>770</v>
      </c>
      <c r="L33" s="120">
        <v>640</v>
      </c>
      <c r="M33" s="49">
        <v>4015000</v>
      </c>
      <c r="N33" s="112">
        <v>3765000</v>
      </c>
      <c r="O33" s="125">
        <f t="shared" si="0"/>
        <v>-0.062</v>
      </c>
      <c r="P33" s="112">
        <v>1616000</v>
      </c>
      <c r="Q33" s="150">
        <v>162000</v>
      </c>
    </row>
    <row r="34" spans="1:17" ht="12.75">
      <c r="A34" s="15" t="s">
        <v>68</v>
      </c>
      <c r="B34" s="16">
        <v>2110</v>
      </c>
      <c r="C34" s="117">
        <v>1990</v>
      </c>
      <c r="D34" s="32">
        <v>1410</v>
      </c>
      <c r="E34" s="120">
        <v>1120</v>
      </c>
      <c r="F34" s="39">
        <v>0.86</v>
      </c>
      <c r="G34" s="86">
        <v>0.9131403118040089</v>
      </c>
      <c r="H34" s="88">
        <f t="shared" si="1"/>
        <v>0.05</v>
      </c>
      <c r="I34" s="17">
        <v>1180</v>
      </c>
      <c r="J34" s="120">
        <v>900</v>
      </c>
      <c r="K34" s="46">
        <v>1020</v>
      </c>
      <c r="L34" s="120">
        <v>820</v>
      </c>
      <c r="M34" s="49">
        <v>6418000</v>
      </c>
      <c r="N34" s="112">
        <v>6476000</v>
      </c>
      <c r="O34" s="125">
        <f t="shared" si="0"/>
        <v>0.009</v>
      </c>
      <c r="P34" s="112">
        <v>2117000</v>
      </c>
      <c r="Q34" s="150">
        <v>238000</v>
      </c>
    </row>
    <row r="35" spans="1:17" ht="12.75">
      <c r="A35" s="15" t="s">
        <v>69</v>
      </c>
      <c r="B35" s="16">
        <v>1830</v>
      </c>
      <c r="C35" s="117">
        <v>1740</v>
      </c>
      <c r="D35" s="32">
        <v>1140</v>
      </c>
      <c r="E35" s="120">
        <v>910</v>
      </c>
      <c r="F35" s="39">
        <v>0.88</v>
      </c>
      <c r="G35" s="86">
        <v>0.9129852744310576</v>
      </c>
      <c r="H35" s="88">
        <f t="shared" si="1"/>
        <v>0.03</v>
      </c>
      <c r="I35" s="17">
        <v>940</v>
      </c>
      <c r="J35" s="120">
        <v>750</v>
      </c>
      <c r="K35" s="46">
        <v>830</v>
      </c>
      <c r="L35" s="120">
        <v>680</v>
      </c>
      <c r="M35" s="49">
        <v>5536000</v>
      </c>
      <c r="N35" s="112">
        <v>5512000</v>
      </c>
      <c r="O35" s="125">
        <f t="shared" si="0"/>
        <v>-0.004</v>
      </c>
      <c r="P35" s="112">
        <v>1610000</v>
      </c>
      <c r="Q35" s="150">
        <v>171000</v>
      </c>
    </row>
    <row r="36" spans="1:17" ht="12.75">
      <c r="A36" s="15" t="s">
        <v>70</v>
      </c>
      <c r="B36" s="16">
        <v>3250</v>
      </c>
      <c r="C36" s="117">
        <v>3030</v>
      </c>
      <c r="D36" s="32">
        <v>1990</v>
      </c>
      <c r="E36" s="120">
        <v>1590</v>
      </c>
      <c r="F36" s="39">
        <v>0.87</v>
      </c>
      <c r="G36" s="86">
        <v>0.9102861562258314</v>
      </c>
      <c r="H36" s="88">
        <f t="shared" si="1"/>
        <v>0.04</v>
      </c>
      <c r="I36" s="17">
        <v>1680</v>
      </c>
      <c r="J36" s="120">
        <v>1290</v>
      </c>
      <c r="K36" s="46">
        <v>1470</v>
      </c>
      <c r="L36" s="120">
        <v>1180</v>
      </c>
      <c r="M36" s="49">
        <v>9012000</v>
      </c>
      <c r="N36" s="112">
        <v>9027000</v>
      </c>
      <c r="O36" s="125">
        <f t="shared" si="0"/>
        <v>0.002</v>
      </c>
      <c r="P36" s="112">
        <v>2326000</v>
      </c>
      <c r="Q36" s="150">
        <v>248000</v>
      </c>
    </row>
    <row r="37" spans="1:17" ht="12.75">
      <c r="A37" s="15" t="s">
        <v>71</v>
      </c>
      <c r="B37" s="16">
        <v>4410</v>
      </c>
      <c r="C37" s="117">
        <v>4130</v>
      </c>
      <c r="D37" s="32">
        <v>2940</v>
      </c>
      <c r="E37" s="120">
        <v>2320</v>
      </c>
      <c r="F37" s="39">
        <v>0.86</v>
      </c>
      <c r="G37" s="86">
        <v>0.8978723404255319</v>
      </c>
      <c r="H37" s="88">
        <f t="shared" si="1"/>
        <v>0.04</v>
      </c>
      <c r="I37" s="17">
        <v>2450</v>
      </c>
      <c r="J37" s="120">
        <v>1880</v>
      </c>
      <c r="K37" s="46">
        <v>2120</v>
      </c>
      <c r="L37" s="120">
        <v>1690</v>
      </c>
      <c r="M37" s="49">
        <v>12179000</v>
      </c>
      <c r="N37" s="112">
        <v>12123000</v>
      </c>
      <c r="O37" s="125">
        <f t="shared" si="0"/>
        <v>-0.005</v>
      </c>
      <c r="P37" s="112">
        <v>3823000</v>
      </c>
      <c r="Q37" s="150">
        <v>390000</v>
      </c>
    </row>
    <row r="38" spans="1:17" ht="12.75">
      <c r="A38" s="15" t="s">
        <v>72</v>
      </c>
      <c r="B38" s="16">
        <v>1460</v>
      </c>
      <c r="C38" s="117">
        <v>1370</v>
      </c>
      <c r="D38" s="32">
        <v>960</v>
      </c>
      <c r="E38" s="120">
        <v>780</v>
      </c>
      <c r="F38" s="39">
        <v>0.87</v>
      </c>
      <c r="G38" s="86">
        <v>0.9318181818181818</v>
      </c>
      <c r="H38" s="88">
        <f t="shared" si="1"/>
        <v>0.06</v>
      </c>
      <c r="I38" s="17">
        <v>800</v>
      </c>
      <c r="J38" s="120">
        <v>620</v>
      </c>
      <c r="K38" s="46">
        <v>690</v>
      </c>
      <c r="L38" s="120">
        <v>570</v>
      </c>
      <c r="M38" s="49">
        <v>4430000</v>
      </c>
      <c r="N38" s="112">
        <v>4289000</v>
      </c>
      <c r="O38" s="125">
        <f t="shared" si="0"/>
        <v>-0.032</v>
      </c>
      <c r="P38" s="112">
        <v>1674000</v>
      </c>
      <c r="Q38" s="150">
        <v>150000</v>
      </c>
    </row>
    <row r="39" spans="1:17" ht="12.75">
      <c r="A39" s="15" t="s">
        <v>73</v>
      </c>
      <c r="B39" s="16">
        <v>1800</v>
      </c>
      <c r="C39" s="117">
        <v>1690</v>
      </c>
      <c r="D39" s="32">
        <v>1200</v>
      </c>
      <c r="E39" s="120">
        <v>1010</v>
      </c>
      <c r="F39" s="39">
        <v>0.87</v>
      </c>
      <c r="G39" s="86">
        <v>0.9293966623876765</v>
      </c>
      <c r="H39" s="88">
        <f t="shared" si="1"/>
        <v>0.06</v>
      </c>
      <c r="I39" s="17">
        <v>980</v>
      </c>
      <c r="J39" s="120">
        <v>780</v>
      </c>
      <c r="K39" s="46">
        <v>850</v>
      </c>
      <c r="L39" s="120">
        <v>720</v>
      </c>
      <c r="M39" s="49">
        <v>5948000</v>
      </c>
      <c r="N39" s="112">
        <v>5808000</v>
      </c>
      <c r="O39" s="125">
        <f t="shared" si="0"/>
        <v>-0.024</v>
      </c>
      <c r="P39" s="112">
        <v>2167000</v>
      </c>
      <c r="Q39" s="150">
        <v>311000</v>
      </c>
    </row>
    <row r="40" spans="1:17" ht="12.75">
      <c r="A40" s="15" t="s">
        <v>74</v>
      </c>
      <c r="B40" s="16">
        <v>2110</v>
      </c>
      <c r="C40" s="117">
        <v>2020</v>
      </c>
      <c r="D40" s="32">
        <v>1440</v>
      </c>
      <c r="E40" s="120">
        <v>1170</v>
      </c>
      <c r="F40" s="39">
        <v>0.89</v>
      </c>
      <c r="G40" s="86">
        <v>0.9187763713080169</v>
      </c>
      <c r="H40" s="88">
        <f t="shared" si="1"/>
        <v>0.03</v>
      </c>
      <c r="I40" s="17">
        <v>1170</v>
      </c>
      <c r="J40" s="120">
        <v>950</v>
      </c>
      <c r="K40" s="46">
        <v>1040</v>
      </c>
      <c r="L40" s="120">
        <v>870</v>
      </c>
      <c r="M40" s="49">
        <v>5724000</v>
      </c>
      <c r="N40" s="112">
        <v>5880000</v>
      </c>
      <c r="O40" s="125">
        <f t="shared" si="0"/>
        <v>0.027</v>
      </c>
      <c r="P40" s="112">
        <v>2196000</v>
      </c>
      <c r="Q40" s="150">
        <v>234000</v>
      </c>
    </row>
    <row r="41" spans="1:17" ht="12.75">
      <c r="A41" s="15" t="s">
        <v>75</v>
      </c>
      <c r="B41" s="16">
        <v>4050</v>
      </c>
      <c r="C41" s="117">
        <v>3810</v>
      </c>
      <c r="D41" s="32">
        <v>2540</v>
      </c>
      <c r="E41" s="120">
        <v>2040</v>
      </c>
      <c r="F41" s="39">
        <v>0.86</v>
      </c>
      <c r="G41" s="86">
        <v>0.922360248447205</v>
      </c>
      <c r="H41" s="88">
        <f t="shared" si="1"/>
        <v>0.06</v>
      </c>
      <c r="I41" s="17">
        <v>2130</v>
      </c>
      <c r="J41" s="120">
        <v>1610</v>
      </c>
      <c r="K41" s="46">
        <v>1830</v>
      </c>
      <c r="L41" s="120">
        <v>1490</v>
      </c>
      <c r="M41" s="49">
        <v>13045000</v>
      </c>
      <c r="N41" s="112">
        <v>12804000</v>
      </c>
      <c r="O41" s="125">
        <f t="shared" si="0"/>
        <v>-0.018</v>
      </c>
      <c r="P41" s="112">
        <v>3597000</v>
      </c>
      <c r="Q41" s="150">
        <v>331000</v>
      </c>
    </row>
    <row r="42" spans="1:17" ht="12.75">
      <c r="A42" s="15" t="s">
        <v>76</v>
      </c>
      <c r="B42" s="16">
        <v>2070</v>
      </c>
      <c r="C42" s="117">
        <v>1960</v>
      </c>
      <c r="D42" s="32">
        <v>1390</v>
      </c>
      <c r="E42" s="120">
        <v>1170</v>
      </c>
      <c r="F42" s="39">
        <v>0.89</v>
      </c>
      <c r="G42" s="86">
        <v>0.9129967776584318</v>
      </c>
      <c r="H42" s="88">
        <f t="shared" si="1"/>
        <v>0.02</v>
      </c>
      <c r="I42" s="17">
        <v>1130</v>
      </c>
      <c r="J42" s="120">
        <v>930</v>
      </c>
      <c r="K42" s="46">
        <v>1000</v>
      </c>
      <c r="L42" s="120">
        <v>850</v>
      </c>
      <c r="M42" s="49">
        <v>5830000</v>
      </c>
      <c r="N42" s="112">
        <v>5836000</v>
      </c>
      <c r="O42" s="125">
        <f t="shared" si="0"/>
        <v>0.001</v>
      </c>
      <c r="P42" s="112">
        <v>2044000</v>
      </c>
      <c r="Q42" s="150">
        <v>199000</v>
      </c>
    </row>
    <row r="43" spans="1:17" ht="12.75">
      <c r="A43" s="15" t="s">
        <v>77</v>
      </c>
      <c r="B43" s="16">
        <v>1450</v>
      </c>
      <c r="C43" s="117">
        <v>1350</v>
      </c>
      <c r="D43" s="32">
        <v>920</v>
      </c>
      <c r="E43" s="120">
        <v>720</v>
      </c>
      <c r="F43" s="39">
        <v>0.85</v>
      </c>
      <c r="G43" s="86">
        <v>0.9064625850340136</v>
      </c>
      <c r="H43" s="88">
        <f t="shared" si="1"/>
        <v>0.06</v>
      </c>
      <c r="I43" s="17">
        <v>790</v>
      </c>
      <c r="J43" s="120">
        <v>590</v>
      </c>
      <c r="K43" s="46">
        <v>670</v>
      </c>
      <c r="L43" s="120">
        <v>530</v>
      </c>
      <c r="M43" s="49">
        <v>5303000</v>
      </c>
      <c r="N43" s="112">
        <v>5219000</v>
      </c>
      <c r="O43" s="125">
        <f t="shared" si="0"/>
        <v>-0.016</v>
      </c>
      <c r="P43" s="112">
        <v>1587000</v>
      </c>
      <c r="Q43" s="150">
        <v>173000</v>
      </c>
    </row>
    <row r="44" spans="1:17" ht="12.75">
      <c r="A44" s="15" t="s">
        <v>78</v>
      </c>
      <c r="B44" s="16">
        <v>2150</v>
      </c>
      <c r="C44" s="117">
        <v>2000</v>
      </c>
      <c r="D44" s="32">
        <v>1360</v>
      </c>
      <c r="E44" s="120">
        <v>1080</v>
      </c>
      <c r="F44" s="39">
        <v>0.85</v>
      </c>
      <c r="G44" s="86">
        <v>0.8922018348623854</v>
      </c>
      <c r="H44" s="88">
        <f t="shared" si="1"/>
        <v>0.04</v>
      </c>
      <c r="I44" s="17">
        <v>1170</v>
      </c>
      <c r="J44" s="120">
        <v>870</v>
      </c>
      <c r="K44" s="46">
        <v>1000</v>
      </c>
      <c r="L44" s="120">
        <v>780</v>
      </c>
      <c r="M44" s="49">
        <v>6774000</v>
      </c>
      <c r="N44" s="112">
        <v>6634000</v>
      </c>
      <c r="O44" s="125">
        <f t="shared" si="0"/>
        <v>-0.021</v>
      </c>
      <c r="P44" s="112">
        <v>1875000</v>
      </c>
      <c r="Q44" s="150">
        <v>193000</v>
      </c>
    </row>
    <row r="45" spans="1:17" ht="12.75">
      <c r="A45" s="15" t="s">
        <v>79</v>
      </c>
      <c r="B45" s="16">
        <v>1970</v>
      </c>
      <c r="C45" s="117">
        <v>1860</v>
      </c>
      <c r="D45" s="32">
        <v>1370</v>
      </c>
      <c r="E45" s="120">
        <v>1170</v>
      </c>
      <c r="F45" s="39">
        <v>0.89</v>
      </c>
      <c r="G45" s="86">
        <v>0.9171270718232044</v>
      </c>
      <c r="H45" s="88">
        <f t="shared" si="1"/>
        <v>0.03</v>
      </c>
      <c r="I45" s="17">
        <v>1090</v>
      </c>
      <c r="J45" s="120">
        <v>910</v>
      </c>
      <c r="K45" s="46">
        <v>970</v>
      </c>
      <c r="L45" s="120">
        <v>830</v>
      </c>
      <c r="M45" s="49">
        <v>5077000</v>
      </c>
      <c r="N45" s="112">
        <v>5005000</v>
      </c>
      <c r="O45" s="125">
        <f t="shared" si="0"/>
        <v>-0.014</v>
      </c>
      <c r="P45" s="112">
        <v>2127000</v>
      </c>
      <c r="Q45" s="150">
        <v>196000</v>
      </c>
    </row>
    <row r="46" spans="1:17" ht="12.75">
      <c r="A46" s="15" t="s">
        <v>80</v>
      </c>
      <c r="B46" s="16">
        <v>3340</v>
      </c>
      <c r="C46" s="117">
        <v>3160</v>
      </c>
      <c r="D46" s="32">
        <v>2110</v>
      </c>
      <c r="E46" s="120">
        <v>1670</v>
      </c>
      <c r="F46" s="39">
        <v>0.88</v>
      </c>
      <c r="G46" s="86">
        <v>0.9025875190258752</v>
      </c>
      <c r="H46" s="88">
        <f t="shared" si="1"/>
        <v>0.02</v>
      </c>
      <c r="I46" s="17">
        <v>1660</v>
      </c>
      <c r="J46" s="120">
        <v>1310</v>
      </c>
      <c r="K46" s="46">
        <v>1460</v>
      </c>
      <c r="L46" s="120">
        <v>1190</v>
      </c>
      <c r="M46" s="49">
        <v>10714000</v>
      </c>
      <c r="N46" s="112">
        <v>10752000</v>
      </c>
      <c r="O46" s="125">
        <f t="shared" si="0"/>
        <v>0.004</v>
      </c>
      <c r="P46" s="112">
        <v>2684000</v>
      </c>
      <c r="Q46" s="150">
        <v>292000</v>
      </c>
    </row>
    <row r="47" spans="1:17" ht="12.75">
      <c r="A47" s="15" t="s">
        <v>81</v>
      </c>
      <c r="B47" s="16">
        <v>1220</v>
      </c>
      <c r="C47" s="117">
        <v>1150</v>
      </c>
      <c r="D47" s="32">
        <v>840</v>
      </c>
      <c r="E47" s="120">
        <v>690</v>
      </c>
      <c r="F47" s="39">
        <v>0.9</v>
      </c>
      <c r="G47" s="86">
        <v>0.9314814814814815</v>
      </c>
      <c r="H47" s="88">
        <f t="shared" si="1"/>
        <v>0.03</v>
      </c>
      <c r="I47" s="17">
        <v>680</v>
      </c>
      <c r="J47" s="120">
        <v>540</v>
      </c>
      <c r="K47" s="46">
        <v>610</v>
      </c>
      <c r="L47" s="120">
        <v>500</v>
      </c>
      <c r="M47" s="49">
        <v>4143000</v>
      </c>
      <c r="N47" s="112">
        <v>4098000</v>
      </c>
      <c r="O47" s="125">
        <f t="shared" si="0"/>
        <v>-0.011</v>
      </c>
      <c r="P47" s="112">
        <v>1476000</v>
      </c>
      <c r="Q47" s="150">
        <v>140000</v>
      </c>
    </row>
    <row r="48" spans="1:17" ht="12.75">
      <c r="A48" s="15" t="s">
        <v>82</v>
      </c>
      <c r="B48" s="16">
        <v>3630</v>
      </c>
      <c r="C48" s="117">
        <v>3400</v>
      </c>
      <c r="D48" s="32">
        <v>2360</v>
      </c>
      <c r="E48" s="120">
        <v>1950</v>
      </c>
      <c r="F48" s="39">
        <v>0.87</v>
      </c>
      <c r="G48" s="86">
        <v>0.9297548045062956</v>
      </c>
      <c r="H48" s="88">
        <f t="shared" si="1"/>
        <v>0.06</v>
      </c>
      <c r="I48" s="17">
        <v>1940</v>
      </c>
      <c r="J48" s="120">
        <v>1510</v>
      </c>
      <c r="K48" s="46">
        <v>1680</v>
      </c>
      <c r="L48" s="120">
        <v>1400</v>
      </c>
      <c r="M48" s="49">
        <v>10813000</v>
      </c>
      <c r="N48" s="112">
        <v>10689000</v>
      </c>
      <c r="O48" s="125">
        <f t="shared" si="0"/>
        <v>-0.011</v>
      </c>
      <c r="P48" s="112">
        <v>3483000</v>
      </c>
      <c r="Q48" s="150">
        <v>314000</v>
      </c>
    </row>
    <row r="49" spans="1:17" ht="12.75">
      <c r="A49" s="15" t="s">
        <v>83</v>
      </c>
      <c r="B49" s="16">
        <v>1050</v>
      </c>
      <c r="C49" s="117">
        <v>1010</v>
      </c>
      <c r="D49" s="32">
        <v>710</v>
      </c>
      <c r="E49" s="120">
        <v>610</v>
      </c>
      <c r="F49" s="39">
        <v>0.87</v>
      </c>
      <c r="G49" s="86">
        <v>0.9205702647657841</v>
      </c>
      <c r="H49" s="88">
        <f t="shared" si="1"/>
        <v>0.05</v>
      </c>
      <c r="I49" s="17">
        <v>590</v>
      </c>
      <c r="J49" s="120">
        <v>490</v>
      </c>
      <c r="K49" s="46">
        <v>520</v>
      </c>
      <c r="L49" s="120">
        <v>450</v>
      </c>
      <c r="M49" s="49">
        <v>3317000</v>
      </c>
      <c r="N49" s="112">
        <v>3379000</v>
      </c>
      <c r="O49" s="125">
        <f t="shared" si="0"/>
        <v>0.019</v>
      </c>
      <c r="P49" s="112">
        <v>1308000</v>
      </c>
      <c r="Q49" s="150">
        <v>149000</v>
      </c>
    </row>
    <row r="50" spans="1:17" ht="12.75">
      <c r="A50" s="15" t="s">
        <v>84</v>
      </c>
      <c r="B50" s="16">
        <v>1370</v>
      </c>
      <c r="C50" s="117">
        <v>1250</v>
      </c>
      <c r="D50" s="32">
        <v>850</v>
      </c>
      <c r="E50" s="120">
        <v>680</v>
      </c>
      <c r="F50" s="39">
        <v>0.85</v>
      </c>
      <c r="G50" s="86">
        <v>0.9246704331450094</v>
      </c>
      <c r="H50" s="88">
        <f t="shared" si="1"/>
        <v>0.07</v>
      </c>
      <c r="I50" s="17">
        <v>710</v>
      </c>
      <c r="J50" s="120">
        <v>530</v>
      </c>
      <c r="K50" s="46">
        <v>600</v>
      </c>
      <c r="L50" s="120">
        <v>490</v>
      </c>
      <c r="M50" s="49">
        <v>5351000</v>
      </c>
      <c r="N50" s="112">
        <v>5459000</v>
      </c>
      <c r="O50" s="125">
        <f t="shared" si="0"/>
        <v>0.02</v>
      </c>
      <c r="P50" s="112">
        <v>1282000</v>
      </c>
      <c r="Q50" s="150">
        <v>132000</v>
      </c>
    </row>
    <row r="51" spans="1:17" ht="12.75">
      <c r="A51" s="15" t="s">
        <v>85</v>
      </c>
      <c r="B51" s="16">
        <v>3060</v>
      </c>
      <c r="C51" s="117">
        <v>2890</v>
      </c>
      <c r="D51" s="32">
        <v>1880</v>
      </c>
      <c r="E51" s="120">
        <v>1510</v>
      </c>
      <c r="F51" s="39">
        <v>0.89</v>
      </c>
      <c r="G51" s="86">
        <v>0.9065343258891646</v>
      </c>
      <c r="H51" s="88">
        <f t="shared" si="1"/>
        <v>0.02</v>
      </c>
      <c r="I51" s="17">
        <v>1550</v>
      </c>
      <c r="J51" s="120">
        <v>1210</v>
      </c>
      <c r="K51" s="46">
        <v>1370</v>
      </c>
      <c r="L51" s="120">
        <v>1100</v>
      </c>
      <c r="M51" s="49">
        <v>9093000</v>
      </c>
      <c r="N51" s="112">
        <v>8985000</v>
      </c>
      <c r="O51" s="125">
        <f t="shared" si="0"/>
        <v>-0.012</v>
      </c>
      <c r="P51" s="112">
        <v>2421000</v>
      </c>
      <c r="Q51" s="150">
        <v>322000</v>
      </c>
    </row>
    <row r="52" spans="1:17" ht="12.75">
      <c r="A52" s="15" t="s">
        <v>86</v>
      </c>
      <c r="B52" s="16">
        <v>1830</v>
      </c>
      <c r="C52" s="118">
        <v>1740</v>
      </c>
      <c r="D52" s="32">
        <v>1200</v>
      </c>
      <c r="E52" s="120">
        <v>980</v>
      </c>
      <c r="F52" s="39">
        <v>0.89</v>
      </c>
      <c r="G52" s="86">
        <v>0.926829268292683</v>
      </c>
      <c r="H52" s="89">
        <f t="shared" si="1"/>
        <v>0.04</v>
      </c>
      <c r="I52" s="17">
        <v>980</v>
      </c>
      <c r="J52" s="120">
        <v>780</v>
      </c>
      <c r="K52" s="46">
        <v>870</v>
      </c>
      <c r="L52" s="120">
        <v>720</v>
      </c>
      <c r="M52" s="49">
        <v>6557000</v>
      </c>
      <c r="N52" s="112">
        <v>6505000</v>
      </c>
      <c r="O52" s="135">
        <f t="shared" si="0"/>
        <v>-0.008</v>
      </c>
      <c r="P52" s="112">
        <v>1797000</v>
      </c>
      <c r="Q52" s="150">
        <v>170000</v>
      </c>
    </row>
    <row r="53" spans="1:17" s="1" customFormat="1" ht="12" customHeight="1">
      <c r="A53" s="2" t="s">
        <v>381</v>
      </c>
      <c r="B53" s="24">
        <v>111500</v>
      </c>
      <c r="C53" s="24">
        <v>104830</v>
      </c>
      <c r="D53" s="24">
        <v>72000</v>
      </c>
      <c r="E53" s="24">
        <f>SUM(E6:E52)</f>
        <v>58380</v>
      </c>
      <c r="F53" s="41">
        <f>K53/I53</f>
        <v>0.87</v>
      </c>
      <c r="G53" s="41">
        <f>L53/J53</f>
        <v>0.91</v>
      </c>
      <c r="H53" s="90">
        <f>G53-F53</f>
        <v>0.04</v>
      </c>
      <c r="I53" s="25">
        <v>59500</v>
      </c>
      <c r="J53" s="132">
        <f aca="true" t="shared" si="2" ref="J53:Q53">SUM(J6:J52)</f>
        <v>46580</v>
      </c>
      <c r="K53" s="132">
        <f t="shared" si="2"/>
        <v>51870</v>
      </c>
      <c r="L53" s="132">
        <f t="shared" si="2"/>
        <v>42530</v>
      </c>
      <c r="M53" s="115">
        <f t="shared" si="2"/>
        <v>346415000</v>
      </c>
      <c r="N53" s="115">
        <f t="shared" si="2"/>
        <v>341588000</v>
      </c>
      <c r="O53" s="170">
        <f>(N53-M53)/M53</f>
        <v>-0.014</v>
      </c>
      <c r="P53" s="113">
        <f t="shared" si="2"/>
        <v>105980000</v>
      </c>
      <c r="Q53" s="115">
        <f t="shared" si="2"/>
        <v>11050000</v>
      </c>
    </row>
    <row r="54" ht="12.75">
      <c r="F54" s="84"/>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1">
      <selection activeCell="G39" sqref="G39"/>
    </sheetView>
  </sheetViews>
  <sheetFormatPr defaultColWidth="9.140625" defaultRowHeight="12.75"/>
  <cols>
    <col min="1" max="1" width="24.421875" style="3" customWidth="1"/>
    <col min="2" max="2" width="9.140625" style="3" customWidth="1"/>
    <col min="3" max="3" width="10.57421875" style="3" bestFit="1" customWidth="1"/>
    <col min="4" max="4" width="9.140625" style="3" customWidth="1"/>
    <col min="5" max="5" width="10.57421875" style="3" bestFit="1" customWidth="1"/>
    <col min="6" max="7" width="9.140625" style="3" customWidth="1"/>
    <col min="8" max="8" width="10.28125" style="3" bestFit="1" customWidth="1"/>
    <col min="9" max="9" width="9.140625" style="3" customWidth="1"/>
    <col min="10" max="12" width="10.57421875" style="3" bestFit="1" customWidth="1"/>
    <col min="13" max="13" width="13.57421875" style="3" customWidth="1"/>
    <col min="14" max="14" width="16.57421875" style="3" bestFit="1" customWidth="1"/>
    <col min="15" max="15" width="10.421875" style="3" bestFit="1" customWidth="1"/>
    <col min="16" max="16" width="16.140625" style="3" customWidth="1"/>
    <col min="17" max="17" width="11.8515625" style="3" customWidth="1"/>
    <col min="18" max="16384" width="9.140625" style="3" customWidth="1"/>
  </cols>
  <sheetData>
    <row r="1" ht="15">
      <c r="A1" s="9" t="s">
        <v>382</v>
      </c>
    </row>
    <row r="3" ht="12.75">
      <c r="A3" s="31" t="s">
        <v>400</v>
      </c>
    </row>
    <row r="4" spans="1:17" s="4" customFormat="1" ht="25.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73" t="s">
        <v>391</v>
      </c>
    </row>
    <row r="5" spans="1:17" s="4" customFormat="1" ht="25.5">
      <c r="A5" s="183"/>
      <c r="B5" s="14">
        <v>41974</v>
      </c>
      <c r="C5" s="37">
        <v>42339</v>
      </c>
      <c r="D5" s="14">
        <v>41974</v>
      </c>
      <c r="E5" s="14">
        <v>42339</v>
      </c>
      <c r="F5" s="14">
        <v>41974</v>
      </c>
      <c r="G5" s="14">
        <v>42339</v>
      </c>
      <c r="H5" s="94" t="s">
        <v>414</v>
      </c>
      <c r="I5" s="14">
        <v>41974</v>
      </c>
      <c r="J5" s="14">
        <v>42339</v>
      </c>
      <c r="K5" s="14">
        <v>41974</v>
      </c>
      <c r="L5" s="14">
        <v>42339</v>
      </c>
      <c r="M5" s="14">
        <v>41974</v>
      </c>
      <c r="N5" s="14">
        <v>42339</v>
      </c>
      <c r="O5" s="37" t="s">
        <v>396</v>
      </c>
      <c r="P5" s="178"/>
      <c r="Q5" s="174"/>
    </row>
    <row r="6" spans="1:17" ht="12.75">
      <c r="A6" s="15" t="s">
        <v>87</v>
      </c>
      <c r="B6" s="16">
        <v>4120</v>
      </c>
      <c r="C6" s="116">
        <v>3760</v>
      </c>
      <c r="D6" s="56">
        <v>2630</v>
      </c>
      <c r="E6" s="116">
        <v>1990</v>
      </c>
      <c r="F6" s="57">
        <v>0.84</v>
      </c>
      <c r="G6" s="86">
        <v>0.9028753993610223</v>
      </c>
      <c r="H6" s="93">
        <f>G6-F6</f>
        <v>0.06</v>
      </c>
      <c r="I6" s="58">
        <v>2210</v>
      </c>
      <c r="J6" s="120">
        <v>1570</v>
      </c>
      <c r="K6" s="45">
        <v>1850</v>
      </c>
      <c r="L6" s="120">
        <v>1410</v>
      </c>
      <c r="M6" s="48">
        <v>12611000</v>
      </c>
      <c r="N6" s="112">
        <v>12061000</v>
      </c>
      <c r="O6" s="125">
        <f>(N6-M6)/M6</f>
        <v>-0.044</v>
      </c>
      <c r="P6" s="112">
        <v>3334000</v>
      </c>
      <c r="Q6" s="149">
        <v>329000</v>
      </c>
    </row>
    <row r="7" spans="1:17" ht="12.75">
      <c r="A7" s="15" t="s">
        <v>88</v>
      </c>
      <c r="B7" s="16">
        <v>3370</v>
      </c>
      <c r="C7" s="117">
        <v>3120</v>
      </c>
      <c r="D7" s="56">
        <v>2010</v>
      </c>
      <c r="E7" s="117">
        <v>1570</v>
      </c>
      <c r="F7" s="57">
        <v>0.84</v>
      </c>
      <c r="G7" s="86">
        <v>0.9165971643035863</v>
      </c>
      <c r="H7" s="95">
        <f aca="true" t="shared" si="0" ref="H7:H38">G7-F7</f>
        <v>0.08</v>
      </c>
      <c r="I7" s="58">
        <v>1640</v>
      </c>
      <c r="J7" s="120">
        <v>1200</v>
      </c>
      <c r="K7" s="46">
        <v>1390</v>
      </c>
      <c r="L7" s="120">
        <v>1100</v>
      </c>
      <c r="M7" s="49">
        <v>12415000</v>
      </c>
      <c r="N7" s="112">
        <v>12036000</v>
      </c>
      <c r="O7" s="125">
        <f aca="true" t="shared" si="1" ref="O7:O38">(N7-M7)/M7</f>
        <v>-0.031</v>
      </c>
      <c r="P7" s="112">
        <v>3119000</v>
      </c>
      <c r="Q7" s="150">
        <v>367000</v>
      </c>
    </row>
    <row r="8" spans="1:17" ht="12.75">
      <c r="A8" s="15" t="s">
        <v>89</v>
      </c>
      <c r="B8" s="16">
        <v>4160</v>
      </c>
      <c r="C8" s="117">
        <v>3860</v>
      </c>
      <c r="D8" s="56">
        <v>2680</v>
      </c>
      <c r="E8" s="117">
        <v>2090</v>
      </c>
      <c r="F8" s="57">
        <v>0.86</v>
      </c>
      <c r="G8" s="86">
        <v>0.9149191132414619</v>
      </c>
      <c r="H8" s="95">
        <f t="shared" si="0"/>
        <v>0.05</v>
      </c>
      <c r="I8" s="58">
        <v>2230</v>
      </c>
      <c r="J8" s="120">
        <v>1670</v>
      </c>
      <c r="K8" s="46">
        <v>1920</v>
      </c>
      <c r="L8" s="120">
        <v>1530</v>
      </c>
      <c r="M8" s="49">
        <v>13611000</v>
      </c>
      <c r="N8" s="112">
        <v>12999000</v>
      </c>
      <c r="O8" s="125">
        <f t="shared" si="1"/>
        <v>-0.045</v>
      </c>
      <c r="P8" s="112">
        <v>4112000</v>
      </c>
      <c r="Q8" s="150">
        <v>384000</v>
      </c>
    </row>
    <row r="9" spans="1:17" ht="12.75">
      <c r="A9" s="15" t="s">
        <v>90</v>
      </c>
      <c r="B9" s="16">
        <v>3120</v>
      </c>
      <c r="C9" s="117">
        <v>2910</v>
      </c>
      <c r="D9" s="56">
        <v>1870</v>
      </c>
      <c r="E9" s="117">
        <v>1410</v>
      </c>
      <c r="F9" s="57">
        <v>0.84</v>
      </c>
      <c r="G9" s="86">
        <v>0.8939929328621908</v>
      </c>
      <c r="H9" s="95">
        <f t="shared" si="0"/>
        <v>0.05</v>
      </c>
      <c r="I9" s="58">
        <v>1540</v>
      </c>
      <c r="J9" s="120">
        <v>1130</v>
      </c>
      <c r="K9" s="46">
        <v>1300</v>
      </c>
      <c r="L9" s="120">
        <v>1010</v>
      </c>
      <c r="M9" s="49">
        <v>10921000</v>
      </c>
      <c r="N9" s="112">
        <v>10460000</v>
      </c>
      <c r="O9" s="125">
        <f t="shared" si="1"/>
        <v>-0.042</v>
      </c>
      <c r="P9" s="112">
        <v>2355000</v>
      </c>
      <c r="Q9" s="150">
        <v>266000</v>
      </c>
    </row>
    <row r="10" spans="1:17" ht="12.75">
      <c r="A10" s="15" t="s">
        <v>91</v>
      </c>
      <c r="B10" s="16">
        <v>4420</v>
      </c>
      <c r="C10" s="117">
        <v>4090</v>
      </c>
      <c r="D10" s="56">
        <v>2730</v>
      </c>
      <c r="E10" s="117">
        <v>2110</v>
      </c>
      <c r="F10" s="57">
        <v>0.86</v>
      </c>
      <c r="G10" s="86">
        <v>0.899135446685879</v>
      </c>
      <c r="H10" s="95">
        <f t="shared" si="0"/>
        <v>0.04</v>
      </c>
      <c r="I10" s="58">
        <v>2270</v>
      </c>
      <c r="J10" s="120">
        <v>1740</v>
      </c>
      <c r="K10" s="46">
        <v>1960</v>
      </c>
      <c r="L10" s="120">
        <v>1560</v>
      </c>
      <c r="M10" s="49">
        <v>15636000</v>
      </c>
      <c r="N10" s="112">
        <v>15506000</v>
      </c>
      <c r="O10" s="125">
        <f t="shared" si="1"/>
        <v>-0.008</v>
      </c>
      <c r="P10" s="112">
        <v>4406000</v>
      </c>
      <c r="Q10" s="150">
        <v>417000</v>
      </c>
    </row>
    <row r="11" spans="1:17" ht="12.75">
      <c r="A11" s="15" t="s">
        <v>92</v>
      </c>
      <c r="B11" s="16">
        <v>1970</v>
      </c>
      <c r="C11" s="117">
        <v>1830</v>
      </c>
      <c r="D11" s="56">
        <v>1200</v>
      </c>
      <c r="E11" s="117">
        <v>890</v>
      </c>
      <c r="F11" s="57">
        <v>0.83</v>
      </c>
      <c r="G11" s="86">
        <v>0.9073806078147613</v>
      </c>
      <c r="H11" s="95">
        <f t="shared" si="0"/>
        <v>0.08</v>
      </c>
      <c r="I11" s="58">
        <v>1000</v>
      </c>
      <c r="J11" s="120">
        <v>690</v>
      </c>
      <c r="K11" s="46">
        <v>830</v>
      </c>
      <c r="L11" s="120">
        <v>630</v>
      </c>
      <c r="M11" s="49">
        <v>6510000</v>
      </c>
      <c r="N11" s="112">
        <v>6356000</v>
      </c>
      <c r="O11" s="125">
        <f t="shared" si="1"/>
        <v>-0.024</v>
      </c>
      <c r="P11" s="112">
        <v>1416000</v>
      </c>
      <c r="Q11" s="150">
        <v>154000</v>
      </c>
    </row>
    <row r="12" spans="1:17" ht="12.75">
      <c r="A12" s="15" t="s">
        <v>93</v>
      </c>
      <c r="B12" s="16">
        <v>20</v>
      </c>
      <c r="C12" s="117">
        <v>20</v>
      </c>
      <c r="D12" s="56">
        <v>10</v>
      </c>
      <c r="E12" s="117">
        <v>10</v>
      </c>
      <c r="F12" s="57">
        <v>1</v>
      </c>
      <c r="G12" s="86">
        <v>1</v>
      </c>
      <c r="H12" s="95">
        <f t="shared" si="0"/>
        <v>0</v>
      </c>
      <c r="I12" s="58">
        <v>10</v>
      </c>
      <c r="J12" s="120">
        <v>10</v>
      </c>
      <c r="K12" s="46">
        <v>10</v>
      </c>
      <c r="L12" s="120">
        <v>10</v>
      </c>
      <c r="M12" s="49">
        <v>38000</v>
      </c>
      <c r="N12" s="112">
        <v>43000</v>
      </c>
      <c r="O12" s="125">
        <f t="shared" si="1"/>
        <v>0.132</v>
      </c>
      <c r="P12" s="112">
        <v>17000</v>
      </c>
      <c r="Q12" s="150">
        <v>0</v>
      </c>
    </row>
    <row r="13" spans="1:17" ht="12.75">
      <c r="A13" s="15" t="s">
        <v>94</v>
      </c>
      <c r="B13" s="16">
        <v>6860</v>
      </c>
      <c r="C13" s="117">
        <v>6310</v>
      </c>
      <c r="D13" s="56">
        <v>4060</v>
      </c>
      <c r="E13" s="117">
        <v>3110</v>
      </c>
      <c r="F13" s="57">
        <v>0.83</v>
      </c>
      <c r="G13" s="86">
        <v>0.8865445859872612</v>
      </c>
      <c r="H13" s="95">
        <f t="shared" si="0"/>
        <v>0.06</v>
      </c>
      <c r="I13" s="58">
        <v>3480</v>
      </c>
      <c r="J13" s="120">
        <v>2510</v>
      </c>
      <c r="K13" s="46">
        <v>2880</v>
      </c>
      <c r="L13" s="120">
        <v>2230</v>
      </c>
      <c r="M13" s="49">
        <v>23547000</v>
      </c>
      <c r="N13" s="112">
        <v>22968000</v>
      </c>
      <c r="O13" s="125">
        <f t="shared" si="1"/>
        <v>-0.025</v>
      </c>
      <c r="P13" s="112">
        <v>5660000</v>
      </c>
      <c r="Q13" s="150">
        <v>672000</v>
      </c>
    </row>
    <row r="14" spans="1:17" ht="12.75">
      <c r="A14" s="15" t="s">
        <v>95</v>
      </c>
      <c r="B14" s="16">
        <v>3650</v>
      </c>
      <c r="C14" s="117">
        <v>3350</v>
      </c>
      <c r="D14" s="56">
        <v>2220</v>
      </c>
      <c r="E14" s="117">
        <v>1710</v>
      </c>
      <c r="F14" s="57">
        <v>0.84</v>
      </c>
      <c r="G14" s="86">
        <v>0.9069247952345495</v>
      </c>
      <c r="H14" s="95">
        <f t="shared" si="0"/>
        <v>0.07</v>
      </c>
      <c r="I14" s="58">
        <v>1850</v>
      </c>
      <c r="J14" s="120">
        <v>1340</v>
      </c>
      <c r="K14" s="46">
        <v>1550</v>
      </c>
      <c r="L14" s="120">
        <v>1220</v>
      </c>
      <c r="M14" s="49">
        <v>11692000</v>
      </c>
      <c r="N14" s="112">
        <v>11366000</v>
      </c>
      <c r="O14" s="125">
        <f t="shared" si="1"/>
        <v>-0.028</v>
      </c>
      <c r="P14" s="112">
        <v>3019000</v>
      </c>
      <c r="Q14" s="150">
        <v>260000</v>
      </c>
    </row>
    <row r="15" spans="1:17" ht="12.75">
      <c r="A15" s="15" t="s">
        <v>96</v>
      </c>
      <c r="B15" s="16">
        <v>4570</v>
      </c>
      <c r="C15" s="117">
        <v>4260</v>
      </c>
      <c r="D15" s="56">
        <v>2830</v>
      </c>
      <c r="E15" s="117">
        <v>2160</v>
      </c>
      <c r="F15" s="57">
        <v>0.83</v>
      </c>
      <c r="G15" s="86">
        <v>0.8824884792626728</v>
      </c>
      <c r="H15" s="95">
        <f t="shared" si="0"/>
        <v>0.05</v>
      </c>
      <c r="I15" s="58">
        <v>2380</v>
      </c>
      <c r="J15" s="120">
        <v>1740</v>
      </c>
      <c r="K15" s="46">
        <v>1970</v>
      </c>
      <c r="L15" s="120">
        <v>1530</v>
      </c>
      <c r="M15" s="49">
        <v>13761000</v>
      </c>
      <c r="N15" s="112">
        <v>13753000</v>
      </c>
      <c r="O15" s="125">
        <f t="shared" si="1"/>
        <v>-0.001</v>
      </c>
      <c r="P15" s="112">
        <v>3776000</v>
      </c>
      <c r="Q15" s="150">
        <v>472000</v>
      </c>
    </row>
    <row r="16" spans="1:17" ht="12.75">
      <c r="A16" s="15" t="s">
        <v>97</v>
      </c>
      <c r="B16" s="16">
        <v>4500</v>
      </c>
      <c r="C16" s="117">
        <v>4200</v>
      </c>
      <c r="D16" s="56">
        <v>2670</v>
      </c>
      <c r="E16" s="117">
        <v>2080</v>
      </c>
      <c r="F16" s="57">
        <v>0.84</v>
      </c>
      <c r="G16" s="86">
        <v>0.902291917973462</v>
      </c>
      <c r="H16" s="95">
        <f t="shared" si="0"/>
        <v>0.06</v>
      </c>
      <c r="I16" s="58">
        <v>2250</v>
      </c>
      <c r="J16" s="120">
        <v>1660</v>
      </c>
      <c r="K16" s="46">
        <v>1880</v>
      </c>
      <c r="L16" s="120">
        <v>1500</v>
      </c>
      <c r="M16" s="49">
        <v>14529000</v>
      </c>
      <c r="N16" s="112">
        <v>14656000</v>
      </c>
      <c r="O16" s="125">
        <f t="shared" si="1"/>
        <v>0.009</v>
      </c>
      <c r="P16" s="112">
        <v>3487000</v>
      </c>
      <c r="Q16" s="150">
        <v>385000</v>
      </c>
    </row>
    <row r="17" spans="1:17" ht="12.75">
      <c r="A17" s="15" t="s">
        <v>98</v>
      </c>
      <c r="B17" s="16">
        <v>2890</v>
      </c>
      <c r="C17" s="117">
        <v>2680</v>
      </c>
      <c r="D17" s="56">
        <v>1840</v>
      </c>
      <c r="E17" s="117">
        <v>1420</v>
      </c>
      <c r="F17" s="57">
        <v>0.83</v>
      </c>
      <c r="G17" s="86">
        <v>0.8935226264418811</v>
      </c>
      <c r="H17" s="95">
        <f t="shared" si="0"/>
        <v>0.06</v>
      </c>
      <c r="I17" s="58">
        <v>1540</v>
      </c>
      <c r="J17" s="120">
        <v>1130</v>
      </c>
      <c r="K17" s="46">
        <v>1290</v>
      </c>
      <c r="L17" s="120">
        <v>1010</v>
      </c>
      <c r="M17" s="49">
        <v>8044000</v>
      </c>
      <c r="N17" s="112">
        <v>7650000</v>
      </c>
      <c r="O17" s="125">
        <f t="shared" si="1"/>
        <v>-0.049</v>
      </c>
      <c r="P17" s="112">
        <v>2116000</v>
      </c>
      <c r="Q17" s="150">
        <v>256000</v>
      </c>
    </row>
    <row r="18" spans="1:17" ht="12.75">
      <c r="A18" s="15" t="s">
        <v>99</v>
      </c>
      <c r="B18" s="16">
        <v>1970</v>
      </c>
      <c r="C18" s="117">
        <v>1830</v>
      </c>
      <c r="D18" s="56">
        <v>1150</v>
      </c>
      <c r="E18" s="117">
        <v>820</v>
      </c>
      <c r="F18" s="57">
        <v>0.84</v>
      </c>
      <c r="G18" s="86">
        <v>0.8770370370370371</v>
      </c>
      <c r="H18" s="95">
        <f t="shared" si="0"/>
        <v>0.04</v>
      </c>
      <c r="I18" s="58">
        <v>970</v>
      </c>
      <c r="J18" s="120">
        <v>680</v>
      </c>
      <c r="K18" s="46">
        <v>810</v>
      </c>
      <c r="L18" s="120">
        <v>590</v>
      </c>
      <c r="M18" s="49">
        <v>7808000</v>
      </c>
      <c r="N18" s="112">
        <v>7629000</v>
      </c>
      <c r="O18" s="125">
        <f t="shared" si="1"/>
        <v>-0.023</v>
      </c>
      <c r="P18" s="112">
        <v>1496000</v>
      </c>
      <c r="Q18" s="150">
        <v>199000</v>
      </c>
    </row>
    <row r="19" spans="1:17" ht="12.75">
      <c r="A19" s="15" t="s">
        <v>100</v>
      </c>
      <c r="B19" s="16">
        <v>3000</v>
      </c>
      <c r="C19" s="117">
        <v>2790</v>
      </c>
      <c r="D19" s="56">
        <v>1840</v>
      </c>
      <c r="E19" s="117">
        <v>1420</v>
      </c>
      <c r="F19" s="57">
        <v>0.83</v>
      </c>
      <c r="G19" s="86">
        <v>0.8902333621434745</v>
      </c>
      <c r="H19" s="95">
        <f t="shared" si="0"/>
        <v>0.06</v>
      </c>
      <c r="I19" s="58">
        <v>1560</v>
      </c>
      <c r="J19" s="120">
        <v>1160</v>
      </c>
      <c r="K19" s="46">
        <v>1290</v>
      </c>
      <c r="L19" s="120">
        <v>1030</v>
      </c>
      <c r="M19" s="49">
        <v>9128000</v>
      </c>
      <c r="N19" s="112">
        <v>9222000</v>
      </c>
      <c r="O19" s="125">
        <f t="shared" si="1"/>
        <v>0.01</v>
      </c>
      <c r="P19" s="112">
        <v>2336000</v>
      </c>
      <c r="Q19" s="150">
        <v>224000</v>
      </c>
    </row>
    <row r="20" spans="1:17" ht="12.75">
      <c r="A20" s="15" t="s">
        <v>101</v>
      </c>
      <c r="B20" s="16">
        <v>1950</v>
      </c>
      <c r="C20" s="117">
        <v>1800</v>
      </c>
      <c r="D20" s="56">
        <v>1200</v>
      </c>
      <c r="E20" s="117">
        <v>940</v>
      </c>
      <c r="F20" s="57">
        <v>0.85</v>
      </c>
      <c r="G20" s="86">
        <v>0.9024725274725275</v>
      </c>
      <c r="H20" s="95">
        <f t="shared" si="0"/>
        <v>0.05</v>
      </c>
      <c r="I20" s="58">
        <v>980</v>
      </c>
      <c r="J20" s="120">
        <v>730</v>
      </c>
      <c r="K20" s="46">
        <v>830</v>
      </c>
      <c r="L20" s="120">
        <v>660</v>
      </c>
      <c r="M20" s="49">
        <v>6719000</v>
      </c>
      <c r="N20" s="112">
        <v>6488000</v>
      </c>
      <c r="O20" s="125">
        <f t="shared" si="1"/>
        <v>-0.034</v>
      </c>
      <c r="P20" s="112">
        <v>1728000</v>
      </c>
      <c r="Q20" s="150">
        <v>162000</v>
      </c>
    </row>
    <row r="21" spans="1:17" ht="12.75">
      <c r="A21" s="15" t="s">
        <v>102</v>
      </c>
      <c r="B21" s="16">
        <v>4130</v>
      </c>
      <c r="C21" s="117">
        <v>3920</v>
      </c>
      <c r="D21" s="56">
        <v>2660</v>
      </c>
      <c r="E21" s="117">
        <v>2130</v>
      </c>
      <c r="F21" s="57">
        <v>0.86</v>
      </c>
      <c r="G21" s="86">
        <v>0.9140853302162478</v>
      </c>
      <c r="H21" s="95">
        <f t="shared" si="0"/>
        <v>0.05</v>
      </c>
      <c r="I21" s="58">
        <v>2200</v>
      </c>
      <c r="J21" s="120">
        <v>1710</v>
      </c>
      <c r="K21" s="46">
        <v>1900</v>
      </c>
      <c r="L21" s="120">
        <v>1560</v>
      </c>
      <c r="M21" s="49">
        <v>14069000</v>
      </c>
      <c r="N21" s="112">
        <v>14128000</v>
      </c>
      <c r="O21" s="125">
        <f t="shared" si="1"/>
        <v>0.004</v>
      </c>
      <c r="P21" s="112">
        <v>4229000</v>
      </c>
      <c r="Q21" s="150">
        <v>398000</v>
      </c>
    </row>
    <row r="22" spans="1:17" ht="12.75">
      <c r="A22" s="15" t="s">
        <v>103</v>
      </c>
      <c r="B22" s="16">
        <v>4040</v>
      </c>
      <c r="C22" s="117">
        <v>3730</v>
      </c>
      <c r="D22" s="56">
        <v>2630</v>
      </c>
      <c r="E22" s="117">
        <v>2070</v>
      </c>
      <c r="F22" s="57">
        <v>0.87</v>
      </c>
      <c r="G22" s="86">
        <v>0.9121287128712872</v>
      </c>
      <c r="H22" s="95">
        <f t="shared" si="0"/>
        <v>0.04</v>
      </c>
      <c r="I22" s="58">
        <v>2130</v>
      </c>
      <c r="J22" s="120">
        <v>1620</v>
      </c>
      <c r="K22" s="46">
        <v>1850</v>
      </c>
      <c r="L22" s="120">
        <v>1470</v>
      </c>
      <c r="M22" s="49">
        <v>13668000</v>
      </c>
      <c r="N22" s="112">
        <v>13395000</v>
      </c>
      <c r="O22" s="125">
        <f t="shared" si="1"/>
        <v>-0.02</v>
      </c>
      <c r="P22" s="112">
        <v>4072000</v>
      </c>
      <c r="Q22" s="150">
        <v>456000</v>
      </c>
    </row>
    <row r="23" spans="1:17" ht="12.75">
      <c r="A23" s="15" t="s">
        <v>104</v>
      </c>
      <c r="B23" s="16">
        <v>3750</v>
      </c>
      <c r="C23" s="117">
        <v>3520</v>
      </c>
      <c r="D23" s="56">
        <v>2280</v>
      </c>
      <c r="E23" s="117">
        <v>1780</v>
      </c>
      <c r="F23" s="57">
        <v>0.87</v>
      </c>
      <c r="G23" s="86">
        <v>0.9317697228144989</v>
      </c>
      <c r="H23" s="95">
        <f t="shared" si="0"/>
        <v>0.06</v>
      </c>
      <c r="I23" s="58">
        <v>1870</v>
      </c>
      <c r="J23" s="120">
        <v>1410</v>
      </c>
      <c r="K23" s="46">
        <v>1620</v>
      </c>
      <c r="L23" s="120">
        <v>1310</v>
      </c>
      <c r="M23" s="49">
        <v>11732000</v>
      </c>
      <c r="N23" s="112">
        <v>11436000</v>
      </c>
      <c r="O23" s="125">
        <f t="shared" si="1"/>
        <v>-0.025</v>
      </c>
      <c r="P23" s="112">
        <v>3297000</v>
      </c>
      <c r="Q23" s="150">
        <v>331000</v>
      </c>
    </row>
    <row r="24" spans="1:17" ht="12.75">
      <c r="A24" s="15" t="s">
        <v>105</v>
      </c>
      <c r="B24" s="16">
        <v>2710</v>
      </c>
      <c r="C24" s="117">
        <v>2520</v>
      </c>
      <c r="D24" s="56">
        <v>1650</v>
      </c>
      <c r="E24" s="117">
        <v>1290</v>
      </c>
      <c r="F24" s="57">
        <v>0.87</v>
      </c>
      <c r="G24" s="86">
        <v>0.9096209912536443</v>
      </c>
      <c r="H24" s="95">
        <f t="shared" si="0"/>
        <v>0.04</v>
      </c>
      <c r="I24" s="58">
        <v>1360</v>
      </c>
      <c r="J24" s="120">
        <v>1030</v>
      </c>
      <c r="K24" s="46">
        <v>1180</v>
      </c>
      <c r="L24" s="120">
        <v>940</v>
      </c>
      <c r="M24" s="49">
        <v>8543000</v>
      </c>
      <c r="N24" s="112">
        <v>8184000</v>
      </c>
      <c r="O24" s="125">
        <f t="shared" si="1"/>
        <v>-0.042</v>
      </c>
      <c r="P24" s="112">
        <v>2017000</v>
      </c>
      <c r="Q24" s="150">
        <v>200000</v>
      </c>
    </row>
    <row r="25" spans="1:17" ht="12.75">
      <c r="A25" s="15" t="s">
        <v>106</v>
      </c>
      <c r="B25" s="16">
        <v>1140</v>
      </c>
      <c r="C25" s="117">
        <v>1050</v>
      </c>
      <c r="D25" s="56">
        <v>640</v>
      </c>
      <c r="E25" s="117">
        <v>480</v>
      </c>
      <c r="F25" s="57">
        <v>0.85</v>
      </c>
      <c r="G25" s="86">
        <v>0.9060913705583756</v>
      </c>
      <c r="H25" s="95">
        <f t="shared" si="0"/>
        <v>0.06</v>
      </c>
      <c r="I25" s="58">
        <v>550</v>
      </c>
      <c r="J25" s="120">
        <v>390</v>
      </c>
      <c r="K25" s="46">
        <v>470</v>
      </c>
      <c r="L25" s="120">
        <v>360</v>
      </c>
      <c r="M25" s="49">
        <v>4328000</v>
      </c>
      <c r="N25" s="112">
        <v>3953000</v>
      </c>
      <c r="O25" s="125">
        <f t="shared" si="1"/>
        <v>-0.087</v>
      </c>
      <c r="P25" s="112">
        <v>896000</v>
      </c>
      <c r="Q25" s="150">
        <v>81000</v>
      </c>
    </row>
    <row r="26" spans="1:17" ht="12.75">
      <c r="A26" s="15" t="s">
        <v>107</v>
      </c>
      <c r="B26" s="16">
        <v>1660</v>
      </c>
      <c r="C26" s="117">
        <v>1540</v>
      </c>
      <c r="D26" s="56">
        <v>980</v>
      </c>
      <c r="E26" s="117">
        <v>760</v>
      </c>
      <c r="F26" s="57">
        <v>0.85</v>
      </c>
      <c r="G26" s="86">
        <v>0.9159802306425041</v>
      </c>
      <c r="H26" s="95">
        <f t="shared" si="0"/>
        <v>0.07</v>
      </c>
      <c r="I26" s="58">
        <v>830</v>
      </c>
      <c r="J26" s="120">
        <v>610</v>
      </c>
      <c r="K26" s="46">
        <v>710</v>
      </c>
      <c r="L26" s="120">
        <v>560</v>
      </c>
      <c r="M26" s="49">
        <v>4889000</v>
      </c>
      <c r="N26" s="112">
        <v>4926000</v>
      </c>
      <c r="O26" s="125">
        <f t="shared" si="1"/>
        <v>0.008</v>
      </c>
      <c r="P26" s="112">
        <v>1455000</v>
      </c>
      <c r="Q26" s="150">
        <v>135000</v>
      </c>
    </row>
    <row r="27" spans="1:17" ht="12.75">
      <c r="A27" s="15" t="s">
        <v>108</v>
      </c>
      <c r="B27" s="16">
        <v>4510</v>
      </c>
      <c r="C27" s="117">
        <v>4190</v>
      </c>
      <c r="D27" s="56">
        <v>2700</v>
      </c>
      <c r="E27" s="117">
        <v>2050</v>
      </c>
      <c r="F27" s="57">
        <v>0.84</v>
      </c>
      <c r="G27" s="86">
        <v>0.8880688806888068</v>
      </c>
      <c r="H27" s="95">
        <f t="shared" si="0"/>
        <v>0.05</v>
      </c>
      <c r="I27" s="58">
        <v>2260</v>
      </c>
      <c r="J27" s="120">
        <v>1630</v>
      </c>
      <c r="K27" s="46">
        <v>1900</v>
      </c>
      <c r="L27" s="120">
        <v>1440</v>
      </c>
      <c r="M27" s="49">
        <v>14478000</v>
      </c>
      <c r="N27" s="112">
        <v>14479000</v>
      </c>
      <c r="O27" s="125">
        <f t="shared" si="1"/>
        <v>0</v>
      </c>
      <c r="P27" s="112">
        <v>3140000</v>
      </c>
      <c r="Q27" s="150">
        <v>328000</v>
      </c>
    </row>
    <row r="28" spans="1:17" ht="12.75">
      <c r="A28" s="15" t="s">
        <v>109</v>
      </c>
      <c r="B28" s="16">
        <v>5170</v>
      </c>
      <c r="C28" s="117">
        <v>4750</v>
      </c>
      <c r="D28" s="56">
        <v>2860</v>
      </c>
      <c r="E28" s="117">
        <v>2110</v>
      </c>
      <c r="F28" s="57">
        <v>0.83</v>
      </c>
      <c r="G28" s="86">
        <v>0.886908077994429</v>
      </c>
      <c r="H28" s="95">
        <f t="shared" si="0"/>
        <v>0.06</v>
      </c>
      <c r="I28" s="58">
        <v>2550</v>
      </c>
      <c r="J28" s="120">
        <v>1800</v>
      </c>
      <c r="K28" s="46">
        <v>2120</v>
      </c>
      <c r="L28" s="120">
        <v>1590</v>
      </c>
      <c r="M28" s="49">
        <v>18197000</v>
      </c>
      <c r="N28" s="112">
        <v>17328000</v>
      </c>
      <c r="O28" s="125">
        <f t="shared" si="1"/>
        <v>-0.048</v>
      </c>
      <c r="P28" s="112">
        <v>3677000</v>
      </c>
      <c r="Q28" s="150">
        <v>409000</v>
      </c>
    </row>
    <row r="29" spans="1:17" ht="12.75">
      <c r="A29" s="15" t="s">
        <v>110</v>
      </c>
      <c r="B29" s="16">
        <v>2430</v>
      </c>
      <c r="C29" s="117">
        <v>2230</v>
      </c>
      <c r="D29" s="56">
        <v>1540</v>
      </c>
      <c r="E29" s="117">
        <v>1190</v>
      </c>
      <c r="F29" s="57">
        <v>0.85</v>
      </c>
      <c r="G29" s="86">
        <v>0.8948979591836734</v>
      </c>
      <c r="H29" s="95">
        <f t="shared" si="0"/>
        <v>0.04</v>
      </c>
      <c r="I29" s="58">
        <v>1300</v>
      </c>
      <c r="J29" s="120">
        <v>980</v>
      </c>
      <c r="K29" s="46">
        <v>1100</v>
      </c>
      <c r="L29" s="120">
        <v>880</v>
      </c>
      <c r="M29" s="49">
        <v>8123000</v>
      </c>
      <c r="N29" s="112">
        <v>7917000</v>
      </c>
      <c r="O29" s="125">
        <f t="shared" si="1"/>
        <v>-0.025</v>
      </c>
      <c r="P29" s="112">
        <v>2211000</v>
      </c>
      <c r="Q29" s="150">
        <v>187000</v>
      </c>
    </row>
    <row r="30" spans="1:17" ht="12.75">
      <c r="A30" s="15" t="s">
        <v>111</v>
      </c>
      <c r="B30" s="16">
        <v>3600</v>
      </c>
      <c r="C30" s="117">
        <v>3370</v>
      </c>
      <c r="D30" s="56">
        <v>2220</v>
      </c>
      <c r="E30" s="117">
        <v>1620</v>
      </c>
      <c r="F30" s="57">
        <v>0.82</v>
      </c>
      <c r="G30" s="86">
        <v>0.8882854926299457</v>
      </c>
      <c r="H30" s="95">
        <f t="shared" si="0"/>
        <v>0.07</v>
      </c>
      <c r="I30" s="58">
        <v>1850</v>
      </c>
      <c r="J30" s="120">
        <v>1290</v>
      </c>
      <c r="K30" s="46">
        <v>1520</v>
      </c>
      <c r="L30" s="120">
        <v>1150</v>
      </c>
      <c r="M30" s="49">
        <v>11181000</v>
      </c>
      <c r="N30" s="112">
        <v>11139000</v>
      </c>
      <c r="O30" s="125">
        <f t="shared" si="1"/>
        <v>-0.004</v>
      </c>
      <c r="P30" s="112">
        <v>2531000</v>
      </c>
      <c r="Q30" s="150">
        <v>313000</v>
      </c>
    </row>
    <row r="31" spans="1:17" ht="12.75">
      <c r="A31" s="15" t="s">
        <v>112</v>
      </c>
      <c r="B31" s="16">
        <v>2960</v>
      </c>
      <c r="C31" s="117">
        <v>2660</v>
      </c>
      <c r="D31" s="56">
        <v>1870</v>
      </c>
      <c r="E31" s="117">
        <v>1330</v>
      </c>
      <c r="F31" s="57">
        <v>0.84</v>
      </c>
      <c r="G31" s="86">
        <v>0.9017013232514177</v>
      </c>
      <c r="H31" s="95">
        <f t="shared" si="0"/>
        <v>0.06</v>
      </c>
      <c r="I31" s="58">
        <v>1530</v>
      </c>
      <c r="J31" s="120">
        <v>1060</v>
      </c>
      <c r="K31" s="46">
        <v>1280</v>
      </c>
      <c r="L31" s="120">
        <v>950</v>
      </c>
      <c r="M31" s="49">
        <v>10687000</v>
      </c>
      <c r="N31" s="112">
        <v>9875000</v>
      </c>
      <c r="O31" s="125">
        <f t="shared" si="1"/>
        <v>-0.076</v>
      </c>
      <c r="P31" s="112">
        <v>2451000</v>
      </c>
      <c r="Q31" s="150">
        <v>230000</v>
      </c>
    </row>
    <row r="32" spans="1:17" ht="12.75">
      <c r="A32" s="15" t="s">
        <v>113</v>
      </c>
      <c r="B32" s="16">
        <v>1540</v>
      </c>
      <c r="C32" s="117">
        <v>1440</v>
      </c>
      <c r="D32" s="56">
        <v>930</v>
      </c>
      <c r="E32" s="117">
        <v>760</v>
      </c>
      <c r="F32" s="57">
        <v>0.84</v>
      </c>
      <c r="G32" s="86">
        <v>0.9200652528548124</v>
      </c>
      <c r="H32" s="95">
        <f t="shared" si="0"/>
        <v>0.08</v>
      </c>
      <c r="I32" s="58">
        <v>820</v>
      </c>
      <c r="J32" s="120">
        <v>610</v>
      </c>
      <c r="K32" s="46">
        <v>690</v>
      </c>
      <c r="L32" s="120">
        <v>560</v>
      </c>
      <c r="M32" s="49">
        <v>5170000</v>
      </c>
      <c r="N32" s="112">
        <v>5120000</v>
      </c>
      <c r="O32" s="125">
        <f t="shared" si="1"/>
        <v>-0.01</v>
      </c>
      <c r="P32" s="112">
        <v>1728000</v>
      </c>
      <c r="Q32" s="150">
        <v>132000</v>
      </c>
    </row>
    <row r="33" spans="1:17" ht="12.75">
      <c r="A33" s="15" t="s">
        <v>114</v>
      </c>
      <c r="B33" s="16">
        <v>4620</v>
      </c>
      <c r="C33" s="117">
        <v>4300</v>
      </c>
      <c r="D33" s="56">
        <v>2530</v>
      </c>
      <c r="E33" s="117">
        <v>1980</v>
      </c>
      <c r="F33" s="57">
        <v>0.84</v>
      </c>
      <c r="G33" s="86">
        <v>0.9007444168734491</v>
      </c>
      <c r="H33" s="95">
        <f t="shared" si="0"/>
        <v>0.06</v>
      </c>
      <c r="I33" s="58">
        <v>2170</v>
      </c>
      <c r="J33" s="120">
        <v>1610</v>
      </c>
      <c r="K33" s="46">
        <v>1830</v>
      </c>
      <c r="L33" s="120">
        <v>1450</v>
      </c>
      <c r="M33" s="49">
        <v>16710000</v>
      </c>
      <c r="N33" s="112">
        <v>16659000</v>
      </c>
      <c r="O33" s="125">
        <f t="shared" si="1"/>
        <v>-0.003</v>
      </c>
      <c r="P33" s="112">
        <v>3115000</v>
      </c>
      <c r="Q33" s="150">
        <v>289000</v>
      </c>
    </row>
    <row r="34" spans="1:17" ht="12.75">
      <c r="A34" s="15" t="s">
        <v>115</v>
      </c>
      <c r="B34" s="16">
        <v>3100</v>
      </c>
      <c r="C34" s="117">
        <v>2900</v>
      </c>
      <c r="D34" s="56">
        <v>2010</v>
      </c>
      <c r="E34" s="117">
        <v>1570</v>
      </c>
      <c r="F34" s="57">
        <v>0.86</v>
      </c>
      <c r="G34" s="86">
        <v>0.9140811455847255</v>
      </c>
      <c r="H34" s="95">
        <f t="shared" si="0"/>
        <v>0.05</v>
      </c>
      <c r="I34" s="58">
        <v>1660</v>
      </c>
      <c r="J34" s="120">
        <v>1260</v>
      </c>
      <c r="K34" s="46">
        <v>1440</v>
      </c>
      <c r="L34" s="120">
        <v>1150</v>
      </c>
      <c r="M34" s="49">
        <v>9814000</v>
      </c>
      <c r="N34" s="112">
        <v>9840000</v>
      </c>
      <c r="O34" s="125">
        <f t="shared" si="1"/>
        <v>0.003</v>
      </c>
      <c r="P34" s="112">
        <v>3030000</v>
      </c>
      <c r="Q34" s="150">
        <v>260000</v>
      </c>
    </row>
    <row r="35" spans="1:17" ht="12.75">
      <c r="A35" s="15" t="s">
        <v>116</v>
      </c>
      <c r="B35" s="16">
        <v>2450</v>
      </c>
      <c r="C35" s="117">
        <v>2290</v>
      </c>
      <c r="D35" s="56">
        <v>1580</v>
      </c>
      <c r="E35" s="117">
        <v>1230</v>
      </c>
      <c r="F35" s="57">
        <v>0.82</v>
      </c>
      <c r="G35" s="86">
        <v>0.9114470842332614</v>
      </c>
      <c r="H35" s="95">
        <f t="shared" si="0"/>
        <v>0.09</v>
      </c>
      <c r="I35" s="58">
        <v>1290</v>
      </c>
      <c r="J35" s="120">
        <v>930</v>
      </c>
      <c r="K35" s="46">
        <v>1060</v>
      </c>
      <c r="L35" s="120">
        <v>840</v>
      </c>
      <c r="M35" s="49">
        <v>6444000</v>
      </c>
      <c r="N35" s="112">
        <v>6239000</v>
      </c>
      <c r="O35" s="125">
        <f t="shared" si="1"/>
        <v>-0.032</v>
      </c>
      <c r="P35" s="112">
        <v>1615000</v>
      </c>
      <c r="Q35" s="150">
        <v>171000</v>
      </c>
    </row>
    <row r="36" spans="1:17" ht="12.75">
      <c r="A36" s="15" t="s">
        <v>117</v>
      </c>
      <c r="B36" s="16">
        <v>3450</v>
      </c>
      <c r="C36" s="117">
        <v>3160</v>
      </c>
      <c r="D36" s="56">
        <v>2080</v>
      </c>
      <c r="E36" s="117">
        <v>1580</v>
      </c>
      <c r="F36" s="57">
        <v>0.83</v>
      </c>
      <c r="G36" s="86">
        <v>0.889776357827476</v>
      </c>
      <c r="H36" s="95">
        <f t="shared" si="0"/>
        <v>0.06</v>
      </c>
      <c r="I36" s="58">
        <v>1750</v>
      </c>
      <c r="J36" s="120">
        <v>1250</v>
      </c>
      <c r="K36" s="46">
        <v>1460</v>
      </c>
      <c r="L36" s="120">
        <v>1110</v>
      </c>
      <c r="M36" s="49">
        <v>10950000</v>
      </c>
      <c r="N36" s="112">
        <v>10384000</v>
      </c>
      <c r="O36" s="125">
        <f t="shared" si="1"/>
        <v>-0.052</v>
      </c>
      <c r="P36" s="112">
        <v>2677000</v>
      </c>
      <c r="Q36" s="150">
        <v>328000</v>
      </c>
    </row>
    <row r="37" spans="1:17" ht="12.75">
      <c r="A37" s="15" t="s">
        <v>118</v>
      </c>
      <c r="B37" s="16">
        <v>3080</v>
      </c>
      <c r="C37" s="117">
        <v>2840</v>
      </c>
      <c r="D37" s="56">
        <v>1760</v>
      </c>
      <c r="E37" s="117">
        <v>1340</v>
      </c>
      <c r="F37" s="57">
        <v>0.83</v>
      </c>
      <c r="G37" s="86">
        <v>0.886672710788758</v>
      </c>
      <c r="H37" s="95">
        <f t="shared" si="0"/>
        <v>0.06</v>
      </c>
      <c r="I37" s="58">
        <v>1500</v>
      </c>
      <c r="J37" s="120">
        <v>1100</v>
      </c>
      <c r="K37" s="46">
        <v>1250</v>
      </c>
      <c r="L37" s="120">
        <v>980</v>
      </c>
      <c r="M37" s="49">
        <v>10591000</v>
      </c>
      <c r="N37" s="112">
        <v>10066000</v>
      </c>
      <c r="O37" s="125">
        <f t="shared" si="1"/>
        <v>-0.05</v>
      </c>
      <c r="P37" s="112">
        <v>2311000</v>
      </c>
      <c r="Q37" s="150">
        <v>226000</v>
      </c>
    </row>
    <row r="38" spans="1:17" ht="12.75">
      <c r="A38" s="15" t="s">
        <v>119</v>
      </c>
      <c r="B38" s="16">
        <v>1630</v>
      </c>
      <c r="C38" s="118">
        <v>1510</v>
      </c>
      <c r="D38" s="56">
        <v>1000</v>
      </c>
      <c r="E38" s="118">
        <v>760</v>
      </c>
      <c r="F38" s="57">
        <v>0.87</v>
      </c>
      <c r="G38" s="86">
        <v>0.909710391822828</v>
      </c>
      <c r="H38" s="96">
        <f t="shared" si="0"/>
        <v>0.04</v>
      </c>
      <c r="I38" s="58">
        <v>810</v>
      </c>
      <c r="J38" s="120">
        <v>590</v>
      </c>
      <c r="K38" s="46">
        <v>700</v>
      </c>
      <c r="L38" s="120">
        <v>530</v>
      </c>
      <c r="M38" s="49">
        <v>5022000</v>
      </c>
      <c r="N38" s="112">
        <v>5042000</v>
      </c>
      <c r="O38" s="125">
        <f t="shared" si="1"/>
        <v>0.004</v>
      </c>
      <c r="P38" s="112">
        <v>1188000</v>
      </c>
      <c r="Q38" s="150">
        <v>104000</v>
      </c>
    </row>
    <row r="39" spans="1:17" s="1" customFormat="1" ht="12" customHeight="1">
      <c r="A39" s="2" t="s">
        <v>382</v>
      </c>
      <c r="B39" s="24">
        <v>106530</v>
      </c>
      <c r="C39" s="132">
        <v>98730</v>
      </c>
      <c r="D39" s="55">
        <v>64890</v>
      </c>
      <c r="E39" s="132">
        <f>SUM(E6:E38)</f>
        <v>49760</v>
      </c>
      <c r="F39" s="53">
        <f>K39/I39</f>
        <v>0.84</v>
      </c>
      <c r="G39" s="92">
        <f>L39/J39</f>
        <v>0.9</v>
      </c>
      <c r="H39" s="92">
        <f>AVERAGE(H6:H38)</f>
        <v>0.06</v>
      </c>
      <c r="I39" s="47">
        <v>54330</v>
      </c>
      <c r="J39" s="119">
        <f>SUM(J6:J38)</f>
        <v>39840</v>
      </c>
      <c r="K39" s="132">
        <f>SUM(K6:K38)</f>
        <v>45840</v>
      </c>
      <c r="L39" s="138">
        <f>SUM(L6:L38)</f>
        <v>35850</v>
      </c>
      <c r="M39" s="115">
        <f>SUM(M6:M38)</f>
        <v>351566000</v>
      </c>
      <c r="N39" s="139">
        <f>SUM(N6:N38)</f>
        <v>343303000</v>
      </c>
      <c r="O39" s="136">
        <f>(N39-M39)/M39</f>
        <v>-0.024</v>
      </c>
      <c r="P39" s="113">
        <f>SUM(P6:P38)</f>
        <v>88017000</v>
      </c>
      <c r="Q39" s="115">
        <f>SUM(Q6:Q38)</f>
        <v>9125000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1"/>
  <sheetViews>
    <sheetView zoomScalePageLayoutView="0" workbookViewId="0" topLeftCell="A1">
      <selection activeCell="A3" sqref="A3"/>
    </sheetView>
  </sheetViews>
  <sheetFormatPr defaultColWidth="9.140625" defaultRowHeight="12.75"/>
  <cols>
    <col min="1" max="1" width="22.421875" style="5" customWidth="1"/>
    <col min="2" max="2" width="9.140625" style="5" customWidth="1"/>
    <col min="3" max="3" width="10.421875" style="5" bestFit="1" customWidth="1"/>
    <col min="4" max="4" width="9.140625" style="5" customWidth="1"/>
    <col min="5" max="5" width="10.421875" style="5" bestFit="1" customWidth="1"/>
    <col min="6" max="7" width="9.140625" style="5" customWidth="1"/>
    <col min="8" max="8" width="10.28125" style="5" bestFit="1" customWidth="1"/>
    <col min="9" max="9" width="9.140625" style="5" customWidth="1"/>
    <col min="10" max="12" width="10.421875" style="5" bestFit="1" customWidth="1"/>
    <col min="13" max="14" width="18.28125" style="5" bestFit="1" customWidth="1"/>
    <col min="15" max="15" width="10.7109375" style="5" bestFit="1" customWidth="1"/>
    <col min="16" max="16" width="16.140625" style="5" customWidth="1"/>
    <col min="17" max="17" width="11.8515625" style="5" customWidth="1"/>
    <col min="18" max="16384" width="9.140625" style="5" customWidth="1"/>
  </cols>
  <sheetData>
    <row r="1" ht="15">
      <c r="A1" s="10" t="s">
        <v>393</v>
      </c>
    </row>
    <row r="3" spans="1:2" ht="12.75">
      <c r="A3" s="31" t="s">
        <v>400</v>
      </c>
      <c r="B3" s="3"/>
    </row>
    <row r="4" spans="1:17" s="4" customFormat="1" ht="24.7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73" t="s">
        <v>391</v>
      </c>
    </row>
    <row r="5" spans="1:17" s="4" customFormat="1" ht="25.5">
      <c r="A5" s="183"/>
      <c r="B5" s="14">
        <v>41974</v>
      </c>
      <c r="C5" s="37">
        <v>42339</v>
      </c>
      <c r="D5" s="14">
        <v>41974</v>
      </c>
      <c r="E5" s="37">
        <v>42339</v>
      </c>
      <c r="F5" s="14">
        <v>41974</v>
      </c>
      <c r="G5" s="37">
        <v>42339</v>
      </c>
      <c r="H5" s="98" t="s">
        <v>414</v>
      </c>
      <c r="I5" s="14">
        <v>41974</v>
      </c>
      <c r="J5" s="37">
        <v>42339</v>
      </c>
      <c r="K5" s="14">
        <v>41974</v>
      </c>
      <c r="L5" s="59">
        <v>42339</v>
      </c>
      <c r="M5" s="37">
        <v>41974</v>
      </c>
      <c r="N5" s="69">
        <v>42339</v>
      </c>
      <c r="O5" s="37" t="s">
        <v>396</v>
      </c>
      <c r="P5" s="178"/>
      <c r="Q5" s="174"/>
    </row>
    <row r="6" spans="1:17" ht="12.75">
      <c r="A6" s="60" t="s">
        <v>120</v>
      </c>
      <c r="B6" s="61">
        <v>14940</v>
      </c>
      <c r="C6" s="116">
        <v>14080</v>
      </c>
      <c r="D6" s="61">
        <v>8560</v>
      </c>
      <c r="E6" s="116">
        <v>6970</v>
      </c>
      <c r="F6" s="62">
        <v>0.87</v>
      </c>
      <c r="G6" s="86">
        <v>0.9219512195121952</v>
      </c>
      <c r="H6" s="64">
        <f>G6-F6</f>
        <v>0.05</v>
      </c>
      <c r="I6" s="58">
        <v>7370</v>
      </c>
      <c r="J6" s="120">
        <v>5740</v>
      </c>
      <c r="K6" s="45">
        <v>6440</v>
      </c>
      <c r="L6" s="120">
        <v>5290</v>
      </c>
      <c r="M6" s="49">
        <v>34440000</v>
      </c>
      <c r="N6" s="112">
        <v>34597000</v>
      </c>
      <c r="O6" s="125">
        <f>(N6-M6)/M6</f>
        <v>0.005</v>
      </c>
      <c r="P6" s="112">
        <v>10541000</v>
      </c>
      <c r="Q6" s="149">
        <v>1138000</v>
      </c>
    </row>
    <row r="7" spans="1:17" ht="12.75">
      <c r="A7" s="60" t="s">
        <v>121</v>
      </c>
      <c r="B7" s="61">
        <v>3160</v>
      </c>
      <c r="C7" s="117">
        <v>2950</v>
      </c>
      <c r="D7" s="61">
        <v>1870</v>
      </c>
      <c r="E7" s="117">
        <v>1460</v>
      </c>
      <c r="F7" s="63">
        <v>0.88</v>
      </c>
      <c r="G7" s="86">
        <v>0.8933884297520661</v>
      </c>
      <c r="H7" s="57">
        <f aca="true" t="shared" si="0" ref="H7:H17">G7-F7</f>
        <v>0.01</v>
      </c>
      <c r="I7" s="58">
        <v>1540</v>
      </c>
      <c r="J7" s="120">
        <v>1210</v>
      </c>
      <c r="K7" s="46">
        <v>1360</v>
      </c>
      <c r="L7" s="120">
        <v>1080</v>
      </c>
      <c r="M7" s="49">
        <v>8137000</v>
      </c>
      <c r="N7" s="112">
        <v>8062000</v>
      </c>
      <c r="O7" s="125">
        <f aca="true" t="shared" si="1" ref="O7:O17">(N7-M7)/M7</f>
        <v>-0.009</v>
      </c>
      <c r="P7" s="112">
        <v>2253000</v>
      </c>
      <c r="Q7" s="150">
        <v>274000</v>
      </c>
    </row>
    <row r="8" spans="1:17" ht="12.75">
      <c r="A8" s="60" t="s">
        <v>122</v>
      </c>
      <c r="B8" s="61">
        <v>5450</v>
      </c>
      <c r="C8" s="117">
        <v>5100</v>
      </c>
      <c r="D8" s="61">
        <v>3080</v>
      </c>
      <c r="E8" s="117">
        <v>2440</v>
      </c>
      <c r="F8" s="168">
        <v>0.87</v>
      </c>
      <c r="G8" s="86">
        <v>0.9209876543209876</v>
      </c>
      <c r="H8" s="57">
        <f t="shared" si="0"/>
        <v>0.05</v>
      </c>
      <c r="I8" s="58">
        <v>2650</v>
      </c>
      <c r="J8" s="120">
        <v>2030</v>
      </c>
      <c r="K8" s="46">
        <v>2320</v>
      </c>
      <c r="L8" s="120">
        <v>1870</v>
      </c>
      <c r="M8" s="49">
        <v>15067000</v>
      </c>
      <c r="N8" s="112">
        <v>14580000</v>
      </c>
      <c r="O8" s="125">
        <f t="shared" si="1"/>
        <v>-0.032</v>
      </c>
      <c r="P8" s="112">
        <v>3767000</v>
      </c>
      <c r="Q8" s="150">
        <v>397000</v>
      </c>
    </row>
    <row r="9" spans="1:17" ht="12.75">
      <c r="A9" s="60" t="s">
        <v>123</v>
      </c>
      <c r="B9" s="61">
        <v>3370</v>
      </c>
      <c r="C9" s="117">
        <v>3160</v>
      </c>
      <c r="D9" s="61">
        <v>1760</v>
      </c>
      <c r="E9" s="117">
        <v>1370</v>
      </c>
      <c r="F9" s="63">
        <v>0.87</v>
      </c>
      <c r="G9" s="86">
        <v>0.9078380706287683</v>
      </c>
      <c r="H9" s="57">
        <f t="shared" si="0"/>
        <v>0.04</v>
      </c>
      <c r="I9" s="58">
        <v>1540</v>
      </c>
      <c r="J9" s="120">
        <v>1160</v>
      </c>
      <c r="K9" s="46">
        <v>1330</v>
      </c>
      <c r="L9" s="120">
        <v>1050</v>
      </c>
      <c r="M9" s="49">
        <v>8311000</v>
      </c>
      <c r="N9" s="112">
        <v>8211000</v>
      </c>
      <c r="O9" s="125">
        <f t="shared" si="1"/>
        <v>-0.012</v>
      </c>
      <c r="P9" s="112">
        <v>2040000</v>
      </c>
      <c r="Q9" s="150">
        <v>219000</v>
      </c>
    </row>
    <row r="10" spans="1:17" ht="12.75">
      <c r="A10" s="60" t="s">
        <v>124</v>
      </c>
      <c r="B10" s="61">
        <v>4820</v>
      </c>
      <c r="C10" s="117">
        <v>4520</v>
      </c>
      <c r="D10" s="61">
        <v>2610</v>
      </c>
      <c r="E10" s="117">
        <v>2000</v>
      </c>
      <c r="F10" s="168">
        <v>0.86</v>
      </c>
      <c r="G10" s="86">
        <v>0.895017793594306</v>
      </c>
      <c r="H10" s="57">
        <f t="shared" si="0"/>
        <v>0.04</v>
      </c>
      <c r="I10" s="58">
        <v>2260</v>
      </c>
      <c r="J10" s="120">
        <v>1690</v>
      </c>
      <c r="K10" s="46">
        <v>1940</v>
      </c>
      <c r="L10" s="120">
        <v>1510</v>
      </c>
      <c r="M10" s="49">
        <v>11975000</v>
      </c>
      <c r="N10" s="112">
        <v>11963000</v>
      </c>
      <c r="O10" s="125">
        <f t="shared" si="1"/>
        <v>-0.001</v>
      </c>
      <c r="P10" s="112">
        <v>3006000</v>
      </c>
      <c r="Q10" s="150">
        <v>371000</v>
      </c>
    </row>
    <row r="11" spans="1:17" ht="12.75">
      <c r="A11" s="60" t="s">
        <v>125</v>
      </c>
      <c r="B11" s="61">
        <v>6280</v>
      </c>
      <c r="C11" s="117">
        <v>5880</v>
      </c>
      <c r="D11" s="61">
        <v>3490</v>
      </c>
      <c r="E11" s="117">
        <v>2700</v>
      </c>
      <c r="F11" s="63">
        <v>0.87</v>
      </c>
      <c r="G11" s="86">
        <v>0.9063484916704188</v>
      </c>
      <c r="H11" s="57">
        <f t="shared" si="0"/>
        <v>0.04</v>
      </c>
      <c r="I11" s="58">
        <v>2970</v>
      </c>
      <c r="J11" s="120">
        <v>2220</v>
      </c>
      <c r="K11" s="46">
        <v>2580</v>
      </c>
      <c r="L11" s="120">
        <v>2010</v>
      </c>
      <c r="M11" s="49">
        <v>15817000</v>
      </c>
      <c r="N11" s="112">
        <v>15420000</v>
      </c>
      <c r="O11" s="125">
        <f t="shared" si="1"/>
        <v>-0.025</v>
      </c>
      <c r="P11" s="112">
        <v>3726000</v>
      </c>
      <c r="Q11" s="150">
        <v>409000</v>
      </c>
    </row>
    <row r="12" spans="1:17" ht="12.75">
      <c r="A12" s="60" t="s">
        <v>126</v>
      </c>
      <c r="B12" s="61">
        <v>5960</v>
      </c>
      <c r="C12" s="117">
        <v>5550</v>
      </c>
      <c r="D12" s="61">
        <v>3330</v>
      </c>
      <c r="E12" s="117">
        <v>2710</v>
      </c>
      <c r="F12" s="63">
        <v>0.86</v>
      </c>
      <c r="G12" s="86">
        <v>0.9206836108676599</v>
      </c>
      <c r="H12" s="57">
        <f t="shared" si="0"/>
        <v>0.06</v>
      </c>
      <c r="I12" s="58">
        <v>2960</v>
      </c>
      <c r="J12" s="120">
        <v>2280</v>
      </c>
      <c r="K12" s="46">
        <v>2550</v>
      </c>
      <c r="L12" s="120">
        <v>2100</v>
      </c>
      <c r="M12" s="49">
        <v>14691000</v>
      </c>
      <c r="N12" s="112">
        <v>14145000</v>
      </c>
      <c r="O12" s="125">
        <f t="shared" si="1"/>
        <v>-0.037</v>
      </c>
      <c r="P12" s="112">
        <v>4250000</v>
      </c>
      <c r="Q12" s="150">
        <v>451000</v>
      </c>
    </row>
    <row r="13" spans="1:17" ht="12.75">
      <c r="A13" s="60" t="s">
        <v>127</v>
      </c>
      <c r="B13" s="61">
        <v>8170</v>
      </c>
      <c r="C13" s="117">
        <v>7710</v>
      </c>
      <c r="D13" s="61">
        <v>4870</v>
      </c>
      <c r="E13" s="117">
        <v>4050</v>
      </c>
      <c r="F13" s="63">
        <v>0.88</v>
      </c>
      <c r="G13" s="86">
        <v>0.9194327097163548</v>
      </c>
      <c r="H13" s="57">
        <f t="shared" si="0"/>
        <v>0.04</v>
      </c>
      <c r="I13" s="58">
        <v>4080</v>
      </c>
      <c r="J13" s="120">
        <v>3310</v>
      </c>
      <c r="K13" s="46">
        <v>3610</v>
      </c>
      <c r="L13" s="120">
        <v>3050</v>
      </c>
      <c r="M13" s="49">
        <v>21130000</v>
      </c>
      <c r="N13" s="112">
        <v>20678000</v>
      </c>
      <c r="O13" s="125">
        <f t="shared" si="1"/>
        <v>-0.021</v>
      </c>
      <c r="P13" s="112">
        <v>6398000</v>
      </c>
      <c r="Q13" s="150">
        <v>648000</v>
      </c>
    </row>
    <row r="14" spans="1:17" ht="12.75">
      <c r="A14" s="60" t="s">
        <v>128</v>
      </c>
      <c r="B14" s="61">
        <v>4590</v>
      </c>
      <c r="C14" s="117">
        <v>4280</v>
      </c>
      <c r="D14" s="61">
        <v>2620</v>
      </c>
      <c r="E14" s="117">
        <v>2020</v>
      </c>
      <c r="F14" s="63">
        <v>0.88</v>
      </c>
      <c r="G14" s="86">
        <v>0.9334126040428062</v>
      </c>
      <c r="H14" s="57">
        <f t="shared" si="0"/>
        <v>0.05</v>
      </c>
      <c r="I14" s="58">
        <v>2240</v>
      </c>
      <c r="J14" s="120">
        <v>1680</v>
      </c>
      <c r="K14" s="46">
        <v>1980</v>
      </c>
      <c r="L14" s="120">
        <v>1570</v>
      </c>
      <c r="M14" s="49">
        <v>12636000</v>
      </c>
      <c r="N14" s="112">
        <v>12501000</v>
      </c>
      <c r="O14" s="125">
        <f t="shared" si="1"/>
        <v>-0.011</v>
      </c>
      <c r="P14" s="112">
        <v>3356000</v>
      </c>
      <c r="Q14" s="150">
        <v>347000</v>
      </c>
    </row>
    <row r="15" spans="1:17" ht="12.75">
      <c r="A15" s="60" t="s">
        <v>129</v>
      </c>
      <c r="B15" s="61">
        <v>5070</v>
      </c>
      <c r="C15" s="117">
        <v>4800</v>
      </c>
      <c r="D15" s="61">
        <v>2680</v>
      </c>
      <c r="E15" s="117">
        <v>2110</v>
      </c>
      <c r="F15" s="63">
        <v>0.87</v>
      </c>
      <c r="G15" s="86">
        <v>0.9086932750136687</v>
      </c>
      <c r="H15" s="57">
        <f t="shared" si="0"/>
        <v>0.04</v>
      </c>
      <c r="I15" s="58">
        <v>2380</v>
      </c>
      <c r="J15" s="120">
        <v>1830</v>
      </c>
      <c r="K15" s="46">
        <v>2080</v>
      </c>
      <c r="L15" s="120">
        <v>1660</v>
      </c>
      <c r="M15" s="49">
        <v>12990000</v>
      </c>
      <c r="N15" s="112">
        <v>12795000</v>
      </c>
      <c r="O15" s="125">
        <f t="shared" si="1"/>
        <v>-0.015</v>
      </c>
      <c r="P15" s="112">
        <v>3270000</v>
      </c>
      <c r="Q15" s="150">
        <v>374000</v>
      </c>
    </row>
    <row r="16" spans="1:17" ht="12.75">
      <c r="A16" s="60" t="s">
        <v>130</v>
      </c>
      <c r="B16" s="61">
        <v>5980</v>
      </c>
      <c r="C16" s="117">
        <v>5590</v>
      </c>
      <c r="D16" s="61">
        <v>3420</v>
      </c>
      <c r="E16" s="117">
        <v>2760</v>
      </c>
      <c r="F16" s="63">
        <v>0.88</v>
      </c>
      <c r="G16" s="86">
        <v>0.9210179903466432</v>
      </c>
      <c r="H16" s="57">
        <f t="shared" si="0"/>
        <v>0.04</v>
      </c>
      <c r="I16" s="58">
        <v>2930</v>
      </c>
      <c r="J16" s="120">
        <v>2280</v>
      </c>
      <c r="K16" s="46">
        <v>2560</v>
      </c>
      <c r="L16" s="120">
        <v>2100</v>
      </c>
      <c r="M16" s="49">
        <v>15145000</v>
      </c>
      <c r="N16" s="112">
        <v>14825000</v>
      </c>
      <c r="O16" s="125">
        <f t="shared" si="1"/>
        <v>-0.021</v>
      </c>
      <c r="P16" s="112">
        <v>4484000</v>
      </c>
      <c r="Q16" s="150">
        <v>504000</v>
      </c>
    </row>
    <row r="17" spans="1:17" ht="12.75">
      <c r="A17" s="60" t="s">
        <v>131</v>
      </c>
      <c r="B17" s="61">
        <v>8840</v>
      </c>
      <c r="C17" s="117">
        <v>8240</v>
      </c>
      <c r="D17" s="61">
        <v>4980</v>
      </c>
      <c r="E17" s="118">
        <v>4000</v>
      </c>
      <c r="F17" s="63">
        <v>0.88</v>
      </c>
      <c r="G17" s="86">
        <v>0.9215627796003579</v>
      </c>
      <c r="H17" s="57">
        <f t="shared" si="0"/>
        <v>0.04</v>
      </c>
      <c r="I17" s="58">
        <v>4340</v>
      </c>
      <c r="J17" s="120">
        <v>3350</v>
      </c>
      <c r="K17" s="72">
        <v>3810</v>
      </c>
      <c r="L17" s="120">
        <v>3090</v>
      </c>
      <c r="M17" s="49">
        <v>21525000</v>
      </c>
      <c r="N17" s="112">
        <v>21040000</v>
      </c>
      <c r="O17" s="125">
        <f t="shared" si="1"/>
        <v>-0.023</v>
      </c>
      <c r="P17" s="112">
        <v>5925000</v>
      </c>
      <c r="Q17" s="150">
        <v>688000</v>
      </c>
    </row>
    <row r="18" spans="1:17" s="1" customFormat="1" ht="12" customHeight="1">
      <c r="A18" s="2" t="s">
        <v>393</v>
      </c>
      <c r="B18" s="24">
        <v>76620</v>
      </c>
      <c r="C18" s="132">
        <v>71860</v>
      </c>
      <c r="D18" s="55">
        <v>43270</v>
      </c>
      <c r="E18" s="132">
        <f>SUM(E6:E17)</f>
        <v>34590</v>
      </c>
      <c r="F18" s="53">
        <f>K18/I18</f>
        <v>0.87</v>
      </c>
      <c r="G18" s="92">
        <f>L18/J18</f>
        <v>0.92</v>
      </c>
      <c r="H18" s="92">
        <f>AVERAGE(H6:H17)</f>
        <v>0.04</v>
      </c>
      <c r="I18" s="47">
        <v>37270</v>
      </c>
      <c r="J18" s="132">
        <f>SUM(J6:J17)</f>
        <v>28780</v>
      </c>
      <c r="K18" s="132">
        <f>SUM(K6:K17)</f>
        <v>32560</v>
      </c>
      <c r="L18" s="119">
        <f>SUM(L6:L17)</f>
        <v>26380</v>
      </c>
      <c r="M18" s="115">
        <f>SUM(M6:M17)</f>
        <v>191864000</v>
      </c>
      <c r="N18" s="140">
        <f>SUM(N6:N17)</f>
        <v>188817000</v>
      </c>
      <c r="O18" s="136">
        <f>(N18-M18)/M18</f>
        <v>-0.016</v>
      </c>
      <c r="P18" s="113">
        <f>SUM(P6:P17)</f>
        <v>53016000</v>
      </c>
      <c r="Q18" s="115">
        <f>SUM(Q6:Q17)</f>
        <v>5820000</v>
      </c>
    </row>
    <row r="19" spans="6:7" ht="12.75">
      <c r="F19" s="167"/>
      <c r="G19" s="167"/>
    </row>
    <row r="20" spans="6:7" ht="12.75">
      <c r="F20" s="167"/>
      <c r="G20" s="167"/>
    </row>
    <row r="21" spans="6:7" ht="12.75">
      <c r="F21" s="167"/>
      <c r="G21" s="167"/>
    </row>
    <row r="22" spans="6:7" ht="12.75">
      <c r="F22" s="167"/>
      <c r="G22" s="167"/>
    </row>
    <row r="23" spans="6:7" ht="12.75">
      <c r="F23" s="167"/>
      <c r="G23" s="167"/>
    </row>
    <row r="24" spans="6:7" ht="12.75">
      <c r="F24" s="167"/>
      <c r="G24" s="167"/>
    </row>
    <row r="25" spans="6:7" ht="12.75">
      <c r="F25" s="167"/>
      <c r="G25" s="167"/>
    </row>
    <row r="26" spans="6:7" ht="12.75">
      <c r="F26" s="167"/>
      <c r="G26" s="167"/>
    </row>
    <row r="27" spans="6:7" ht="12.75">
      <c r="F27" s="167"/>
      <c r="G27" s="167"/>
    </row>
    <row r="28" spans="6:7" ht="12.75">
      <c r="F28" s="167"/>
      <c r="G28" s="167"/>
    </row>
    <row r="29" spans="6:7" ht="12.75">
      <c r="F29" s="167"/>
      <c r="G29" s="167"/>
    </row>
    <row r="30" spans="6:7" ht="12.75">
      <c r="F30" s="167"/>
      <c r="G30" s="167"/>
    </row>
    <row r="31" spans="6:7" ht="12.75">
      <c r="F31" s="84"/>
      <c r="G31" s="84"/>
    </row>
    <row r="32" spans="6:7" ht="12.75">
      <c r="F32" s="84"/>
      <c r="G32" s="84"/>
    </row>
    <row r="33" spans="6:7" ht="12.75">
      <c r="F33" s="84"/>
      <c r="G33" s="84"/>
    </row>
    <row r="34" spans="6:7" ht="12.75">
      <c r="F34" s="84"/>
      <c r="G34" s="84"/>
    </row>
    <row r="35" spans="6:7" ht="12.75">
      <c r="F35" s="84"/>
      <c r="G35" s="84"/>
    </row>
    <row r="36" spans="6:7" ht="12.75">
      <c r="F36" s="84"/>
      <c r="G36" s="84"/>
    </row>
    <row r="37" spans="6:7" ht="12.75">
      <c r="F37" s="84"/>
      <c r="G37" s="84"/>
    </row>
    <row r="38" spans="6:7" ht="12.75">
      <c r="F38" s="84"/>
      <c r="G38" s="84"/>
    </row>
    <row r="39" spans="6:7" ht="12.75">
      <c r="F39" s="84"/>
      <c r="G39" s="84"/>
    </row>
    <row r="40" spans="6:7" ht="12.75">
      <c r="F40" s="84"/>
      <c r="G40" s="84"/>
    </row>
    <row r="41" spans="6:7" ht="12.75">
      <c r="F41" s="84"/>
      <c r="G41" s="84"/>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S45"/>
  <sheetViews>
    <sheetView zoomScalePageLayoutView="0" workbookViewId="0" topLeftCell="A1">
      <selection activeCell="A1" sqref="A1"/>
    </sheetView>
  </sheetViews>
  <sheetFormatPr defaultColWidth="9.140625" defaultRowHeight="12.75"/>
  <cols>
    <col min="1" max="1" width="24.28125" style="5" bestFit="1" customWidth="1"/>
    <col min="2" max="2" width="7.57421875" style="5" bestFit="1" customWidth="1"/>
    <col min="3" max="3" width="11.7109375" style="5" bestFit="1" customWidth="1"/>
    <col min="4" max="4" width="9.140625" style="5" customWidth="1"/>
    <col min="5" max="5" width="10.57421875" style="5" bestFit="1" customWidth="1"/>
    <col min="6" max="7" width="9.140625" style="5" customWidth="1"/>
    <col min="8" max="8" width="11.57421875" style="5" customWidth="1"/>
    <col min="9" max="9" width="9.140625" style="5" customWidth="1"/>
    <col min="10" max="11" width="10.57421875" style="5" bestFit="1" customWidth="1"/>
    <col min="12" max="12" width="10.28125" style="5" customWidth="1"/>
    <col min="13" max="14" width="16.57421875" style="5" bestFit="1" customWidth="1"/>
    <col min="15" max="15" width="11.8515625" style="5" customWidth="1"/>
    <col min="16" max="16" width="16.140625" style="5" customWidth="1"/>
    <col min="17" max="17" width="13.28125" style="5" customWidth="1"/>
    <col min="18" max="16384" width="9.140625" style="5" customWidth="1"/>
  </cols>
  <sheetData>
    <row r="1" ht="15">
      <c r="A1" s="10" t="s">
        <v>383</v>
      </c>
    </row>
    <row r="3" spans="1:2" ht="12.75">
      <c r="A3" s="31" t="s">
        <v>400</v>
      </c>
      <c r="B3" s="3"/>
    </row>
    <row r="4" spans="1:17" s="4" customFormat="1" ht="26.2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37">
        <v>42339</v>
      </c>
      <c r="K5" s="14">
        <v>41974</v>
      </c>
      <c r="L5" s="59">
        <v>42339</v>
      </c>
      <c r="M5" s="37">
        <v>41974</v>
      </c>
      <c r="N5" s="67">
        <v>42339</v>
      </c>
      <c r="O5" s="143" t="s">
        <v>396</v>
      </c>
      <c r="P5" s="178"/>
      <c r="Q5" s="190"/>
    </row>
    <row r="6" spans="1:19" ht="12.75">
      <c r="A6" s="60" t="s">
        <v>132</v>
      </c>
      <c r="B6" s="61">
        <v>2320</v>
      </c>
      <c r="C6" s="116">
        <v>2130</v>
      </c>
      <c r="D6" s="61">
        <v>1370</v>
      </c>
      <c r="E6" s="120">
        <v>1090</v>
      </c>
      <c r="F6" s="64">
        <v>0.9</v>
      </c>
      <c r="G6" s="86">
        <v>0.9236725663716814</v>
      </c>
      <c r="H6" s="93">
        <f>G6-F6</f>
        <v>0.02</v>
      </c>
      <c r="I6" s="58">
        <v>1160</v>
      </c>
      <c r="J6" s="120">
        <v>900</v>
      </c>
      <c r="K6" s="45">
        <v>1040</v>
      </c>
      <c r="L6" s="120">
        <v>840</v>
      </c>
      <c r="M6" s="49">
        <v>4841000</v>
      </c>
      <c r="N6" s="112">
        <v>4342000</v>
      </c>
      <c r="O6" s="142">
        <f>(N6-M6)/M6</f>
        <v>-0.103</v>
      </c>
      <c r="P6" s="112">
        <v>1748000</v>
      </c>
      <c r="Q6" s="150">
        <v>160000</v>
      </c>
      <c r="R6" s="1"/>
      <c r="S6" s="1"/>
    </row>
    <row r="7" spans="1:17" ht="12.75">
      <c r="A7" s="60" t="s">
        <v>133</v>
      </c>
      <c r="B7" s="61">
        <v>2220</v>
      </c>
      <c r="C7" s="117">
        <v>2070</v>
      </c>
      <c r="D7" s="61">
        <v>1300</v>
      </c>
      <c r="E7" s="120">
        <v>1070</v>
      </c>
      <c r="F7" s="57">
        <v>0.89</v>
      </c>
      <c r="G7" s="86">
        <v>0.9305555555555556</v>
      </c>
      <c r="H7" s="95">
        <f aca="true" t="shared" si="0" ref="H7:H44">G7-F7</f>
        <v>0.04</v>
      </c>
      <c r="I7" s="58">
        <v>1110</v>
      </c>
      <c r="J7" s="120">
        <v>860</v>
      </c>
      <c r="K7" s="46">
        <v>980</v>
      </c>
      <c r="L7" s="120">
        <v>800</v>
      </c>
      <c r="M7" s="49">
        <v>4682000</v>
      </c>
      <c r="N7" s="112">
        <v>4673000</v>
      </c>
      <c r="O7" s="114">
        <f aca="true" t="shared" si="1" ref="O7:O44">(N7-M7)/M7</f>
        <v>-0.002</v>
      </c>
      <c r="P7" s="112">
        <v>1689000</v>
      </c>
      <c r="Q7" s="150">
        <v>163000</v>
      </c>
    </row>
    <row r="8" spans="1:17" ht="12.75">
      <c r="A8" s="60" t="s">
        <v>134</v>
      </c>
      <c r="B8" s="61">
        <v>3970</v>
      </c>
      <c r="C8" s="117">
        <v>3720</v>
      </c>
      <c r="D8" s="61">
        <v>2230</v>
      </c>
      <c r="E8" s="120">
        <v>1760</v>
      </c>
      <c r="F8" s="57">
        <v>0.86</v>
      </c>
      <c r="G8" s="86">
        <v>0.8999309868875086</v>
      </c>
      <c r="H8" s="95">
        <f t="shared" si="0"/>
        <v>0.04</v>
      </c>
      <c r="I8" s="58">
        <v>1890</v>
      </c>
      <c r="J8" s="120">
        <v>1450</v>
      </c>
      <c r="K8" s="46">
        <v>1630</v>
      </c>
      <c r="L8" s="120">
        <v>1300</v>
      </c>
      <c r="M8" s="49">
        <v>9828000</v>
      </c>
      <c r="N8" s="112">
        <v>9654000</v>
      </c>
      <c r="O8" s="114">
        <f t="shared" si="1"/>
        <v>-0.018</v>
      </c>
      <c r="P8" s="112">
        <v>2325000</v>
      </c>
      <c r="Q8" s="150">
        <v>231000</v>
      </c>
    </row>
    <row r="9" spans="1:17" ht="12.75">
      <c r="A9" s="60" t="s">
        <v>135</v>
      </c>
      <c r="B9" s="61">
        <v>5080</v>
      </c>
      <c r="C9" s="117">
        <v>4800</v>
      </c>
      <c r="D9" s="61">
        <v>2810</v>
      </c>
      <c r="E9" s="120">
        <v>2200</v>
      </c>
      <c r="F9" s="57">
        <v>0.85</v>
      </c>
      <c r="G9" s="86">
        <v>0.8928768636112645</v>
      </c>
      <c r="H9" s="95">
        <f t="shared" si="0"/>
        <v>0.04</v>
      </c>
      <c r="I9" s="58">
        <v>2400</v>
      </c>
      <c r="J9" s="120">
        <v>1810</v>
      </c>
      <c r="K9" s="46">
        <v>2030</v>
      </c>
      <c r="L9" s="120">
        <v>1620</v>
      </c>
      <c r="M9" s="49">
        <v>13122000</v>
      </c>
      <c r="N9" s="112">
        <v>12798000</v>
      </c>
      <c r="O9" s="114">
        <f t="shared" si="1"/>
        <v>-0.025</v>
      </c>
      <c r="P9" s="112">
        <v>2942000</v>
      </c>
      <c r="Q9" s="150">
        <v>370000</v>
      </c>
    </row>
    <row r="10" spans="1:17" ht="12.75">
      <c r="A10" s="60" t="s">
        <v>136</v>
      </c>
      <c r="B10" s="61">
        <v>7710</v>
      </c>
      <c r="C10" s="117">
        <v>7180</v>
      </c>
      <c r="D10" s="61">
        <v>4490</v>
      </c>
      <c r="E10" s="120">
        <v>3520</v>
      </c>
      <c r="F10" s="57">
        <v>0.87</v>
      </c>
      <c r="G10" s="86">
        <v>0.9192439862542955</v>
      </c>
      <c r="H10" s="95">
        <f t="shared" si="0"/>
        <v>0.05</v>
      </c>
      <c r="I10" s="58">
        <v>3880</v>
      </c>
      <c r="J10" s="120">
        <v>2910</v>
      </c>
      <c r="K10" s="46">
        <v>3370</v>
      </c>
      <c r="L10" s="120">
        <v>2680</v>
      </c>
      <c r="M10" s="49">
        <v>19859000</v>
      </c>
      <c r="N10" s="112">
        <v>20381000</v>
      </c>
      <c r="O10" s="114">
        <f t="shared" si="1"/>
        <v>0.026</v>
      </c>
      <c r="P10" s="112">
        <v>5480000</v>
      </c>
      <c r="Q10" s="150">
        <v>596000</v>
      </c>
    </row>
    <row r="11" spans="1:17" ht="12.75">
      <c r="A11" s="60" t="s">
        <v>137</v>
      </c>
      <c r="B11" s="61">
        <v>2770</v>
      </c>
      <c r="C11" s="117">
        <v>2560</v>
      </c>
      <c r="D11" s="61">
        <v>1480</v>
      </c>
      <c r="E11" s="120">
        <v>1190</v>
      </c>
      <c r="F11" s="57">
        <v>0.87</v>
      </c>
      <c r="G11" s="86">
        <v>0.9269776876267748</v>
      </c>
      <c r="H11" s="95">
        <f t="shared" si="0"/>
        <v>0.06</v>
      </c>
      <c r="I11" s="58">
        <v>1300</v>
      </c>
      <c r="J11" s="120">
        <v>990</v>
      </c>
      <c r="K11" s="46">
        <v>1130</v>
      </c>
      <c r="L11" s="120">
        <v>910</v>
      </c>
      <c r="M11" s="49">
        <v>7325000</v>
      </c>
      <c r="N11" s="112">
        <v>7206000</v>
      </c>
      <c r="O11" s="114">
        <f t="shared" si="1"/>
        <v>-0.016</v>
      </c>
      <c r="P11" s="112">
        <v>1742000</v>
      </c>
      <c r="Q11" s="150">
        <v>210000</v>
      </c>
    </row>
    <row r="12" spans="1:17" ht="12.75">
      <c r="A12" s="60" t="s">
        <v>138</v>
      </c>
      <c r="B12" s="61">
        <v>4490</v>
      </c>
      <c r="C12" s="117">
        <v>4180</v>
      </c>
      <c r="D12" s="61">
        <v>2590</v>
      </c>
      <c r="E12" s="120">
        <v>2050</v>
      </c>
      <c r="F12" s="57">
        <v>0.86</v>
      </c>
      <c r="G12" s="86">
        <v>0.9184397163120568</v>
      </c>
      <c r="H12" s="95">
        <f t="shared" si="0"/>
        <v>0.06</v>
      </c>
      <c r="I12" s="58">
        <v>2240</v>
      </c>
      <c r="J12" s="120">
        <v>1690</v>
      </c>
      <c r="K12" s="46">
        <v>1930</v>
      </c>
      <c r="L12" s="120">
        <v>1550</v>
      </c>
      <c r="M12" s="49">
        <v>12027000</v>
      </c>
      <c r="N12" s="112">
        <v>11684000</v>
      </c>
      <c r="O12" s="114">
        <f t="shared" si="1"/>
        <v>-0.029</v>
      </c>
      <c r="P12" s="112">
        <v>3294000</v>
      </c>
      <c r="Q12" s="150">
        <v>364000</v>
      </c>
    </row>
    <row r="13" spans="1:17" ht="12.75">
      <c r="A13" s="60" t="s">
        <v>139</v>
      </c>
      <c r="B13" s="61">
        <v>2610</v>
      </c>
      <c r="C13" s="117">
        <v>2450</v>
      </c>
      <c r="D13" s="61">
        <v>1500</v>
      </c>
      <c r="E13" s="120">
        <v>1220</v>
      </c>
      <c r="F13" s="57">
        <v>0.87</v>
      </c>
      <c r="G13" s="86">
        <v>0.9220138203356367</v>
      </c>
      <c r="H13" s="95">
        <f t="shared" si="0"/>
        <v>0.05</v>
      </c>
      <c r="I13" s="58">
        <v>1320</v>
      </c>
      <c r="J13" s="120">
        <v>1010</v>
      </c>
      <c r="K13" s="46">
        <v>1150</v>
      </c>
      <c r="L13" s="120">
        <v>930</v>
      </c>
      <c r="M13" s="49">
        <v>6448000</v>
      </c>
      <c r="N13" s="112">
        <v>6336000</v>
      </c>
      <c r="O13" s="114">
        <f t="shared" si="1"/>
        <v>-0.017</v>
      </c>
      <c r="P13" s="112">
        <v>1969000</v>
      </c>
      <c r="Q13" s="150">
        <v>214000</v>
      </c>
    </row>
    <row r="14" spans="1:17" ht="12.75">
      <c r="A14" s="60" t="s">
        <v>140</v>
      </c>
      <c r="B14" s="61">
        <v>7130</v>
      </c>
      <c r="C14" s="117">
        <v>6700</v>
      </c>
      <c r="D14" s="61">
        <v>4400</v>
      </c>
      <c r="E14" s="120">
        <v>3630</v>
      </c>
      <c r="F14" s="57">
        <v>0.88</v>
      </c>
      <c r="G14" s="86">
        <v>0.92462482946794</v>
      </c>
      <c r="H14" s="95">
        <f t="shared" si="0"/>
        <v>0.04</v>
      </c>
      <c r="I14" s="58">
        <v>3680</v>
      </c>
      <c r="J14" s="120">
        <v>2930</v>
      </c>
      <c r="K14" s="46">
        <v>3230</v>
      </c>
      <c r="L14" s="120">
        <v>2710</v>
      </c>
      <c r="M14" s="49">
        <v>21370000</v>
      </c>
      <c r="N14" s="112">
        <v>20929000</v>
      </c>
      <c r="O14" s="114">
        <f t="shared" si="1"/>
        <v>-0.021</v>
      </c>
      <c r="P14" s="112">
        <v>6691000</v>
      </c>
      <c r="Q14" s="150">
        <v>712000</v>
      </c>
    </row>
    <row r="15" spans="1:17" ht="12.75">
      <c r="A15" s="60" t="s">
        <v>141</v>
      </c>
      <c r="B15" s="61">
        <v>7670</v>
      </c>
      <c r="C15" s="117">
        <v>7140</v>
      </c>
      <c r="D15" s="61">
        <v>4470</v>
      </c>
      <c r="E15" s="120">
        <v>3580</v>
      </c>
      <c r="F15" s="57">
        <v>0.87</v>
      </c>
      <c r="G15" s="86">
        <v>0.9153583617747441</v>
      </c>
      <c r="H15" s="95">
        <f t="shared" si="0"/>
        <v>0.05</v>
      </c>
      <c r="I15" s="58">
        <v>3790</v>
      </c>
      <c r="J15" s="120">
        <v>2930</v>
      </c>
      <c r="K15" s="46">
        <v>3310</v>
      </c>
      <c r="L15" s="120">
        <v>2680</v>
      </c>
      <c r="M15" s="49">
        <v>24300000</v>
      </c>
      <c r="N15" s="112">
        <v>23972000</v>
      </c>
      <c r="O15" s="114">
        <f t="shared" si="1"/>
        <v>-0.013</v>
      </c>
      <c r="P15" s="112">
        <v>6232000</v>
      </c>
      <c r="Q15" s="150">
        <v>672000</v>
      </c>
    </row>
    <row r="16" spans="1:17" ht="12.75">
      <c r="A16" s="60" t="s">
        <v>142</v>
      </c>
      <c r="B16" s="61">
        <v>2590</v>
      </c>
      <c r="C16" s="117">
        <v>2440</v>
      </c>
      <c r="D16" s="61">
        <v>1530</v>
      </c>
      <c r="E16" s="120">
        <v>1210</v>
      </c>
      <c r="F16" s="57">
        <v>0.88</v>
      </c>
      <c r="G16" s="86">
        <v>0.9187071498530852</v>
      </c>
      <c r="H16" s="95">
        <f t="shared" si="0"/>
        <v>0.04</v>
      </c>
      <c r="I16" s="58">
        <v>1330</v>
      </c>
      <c r="J16" s="120">
        <v>1020</v>
      </c>
      <c r="K16" s="46">
        <v>1160</v>
      </c>
      <c r="L16" s="120">
        <v>940</v>
      </c>
      <c r="M16" s="49">
        <v>6280000</v>
      </c>
      <c r="N16" s="112">
        <v>6219000</v>
      </c>
      <c r="O16" s="114">
        <f t="shared" si="1"/>
        <v>-0.01</v>
      </c>
      <c r="P16" s="112">
        <v>2080000</v>
      </c>
      <c r="Q16" s="150">
        <v>209000</v>
      </c>
    </row>
    <row r="17" spans="1:17" ht="12.75">
      <c r="A17" s="60" t="s">
        <v>143</v>
      </c>
      <c r="B17" s="61">
        <v>1890</v>
      </c>
      <c r="C17" s="117">
        <v>1750</v>
      </c>
      <c r="D17" s="61">
        <v>1080</v>
      </c>
      <c r="E17" s="120">
        <v>850</v>
      </c>
      <c r="F17" s="57">
        <v>0.89</v>
      </c>
      <c r="G17" s="86">
        <v>0.9351198871650211</v>
      </c>
      <c r="H17" s="95">
        <f t="shared" si="0"/>
        <v>0.05</v>
      </c>
      <c r="I17" s="58">
        <v>930</v>
      </c>
      <c r="J17" s="120">
        <v>710</v>
      </c>
      <c r="K17" s="46">
        <v>830</v>
      </c>
      <c r="L17" s="120">
        <v>660</v>
      </c>
      <c r="M17" s="49">
        <v>4487000</v>
      </c>
      <c r="N17" s="112">
        <v>4264000</v>
      </c>
      <c r="O17" s="114">
        <f t="shared" si="1"/>
        <v>-0.05</v>
      </c>
      <c r="P17" s="112">
        <v>1640000</v>
      </c>
      <c r="Q17" s="150">
        <v>194000</v>
      </c>
    </row>
    <row r="18" spans="1:17" ht="12.75">
      <c r="A18" s="60" t="s">
        <v>144</v>
      </c>
      <c r="B18" s="61">
        <v>830</v>
      </c>
      <c r="C18" s="117">
        <v>770</v>
      </c>
      <c r="D18" s="61">
        <v>540</v>
      </c>
      <c r="E18" s="120">
        <v>430</v>
      </c>
      <c r="F18" s="57">
        <v>0.91</v>
      </c>
      <c r="G18" s="86">
        <v>0.9287833827893175</v>
      </c>
      <c r="H18" s="95">
        <f t="shared" si="0"/>
        <v>0.02</v>
      </c>
      <c r="I18" s="58">
        <v>420</v>
      </c>
      <c r="J18" s="120">
        <v>340</v>
      </c>
      <c r="K18" s="46">
        <v>380</v>
      </c>
      <c r="L18" s="120">
        <v>310</v>
      </c>
      <c r="M18" s="49">
        <v>1661000</v>
      </c>
      <c r="N18" s="112">
        <v>1689000</v>
      </c>
      <c r="O18" s="114">
        <f t="shared" si="1"/>
        <v>0.017</v>
      </c>
      <c r="P18" s="112">
        <v>746000</v>
      </c>
      <c r="Q18" s="150">
        <v>63000</v>
      </c>
    </row>
    <row r="19" spans="1:17" ht="12.75">
      <c r="A19" s="60" t="s">
        <v>145</v>
      </c>
      <c r="B19" s="61">
        <v>1530</v>
      </c>
      <c r="C19" s="117">
        <v>1440</v>
      </c>
      <c r="D19" s="61">
        <v>940</v>
      </c>
      <c r="E19" s="120">
        <v>790</v>
      </c>
      <c r="F19" s="57">
        <v>0.89</v>
      </c>
      <c r="G19" s="86">
        <v>0.931782945736434</v>
      </c>
      <c r="H19" s="95">
        <f t="shared" si="0"/>
        <v>0.04</v>
      </c>
      <c r="I19" s="58">
        <v>790</v>
      </c>
      <c r="J19" s="120">
        <v>650</v>
      </c>
      <c r="K19" s="46">
        <v>700</v>
      </c>
      <c r="L19" s="120">
        <v>600</v>
      </c>
      <c r="M19" s="49">
        <v>3909000</v>
      </c>
      <c r="N19" s="112">
        <v>3876000</v>
      </c>
      <c r="O19" s="114">
        <f t="shared" si="1"/>
        <v>-0.008</v>
      </c>
      <c r="P19" s="112">
        <v>1374000</v>
      </c>
      <c r="Q19" s="150">
        <v>148000</v>
      </c>
    </row>
    <row r="20" spans="1:17" ht="12.75">
      <c r="A20" s="60" t="s">
        <v>146</v>
      </c>
      <c r="B20" s="61">
        <v>4160</v>
      </c>
      <c r="C20" s="117">
        <v>3920</v>
      </c>
      <c r="D20" s="61">
        <v>2490</v>
      </c>
      <c r="E20" s="120">
        <v>1970</v>
      </c>
      <c r="F20" s="57">
        <v>0.88</v>
      </c>
      <c r="G20" s="86">
        <v>0.9195915762603701</v>
      </c>
      <c r="H20" s="95">
        <f t="shared" si="0"/>
        <v>0.04</v>
      </c>
      <c r="I20" s="58">
        <v>2040</v>
      </c>
      <c r="J20" s="120">
        <v>1570</v>
      </c>
      <c r="K20" s="46">
        <v>1800</v>
      </c>
      <c r="L20" s="120">
        <v>1440</v>
      </c>
      <c r="M20" s="49">
        <v>12998000</v>
      </c>
      <c r="N20" s="112">
        <v>12949000</v>
      </c>
      <c r="O20" s="114">
        <f t="shared" si="1"/>
        <v>-0.004</v>
      </c>
      <c r="P20" s="112">
        <v>3124000</v>
      </c>
      <c r="Q20" s="150">
        <v>312000</v>
      </c>
    </row>
    <row r="21" spans="1:17" ht="12.75">
      <c r="A21" s="60" t="s">
        <v>147</v>
      </c>
      <c r="B21" s="61">
        <v>2540</v>
      </c>
      <c r="C21" s="117">
        <v>2350</v>
      </c>
      <c r="D21" s="61">
        <v>1430</v>
      </c>
      <c r="E21" s="120">
        <v>1090</v>
      </c>
      <c r="F21" s="57">
        <v>0.87</v>
      </c>
      <c r="G21" s="86">
        <v>0.9186440677966101</v>
      </c>
      <c r="H21" s="95">
        <f t="shared" si="0"/>
        <v>0.05</v>
      </c>
      <c r="I21" s="58">
        <v>1200</v>
      </c>
      <c r="J21" s="120">
        <v>890</v>
      </c>
      <c r="K21" s="46">
        <v>1050</v>
      </c>
      <c r="L21" s="120">
        <v>810</v>
      </c>
      <c r="M21" s="49">
        <v>6235000</v>
      </c>
      <c r="N21" s="112">
        <v>6047000</v>
      </c>
      <c r="O21" s="114">
        <f t="shared" si="1"/>
        <v>-0.03</v>
      </c>
      <c r="P21" s="112">
        <v>1533000</v>
      </c>
      <c r="Q21" s="150">
        <v>171000</v>
      </c>
    </row>
    <row r="22" spans="1:17" ht="12.75">
      <c r="A22" s="60" t="s">
        <v>148</v>
      </c>
      <c r="B22" s="61">
        <v>4430</v>
      </c>
      <c r="C22" s="117">
        <v>4120</v>
      </c>
      <c r="D22" s="61">
        <v>2340</v>
      </c>
      <c r="E22" s="120">
        <v>1790</v>
      </c>
      <c r="F22" s="57">
        <v>0.85</v>
      </c>
      <c r="G22" s="86">
        <v>0.917687074829932</v>
      </c>
      <c r="H22" s="95">
        <f t="shared" si="0"/>
        <v>0.07</v>
      </c>
      <c r="I22" s="58">
        <v>2020</v>
      </c>
      <c r="J22" s="120">
        <v>1470</v>
      </c>
      <c r="K22" s="46">
        <v>1730</v>
      </c>
      <c r="L22" s="120">
        <v>1350</v>
      </c>
      <c r="M22" s="49">
        <v>13258000</v>
      </c>
      <c r="N22" s="112">
        <v>12766000</v>
      </c>
      <c r="O22" s="114">
        <f t="shared" si="1"/>
        <v>-0.037</v>
      </c>
      <c r="P22" s="112">
        <v>2529000</v>
      </c>
      <c r="Q22" s="150">
        <v>252000</v>
      </c>
    </row>
    <row r="23" spans="1:17" ht="12.75">
      <c r="A23" s="60" t="s">
        <v>149</v>
      </c>
      <c r="B23" s="61">
        <v>3380</v>
      </c>
      <c r="C23" s="117">
        <v>3150</v>
      </c>
      <c r="D23" s="61">
        <v>2080</v>
      </c>
      <c r="E23" s="120">
        <v>1640</v>
      </c>
      <c r="F23" s="57">
        <v>0.88</v>
      </c>
      <c r="G23" s="86">
        <v>0.9259541984732824</v>
      </c>
      <c r="H23" s="95">
        <f t="shared" si="0"/>
        <v>0.05</v>
      </c>
      <c r="I23" s="58">
        <v>1730</v>
      </c>
      <c r="J23" s="120">
        <v>1310</v>
      </c>
      <c r="K23" s="46">
        <v>1530</v>
      </c>
      <c r="L23" s="120">
        <v>1210</v>
      </c>
      <c r="M23" s="49">
        <v>8051000</v>
      </c>
      <c r="N23" s="112">
        <v>7879000</v>
      </c>
      <c r="O23" s="114">
        <f t="shared" si="1"/>
        <v>-0.021</v>
      </c>
      <c r="P23" s="112">
        <v>2598000</v>
      </c>
      <c r="Q23" s="150">
        <v>263000</v>
      </c>
    </row>
    <row r="24" spans="1:17" ht="12.75">
      <c r="A24" s="60" t="s">
        <v>150</v>
      </c>
      <c r="B24" s="61">
        <v>10390</v>
      </c>
      <c r="C24" s="117">
        <v>9640</v>
      </c>
      <c r="D24" s="61">
        <v>5860</v>
      </c>
      <c r="E24" s="120">
        <v>4240</v>
      </c>
      <c r="F24" s="57">
        <v>0.87</v>
      </c>
      <c r="G24" s="86">
        <v>0.9022746419545071</v>
      </c>
      <c r="H24" s="95">
        <f t="shared" si="0"/>
        <v>0.03</v>
      </c>
      <c r="I24" s="58">
        <v>4960</v>
      </c>
      <c r="J24" s="120">
        <v>3560</v>
      </c>
      <c r="K24" s="46">
        <v>4330</v>
      </c>
      <c r="L24" s="120">
        <v>3210</v>
      </c>
      <c r="M24" s="49">
        <v>28179000</v>
      </c>
      <c r="N24" s="112">
        <v>27625000</v>
      </c>
      <c r="O24" s="114">
        <f t="shared" si="1"/>
        <v>-0.02</v>
      </c>
      <c r="P24" s="112">
        <v>6213000</v>
      </c>
      <c r="Q24" s="150">
        <v>637000</v>
      </c>
    </row>
    <row r="25" spans="1:17" ht="12.75">
      <c r="A25" s="60" t="s">
        <v>151</v>
      </c>
      <c r="B25" s="61">
        <v>9790</v>
      </c>
      <c r="C25" s="117">
        <v>9060</v>
      </c>
      <c r="D25" s="61">
        <v>5310</v>
      </c>
      <c r="E25" s="120">
        <v>3930</v>
      </c>
      <c r="F25" s="57">
        <v>0.85</v>
      </c>
      <c r="G25" s="86">
        <v>0.9031163221228016</v>
      </c>
      <c r="H25" s="95">
        <f t="shared" si="0"/>
        <v>0.05</v>
      </c>
      <c r="I25" s="58">
        <v>4590</v>
      </c>
      <c r="J25" s="120">
        <v>3240</v>
      </c>
      <c r="K25" s="46">
        <v>3890</v>
      </c>
      <c r="L25" s="120">
        <v>2930</v>
      </c>
      <c r="M25" s="49">
        <v>31633000</v>
      </c>
      <c r="N25" s="112">
        <v>30530000</v>
      </c>
      <c r="O25" s="114">
        <f t="shared" si="1"/>
        <v>-0.035</v>
      </c>
      <c r="P25" s="112">
        <v>5190000</v>
      </c>
      <c r="Q25" s="150">
        <v>604000</v>
      </c>
    </row>
    <row r="26" spans="1:17" ht="12.75">
      <c r="A26" s="60" t="s">
        <v>152</v>
      </c>
      <c r="B26" s="61">
        <v>5990</v>
      </c>
      <c r="C26" s="117">
        <v>5620</v>
      </c>
      <c r="D26" s="61">
        <v>3310</v>
      </c>
      <c r="E26" s="120">
        <v>2650</v>
      </c>
      <c r="F26" s="57">
        <v>0.85</v>
      </c>
      <c r="G26" s="86">
        <v>0.9039497307001796</v>
      </c>
      <c r="H26" s="95">
        <f t="shared" si="0"/>
        <v>0.05</v>
      </c>
      <c r="I26" s="58">
        <v>2940</v>
      </c>
      <c r="J26" s="120">
        <v>2230</v>
      </c>
      <c r="K26" s="46">
        <v>2480</v>
      </c>
      <c r="L26" s="120">
        <v>2010</v>
      </c>
      <c r="M26" s="49">
        <v>16026000</v>
      </c>
      <c r="N26" s="112">
        <v>15849000</v>
      </c>
      <c r="O26" s="114">
        <f t="shared" si="1"/>
        <v>-0.011</v>
      </c>
      <c r="P26" s="112">
        <v>3876000</v>
      </c>
      <c r="Q26" s="150">
        <v>409000</v>
      </c>
    </row>
    <row r="27" spans="1:17" ht="12.75">
      <c r="A27" s="60" t="s">
        <v>153</v>
      </c>
      <c r="B27" s="61">
        <v>2230</v>
      </c>
      <c r="C27" s="117">
        <v>2080</v>
      </c>
      <c r="D27" s="61">
        <v>1240</v>
      </c>
      <c r="E27" s="120">
        <v>980</v>
      </c>
      <c r="F27" s="57">
        <v>0.85</v>
      </c>
      <c r="G27" s="86">
        <v>0.9266409266409267</v>
      </c>
      <c r="H27" s="95">
        <f t="shared" si="0"/>
        <v>0.08</v>
      </c>
      <c r="I27" s="58">
        <v>1050</v>
      </c>
      <c r="J27" s="120">
        <v>780</v>
      </c>
      <c r="K27" s="46">
        <v>900</v>
      </c>
      <c r="L27" s="120">
        <v>720</v>
      </c>
      <c r="M27" s="49">
        <v>5892000</v>
      </c>
      <c r="N27" s="112">
        <v>5788000</v>
      </c>
      <c r="O27" s="114">
        <f t="shared" si="1"/>
        <v>-0.018</v>
      </c>
      <c r="P27" s="112">
        <v>1349000</v>
      </c>
      <c r="Q27" s="150">
        <v>131000</v>
      </c>
    </row>
    <row r="28" spans="1:17" ht="12.75">
      <c r="A28" s="60" t="s">
        <v>154</v>
      </c>
      <c r="B28" s="61">
        <v>3360</v>
      </c>
      <c r="C28" s="117">
        <v>3120</v>
      </c>
      <c r="D28" s="61">
        <v>1890</v>
      </c>
      <c r="E28" s="120">
        <v>1480</v>
      </c>
      <c r="F28" s="57">
        <v>0.87</v>
      </c>
      <c r="G28" s="86">
        <v>0.9183841714756801</v>
      </c>
      <c r="H28" s="95">
        <f t="shared" si="0"/>
        <v>0.05</v>
      </c>
      <c r="I28" s="58">
        <v>1620</v>
      </c>
      <c r="J28" s="120">
        <v>1210</v>
      </c>
      <c r="K28" s="46">
        <v>1420</v>
      </c>
      <c r="L28" s="120">
        <v>1110</v>
      </c>
      <c r="M28" s="49">
        <v>8268000</v>
      </c>
      <c r="N28" s="112">
        <v>7776000</v>
      </c>
      <c r="O28" s="114">
        <f t="shared" si="1"/>
        <v>-0.06</v>
      </c>
      <c r="P28" s="112">
        <v>2226000</v>
      </c>
      <c r="Q28" s="150">
        <v>278000</v>
      </c>
    </row>
    <row r="29" spans="1:17" ht="12.75">
      <c r="A29" s="60" t="s">
        <v>155</v>
      </c>
      <c r="B29" s="61">
        <v>970</v>
      </c>
      <c r="C29" s="117">
        <v>920</v>
      </c>
      <c r="D29" s="61">
        <v>600</v>
      </c>
      <c r="E29" s="120">
        <v>500</v>
      </c>
      <c r="F29" s="57">
        <v>0.89</v>
      </c>
      <c r="G29" s="86">
        <v>0.9491094147582697</v>
      </c>
      <c r="H29" s="95">
        <f t="shared" si="0"/>
        <v>0.06</v>
      </c>
      <c r="I29" s="58">
        <v>490</v>
      </c>
      <c r="J29" s="120">
        <v>390</v>
      </c>
      <c r="K29" s="46">
        <v>440</v>
      </c>
      <c r="L29" s="120">
        <v>370</v>
      </c>
      <c r="M29" s="49">
        <v>2406000</v>
      </c>
      <c r="N29" s="112">
        <v>2269000</v>
      </c>
      <c r="O29" s="114">
        <f t="shared" si="1"/>
        <v>-0.057</v>
      </c>
      <c r="P29" s="112">
        <v>1017000</v>
      </c>
      <c r="Q29" s="150">
        <v>96000</v>
      </c>
    </row>
    <row r="30" spans="1:17" ht="12.75">
      <c r="A30" s="60" t="s">
        <v>156</v>
      </c>
      <c r="B30" s="61">
        <v>5790</v>
      </c>
      <c r="C30" s="117">
        <v>5440</v>
      </c>
      <c r="D30" s="61">
        <v>3170</v>
      </c>
      <c r="E30" s="120">
        <v>2450</v>
      </c>
      <c r="F30" s="57">
        <v>0.86</v>
      </c>
      <c r="G30" s="86">
        <v>0.9087415946205571</v>
      </c>
      <c r="H30" s="95">
        <f t="shared" si="0"/>
        <v>0.05</v>
      </c>
      <c r="I30" s="58">
        <v>2770</v>
      </c>
      <c r="J30" s="120">
        <v>2080</v>
      </c>
      <c r="K30" s="46">
        <v>2380</v>
      </c>
      <c r="L30" s="120">
        <v>1890</v>
      </c>
      <c r="M30" s="49">
        <v>15412000</v>
      </c>
      <c r="N30" s="112">
        <v>15197000</v>
      </c>
      <c r="O30" s="114">
        <f t="shared" si="1"/>
        <v>-0.014</v>
      </c>
      <c r="P30" s="112">
        <v>3608000</v>
      </c>
      <c r="Q30" s="150">
        <v>401000</v>
      </c>
    </row>
    <row r="31" spans="1:17" ht="12.75">
      <c r="A31" s="60" t="s">
        <v>157</v>
      </c>
      <c r="B31" s="61">
        <v>1870</v>
      </c>
      <c r="C31" s="117">
        <v>1750</v>
      </c>
      <c r="D31" s="61">
        <v>1040</v>
      </c>
      <c r="E31" s="120">
        <v>840</v>
      </c>
      <c r="F31" s="57">
        <v>0.86</v>
      </c>
      <c r="G31" s="86">
        <v>0.9219440353460973</v>
      </c>
      <c r="H31" s="95">
        <f t="shared" si="0"/>
        <v>0.06</v>
      </c>
      <c r="I31" s="58">
        <v>880</v>
      </c>
      <c r="J31" s="120">
        <v>680</v>
      </c>
      <c r="K31" s="46">
        <v>760</v>
      </c>
      <c r="L31" s="120">
        <v>630</v>
      </c>
      <c r="M31" s="49">
        <v>5066000</v>
      </c>
      <c r="N31" s="112">
        <v>5004000</v>
      </c>
      <c r="O31" s="114">
        <f t="shared" si="1"/>
        <v>-0.012</v>
      </c>
      <c r="P31" s="112">
        <v>1320000</v>
      </c>
      <c r="Q31" s="150">
        <v>133000</v>
      </c>
    </row>
    <row r="32" spans="1:17" ht="12.75">
      <c r="A32" s="60" t="s">
        <v>158</v>
      </c>
      <c r="B32" s="61">
        <v>6040</v>
      </c>
      <c r="C32" s="117">
        <v>5650</v>
      </c>
      <c r="D32" s="61">
        <v>3470</v>
      </c>
      <c r="E32" s="120">
        <v>2740</v>
      </c>
      <c r="F32" s="57">
        <v>0.87</v>
      </c>
      <c r="G32" s="86">
        <v>0.9269911504424779</v>
      </c>
      <c r="H32" s="95">
        <f t="shared" si="0"/>
        <v>0.06</v>
      </c>
      <c r="I32" s="58">
        <v>3030</v>
      </c>
      <c r="J32" s="120">
        <v>2260</v>
      </c>
      <c r="K32" s="46">
        <v>2630</v>
      </c>
      <c r="L32" s="120">
        <v>2100</v>
      </c>
      <c r="M32" s="49">
        <v>14681000</v>
      </c>
      <c r="N32" s="112">
        <v>14527000</v>
      </c>
      <c r="O32" s="114">
        <f t="shared" si="1"/>
        <v>-0.01</v>
      </c>
      <c r="P32" s="112">
        <v>3939000</v>
      </c>
      <c r="Q32" s="150">
        <v>383000</v>
      </c>
    </row>
    <row r="33" spans="1:17" ht="12.75">
      <c r="A33" s="60" t="s">
        <v>159</v>
      </c>
      <c r="B33" s="61">
        <v>6170</v>
      </c>
      <c r="C33" s="117">
        <v>5760</v>
      </c>
      <c r="D33" s="61">
        <v>3520</v>
      </c>
      <c r="E33" s="120">
        <v>2770</v>
      </c>
      <c r="F33" s="57">
        <v>0.87</v>
      </c>
      <c r="G33" s="86">
        <v>0.9167397020157756</v>
      </c>
      <c r="H33" s="95">
        <f t="shared" si="0"/>
        <v>0.05</v>
      </c>
      <c r="I33" s="58">
        <v>2970</v>
      </c>
      <c r="J33" s="120">
        <v>2280</v>
      </c>
      <c r="K33" s="46">
        <v>2590</v>
      </c>
      <c r="L33" s="120">
        <v>2090</v>
      </c>
      <c r="M33" s="49">
        <v>16818000</v>
      </c>
      <c r="N33" s="112">
        <v>16423000</v>
      </c>
      <c r="O33" s="114">
        <f t="shared" si="1"/>
        <v>-0.023</v>
      </c>
      <c r="P33" s="112">
        <v>4439000</v>
      </c>
      <c r="Q33" s="150">
        <v>420000</v>
      </c>
    </row>
    <row r="34" spans="1:17" ht="12.75">
      <c r="A34" s="60" t="s">
        <v>160</v>
      </c>
      <c r="B34" s="61">
        <v>1600</v>
      </c>
      <c r="C34" s="117">
        <v>1500</v>
      </c>
      <c r="D34" s="61">
        <v>970</v>
      </c>
      <c r="E34" s="120">
        <v>810</v>
      </c>
      <c r="F34" s="57">
        <v>0.9</v>
      </c>
      <c r="G34" s="86">
        <v>0.9380097879282219</v>
      </c>
      <c r="H34" s="95">
        <f t="shared" si="0"/>
        <v>0.04</v>
      </c>
      <c r="I34" s="58">
        <v>780</v>
      </c>
      <c r="J34" s="120">
        <v>610</v>
      </c>
      <c r="K34" s="46">
        <v>700</v>
      </c>
      <c r="L34" s="120">
        <v>580</v>
      </c>
      <c r="M34" s="49">
        <v>4366000</v>
      </c>
      <c r="N34" s="112">
        <v>4305000</v>
      </c>
      <c r="O34" s="114">
        <f t="shared" si="1"/>
        <v>-0.014</v>
      </c>
      <c r="P34" s="112">
        <v>1366000</v>
      </c>
      <c r="Q34" s="150">
        <v>125000</v>
      </c>
    </row>
    <row r="35" spans="1:17" ht="12.75">
      <c r="A35" s="60" t="s">
        <v>161</v>
      </c>
      <c r="B35" s="61">
        <v>2720</v>
      </c>
      <c r="C35" s="117">
        <v>2560</v>
      </c>
      <c r="D35" s="61">
        <v>1680</v>
      </c>
      <c r="E35" s="120">
        <v>1380</v>
      </c>
      <c r="F35" s="57">
        <v>0.87</v>
      </c>
      <c r="G35" s="86">
        <v>0.9301503094606542</v>
      </c>
      <c r="H35" s="95">
        <f t="shared" si="0"/>
        <v>0.06</v>
      </c>
      <c r="I35" s="58">
        <v>1470</v>
      </c>
      <c r="J35" s="120">
        <v>1130</v>
      </c>
      <c r="K35" s="46">
        <v>1280</v>
      </c>
      <c r="L35" s="120">
        <v>1050</v>
      </c>
      <c r="M35" s="49">
        <v>6773000</v>
      </c>
      <c r="N35" s="112">
        <v>6592000</v>
      </c>
      <c r="O35" s="114">
        <f t="shared" si="1"/>
        <v>-0.027</v>
      </c>
      <c r="P35" s="112">
        <v>2365000</v>
      </c>
      <c r="Q35" s="150">
        <v>281000</v>
      </c>
    </row>
    <row r="36" spans="1:17" ht="12.75">
      <c r="A36" s="60" t="s">
        <v>162</v>
      </c>
      <c r="B36" s="61">
        <v>5430</v>
      </c>
      <c r="C36" s="117">
        <v>5100</v>
      </c>
      <c r="D36" s="61">
        <v>3130</v>
      </c>
      <c r="E36" s="120">
        <v>2520</v>
      </c>
      <c r="F36" s="57">
        <v>0.88</v>
      </c>
      <c r="G36" s="86">
        <v>0.9214836223506744</v>
      </c>
      <c r="H36" s="95">
        <f t="shared" si="0"/>
        <v>0.04</v>
      </c>
      <c r="I36" s="58">
        <v>2700</v>
      </c>
      <c r="J36" s="120">
        <v>2080</v>
      </c>
      <c r="K36" s="46">
        <v>2360</v>
      </c>
      <c r="L36" s="120">
        <v>1910</v>
      </c>
      <c r="M36" s="49">
        <v>12836000</v>
      </c>
      <c r="N36" s="112">
        <v>12672000</v>
      </c>
      <c r="O36" s="114">
        <f t="shared" si="1"/>
        <v>-0.013</v>
      </c>
      <c r="P36" s="112">
        <v>3853000</v>
      </c>
      <c r="Q36" s="150">
        <v>425000</v>
      </c>
    </row>
    <row r="37" spans="1:17" ht="12.75">
      <c r="A37" s="60" t="s">
        <v>163</v>
      </c>
      <c r="B37" s="61">
        <v>5760</v>
      </c>
      <c r="C37" s="117">
        <v>5440</v>
      </c>
      <c r="D37" s="61">
        <v>3270</v>
      </c>
      <c r="E37" s="120">
        <v>2700</v>
      </c>
      <c r="F37" s="57">
        <v>0.86</v>
      </c>
      <c r="G37" s="86">
        <v>0.9265718219366682</v>
      </c>
      <c r="H37" s="95">
        <f t="shared" si="0"/>
        <v>0.07</v>
      </c>
      <c r="I37" s="58">
        <v>2810</v>
      </c>
      <c r="J37" s="120">
        <v>2180</v>
      </c>
      <c r="K37" s="46">
        <v>2420</v>
      </c>
      <c r="L37" s="120">
        <v>2020</v>
      </c>
      <c r="M37" s="49">
        <v>17706000</v>
      </c>
      <c r="N37" s="112">
        <v>17217000</v>
      </c>
      <c r="O37" s="114">
        <f t="shared" si="1"/>
        <v>-0.028</v>
      </c>
      <c r="P37" s="112">
        <v>4493000</v>
      </c>
      <c r="Q37" s="150">
        <v>442000</v>
      </c>
    </row>
    <row r="38" spans="1:17" ht="12.75">
      <c r="A38" s="60" t="s">
        <v>164</v>
      </c>
      <c r="B38" s="61">
        <v>6720</v>
      </c>
      <c r="C38" s="117">
        <v>6290</v>
      </c>
      <c r="D38" s="61">
        <v>3780</v>
      </c>
      <c r="E38" s="120">
        <v>3050</v>
      </c>
      <c r="F38" s="57">
        <v>0.87</v>
      </c>
      <c r="G38" s="86">
        <v>0.9162406606370429</v>
      </c>
      <c r="H38" s="95">
        <f t="shared" si="0"/>
        <v>0.05</v>
      </c>
      <c r="I38" s="58">
        <v>3310</v>
      </c>
      <c r="J38" s="120">
        <v>2540</v>
      </c>
      <c r="K38" s="46">
        <v>2860</v>
      </c>
      <c r="L38" s="120">
        <v>2330</v>
      </c>
      <c r="M38" s="49">
        <v>17374000</v>
      </c>
      <c r="N38" s="112">
        <v>17019000</v>
      </c>
      <c r="O38" s="114">
        <f t="shared" si="1"/>
        <v>-0.02</v>
      </c>
      <c r="P38" s="112">
        <v>4617000</v>
      </c>
      <c r="Q38" s="150">
        <v>492000</v>
      </c>
    </row>
    <row r="39" spans="1:17" ht="12.75">
      <c r="A39" s="60" t="s">
        <v>165</v>
      </c>
      <c r="B39" s="61">
        <v>4020</v>
      </c>
      <c r="C39" s="117">
        <v>3750</v>
      </c>
      <c r="D39" s="61">
        <v>2410</v>
      </c>
      <c r="E39" s="120">
        <v>1870</v>
      </c>
      <c r="F39" s="57">
        <v>0.88</v>
      </c>
      <c r="G39" s="86">
        <v>0.9201570680628273</v>
      </c>
      <c r="H39" s="95">
        <f t="shared" si="0"/>
        <v>0.04</v>
      </c>
      <c r="I39" s="58">
        <v>1990</v>
      </c>
      <c r="J39" s="120">
        <v>1530</v>
      </c>
      <c r="K39" s="46">
        <v>1760</v>
      </c>
      <c r="L39" s="120">
        <v>1410</v>
      </c>
      <c r="M39" s="49">
        <v>12455000</v>
      </c>
      <c r="N39" s="112">
        <v>12124000</v>
      </c>
      <c r="O39" s="114">
        <f t="shared" si="1"/>
        <v>-0.027</v>
      </c>
      <c r="P39" s="112">
        <v>3345000</v>
      </c>
      <c r="Q39" s="150">
        <v>262000</v>
      </c>
    </row>
    <row r="40" spans="1:17" ht="12.75">
      <c r="A40" s="60" t="s">
        <v>166</v>
      </c>
      <c r="B40" s="61">
        <v>4940</v>
      </c>
      <c r="C40" s="117">
        <v>4620</v>
      </c>
      <c r="D40" s="61">
        <v>2980</v>
      </c>
      <c r="E40" s="120">
        <v>2470</v>
      </c>
      <c r="F40" s="57">
        <v>0.88</v>
      </c>
      <c r="G40" s="86">
        <v>0.9265593561368209</v>
      </c>
      <c r="H40" s="95">
        <f t="shared" si="0"/>
        <v>0.05</v>
      </c>
      <c r="I40" s="58">
        <v>2530</v>
      </c>
      <c r="J40" s="120">
        <v>1990</v>
      </c>
      <c r="K40" s="46">
        <v>2230</v>
      </c>
      <c r="L40" s="120">
        <v>1840</v>
      </c>
      <c r="M40" s="49">
        <v>12701000</v>
      </c>
      <c r="N40" s="112">
        <v>12479000</v>
      </c>
      <c r="O40" s="114">
        <f t="shared" si="1"/>
        <v>-0.017</v>
      </c>
      <c r="P40" s="112">
        <v>4321000</v>
      </c>
      <c r="Q40" s="150">
        <v>378000</v>
      </c>
    </row>
    <row r="41" spans="1:17" ht="12.75">
      <c r="A41" s="60" t="s">
        <v>167</v>
      </c>
      <c r="B41" s="61">
        <v>2600</v>
      </c>
      <c r="C41" s="117">
        <v>2460</v>
      </c>
      <c r="D41" s="61">
        <v>1500</v>
      </c>
      <c r="E41" s="120">
        <v>1210</v>
      </c>
      <c r="F41" s="57">
        <v>0.87</v>
      </c>
      <c r="G41" s="86">
        <v>0.9217479674796748</v>
      </c>
      <c r="H41" s="95">
        <f t="shared" si="0"/>
        <v>0.05</v>
      </c>
      <c r="I41" s="58">
        <v>1270</v>
      </c>
      <c r="J41" s="120">
        <v>980</v>
      </c>
      <c r="K41" s="46">
        <v>1110</v>
      </c>
      <c r="L41" s="120">
        <v>910</v>
      </c>
      <c r="M41" s="49">
        <v>6708000</v>
      </c>
      <c r="N41" s="112">
        <v>6324000</v>
      </c>
      <c r="O41" s="114">
        <f t="shared" si="1"/>
        <v>-0.057</v>
      </c>
      <c r="P41" s="112">
        <v>2034000</v>
      </c>
      <c r="Q41" s="150">
        <v>207000</v>
      </c>
    </row>
    <row r="42" spans="1:17" ht="12.75">
      <c r="A42" s="60" t="s">
        <v>168</v>
      </c>
      <c r="B42" s="61">
        <v>9210</v>
      </c>
      <c r="C42" s="117">
        <v>8690</v>
      </c>
      <c r="D42" s="61">
        <v>5370</v>
      </c>
      <c r="E42" s="120">
        <v>4340</v>
      </c>
      <c r="F42" s="57">
        <v>0.87</v>
      </c>
      <c r="G42" s="86">
        <v>0.9172661870503597</v>
      </c>
      <c r="H42" s="95">
        <f t="shared" si="0"/>
        <v>0.05</v>
      </c>
      <c r="I42" s="58">
        <v>4660</v>
      </c>
      <c r="J42" s="120">
        <v>3610</v>
      </c>
      <c r="K42" s="46">
        <v>4060</v>
      </c>
      <c r="L42" s="120">
        <v>3320</v>
      </c>
      <c r="M42" s="49">
        <v>22709000</v>
      </c>
      <c r="N42" s="112">
        <v>22498000</v>
      </c>
      <c r="O42" s="114">
        <f t="shared" si="1"/>
        <v>-0.009</v>
      </c>
      <c r="P42" s="112">
        <v>6852000</v>
      </c>
      <c r="Q42" s="150">
        <v>756000</v>
      </c>
    </row>
    <row r="43" spans="1:17" ht="12.75">
      <c r="A43" s="60" t="s">
        <v>169</v>
      </c>
      <c r="B43" s="61">
        <v>8830</v>
      </c>
      <c r="C43" s="117">
        <v>8310</v>
      </c>
      <c r="D43" s="61">
        <v>5240</v>
      </c>
      <c r="E43" s="120">
        <v>3990</v>
      </c>
      <c r="F43" s="57">
        <v>0.88</v>
      </c>
      <c r="G43" s="86">
        <v>0.9202920596288409</v>
      </c>
      <c r="H43" s="95">
        <f t="shared" si="0"/>
        <v>0.04</v>
      </c>
      <c r="I43" s="58">
        <v>4400</v>
      </c>
      <c r="J43" s="120">
        <v>3290</v>
      </c>
      <c r="K43" s="46">
        <v>3890</v>
      </c>
      <c r="L43" s="120">
        <v>3030</v>
      </c>
      <c r="M43" s="49">
        <v>22079000</v>
      </c>
      <c r="N43" s="112">
        <v>21611000</v>
      </c>
      <c r="O43" s="114">
        <f t="shared" si="1"/>
        <v>-0.021</v>
      </c>
      <c r="P43" s="112">
        <v>6199000</v>
      </c>
      <c r="Q43" s="150">
        <v>623000</v>
      </c>
    </row>
    <row r="44" spans="1:17" ht="12.75">
      <c r="A44" s="60" t="s">
        <v>170</v>
      </c>
      <c r="B44" s="61">
        <v>2560</v>
      </c>
      <c r="C44" s="118">
        <v>2440</v>
      </c>
      <c r="D44" s="61">
        <v>1470</v>
      </c>
      <c r="E44" s="120">
        <v>1250</v>
      </c>
      <c r="F44" s="57">
        <v>0.87</v>
      </c>
      <c r="G44" s="86">
        <v>0.9182083739045764</v>
      </c>
      <c r="H44" s="96">
        <f t="shared" si="0"/>
        <v>0.05</v>
      </c>
      <c r="I44" s="58">
        <v>1270</v>
      </c>
      <c r="J44" s="120">
        <v>1030</v>
      </c>
      <c r="K44" s="46">
        <v>1100</v>
      </c>
      <c r="L44" s="120">
        <v>940</v>
      </c>
      <c r="M44" s="49">
        <v>6936000</v>
      </c>
      <c r="N44" s="112">
        <v>6946000</v>
      </c>
      <c r="O44" s="144">
        <f t="shared" si="1"/>
        <v>0.001</v>
      </c>
      <c r="P44" s="112">
        <v>2026000</v>
      </c>
      <c r="Q44" s="151">
        <v>183000</v>
      </c>
    </row>
    <row r="45" spans="1:17" s="1" customFormat="1" ht="12" customHeight="1">
      <c r="A45" s="66" t="s">
        <v>383</v>
      </c>
      <c r="B45" s="55">
        <v>174280</v>
      </c>
      <c r="C45" s="132">
        <v>163070</v>
      </c>
      <c r="D45" s="55">
        <v>100280</v>
      </c>
      <c r="E45" s="132">
        <f>SUM(E6:E44)</f>
        <v>79250</v>
      </c>
      <c r="F45" s="53">
        <f>K45/I45</f>
        <v>0.87</v>
      </c>
      <c r="G45" s="92">
        <f>L45/J45</f>
        <v>0.92</v>
      </c>
      <c r="H45" s="92">
        <f>AVERAGE(H6:H44)</f>
        <v>0.05</v>
      </c>
      <c r="I45" s="47">
        <v>85690</v>
      </c>
      <c r="J45" s="119">
        <f>SUM(J6:J44)</f>
        <v>65120</v>
      </c>
      <c r="K45" s="119">
        <f>SUM(K6:K44)</f>
        <v>74570</v>
      </c>
      <c r="L45" s="119">
        <f>SUM(L6:L44)</f>
        <v>59740</v>
      </c>
      <c r="M45" s="113">
        <f>SUM(M6:M44)</f>
        <v>467705000</v>
      </c>
      <c r="N45" s="113">
        <f>SUM(N6:N44)</f>
        <v>458439000</v>
      </c>
      <c r="O45" s="145">
        <f>(N45-M45)/M45</f>
        <v>-0.02</v>
      </c>
      <c r="P45" s="113">
        <f>SUM(P6:P44)</f>
        <v>124384000</v>
      </c>
      <c r="Q45" s="113">
        <f>SUM(Q6:Q44)</f>
        <v>12970000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Q38"/>
  <sheetViews>
    <sheetView zoomScalePageLayoutView="0" workbookViewId="0" topLeftCell="A1">
      <selection activeCell="D2" sqref="D2"/>
    </sheetView>
  </sheetViews>
  <sheetFormatPr defaultColWidth="9.140625" defaultRowHeight="12.75"/>
  <cols>
    <col min="1" max="1" width="24.00390625" style="5" customWidth="1"/>
    <col min="2" max="2" width="9.140625" style="5" customWidth="1"/>
    <col min="3" max="3" width="11.421875" style="5" bestFit="1" customWidth="1"/>
    <col min="4" max="4" width="9.140625" style="5" customWidth="1"/>
    <col min="5" max="5" width="10.421875" style="5" bestFit="1" customWidth="1"/>
    <col min="6" max="7" width="9.140625" style="5" customWidth="1"/>
    <col min="8" max="8" width="10.140625" style="5" customWidth="1"/>
    <col min="9" max="9" width="9.140625" style="5" customWidth="1"/>
    <col min="10" max="12" width="10.421875" style="5" bestFit="1" customWidth="1"/>
    <col min="13" max="14" width="16.140625" style="5" bestFit="1" customWidth="1"/>
    <col min="15" max="15" width="10.8515625" style="5" customWidth="1"/>
    <col min="16" max="16" width="16.140625" style="5" customWidth="1"/>
    <col min="17" max="17" width="11.8515625" style="5" customWidth="1"/>
    <col min="18" max="16384" width="9.140625" style="5" customWidth="1"/>
  </cols>
  <sheetData>
    <row r="1" ht="15">
      <c r="A1" s="10" t="s">
        <v>384</v>
      </c>
    </row>
    <row r="2" ht="14.25">
      <c r="A2" s="11"/>
    </row>
    <row r="3" spans="1:2" ht="12.75">
      <c r="A3" s="31" t="s">
        <v>400</v>
      </c>
      <c r="B3" s="3"/>
    </row>
    <row r="4" spans="1:17" s="4" customFormat="1" ht="27"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37">
        <v>42339</v>
      </c>
      <c r="K5" s="14">
        <v>41974</v>
      </c>
      <c r="L5" s="59">
        <v>42339</v>
      </c>
      <c r="M5" s="37">
        <v>41974</v>
      </c>
      <c r="N5" s="67">
        <v>42339</v>
      </c>
      <c r="O5" s="13" t="s">
        <v>396</v>
      </c>
      <c r="P5" s="178"/>
      <c r="Q5" s="190"/>
    </row>
    <row r="6" spans="1:17" ht="12.75">
      <c r="A6" s="15" t="s">
        <v>171</v>
      </c>
      <c r="B6" s="16">
        <v>3640</v>
      </c>
      <c r="C6" s="116">
        <v>3410</v>
      </c>
      <c r="D6" s="16">
        <v>2030</v>
      </c>
      <c r="E6" s="116">
        <v>1610</v>
      </c>
      <c r="F6" s="38">
        <v>0.89</v>
      </c>
      <c r="G6" s="100">
        <v>0.9197183098591549</v>
      </c>
      <c r="H6" s="87">
        <f>G6-F6</f>
        <v>0.03</v>
      </c>
      <c r="I6" s="17">
        <v>1830</v>
      </c>
      <c r="J6" s="120">
        <v>1420</v>
      </c>
      <c r="K6" s="146">
        <v>1620</v>
      </c>
      <c r="L6" s="85">
        <v>1310</v>
      </c>
      <c r="M6" s="50">
        <v>10408000</v>
      </c>
      <c r="N6" s="149">
        <v>10217000</v>
      </c>
      <c r="O6" s="147">
        <f>(N6-M6)/M6</f>
        <v>-0.018</v>
      </c>
      <c r="P6" s="112">
        <v>3593000</v>
      </c>
      <c r="Q6" s="149">
        <v>366000</v>
      </c>
    </row>
    <row r="7" spans="1:17" ht="12.75">
      <c r="A7" s="15" t="s">
        <v>172</v>
      </c>
      <c r="B7" s="16">
        <v>4440</v>
      </c>
      <c r="C7" s="117">
        <v>4130</v>
      </c>
      <c r="D7" s="16">
        <v>2830</v>
      </c>
      <c r="E7" s="117">
        <v>2280</v>
      </c>
      <c r="F7" s="39">
        <v>0.89</v>
      </c>
      <c r="G7" s="101">
        <v>0.9244663382594417</v>
      </c>
      <c r="H7" s="88">
        <f aca="true" t="shared" si="0" ref="H7:H37">G7-F7</f>
        <v>0.03</v>
      </c>
      <c r="I7" s="17">
        <v>2330</v>
      </c>
      <c r="J7" s="120">
        <v>1830</v>
      </c>
      <c r="K7" s="128">
        <v>2080</v>
      </c>
      <c r="L7" s="85">
        <v>1690</v>
      </c>
      <c r="M7" s="51">
        <v>14021000</v>
      </c>
      <c r="N7" s="150">
        <v>13476000</v>
      </c>
      <c r="O7" s="147">
        <f aca="true" t="shared" si="1" ref="O7:O37">(N7-M7)/M7</f>
        <v>-0.039</v>
      </c>
      <c r="P7" s="112">
        <v>5523000</v>
      </c>
      <c r="Q7" s="150">
        <v>612000</v>
      </c>
    </row>
    <row r="8" spans="1:17" ht="12.75">
      <c r="A8" s="15" t="s">
        <v>173</v>
      </c>
      <c r="B8" s="16">
        <v>2900</v>
      </c>
      <c r="C8" s="117">
        <v>2730</v>
      </c>
      <c r="D8" s="16">
        <v>1680</v>
      </c>
      <c r="E8" s="117">
        <v>1350</v>
      </c>
      <c r="F8" s="39">
        <v>0.89</v>
      </c>
      <c r="G8" s="101">
        <v>0.9202127659574468</v>
      </c>
      <c r="H8" s="88">
        <f t="shared" si="0"/>
        <v>0.03</v>
      </c>
      <c r="I8" s="17">
        <v>1420</v>
      </c>
      <c r="J8" s="120">
        <v>1130</v>
      </c>
      <c r="K8" s="128">
        <v>1260</v>
      </c>
      <c r="L8" s="85">
        <v>1040</v>
      </c>
      <c r="M8" s="51">
        <v>7090000</v>
      </c>
      <c r="N8" s="150">
        <v>7135000</v>
      </c>
      <c r="O8" s="147">
        <f t="shared" si="1"/>
        <v>0.006</v>
      </c>
      <c r="P8" s="112">
        <v>2472000</v>
      </c>
      <c r="Q8" s="150">
        <v>232000</v>
      </c>
    </row>
    <row r="9" spans="1:17" ht="12.75">
      <c r="A9" s="15" t="s">
        <v>174</v>
      </c>
      <c r="B9" s="16">
        <v>1590</v>
      </c>
      <c r="C9" s="117">
        <v>1490</v>
      </c>
      <c r="D9" s="16">
        <v>850</v>
      </c>
      <c r="E9" s="117">
        <v>690</v>
      </c>
      <c r="F9" s="39">
        <v>0.88</v>
      </c>
      <c r="G9" s="101">
        <v>0.9359861591695502</v>
      </c>
      <c r="H9" s="88">
        <f t="shared" si="0"/>
        <v>0.06</v>
      </c>
      <c r="I9" s="17">
        <v>750</v>
      </c>
      <c r="J9" s="120">
        <v>580</v>
      </c>
      <c r="K9" s="128">
        <v>650</v>
      </c>
      <c r="L9" s="85">
        <v>540</v>
      </c>
      <c r="M9" s="51">
        <v>5436000</v>
      </c>
      <c r="N9" s="150">
        <v>5144000</v>
      </c>
      <c r="O9" s="147">
        <f t="shared" si="1"/>
        <v>-0.054</v>
      </c>
      <c r="P9" s="112">
        <v>1318000</v>
      </c>
      <c r="Q9" s="150">
        <v>140000</v>
      </c>
    </row>
    <row r="10" spans="1:17" ht="12.75">
      <c r="A10" s="15" t="s">
        <v>175</v>
      </c>
      <c r="B10" s="16">
        <v>1420</v>
      </c>
      <c r="C10" s="117">
        <v>1310</v>
      </c>
      <c r="D10" s="16">
        <v>820</v>
      </c>
      <c r="E10" s="117">
        <v>650</v>
      </c>
      <c r="F10" s="39">
        <v>0.89</v>
      </c>
      <c r="G10" s="101">
        <v>0.9250936329588015</v>
      </c>
      <c r="H10" s="88">
        <f t="shared" si="0"/>
        <v>0.04</v>
      </c>
      <c r="I10" s="17">
        <v>700</v>
      </c>
      <c r="J10" s="120">
        <v>530</v>
      </c>
      <c r="K10" s="128">
        <v>620</v>
      </c>
      <c r="L10" s="85">
        <v>490</v>
      </c>
      <c r="M10" s="51">
        <v>3481000</v>
      </c>
      <c r="N10" s="150">
        <v>3343000</v>
      </c>
      <c r="O10" s="147">
        <f t="shared" si="1"/>
        <v>-0.04</v>
      </c>
      <c r="P10" s="112">
        <v>1138000</v>
      </c>
      <c r="Q10" s="150">
        <v>106000</v>
      </c>
    </row>
    <row r="11" spans="1:17" ht="12.75">
      <c r="A11" s="15" t="s">
        <v>176</v>
      </c>
      <c r="B11" s="16">
        <v>3520</v>
      </c>
      <c r="C11" s="117">
        <v>3310</v>
      </c>
      <c r="D11" s="16">
        <v>2020</v>
      </c>
      <c r="E11" s="117">
        <v>1630</v>
      </c>
      <c r="F11" s="39">
        <v>0.88</v>
      </c>
      <c r="G11" s="101">
        <v>0.9256198347107438</v>
      </c>
      <c r="H11" s="88">
        <f t="shared" si="0"/>
        <v>0.05</v>
      </c>
      <c r="I11" s="17">
        <v>1700</v>
      </c>
      <c r="J11" s="120">
        <v>1330</v>
      </c>
      <c r="K11" s="128">
        <v>1500</v>
      </c>
      <c r="L11" s="85">
        <v>1230</v>
      </c>
      <c r="M11" s="51">
        <v>8816000</v>
      </c>
      <c r="N11" s="150">
        <v>8577000</v>
      </c>
      <c r="O11" s="147">
        <f t="shared" si="1"/>
        <v>-0.027</v>
      </c>
      <c r="P11" s="112">
        <v>2645000</v>
      </c>
      <c r="Q11" s="150">
        <v>303000</v>
      </c>
    </row>
    <row r="12" spans="1:17" ht="12.75">
      <c r="A12" s="15" t="s">
        <v>177</v>
      </c>
      <c r="B12" s="16">
        <v>4410</v>
      </c>
      <c r="C12" s="117">
        <v>4110</v>
      </c>
      <c r="D12" s="16">
        <v>2170</v>
      </c>
      <c r="E12" s="117">
        <v>1710</v>
      </c>
      <c r="F12" s="39">
        <v>0.86</v>
      </c>
      <c r="G12" s="101">
        <v>0.9110512129380054</v>
      </c>
      <c r="H12" s="88">
        <f t="shared" si="0"/>
        <v>0.05</v>
      </c>
      <c r="I12" s="17">
        <v>1960</v>
      </c>
      <c r="J12" s="120">
        <v>1480</v>
      </c>
      <c r="K12" s="128">
        <v>1690</v>
      </c>
      <c r="L12" s="85">
        <v>1350</v>
      </c>
      <c r="M12" s="51">
        <v>12011000</v>
      </c>
      <c r="N12" s="150">
        <v>11581000</v>
      </c>
      <c r="O12" s="147">
        <f t="shared" si="1"/>
        <v>-0.036</v>
      </c>
      <c r="P12" s="112">
        <v>2683000</v>
      </c>
      <c r="Q12" s="150">
        <v>275000</v>
      </c>
    </row>
    <row r="13" spans="1:17" ht="12.75">
      <c r="A13" s="15" t="s">
        <v>178</v>
      </c>
      <c r="B13" s="16">
        <v>3160</v>
      </c>
      <c r="C13" s="117">
        <v>2980</v>
      </c>
      <c r="D13" s="16">
        <v>1650</v>
      </c>
      <c r="E13" s="117">
        <v>1330</v>
      </c>
      <c r="F13" s="39">
        <v>0.87</v>
      </c>
      <c r="G13" s="101">
        <v>0.9222027972027972</v>
      </c>
      <c r="H13" s="88">
        <f t="shared" si="0"/>
        <v>0.05</v>
      </c>
      <c r="I13" s="17">
        <v>1470</v>
      </c>
      <c r="J13" s="120">
        <v>1140</v>
      </c>
      <c r="K13" s="128">
        <v>1280</v>
      </c>
      <c r="L13" s="85">
        <v>1060</v>
      </c>
      <c r="M13" s="51">
        <v>8255000</v>
      </c>
      <c r="N13" s="150">
        <v>8168000</v>
      </c>
      <c r="O13" s="147">
        <f t="shared" si="1"/>
        <v>-0.011</v>
      </c>
      <c r="P13" s="112">
        <v>2008000</v>
      </c>
      <c r="Q13" s="150">
        <v>226000</v>
      </c>
    </row>
    <row r="14" spans="1:17" ht="12.75">
      <c r="A14" s="15" t="s">
        <v>179</v>
      </c>
      <c r="B14" s="16">
        <v>1400</v>
      </c>
      <c r="C14" s="117">
        <v>1330</v>
      </c>
      <c r="D14" s="16">
        <v>890</v>
      </c>
      <c r="E14" s="117">
        <v>750</v>
      </c>
      <c r="F14" s="39">
        <v>0.89</v>
      </c>
      <c r="G14" s="101">
        <v>0.9335548172757475</v>
      </c>
      <c r="H14" s="88">
        <f t="shared" si="0"/>
        <v>0.04</v>
      </c>
      <c r="I14" s="17">
        <v>730</v>
      </c>
      <c r="J14" s="120">
        <v>600</v>
      </c>
      <c r="K14" s="128">
        <v>650</v>
      </c>
      <c r="L14" s="85">
        <v>560</v>
      </c>
      <c r="M14" s="51">
        <v>3855000</v>
      </c>
      <c r="N14" s="150">
        <v>3808000</v>
      </c>
      <c r="O14" s="147">
        <f t="shared" si="1"/>
        <v>-0.012</v>
      </c>
      <c r="P14" s="112">
        <v>1423000</v>
      </c>
      <c r="Q14" s="150">
        <v>114000</v>
      </c>
    </row>
    <row r="15" spans="1:17" ht="12.75">
      <c r="A15" s="15" t="s">
        <v>180</v>
      </c>
      <c r="B15" s="16">
        <v>1990</v>
      </c>
      <c r="C15" s="117">
        <v>1860</v>
      </c>
      <c r="D15" s="16">
        <v>1190</v>
      </c>
      <c r="E15" s="117">
        <v>940</v>
      </c>
      <c r="F15" s="39">
        <v>0.88</v>
      </c>
      <c r="G15" s="101">
        <v>0.9235751295336787</v>
      </c>
      <c r="H15" s="88">
        <f t="shared" si="0"/>
        <v>0.04</v>
      </c>
      <c r="I15" s="17">
        <v>1000</v>
      </c>
      <c r="J15" s="120">
        <v>770</v>
      </c>
      <c r="K15" s="128">
        <v>880</v>
      </c>
      <c r="L15" s="85">
        <v>710</v>
      </c>
      <c r="M15" s="51">
        <v>5192000</v>
      </c>
      <c r="N15" s="150">
        <v>4907000</v>
      </c>
      <c r="O15" s="147">
        <f t="shared" si="1"/>
        <v>-0.055</v>
      </c>
      <c r="P15" s="112">
        <v>1573000</v>
      </c>
      <c r="Q15" s="150">
        <v>168000</v>
      </c>
    </row>
    <row r="16" spans="1:17" ht="12.75">
      <c r="A16" s="15" t="s">
        <v>181</v>
      </c>
      <c r="B16" s="16">
        <v>1100</v>
      </c>
      <c r="C16" s="117">
        <v>1040</v>
      </c>
      <c r="D16" s="16">
        <v>700</v>
      </c>
      <c r="E16" s="117">
        <v>560</v>
      </c>
      <c r="F16" s="39">
        <v>0.9</v>
      </c>
      <c r="G16" s="101">
        <v>0.9279475982532751</v>
      </c>
      <c r="H16" s="88">
        <f t="shared" si="0"/>
        <v>0.03</v>
      </c>
      <c r="I16" s="17">
        <v>570</v>
      </c>
      <c r="J16" s="120">
        <v>460</v>
      </c>
      <c r="K16" s="128">
        <v>510</v>
      </c>
      <c r="L16" s="85">
        <v>430</v>
      </c>
      <c r="M16" s="51">
        <v>2879000</v>
      </c>
      <c r="N16" s="150">
        <v>2931000</v>
      </c>
      <c r="O16" s="147">
        <f t="shared" si="1"/>
        <v>0.018</v>
      </c>
      <c r="P16" s="112">
        <v>1128000</v>
      </c>
      <c r="Q16" s="150">
        <v>66000</v>
      </c>
    </row>
    <row r="17" spans="1:17" ht="12.75">
      <c r="A17" s="15" t="s">
        <v>182</v>
      </c>
      <c r="B17" s="16">
        <v>6250</v>
      </c>
      <c r="C17" s="117">
        <v>5820</v>
      </c>
      <c r="D17" s="16">
        <v>3580</v>
      </c>
      <c r="E17" s="117">
        <v>2720</v>
      </c>
      <c r="F17" s="39">
        <v>0.88</v>
      </c>
      <c r="G17" s="101">
        <v>0.9090121317157712</v>
      </c>
      <c r="H17" s="88">
        <f t="shared" si="0"/>
        <v>0.03</v>
      </c>
      <c r="I17" s="17">
        <v>3050</v>
      </c>
      <c r="J17" s="120">
        <v>2310</v>
      </c>
      <c r="K17" s="128">
        <v>2690</v>
      </c>
      <c r="L17" s="85">
        <v>2100</v>
      </c>
      <c r="M17" s="51">
        <v>15635000</v>
      </c>
      <c r="N17" s="150">
        <v>15640000</v>
      </c>
      <c r="O17" s="147">
        <f t="shared" si="1"/>
        <v>0</v>
      </c>
      <c r="P17" s="112">
        <v>4493000</v>
      </c>
      <c r="Q17" s="150">
        <v>482000</v>
      </c>
    </row>
    <row r="18" spans="1:17" ht="12.75">
      <c r="A18" s="15" t="s">
        <v>183</v>
      </c>
      <c r="B18" s="16">
        <v>3950</v>
      </c>
      <c r="C18" s="117">
        <v>3700</v>
      </c>
      <c r="D18" s="16">
        <v>2240</v>
      </c>
      <c r="E18" s="117">
        <v>1760</v>
      </c>
      <c r="F18" s="39">
        <v>0.88</v>
      </c>
      <c r="G18" s="101">
        <v>0.9040370615486433</v>
      </c>
      <c r="H18" s="88">
        <f t="shared" si="0"/>
        <v>0.02</v>
      </c>
      <c r="I18" s="17">
        <v>1970</v>
      </c>
      <c r="J18" s="120">
        <v>1510</v>
      </c>
      <c r="K18" s="128">
        <v>1740</v>
      </c>
      <c r="L18" s="85">
        <v>1370</v>
      </c>
      <c r="M18" s="51">
        <v>9250000</v>
      </c>
      <c r="N18" s="150">
        <v>9354000</v>
      </c>
      <c r="O18" s="147">
        <f t="shared" si="1"/>
        <v>0.011</v>
      </c>
      <c r="P18" s="112">
        <v>3124000</v>
      </c>
      <c r="Q18" s="150">
        <v>302000</v>
      </c>
    </row>
    <row r="19" spans="1:17" ht="12.75">
      <c r="A19" s="15" t="s">
        <v>184</v>
      </c>
      <c r="B19" s="16">
        <v>9600</v>
      </c>
      <c r="C19" s="117">
        <v>8970</v>
      </c>
      <c r="D19" s="16">
        <v>5580</v>
      </c>
      <c r="E19" s="117">
        <v>4400</v>
      </c>
      <c r="F19" s="39">
        <v>0.89</v>
      </c>
      <c r="G19" s="101">
        <v>0.9193680196131844</v>
      </c>
      <c r="H19" s="88">
        <f t="shared" si="0"/>
        <v>0.03</v>
      </c>
      <c r="I19" s="17">
        <v>4700</v>
      </c>
      <c r="J19" s="120">
        <v>3670</v>
      </c>
      <c r="K19" s="128">
        <v>4180</v>
      </c>
      <c r="L19" s="85">
        <v>3380</v>
      </c>
      <c r="M19" s="51">
        <v>23934000</v>
      </c>
      <c r="N19" s="150">
        <v>23425000</v>
      </c>
      <c r="O19" s="147">
        <f t="shared" si="1"/>
        <v>-0.021</v>
      </c>
      <c r="P19" s="112">
        <v>7361000</v>
      </c>
      <c r="Q19" s="150">
        <v>705000</v>
      </c>
    </row>
    <row r="20" spans="1:17" ht="12.75">
      <c r="A20" s="15" t="s">
        <v>185</v>
      </c>
      <c r="B20" s="16">
        <v>12550</v>
      </c>
      <c r="C20" s="117">
        <v>11720</v>
      </c>
      <c r="D20" s="16">
        <v>6490</v>
      </c>
      <c r="E20" s="117">
        <v>4880</v>
      </c>
      <c r="F20" s="39">
        <v>0.88</v>
      </c>
      <c r="G20" s="101">
        <v>0.9180483183325439</v>
      </c>
      <c r="H20" s="88">
        <f t="shared" si="0"/>
        <v>0.04</v>
      </c>
      <c r="I20" s="17">
        <v>5760</v>
      </c>
      <c r="J20" s="120">
        <v>4220</v>
      </c>
      <c r="K20" s="128">
        <v>5040</v>
      </c>
      <c r="L20" s="85">
        <v>3880</v>
      </c>
      <c r="M20" s="51">
        <v>34983000</v>
      </c>
      <c r="N20" s="150">
        <v>34145000</v>
      </c>
      <c r="O20" s="147">
        <f t="shared" si="1"/>
        <v>-0.024</v>
      </c>
      <c r="P20" s="112">
        <v>7382000</v>
      </c>
      <c r="Q20" s="150">
        <v>788000</v>
      </c>
    </row>
    <row r="21" spans="1:17" ht="12.75">
      <c r="A21" s="15" t="s">
        <v>186</v>
      </c>
      <c r="B21" s="16">
        <v>4770</v>
      </c>
      <c r="C21" s="117">
        <v>4500</v>
      </c>
      <c r="D21" s="16">
        <v>2820</v>
      </c>
      <c r="E21" s="117">
        <v>2340</v>
      </c>
      <c r="F21" s="39">
        <v>0.87</v>
      </c>
      <c r="G21" s="101">
        <v>0.9194139194139194</v>
      </c>
      <c r="H21" s="88">
        <f t="shared" si="0"/>
        <v>0.05</v>
      </c>
      <c r="I21" s="17">
        <v>2390</v>
      </c>
      <c r="J21" s="120">
        <v>1910</v>
      </c>
      <c r="K21" s="128">
        <v>2090</v>
      </c>
      <c r="L21" s="85">
        <v>1760</v>
      </c>
      <c r="M21" s="51">
        <v>13843000</v>
      </c>
      <c r="N21" s="150">
        <v>13417000</v>
      </c>
      <c r="O21" s="147">
        <f t="shared" si="1"/>
        <v>-0.031</v>
      </c>
      <c r="P21" s="112">
        <v>4323000</v>
      </c>
      <c r="Q21" s="150">
        <v>509000</v>
      </c>
    </row>
    <row r="22" spans="1:17" ht="12.75">
      <c r="A22" s="15" t="s">
        <v>187</v>
      </c>
      <c r="B22" s="16">
        <v>2030</v>
      </c>
      <c r="C22" s="117">
        <v>1900</v>
      </c>
      <c r="D22" s="16">
        <v>1050</v>
      </c>
      <c r="E22" s="117">
        <v>830</v>
      </c>
      <c r="F22" s="39">
        <v>0.9</v>
      </c>
      <c r="G22" s="101">
        <v>0.9314285714285714</v>
      </c>
      <c r="H22" s="88">
        <f t="shared" si="0"/>
        <v>0.03</v>
      </c>
      <c r="I22" s="17">
        <v>910</v>
      </c>
      <c r="J22" s="120">
        <v>700</v>
      </c>
      <c r="K22" s="128">
        <v>820</v>
      </c>
      <c r="L22" s="85">
        <v>650</v>
      </c>
      <c r="M22" s="51">
        <v>5819000</v>
      </c>
      <c r="N22" s="150">
        <v>5659000</v>
      </c>
      <c r="O22" s="147">
        <f t="shared" si="1"/>
        <v>-0.027</v>
      </c>
      <c r="P22" s="112">
        <v>1241000</v>
      </c>
      <c r="Q22" s="150">
        <v>130000</v>
      </c>
    </row>
    <row r="23" spans="1:17" ht="12.75">
      <c r="A23" s="15" t="s">
        <v>188</v>
      </c>
      <c r="B23" s="16">
        <v>2020</v>
      </c>
      <c r="C23" s="117">
        <v>1880</v>
      </c>
      <c r="D23" s="16">
        <v>1240</v>
      </c>
      <c r="E23" s="117">
        <v>970</v>
      </c>
      <c r="F23" s="39">
        <v>0.88</v>
      </c>
      <c r="G23" s="101">
        <v>0.924433249370277</v>
      </c>
      <c r="H23" s="88">
        <f t="shared" si="0"/>
        <v>0.04</v>
      </c>
      <c r="I23" s="17">
        <v>1030</v>
      </c>
      <c r="J23" s="120">
        <v>790</v>
      </c>
      <c r="K23" s="128">
        <v>910</v>
      </c>
      <c r="L23" s="85">
        <v>730</v>
      </c>
      <c r="M23" s="51">
        <v>5130000</v>
      </c>
      <c r="N23" s="150">
        <v>4924000</v>
      </c>
      <c r="O23" s="147">
        <f t="shared" si="1"/>
        <v>-0.04</v>
      </c>
      <c r="P23" s="112">
        <v>1654000</v>
      </c>
      <c r="Q23" s="150">
        <v>166000</v>
      </c>
    </row>
    <row r="24" spans="1:17" ht="12.75">
      <c r="A24" s="15" t="s">
        <v>189</v>
      </c>
      <c r="B24" s="16">
        <v>2160</v>
      </c>
      <c r="C24" s="117">
        <v>2070</v>
      </c>
      <c r="D24" s="16">
        <v>1330</v>
      </c>
      <c r="E24" s="117">
        <v>1110</v>
      </c>
      <c r="F24" s="39">
        <v>0.89</v>
      </c>
      <c r="G24" s="101">
        <v>0.9315849486887116</v>
      </c>
      <c r="H24" s="88">
        <f t="shared" si="0"/>
        <v>0.04</v>
      </c>
      <c r="I24" s="17">
        <v>1110</v>
      </c>
      <c r="J24" s="120">
        <v>880</v>
      </c>
      <c r="K24" s="128">
        <v>990</v>
      </c>
      <c r="L24" s="85">
        <v>820</v>
      </c>
      <c r="M24" s="51">
        <v>5505000</v>
      </c>
      <c r="N24" s="150">
        <v>5372000</v>
      </c>
      <c r="O24" s="147">
        <f t="shared" si="1"/>
        <v>-0.024</v>
      </c>
      <c r="P24" s="112">
        <v>2317000</v>
      </c>
      <c r="Q24" s="150">
        <v>248000</v>
      </c>
    </row>
    <row r="25" spans="1:17" ht="12.75">
      <c r="A25" s="15" t="s">
        <v>190</v>
      </c>
      <c r="B25" s="16">
        <v>3950</v>
      </c>
      <c r="C25" s="117">
        <v>3730</v>
      </c>
      <c r="D25" s="16">
        <v>2210</v>
      </c>
      <c r="E25" s="117">
        <v>1750</v>
      </c>
      <c r="F25" s="39">
        <v>0.89</v>
      </c>
      <c r="G25" s="101">
        <v>0.9222903885480572</v>
      </c>
      <c r="H25" s="88">
        <f t="shared" si="0"/>
        <v>0.03</v>
      </c>
      <c r="I25" s="17">
        <v>1870</v>
      </c>
      <c r="J25" s="120">
        <v>1470</v>
      </c>
      <c r="K25" s="128">
        <v>1670</v>
      </c>
      <c r="L25" s="85">
        <v>1350</v>
      </c>
      <c r="M25" s="51">
        <v>10377000</v>
      </c>
      <c r="N25" s="150">
        <v>10232000</v>
      </c>
      <c r="O25" s="147">
        <f t="shared" si="1"/>
        <v>-0.014</v>
      </c>
      <c r="P25" s="112">
        <v>2805000</v>
      </c>
      <c r="Q25" s="150">
        <v>325000</v>
      </c>
    </row>
    <row r="26" spans="1:17" ht="12.75">
      <c r="A26" s="15" t="s">
        <v>191</v>
      </c>
      <c r="B26" s="16">
        <v>8710</v>
      </c>
      <c r="C26" s="117">
        <v>8220</v>
      </c>
      <c r="D26" s="16">
        <v>5020</v>
      </c>
      <c r="E26" s="117">
        <v>4060</v>
      </c>
      <c r="F26" s="39">
        <v>0.89</v>
      </c>
      <c r="G26" s="101">
        <v>0.9267707082833133</v>
      </c>
      <c r="H26" s="88">
        <f t="shared" si="0"/>
        <v>0.04</v>
      </c>
      <c r="I26" s="17">
        <v>4260</v>
      </c>
      <c r="J26" s="120">
        <v>3330</v>
      </c>
      <c r="K26" s="128">
        <v>3770</v>
      </c>
      <c r="L26" s="85">
        <v>3090</v>
      </c>
      <c r="M26" s="51">
        <v>23268000</v>
      </c>
      <c r="N26" s="150">
        <v>22781000</v>
      </c>
      <c r="O26" s="147">
        <f t="shared" si="1"/>
        <v>-0.021</v>
      </c>
      <c r="P26" s="112">
        <v>6359000</v>
      </c>
      <c r="Q26" s="150">
        <v>599000</v>
      </c>
    </row>
    <row r="27" spans="1:17" ht="12.75">
      <c r="A27" s="15" t="s">
        <v>192</v>
      </c>
      <c r="B27" s="16">
        <v>350</v>
      </c>
      <c r="C27" s="117">
        <v>320</v>
      </c>
      <c r="D27" s="16">
        <v>210</v>
      </c>
      <c r="E27" s="117">
        <v>180</v>
      </c>
      <c r="F27" s="39">
        <v>0.91</v>
      </c>
      <c r="G27" s="101">
        <v>0.9558823529411765</v>
      </c>
      <c r="H27" s="88">
        <f t="shared" si="0"/>
        <v>0.05</v>
      </c>
      <c r="I27" s="17">
        <v>160</v>
      </c>
      <c r="J27" s="120">
        <v>140</v>
      </c>
      <c r="K27" s="128">
        <v>150</v>
      </c>
      <c r="L27" s="85">
        <v>130</v>
      </c>
      <c r="M27" s="51">
        <v>1037000</v>
      </c>
      <c r="N27" s="150">
        <v>1033000</v>
      </c>
      <c r="O27" s="147">
        <f t="shared" si="1"/>
        <v>-0.004</v>
      </c>
      <c r="P27" s="112">
        <v>294000</v>
      </c>
      <c r="Q27" s="150">
        <v>23000</v>
      </c>
    </row>
    <row r="28" spans="1:17" ht="12.75">
      <c r="A28" s="15" t="s">
        <v>193</v>
      </c>
      <c r="B28" s="16">
        <v>2840</v>
      </c>
      <c r="C28" s="117">
        <v>2650</v>
      </c>
      <c r="D28" s="16">
        <v>1680</v>
      </c>
      <c r="E28" s="117">
        <v>1320</v>
      </c>
      <c r="F28" s="39">
        <v>0.88</v>
      </c>
      <c r="G28" s="101">
        <v>0.9118181818181819</v>
      </c>
      <c r="H28" s="88">
        <f t="shared" si="0"/>
        <v>0.03</v>
      </c>
      <c r="I28" s="17">
        <v>1410</v>
      </c>
      <c r="J28" s="120">
        <v>1100</v>
      </c>
      <c r="K28" s="128">
        <v>1230</v>
      </c>
      <c r="L28" s="85">
        <v>1000</v>
      </c>
      <c r="M28" s="51">
        <v>8449000</v>
      </c>
      <c r="N28" s="150">
        <v>8395000</v>
      </c>
      <c r="O28" s="147">
        <f t="shared" si="1"/>
        <v>-0.006</v>
      </c>
      <c r="P28" s="112">
        <v>2310000</v>
      </c>
      <c r="Q28" s="150">
        <v>221000</v>
      </c>
    </row>
    <row r="29" spans="1:17" ht="12.75">
      <c r="A29" s="15" t="s">
        <v>194</v>
      </c>
      <c r="B29" s="16">
        <v>3640</v>
      </c>
      <c r="C29" s="117">
        <v>3430</v>
      </c>
      <c r="D29" s="16">
        <v>2010</v>
      </c>
      <c r="E29" s="117">
        <v>1600</v>
      </c>
      <c r="F29" s="39">
        <v>0.88</v>
      </c>
      <c r="G29" s="101">
        <v>0.9090909090909091</v>
      </c>
      <c r="H29" s="88">
        <f t="shared" si="0"/>
        <v>0.03</v>
      </c>
      <c r="I29" s="17">
        <v>1780</v>
      </c>
      <c r="J29" s="120">
        <v>1380</v>
      </c>
      <c r="K29" s="128">
        <v>1570</v>
      </c>
      <c r="L29" s="85">
        <v>1250</v>
      </c>
      <c r="M29" s="51">
        <v>9839000</v>
      </c>
      <c r="N29" s="150">
        <v>9735000</v>
      </c>
      <c r="O29" s="147">
        <f t="shared" si="1"/>
        <v>-0.011</v>
      </c>
      <c r="P29" s="112">
        <v>2643000</v>
      </c>
      <c r="Q29" s="150">
        <v>286000</v>
      </c>
    </row>
    <row r="30" spans="1:17" ht="12.75">
      <c r="A30" s="15" t="s">
        <v>195</v>
      </c>
      <c r="B30" s="16">
        <v>2190</v>
      </c>
      <c r="C30" s="117">
        <v>2070</v>
      </c>
      <c r="D30" s="16">
        <v>1370</v>
      </c>
      <c r="E30" s="117">
        <v>1100</v>
      </c>
      <c r="F30" s="39">
        <v>0.9</v>
      </c>
      <c r="G30" s="101">
        <v>0.921875</v>
      </c>
      <c r="H30" s="88">
        <f t="shared" si="0"/>
        <v>0.02</v>
      </c>
      <c r="I30" s="17">
        <v>1130</v>
      </c>
      <c r="J30" s="120">
        <v>900</v>
      </c>
      <c r="K30" s="128">
        <v>1020</v>
      </c>
      <c r="L30" s="85">
        <v>830</v>
      </c>
      <c r="M30" s="51">
        <v>5940000</v>
      </c>
      <c r="N30" s="150">
        <v>5840000</v>
      </c>
      <c r="O30" s="147">
        <f t="shared" si="1"/>
        <v>-0.017</v>
      </c>
      <c r="P30" s="112">
        <v>1719000</v>
      </c>
      <c r="Q30" s="150">
        <v>145000</v>
      </c>
    </row>
    <row r="31" spans="1:17" ht="12.75">
      <c r="A31" s="15" t="s">
        <v>196</v>
      </c>
      <c r="B31" s="16">
        <v>450</v>
      </c>
      <c r="C31" s="117">
        <v>420</v>
      </c>
      <c r="D31" s="16">
        <v>290</v>
      </c>
      <c r="E31" s="117">
        <v>230</v>
      </c>
      <c r="F31" s="39">
        <v>0.91</v>
      </c>
      <c r="G31" s="101">
        <v>0.9447513812154696</v>
      </c>
      <c r="H31" s="88">
        <f t="shared" si="0"/>
        <v>0.03</v>
      </c>
      <c r="I31" s="17">
        <v>230</v>
      </c>
      <c r="J31" s="120">
        <v>180</v>
      </c>
      <c r="K31" s="128">
        <v>210</v>
      </c>
      <c r="L31" s="85">
        <v>170</v>
      </c>
      <c r="M31" s="51">
        <v>1522000</v>
      </c>
      <c r="N31" s="150">
        <v>1521000</v>
      </c>
      <c r="O31" s="147">
        <f t="shared" si="1"/>
        <v>-0.001</v>
      </c>
      <c r="P31" s="112">
        <v>463000</v>
      </c>
      <c r="Q31" s="150">
        <v>45000</v>
      </c>
    </row>
    <row r="32" spans="1:17" ht="12.75">
      <c r="A32" s="15" t="s">
        <v>197</v>
      </c>
      <c r="B32" s="16">
        <v>2490</v>
      </c>
      <c r="C32" s="117">
        <v>2360</v>
      </c>
      <c r="D32" s="16">
        <v>1370</v>
      </c>
      <c r="E32" s="117">
        <v>1080</v>
      </c>
      <c r="F32" s="39">
        <v>0.9</v>
      </c>
      <c r="G32" s="101">
        <v>0.9249448123620309</v>
      </c>
      <c r="H32" s="88">
        <f t="shared" si="0"/>
        <v>0.02</v>
      </c>
      <c r="I32" s="17">
        <v>1180</v>
      </c>
      <c r="J32" s="120">
        <v>910</v>
      </c>
      <c r="K32" s="128">
        <v>1060</v>
      </c>
      <c r="L32" s="85">
        <v>840</v>
      </c>
      <c r="M32" s="51">
        <v>6428000</v>
      </c>
      <c r="N32" s="150">
        <v>6294000</v>
      </c>
      <c r="O32" s="147">
        <f t="shared" si="1"/>
        <v>-0.021</v>
      </c>
      <c r="P32" s="112">
        <v>1757000</v>
      </c>
      <c r="Q32" s="150">
        <v>142000</v>
      </c>
    </row>
    <row r="33" spans="1:17" ht="12.75">
      <c r="A33" s="15" t="s">
        <v>198</v>
      </c>
      <c r="B33" s="16">
        <v>6680</v>
      </c>
      <c r="C33" s="117">
        <v>6290</v>
      </c>
      <c r="D33" s="16">
        <v>3840</v>
      </c>
      <c r="E33" s="117">
        <v>3100</v>
      </c>
      <c r="F33" s="39">
        <v>0.89</v>
      </c>
      <c r="G33" s="101">
        <v>0.9309403043308623</v>
      </c>
      <c r="H33" s="88">
        <f t="shared" si="0"/>
        <v>0.04</v>
      </c>
      <c r="I33" s="17">
        <v>3280</v>
      </c>
      <c r="J33" s="120">
        <v>2560</v>
      </c>
      <c r="K33" s="128">
        <v>2930</v>
      </c>
      <c r="L33" s="85">
        <v>2390</v>
      </c>
      <c r="M33" s="51">
        <v>17396000</v>
      </c>
      <c r="N33" s="150">
        <v>17253000</v>
      </c>
      <c r="O33" s="147">
        <f t="shared" si="1"/>
        <v>-0.008</v>
      </c>
      <c r="P33" s="112">
        <v>5095000</v>
      </c>
      <c r="Q33" s="150">
        <v>486000</v>
      </c>
    </row>
    <row r="34" spans="1:17" ht="12.75">
      <c r="A34" s="15" t="s">
        <v>199</v>
      </c>
      <c r="B34" s="16">
        <v>1620</v>
      </c>
      <c r="C34" s="117">
        <v>1520</v>
      </c>
      <c r="D34" s="16">
        <v>870</v>
      </c>
      <c r="E34" s="117">
        <v>710</v>
      </c>
      <c r="F34" s="39">
        <v>0.87</v>
      </c>
      <c r="G34" s="101">
        <v>0.9247863247863248</v>
      </c>
      <c r="H34" s="88">
        <f t="shared" si="0"/>
        <v>0.05</v>
      </c>
      <c r="I34" s="17">
        <v>750</v>
      </c>
      <c r="J34" s="120">
        <v>590</v>
      </c>
      <c r="K34" s="128">
        <v>660</v>
      </c>
      <c r="L34" s="85">
        <v>540</v>
      </c>
      <c r="M34" s="51">
        <v>4171000</v>
      </c>
      <c r="N34" s="150">
        <v>4125000</v>
      </c>
      <c r="O34" s="147">
        <f t="shared" si="1"/>
        <v>-0.011</v>
      </c>
      <c r="P34" s="112">
        <v>1352000</v>
      </c>
      <c r="Q34" s="150">
        <v>147000</v>
      </c>
    </row>
    <row r="35" spans="1:17" ht="12.75">
      <c r="A35" s="15" t="s">
        <v>200</v>
      </c>
      <c r="B35" s="16">
        <v>2430</v>
      </c>
      <c r="C35" s="117">
        <v>2290</v>
      </c>
      <c r="D35" s="16">
        <v>1330</v>
      </c>
      <c r="E35" s="117">
        <v>1040</v>
      </c>
      <c r="F35" s="39">
        <v>0.89</v>
      </c>
      <c r="G35" s="101">
        <v>0.9283314669652856</v>
      </c>
      <c r="H35" s="88">
        <f t="shared" si="0"/>
        <v>0.04</v>
      </c>
      <c r="I35" s="17">
        <v>1150</v>
      </c>
      <c r="J35" s="120">
        <v>890</v>
      </c>
      <c r="K35" s="128">
        <v>1020</v>
      </c>
      <c r="L35" s="85">
        <v>830</v>
      </c>
      <c r="M35" s="51">
        <v>6442000</v>
      </c>
      <c r="N35" s="150">
        <v>6551000</v>
      </c>
      <c r="O35" s="147">
        <f t="shared" si="1"/>
        <v>0.017</v>
      </c>
      <c r="P35" s="112">
        <v>1624000</v>
      </c>
      <c r="Q35" s="150">
        <v>160000</v>
      </c>
    </row>
    <row r="36" spans="1:17" s="1" customFormat="1" ht="12.75">
      <c r="A36" s="15" t="s">
        <v>201</v>
      </c>
      <c r="B36" s="16">
        <v>4380</v>
      </c>
      <c r="C36" s="117">
        <v>4110</v>
      </c>
      <c r="D36" s="16">
        <v>2570</v>
      </c>
      <c r="E36" s="117">
        <v>2100</v>
      </c>
      <c r="F36" s="39">
        <v>0.88</v>
      </c>
      <c r="G36" s="101">
        <v>0.917193789534215</v>
      </c>
      <c r="H36" s="88">
        <f t="shared" si="0"/>
        <v>0.04</v>
      </c>
      <c r="I36" s="17">
        <v>2230</v>
      </c>
      <c r="J36" s="120">
        <v>1740</v>
      </c>
      <c r="K36" s="128">
        <v>1960</v>
      </c>
      <c r="L36" s="85">
        <v>1600</v>
      </c>
      <c r="M36" s="51">
        <v>10918000</v>
      </c>
      <c r="N36" s="150">
        <v>10485000</v>
      </c>
      <c r="O36" s="147">
        <f t="shared" si="1"/>
        <v>-0.04</v>
      </c>
      <c r="P36" s="112">
        <v>3517000</v>
      </c>
      <c r="Q36" s="150">
        <v>329000</v>
      </c>
    </row>
    <row r="37" spans="1:17" ht="12.75">
      <c r="A37" s="15" t="s">
        <v>202</v>
      </c>
      <c r="B37" s="16">
        <v>400</v>
      </c>
      <c r="C37" s="118">
        <v>380</v>
      </c>
      <c r="D37" s="16">
        <v>230</v>
      </c>
      <c r="E37" s="118">
        <v>190</v>
      </c>
      <c r="F37" s="39">
        <v>0.91</v>
      </c>
      <c r="G37" s="102">
        <v>0.9115646258503401</v>
      </c>
      <c r="H37" s="89">
        <f t="shared" si="0"/>
        <v>0</v>
      </c>
      <c r="I37" s="17">
        <v>180</v>
      </c>
      <c r="J37" s="120">
        <v>150</v>
      </c>
      <c r="K37" s="128">
        <v>160</v>
      </c>
      <c r="L37" s="85">
        <v>130</v>
      </c>
      <c r="M37" s="73">
        <v>1410000</v>
      </c>
      <c r="N37" s="151">
        <v>1404000</v>
      </c>
      <c r="O37" s="147">
        <f t="shared" si="1"/>
        <v>-0.004</v>
      </c>
      <c r="P37" s="112">
        <v>352000</v>
      </c>
      <c r="Q37" s="150">
        <v>52000</v>
      </c>
    </row>
    <row r="38" spans="1:17" s="1" customFormat="1" ht="12" customHeight="1">
      <c r="A38" s="2" t="s">
        <v>384</v>
      </c>
      <c r="B38" s="52">
        <v>113020</v>
      </c>
      <c r="C38" s="132">
        <v>106050</v>
      </c>
      <c r="D38" s="52">
        <v>64130</v>
      </c>
      <c r="E38" s="119">
        <f>SUM(E6:E37)</f>
        <v>50970</v>
      </c>
      <c r="F38" s="53">
        <f>K38/I38</f>
        <v>0.88</v>
      </c>
      <c r="G38" s="99">
        <f>L38/J38</f>
        <v>0.92</v>
      </c>
      <c r="H38" s="97">
        <f>AVERAGE(H6:H37)</f>
        <v>0.04</v>
      </c>
      <c r="I38" s="43">
        <v>54970</v>
      </c>
      <c r="J38" s="119">
        <f>SUM(J6:J37)</f>
        <v>42600</v>
      </c>
      <c r="K38" s="132">
        <f>SUM(K6:K37)</f>
        <v>48610</v>
      </c>
      <c r="L38" s="137">
        <f>SUM(L6:L37)</f>
        <v>39250</v>
      </c>
      <c r="M38" s="139">
        <f>SUM(M6:M37)</f>
        <v>302740000</v>
      </c>
      <c r="N38" s="139">
        <f>SUM(N6:N37)</f>
        <v>296872000</v>
      </c>
      <c r="O38" s="148">
        <f>(N38-M38)/M38</f>
        <v>-0.019</v>
      </c>
      <c r="P38" s="140">
        <f>SUM(P6:P37)</f>
        <v>87689000</v>
      </c>
      <c r="Q38" s="115">
        <f>SUM(Q6:Q37)</f>
        <v>8898000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74"/>
  <sheetViews>
    <sheetView zoomScalePageLayoutView="0" workbookViewId="0" topLeftCell="A1">
      <selection activeCell="G73" sqref="G73"/>
    </sheetView>
  </sheetViews>
  <sheetFormatPr defaultColWidth="9.140625" defaultRowHeight="12.75"/>
  <cols>
    <col min="1" max="1" width="25.8515625" style="5" customWidth="1"/>
    <col min="2" max="2" width="9.140625" style="5" customWidth="1"/>
    <col min="3" max="3" width="11.7109375" style="5" bestFit="1" customWidth="1"/>
    <col min="4" max="4" width="9.140625" style="5" customWidth="1"/>
    <col min="5" max="5" width="9.57421875" style="5" bestFit="1" customWidth="1"/>
    <col min="6" max="7" width="9.140625" style="5" customWidth="1"/>
    <col min="8" max="8" width="10.28125" style="5" bestFit="1" customWidth="1"/>
    <col min="9" max="9" width="9.140625" style="5" customWidth="1"/>
    <col min="10" max="11" width="10.57421875" style="5" bestFit="1" customWidth="1"/>
    <col min="12" max="12" width="9.8515625" style="5" customWidth="1"/>
    <col min="13" max="13" width="16.57421875" style="5" bestFit="1" customWidth="1"/>
    <col min="14" max="14" width="17.7109375" style="5" bestFit="1" customWidth="1"/>
    <col min="15" max="15" width="10.28125" style="5" bestFit="1" customWidth="1"/>
    <col min="16" max="16" width="16.140625" style="5" customWidth="1"/>
    <col min="17" max="17" width="12.421875" style="5" customWidth="1"/>
    <col min="18" max="16384" width="9.140625" style="5" customWidth="1"/>
  </cols>
  <sheetData>
    <row r="1" ht="15">
      <c r="A1" s="10" t="s">
        <v>385</v>
      </c>
    </row>
    <row r="3" spans="1:2" ht="12.75">
      <c r="A3" s="31" t="s">
        <v>400</v>
      </c>
      <c r="B3" s="3"/>
    </row>
    <row r="4" spans="1:17" s="4" customFormat="1" ht="23.2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59">
        <v>42339</v>
      </c>
      <c r="H5" s="94" t="s">
        <v>414</v>
      </c>
      <c r="I5" s="14">
        <v>41974</v>
      </c>
      <c r="J5" s="59">
        <v>42339</v>
      </c>
      <c r="K5" s="37">
        <v>41974</v>
      </c>
      <c r="L5" s="69">
        <v>42339</v>
      </c>
      <c r="M5" s="37">
        <v>41974</v>
      </c>
      <c r="N5" s="67">
        <v>42339</v>
      </c>
      <c r="O5" s="143" t="s">
        <v>396</v>
      </c>
      <c r="P5" s="178"/>
      <c r="Q5" s="190"/>
    </row>
    <row r="6" spans="1:17" ht="12.75">
      <c r="A6" s="15" t="s">
        <v>203</v>
      </c>
      <c r="B6" s="61">
        <v>1400</v>
      </c>
      <c r="C6" s="116">
        <v>1330</v>
      </c>
      <c r="D6" s="61">
        <v>840</v>
      </c>
      <c r="E6" s="116">
        <v>680</v>
      </c>
      <c r="F6" s="64">
        <v>0.85</v>
      </c>
      <c r="G6" s="86">
        <v>0.9317343173431735</v>
      </c>
      <c r="H6" s="64">
        <f>G6-F6</f>
        <v>0.08</v>
      </c>
      <c r="I6" s="58">
        <v>710</v>
      </c>
      <c r="J6" s="120">
        <v>540</v>
      </c>
      <c r="K6" s="46">
        <v>600</v>
      </c>
      <c r="L6" s="120">
        <v>510</v>
      </c>
      <c r="M6" s="49">
        <v>4271000</v>
      </c>
      <c r="N6" s="112">
        <v>4106000</v>
      </c>
      <c r="O6" s="142">
        <f>(N6-M6)/M6</f>
        <v>-0.039</v>
      </c>
      <c r="P6" s="112">
        <v>1153000</v>
      </c>
      <c r="Q6" s="149">
        <v>130000</v>
      </c>
    </row>
    <row r="7" spans="1:17" ht="12.75">
      <c r="A7" s="15" t="s">
        <v>204</v>
      </c>
      <c r="B7" s="61">
        <v>3210</v>
      </c>
      <c r="C7" s="117">
        <v>3040</v>
      </c>
      <c r="D7" s="61">
        <v>1990</v>
      </c>
      <c r="E7" s="117">
        <v>1660</v>
      </c>
      <c r="F7" s="57">
        <v>0.87</v>
      </c>
      <c r="G7" s="86">
        <v>0.9376461418550273</v>
      </c>
      <c r="H7" s="57">
        <f aca="true" t="shared" si="0" ref="H7:H70">G7-F7</f>
        <v>0.07</v>
      </c>
      <c r="I7" s="58">
        <v>1630</v>
      </c>
      <c r="J7" s="120">
        <v>1280</v>
      </c>
      <c r="K7" s="46">
        <v>1420</v>
      </c>
      <c r="L7" s="120">
        <v>1200</v>
      </c>
      <c r="M7" s="49">
        <v>9882000</v>
      </c>
      <c r="N7" s="112">
        <v>9829000</v>
      </c>
      <c r="O7" s="114">
        <f aca="true" t="shared" si="1" ref="O7:O70">(N7-M7)/M7</f>
        <v>-0.005</v>
      </c>
      <c r="P7" s="112">
        <v>2949000</v>
      </c>
      <c r="Q7" s="150">
        <v>333000</v>
      </c>
    </row>
    <row r="8" spans="1:17" ht="12.75">
      <c r="A8" s="15" t="s">
        <v>205</v>
      </c>
      <c r="B8" s="61">
        <v>2850</v>
      </c>
      <c r="C8" s="117">
        <v>2650</v>
      </c>
      <c r="D8" s="61">
        <v>1880</v>
      </c>
      <c r="E8" s="117">
        <v>1550</v>
      </c>
      <c r="F8" s="57">
        <v>0.85</v>
      </c>
      <c r="G8" s="86">
        <v>0.918046357615894</v>
      </c>
      <c r="H8" s="57">
        <f t="shared" si="0"/>
        <v>0.07</v>
      </c>
      <c r="I8" s="58">
        <v>1560</v>
      </c>
      <c r="J8" s="120">
        <v>1210</v>
      </c>
      <c r="K8" s="46">
        <v>1330</v>
      </c>
      <c r="L8" s="120">
        <v>1110</v>
      </c>
      <c r="M8" s="49">
        <v>8343000</v>
      </c>
      <c r="N8" s="112">
        <v>8293000</v>
      </c>
      <c r="O8" s="114">
        <f t="shared" si="1"/>
        <v>-0.006</v>
      </c>
      <c r="P8" s="112">
        <v>2659000</v>
      </c>
      <c r="Q8" s="150">
        <v>270000</v>
      </c>
    </row>
    <row r="9" spans="1:17" ht="12.75">
      <c r="A9" s="15" t="s">
        <v>206</v>
      </c>
      <c r="B9" s="61">
        <v>2810</v>
      </c>
      <c r="C9" s="117">
        <v>2650</v>
      </c>
      <c r="D9" s="61">
        <v>1730</v>
      </c>
      <c r="E9" s="117">
        <v>1460</v>
      </c>
      <c r="F9" s="57">
        <v>0.85</v>
      </c>
      <c r="G9" s="86">
        <v>0.909973521624007</v>
      </c>
      <c r="H9" s="57">
        <f t="shared" si="0"/>
        <v>0.06</v>
      </c>
      <c r="I9" s="58">
        <v>1440</v>
      </c>
      <c r="J9" s="120">
        <v>1130</v>
      </c>
      <c r="K9" s="46">
        <v>1230</v>
      </c>
      <c r="L9" s="120">
        <v>1030</v>
      </c>
      <c r="M9" s="49">
        <v>9632000</v>
      </c>
      <c r="N9" s="112">
        <v>9516000</v>
      </c>
      <c r="O9" s="114">
        <f t="shared" si="1"/>
        <v>-0.012</v>
      </c>
      <c r="P9" s="112">
        <v>2861000</v>
      </c>
      <c r="Q9" s="150">
        <v>317000</v>
      </c>
    </row>
    <row r="10" spans="1:17" ht="12.75">
      <c r="A10" s="15" t="s">
        <v>207</v>
      </c>
      <c r="B10" s="61">
        <v>3700</v>
      </c>
      <c r="C10" s="117">
        <v>3450</v>
      </c>
      <c r="D10" s="61">
        <v>2390</v>
      </c>
      <c r="E10" s="117">
        <v>1950</v>
      </c>
      <c r="F10" s="57">
        <v>0.87</v>
      </c>
      <c r="G10" s="86">
        <v>0.9191461836998707</v>
      </c>
      <c r="H10" s="57">
        <f t="shared" si="0"/>
        <v>0.05</v>
      </c>
      <c r="I10" s="58">
        <v>1960</v>
      </c>
      <c r="J10" s="120">
        <v>1550</v>
      </c>
      <c r="K10" s="46">
        <v>1710</v>
      </c>
      <c r="L10" s="120">
        <v>1420</v>
      </c>
      <c r="M10" s="49">
        <v>10725000</v>
      </c>
      <c r="N10" s="112">
        <v>10524000</v>
      </c>
      <c r="O10" s="114">
        <f t="shared" si="1"/>
        <v>-0.019</v>
      </c>
      <c r="P10" s="112">
        <v>3805000</v>
      </c>
      <c r="Q10" s="150">
        <v>396000</v>
      </c>
    </row>
    <row r="11" spans="1:17" ht="12.75">
      <c r="A11" s="15" t="s">
        <v>208</v>
      </c>
      <c r="B11" s="61">
        <v>2280</v>
      </c>
      <c r="C11" s="117">
        <v>2100</v>
      </c>
      <c r="D11" s="61">
        <v>1480</v>
      </c>
      <c r="E11" s="117">
        <v>1190</v>
      </c>
      <c r="F11" s="57">
        <v>0.86</v>
      </c>
      <c r="G11" s="86">
        <v>0.9292604501607717</v>
      </c>
      <c r="H11" s="57">
        <f t="shared" si="0"/>
        <v>0.07</v>
      </c>
      <c r="I11" s="58">
        <v>1230</v>
      </c>
      <c r="J11" s="120">
        <v>930</v>
      </c>
      <c r="K11" s="46">
        <v>1060</v>
      </c>
      <c r="L11" s="120">
        <v>870</v>
      </c>
      <c r="M11" s="49">
        <v>6592000</v>
      </c>
      <c r="N11" s="112">
        <v>6452000</v>
      </c>
      <c r="O11" s="114">
        <f t="shared" si="1"/>
        <v>-0.021</v>
      </c>
      <c r="P11" s="112">
        <v>2438000</v>
      </c>
      <c r="Q11" s="150">
        <v>210000</v>
      </c>
    </row>
    <row r="12" spans="1:17" ht="12.75">
      <c r="A12" s="15" t="s">
        <v>209</v>
      </c>
      <c r="B12" s="61">
        <v>4290</v>
      </c>
      <c r="C12" s="117">
        <v>4010</v>
      </c>
      <c r="D12" s="61">
        <v>2500</v>
      </c>
      <c r="E12" s="117">
        <v>2030</v>
      </c>
      <c r="F12" s="57">
        <v>0.85</v>
      </c>
      <c r="G12" s="86">
        <v>0.912621359223301</v>
      </c>
      <c r="H12" s="57">
        <f t="shared" si="0"/>
        <v>0.06</v>
      </c>
      <c r="I12" s="58">
        <v>2170</v>
      </c>
      <c r="J12" s="120">
        <v>1650</v>
      </c>
      <c r="K12" s="46">
        <v>1850</v>
      </c>
      <c r="L12" s="120">
        <v>1500</v>
      </c>
      <c r="M12" s="49">
        <v>13272000</v>
      </c>
      <c r="N12" s="112">
        <v>12813000</v>
      </c>
      <c r="O12" s="114">
        <f t="shared" si="1"/>
        <v>-0.035</v>
      </c>
      <c r="P12" s="112">
        <v>3298000</v>
      </c>
      <c r="Q12" s="150">
        <v>328000</v>
      </c>
    </row>
    <row r="13" spans="1:17" ht="12.75">
      <c r="A13" s="15" t="s">
        <v>210</v>
      </c>
      <c r="B13" s="61">
        <v>2920</v>
      </c>
      <c r="C13" s="117">
        <v>2760</v>
      </c>
      <c r="D13" s="61">
        <v>1840</v>
      </c>
      <c r="E13" s="117">
        <v>1570</v>
      </c>
      <c r="F13" s="57">
        <v>0.86</v>
      </c>
      <c r="G13" s="86">
        <v>0.9303691275167785</v>
      </c>
      <c r="H13" s="57">
        <f t="shared" si="0"/>
        <v>0.07</v>
      </c>
      <c r="I13" s="58">
        <v>1500</v>
      </c>
      <c r="J13" s="120">
        <v>1190</v>
      </c>
      <c r="K13" s="46">
        <v>1280</v>
      </c>
      <c r="L13" s="120">
        <v>1110</v>
      </c>
      <c r="M13" s="49">
        <v>8486000</v>
      </c>
      <c r="N13" s="112">
        <v>8226000</v>
      </c>
      <c r="O13" s="114">
        <f t="shared" si="1"/>
        <v>-0.031</v>
      </c>
      <c r="P13" s="112">
        <v>2766000</v>
      </c>
      <c r="Q13" s="150">
        <v>299000</v>
      </c>
    </row>
    <row r="14" spans="1:17" ht="12.75">
      <c r="A14" s="15" t="s">
        <v>211</v>
      </c>
      <c r="B14" s="61">
        <v>2730</v>
      </c>
      <c r="C14" s="117">
        <v>2550</v>
      </c>
      <c r="D14" s="61">
        <v>1720</v>
      </c>
      <c r="E14" s="117">
        <v>1400</v>
      </c>
      <c r="F14" s="57">
        <v>0.86</v>
      </c>
      <c r="G14" s="86">
        <v>0.9283154121863799</v>
      </c>
      <c r="H14" s="57">
        <f t="shared" si="0"/>
        <v>0.07</v>
      </c>
      <c r="I14" s="58">
        <v>1460</v>
      </c>
      <c r="J14" s="120">
        <v>1120</v>
      </c>
      <c r="K14" s="46">
        <v>1260</v>
      </c>
      <c r="L14" s="120">
        <v>1040</v>
      </c>
      <c r="M14" s="49">
        <v>8382000</v>
      </c>
      <c r="N14" s="112">
        <v>8181000</v>
      </c>
      <c r="O14" s="114">
        <f t="shared" si="1"/>
        <v>-0.024</v>
      </c>
      <c r="P14" s="112">
        <v>2731000</v>
      </c>
      <c r="Q14" s="150">
        <v>296000</v>
      </c>
    </row>
    <row r="15" spans="1:17" ht="12.75">
      <c r="A15" s="15" t="s">
        <v>212</v>
      </c>
      <c r="B15" s="61">
        <v>1980</v>
      </c>
      <c r="C15" s="117">
        <v>1870</v>
      </c>
      <c r="D15" s="61">
        <v>1300</v>
      </c>
      <c r="E15" s="117">
        <v>1050</v>
      </c>
      <c r="F15" s="57">
        <v>0.88</v>
      </c>
      <c r="G15" s="86">
        <v>0.9326683291770573</v>
      </c>
      <c r="H15" s="57">
        <f t="shared" si="0"/>
        <v>0.05</v>
      </c>
      <c r="I15" s="58">
        <v>1020</v>
      </c>
      <c r="J15" s="120">
        <v>800</v>
      </c>
      <c r="K15" s="46">
        <v>900</v>
      </c>
      <c r="L15" s="120">
        <v>750</v>
      </c>
      <c r="M15" s="49">
        <v>6088000</v>
      </c>
      <c r="N15" s="112">
        <v>6193000</v>
      </c>
      <c r="O15" s="114">
        <f t="shared" si="1"/>
        <v>0.017</v>
      </c>
      <c r="P15" s="112">
        <v>1894000</v>
      </c>
      <c r="Q15" s="150">
        <v>179000</v>
      </c>
    </row>
    <row r="16" spans="1:17" ht="12.75">
      <c r="A16" s="15" t="s">
        <v>213</v>
      </c>
      <c r="B16" s="61">
        <v>940</v>
      </c>
      <c r="C16" s="117">
        <v>870</v>
      </c>
      <c r="D16" s="61">
        <v>560</v>
      </c>
      <c r="E16" s="117">
        <v>480</v>
      </c>
      <c r="F16" s="57">
        <v>0.84</v>
      </c>
      <c r="G16" s="86">
        <v>0.9259259259259259</v>
      </c>
      <c r="H16" s="57">
        <f t="shared" si="0"/>
        <v>0.09</v>
      </c>
      <c r="I16" s="58">
        <v>490</v>
      </c>
      <c r="J16" s="120">
        <v>380</v>
      </c>
      <c r="K16" s="46">
        <v>410</v>
      </c>
      <c r="L16" s="120">
        <v>350</v>
      </c>
      <c r="M16" s="49">
        <v>3314000</v>
      </c>
      <c r="N16" s="112">
        <v>3185000</v>
      </c>
      <c r="O16" s="114">
        <f t="shared" si="1"/>
        <v>-0.039</v>
      </c>
      <c r="P16" s="112">
        <v>1045000</v>
      </c>
      <c r="Q16" s="150">
        <v>78000</v>
      </c>
    </row>
    <row r="17" spans="1:17" ht="12.75">
      <c r="A17" s="15" t="s">
        <v>214</v>
      </c>
      <c r="B17" s="61">
        <v>2650</v>
      </c>
      <c r="C17" s="117">
        <v>2470</v>
      </c>
      <c r="D17" s="61">
        <v>1620</v>
      </c>
      <c r="E17" s="117">
        <v>1310</v>
      </c>
      <c r="F17" s="57">
        <v>0.87</v>
      </c>
      <c r="G17" s="86">
        <v>0.9391891891891891</v>
      </c>
      <c r="H17" s="57">
        <f t="shared" si="0"/>
        <v>0.07</v>
      </c>
      <c r="I17" s="58">
        <v>1380</v>
      </c>
      <c r="J17" s="120">
        <v>1040</v>
      </c>
      <c r="K17" s="46">
        <v>1190</v>
      </c>
      <c r="L17" s="120">
        <v>970</v>
      </c>
      <c r="M17" s="49">
        <v>7363000</v>
      </c>
      <c r="N17" s="112">
        <v>7297000</v>
      </c>
      <c r="O17" s="114">
        <f t="shared" si="1"/>
        <v>-0.009</v>
      </c>
      <c r="P17" s="112">
        <v>2245000</v>
      </c>
      <c r="Q17" s="150">
        <v>246000</v>
      </c>
    </row>
    <row r="18" spans="1:17" ht="12.75">
      <c r="A18" s="15" t="s">
        <v>215</v>
      </c>
      <c r="B18" s="61">
        <v>1980</v>
      </c>
      <c r="C18" s="117">
        <v>1870</v>
      </c>
      <c r="D18" s="61">
        <v>1240</v>
      </c>
      <c r="E18" s="117">
        <v>1060</v>
      </c>
      <c r="F18" s="57">
        <v>0.87</v>
      </c>
      <c r="G18" s="86">
        <v>0.9285714285714286</v>
      </c>
      <c r="H18" s="57">
        <f t="shared" si="0"/>
        <v>0.06</v>
      </c>
      <c r="I18" s="58">
        <v>1040</v>
      </c>
      <c r="J18" s="120">
        <v>830</v>
      </c>
      <c r="K18" s="46">
        <v>900</v>
      </c>
      <c r="L18" s="120">
        <v>770</v>
      </c>
      <c r="M18" s="49">
        <v>6981000</v>
      </c>
      <c r="N18" s="112">
        <v>6890000</v>
      </c>
      <c r="O18" s="114">
        <f t="shared" si="1"/>
        <v>-0.013</v>
      </c>
      <c r="P18" s="112">
        <v>2021000</v>
      </c>
      <c r="Q18" s="150">
        <v>205000</v>
      </c>
    </row>
    <row r="19" spans="1:17" ht="12.75">
      <c r="A19" s="15" t="s">
        <v>216</v>
      </c>
      <c r="B19" s="61">
        <v>2910</v>
      </c>
      <c r="C19" s="117">
        <v>2740</v>
      </c>
      <c r="D19" s="61">
        <v>1810</v>
      </c>
      <c r="E19" s="117">
        <v>1460</v>
      </c>
      <c r="F19" s="57">
        <v>0.88</v>
      </c>
      <c r="G19" s="86">
        <v>0.9066213921901528</v>
      </c>
      <c r="H19" s="57">
        <f t="shared" si="0"/>
        <v>0.03</v>
      </c>
      <c r="I19" s="58">
        <v>1470</v>
      </c>
      <c r="J19" s="120">
        <v>1180</v>
      </c>
      <c r="K19" s="46">
        <v>1290</v>
      </c>
      <c r="L19" s="120">
        <v>1070</v>
      </c>
      <c r="M19" s="49">
        <v>7972000</v>
      </c>
      <c r="N19" s="112">
        <v>7891000</v>
      </c>
      <c r="O19" s="114">
        <f t="shared" si="1"/>
        <v>-0.01</v>
      </c>
      <c r="P19" s="112">
        <v>2392000</v>
      </c>
      <c r="Q19" s="150">
        <v>234000</v>
      </c>
    </row>
    <row r="20" spans="1:17" ht="12.75">
      <c r="A20" s="15" t="s">
        <v>217</v>
      </c>
      <c r="B20" s="61">
        <v>1880</v>
      </c>
      <c r="C20" s="117">
        <v>1800</v>
      </c>
      <c r="D20" s="61">
        <v>1250</v>
      </c>
      <c r="E20" s="117">
        <v>1040</v>
      </c>
      <c r="F20" s="57">
        <v>0.88</v>
      </c>
      <c r="G20" s="86">
        <v>0.9218362282878412</v>
      </c>
      <c r="H20" s="57">
        <f t="shared" si="0"/>
        <v>0.04</v>
      </c>
      <c r="I20" s="58">
        <v>1020</v>
      </c>
      <c r="J20" s="120">
        <v>810</v>
      </c>
      <c r="K20" s="46">
        <v>890</v>
      </c>
      <c r="L20" s="120">
        <v>740</v>
      </c>
      <c r="M20" s="49">
        <v>5165000</v>
      </c>
      <c r="N20" s="112">
        <v>5113000</v>
      </c>
      <c r="O20" s="114">
        <f t="shared" si="1"/>
        <v>-0.01</v>
      </c>
      <c r="P20" s="112">
        <v>2000000</v>
      </c>
      <c r="Q20" s="150">
        <v>169000</v>
      </c>
    </row>
    <row r="21" spans="1:17" ht="12.75">
      <c r="A21" s="15" t="s">
        <v>218</v>
      </c>
      <c r="B21" s="61">
        <v>2270</v>
      </c>
      <c r="C21" s="117">
        <v>2100</v>
      </c>
      <c r="D21" s="61">
        <v>1440</v>
      </c>
      <c r="E21" s="117">
        <v>1140</v>
      </c>
      <c r="F21" s="57">
        <v>0.85</v>
      </c>
      <c r="G21" s="86">
        <v>0.9030501089324618</v>
      </c>
      <c r="H21" s="57">
        <f t="shared" si="0"/>
        <v>0.05</v>
      </c>
      <c r="I21" s="58">
        <v>1220</v>
      </c>
      <c r="J21" s="120">
        <v>920</v>
      </c>
      <c r="K21" s="46">
        <v>1040</v>
      </c>
      <c r="L21" s="120">
        <v>830</v>
      </c>
      <c r="M21" s="49">
        <v>6356000</v>
      </c>
      <c r="N21" s="112">
        <v>6309000</v>
      </c>
      <c r="O21" s="114">
        <f t="shared" si="1"/>
        <v>-0.007</v>
      </c>
      <c r="P21" s="112">
        <v>1824000</v>
      </c>
      <c r="Q21" s="150">
        <v>201000</v>
      </c>
    </row>
    <row r="22" spans="1:17" ht="12.75">
      <c r="A22" s="15" t="s">
        <v>219</v>
      </c>
      <c r="B22" s="61">
        <v>2550</v>
      </c>
      <c r="C22" s="117">
        <v>2360</v>
      </c>
      <c r="D22" s="61">
        <v>1670</v>
      </c>
      <c r="E22" s="117">
        <v>1380</v>
      </c>
      <c r="F22" s="57">
        <v>0.88</v>
      </c>
      <c r="G22" s="86">
        <v>0.9396471680594243</v>
      </c>
      <c r="H22" s="57">
        <f t="shared" si="0"/>
        <v>0.06</v>
      </c>
      <c r="I22" s="58">
        <v>1370</v>
      </c>
      <c r="J22" s="120">
        <v>1080</v>
      </c>
      <c r="K22" s="46">
        <v>1200</v>
      </c>
      <c r="L22" s="120">
        <v>1010</v>
      </c>
      <c r="M22" s="49">
        <v>7041000</v>
      </c>
      <c r="N22" s="112">
        <v>6778000</v>
      </c>
      <c r="O22" s="114">
        <f t="shared" si="1"/>
        <v>-0.037</v>
      </c>
      <c r="P22" s="112">
        <v>2572000</v>
      </c>
      <c r="Q22" s="150">
        <v>233000</v>
      </c>
    </row>
    <row r="23" spans="1:17" ht="12.75">
      <c r="A23" s="15" t="s">
        <v>220</v>
      </c>
      <c r="B23" s="61">
        <v>1310</v>
      </c>
      <c r="C23" s="117">
        <v>1240</v>
      </c>
      <c r="D23" s="61">
        <v>840</v>
      </c>
      <c r="E23" s="117">
        <v>670</v>
      </c>
      <c r="F23" s="57">
        <v>0.88</v>
      </c>
      <c r="G23" s="86">
        <v>0.926829268292683</v>
      </c>
      <c r="H23" s="57">
        <f t="shared" si="0"/>
        <v>0.05</v>
      </c>
      <c r="I23" s="58">
        <v>690</v>
      </c>
      <c r="J23" s="120">
        <v>530</v>
      </c>
      <c r="K23" s="46">
        <v>600</v>
      </c>
      <c r="L23" s="120">
        <v>490</v>
      </c>
      <c r="M23" s="49">
        <v>4230000</v>
      </c>
      <c r="N23" s="112">
        <v>4247000</v>
      </c>
      <c r="O23" s="114">
        <f t="shared" si="1"/>
        <v>0.004</v>
      </c>
      <c r="P23" s="112">
        <v>1557000</v>
      </c>
      <c r="Q23" s="150">
        <v>114000</v>
      </c>
    </row>
    <row r="24" spans="1:17" ht="12.75">
      <c r="A24" s="15" t="s">
        <v>221</v>
      </c>
      <c r="B24" s="61">
        <v>860</v>
      </c>
      <c r="C24" s="117">
        <v>790</v>
      </c>
      <c r="D24" s="61">
        <v>530</v>
      </c>
      <c r="E24" s="117">
        <v>400</v>
      </c>
      <c r="F24" s="57">
        <v>0.87</v>
      </c>
      <c r="G24" s="86">
        <v>0.9096385542168675</v>
      </c>
      <c r="H24" s="57">
        <f t="shared" si="0"/>
        <v>0.04</v>
      </c>
      <c r="I24" s="58">
        <v>440</v>
      </c>
      <c r="J24" s="120">
        <v>330</v>
      </c>
      <c r="K24" s="46">
        <v>380</v>
      </c>
      <c r="L24" s="120">
        <v>300</v>
      </c>
      <c r="M24" s="49">
        <v>2886000</v>
      </c>
      <c r="N24" s="112">
        <v>2865000</v>
      </c>
      <c r="O24" s="114">
        <f t="shared" si="1"/>
        <v>-0.007</v>
      </c>
      <c r="P24" s="112">
        <v>870000</v>
      </c>
      <c r="Q24" s="150">
        <v>74000</v>
      </c>
    </row>
    <row r="25" spans="1:17" ht="12.75">
      <c r="A25" s="15" t="s">
        <v>222</v>
      </c>
      <c r="B25" s="61">
        <v>2180</v>
      </c>
      <c r="C25" s="117">
        <v>2050</v>
      </c>
      <c r="D25" s="61">
        <v>1390</v>
      </c>
      <c r="E25" s="117">
        <v>1170</v>
      </c>
      <c r="F25" s="57">
        <v>0.89</v>
      </c>
      <c r="G25" s="86">
        <v>0.9261241970021413</v>
      </c>
      <c r="H25" s="57">
        <f t="shared" si="0"/>
        <v>0.04</v>
      </c>
      <c r="I25" s="58">
        <v>1140</v>
      </c>
      <c r="J25" s="120">
        <v>930</v>
      </c>
      <c r="K25" s="46">
        <v>1020</v>
      </c>
      <c r="L25" s="120">
        <v>870</v>
      </c>
      <c r="M25" s="49">
        <v>5755000</v>
      </c>
      <c r="N25" s="112">
        <v>5546000</v>
      </c>
      <c r="O25" s="114">
        <f t="shared" si="1"/>
        <v>-0.036</v>
      </c>
      <c r="P25" s="112">
        <v>2327000</v>
      </c>
      <c r="Q25" s="150">
        <v>227000</v>
      </c>
    </row>
    <row r="26" spans="1:17" ht="12.75">
      <c r="A26" s="15" t="s">
        <v>223</v>
      </c>
      <c r="B26" s="61">
        <v>2860</v>
      </c>
      <c r="C26" s="117">
        <v>2670</v>
      </c>
      <c r="D26" s="61">
        <v>1740</v>
      </c>
      <c r="E26" s="117">
        <v>1430</v>
      </c>
      <c r="F26" s="57">
        <v>0.85</v>
      </c>
      <c r="G26" s="86">
        <v>0.9303571428571429</v>
      </c>
      <c r="H26" s="57">
        <f t="shared" si="0"/>
        <v>0.08</v>
      </c>
      <c r="I26" s="58">
        <v>1450</v>
      </c>
      <c r="J26" s="120">
        <v>1120</v>
      </c>
      <c r="K26" s="46">
        <v>1240</v>
      </c>
      <c r="L26" s="120">
        <v>1040</v>
      </c>
      <c r="M26" s="49">
        <v>7317000</v>
      </c>
      <c r="N26" s="112">
        <v>7124000</v>
      </c>
      <c r="O26" s="114">
        <f t="shared" si="1"/>
        <v>-0.026</v>
      </c>
      <c r="P26" s="112">
        <v>2621000</v>
      </c>
      <c r="Q26" s="150">
        <v>280000</v>
      </c>
    </row>
    <row r="27" spans="1:17" ht="12.75">
      <c r="A27" s="15" t="s">
        <v>224</v>
      </c>
      <c r="B27" s="61">
        <v>2240</v>
      </c>
      <c r="C27" s="117">
        <v>2090</v>
      </c>
      <c r="D27" s="61">
        <v>1340</v>
      </c>
      <c r="E27" s="117">
        <v>1080</v>
      </c>
      <c r="F27" s="57">
        <v>0.87</v>
      </c>
      <c r="G27" s="86">
        <v>0.919908466819222</v>
      </c>
      <c r="H27" s="57">
        <f t="shared" si="0"/>
        <v>0.05</v>
      </c>
      <c r="I27" s="58">
        <v>1140</v>
      </c>
      <c r="J27" s="120">
        <v>870</v>
      </c>
      <c r="K27" s="46">
        <v>990</v>
      </c>
      <c r="L27" s="120">
        <v>800</v>
      </c>
      <c r="M27" s="49">
        <v>7634000</v>
      </c>
      <c r="N27" s="112">
        <v>7247000</v>
      </c>
      <c r="O27" s="114">
        <f t="shared" si="1"/>
        <v>-0.051</v>
      </c>
      <c r="P27" s="112">
        <v>1943000</v>
      </c>
      <c r="Q27" s="150">
        <v>253000</v>
      </c>
    </row>
    <row r="28" spans="1:17" ht="12.75">
      <c r="A28" s="15" t="s">
        <v>225</v>
      </c>
      <c r="B28" s="61">
        <v>1660</v>
      </c>
      <c r="C28" s="117">
        <v>1550</v>
      </c>
      <c r="D28" s="61">
        <v>1060</v>
      </c>
      <c r="E28" s="117">
        <v>860</v>
      </c>
      <c r="F28" s="57">
        <v>0.86</v>
      </c>
      <c r="G28" s="86">
        <v>0.9097633136094675</v>
      </c>
      <c r="H28" s="57">
        <f t="shared" si="0"/>
        <v>0.05</v>
      </c>
      <c r="I28" s="58">
        <v>870</v>
      </c>
      <c r="J28" s="120">
        <v>680</v>
      </c>
      <c r="K28" s="46">
        <v>750</v>
      </c>
      <c r="L28" s="120">
        <v>620</v>
      </c>
      <c r="M28" s="49">
        <v>4906000</v>
      </c>
      <c r="N28" s="112">
        <v>4851000</v>
      </c>
      <c r="O28" s="114">
        <f t="shared" si="1"/>
        <v>-0.011</v>
      </c>
      <c r="P28" s="112">
        <v>1723000</v>
      </c>
      <c r="Q28" s="150">
        <v>135000</v>
      </c>
    </row>
    <row r="29" spans="1:17" ht="12.75">
      <c r="A29" s="15" t="s">
        <v>226</v>
      </c>
      <c r="B29" s="61">
        <v>1200</v>
      </c>
      <c r="C29" s="117">
        <v>1140</v>
      </c>
      <c r="D29" s="61">
        <v>830</v>
      </c>
      <c r="E29" s="117">
        <v>690</v>
      </c>
      <c r="F29" s="57">
        <v>0.86</v>
      </c>
      <c r="G29" s="86">
        <v>0.9243542435424354</v>
      </c>
      <c r="H29" s="57">
        <f t="shared" si="0"/>
        <v>0.06</v>
      </c>
      <c r="I29" s="58">
        <v>690</v>
      </c>
      <c r="J29" s="120">
        <v>540</v>
      </c>
      <c r="K29" s="46">
        <v>600</v>
      </c>
      <c r="L29" s="120">
        <v>500</v>
      </c>
      <c r="M29" s="49">
        <v>3283000</v>
      </c>
      <c r="N29" s="112">
        <v>3125000</v>
      </c>
      <c r="O29" s="114">
        <f t="shared" si="1"/>
        <v>-0.048</v>
      </c>
      <c r="P29" s="112">
        <v>1631000</v>
      </c>
      <c r="Q29" s="150">
        <v>120000</v>
      </c>
    </row>
    <row r="30" spans="1:17" ht="12.75">
      <c r="A30" s="15" t="s">
        <v>227</v>
      </c>
      <c r="B30" s="61">
        <v>2570</v>
      </c>
      <c r="C30" s="117">
        <v>2380</v>
      </c>
      <c r="D30" s="61">
        <v>1550</v>
      </c>
      <c r="E30" s="117">
        <v>1150</v>
      </c>
      <c r="F30" s="57">
        <v>0.85</v>
      </c>
      <c r="G30" s="86">
        <v>0.8851422550052687</v>
      </c>
      <c r="H30" s="57">
        <f t="shared" si="0"/>
        <v>0.04</v>
      </c>
      <c r="I30" s="58">
        <v>1300</v>
      </c>
      <c r="J30" s="120">
        <v>950</v>
      </c>
      <c r="K30" s="46">
        <v>1110</v>
      </c>
      <c r="L30" s="120">
        <v>840</v>
      </c>
      <c r="M30" s="49">
        <v>7282000</v>
      </c>
      <c r="N30" s="112">
        <v>7221000</v>
      </c>
      <c r="O30" s="114">
        <f t="shared" si="1"/>
        <v>-0.008</v>
      </c>
      <c r="P30" s="112">
        <v>1804000</v>
      </c>
      <c r="Q30" s="150">
        <v>196000</v>
      </c>
    </row>
    <row r="31" spans="1:17" ht="12.75">
      <c r="A31" s="15" t="s">
        <v>228</v>
      </c>
      <c r="B31" s="61">
        <v>3660</v>
      </c>
      <c r="C31" s="117">
        <v>3440</v>
      </c>
      <c r="D31" s="61">
        <v>2130</v>
      </c>
      <c r="E31" s="117">
        <v>1770</v>
      </c>
      <c r="F31" s="57">
        <v>0.84</v>
      </c>
      <c r="G31" s="86">
        <v>0.9038461538461539</v>
      </c>
      <c r="H31" s="57">
        <f t="shared" si="0"/>
        <v>0.06</v>
      </c>
      <c r="I31" s="58">
        <v>1810</v>
      </c>
      <c r="J31" s="120">
        <v>1400</v>
      </c>
      <c r="K31" s="46">
        <v>1510</v>
      </c>
      <c r="L31" s="120">
        <v>1270</v>
      </c>
      <c r="M31" s="49">
        <v>11348000</v>
      </c>
      <c r="N31" s="112">
        <v>11140000</v>
      </c>
      <c r="O31" s="114">
        <f t="shared" si="1"/>
        <v>-0.018</v>
      </c>
      <c r="P31" s="112">
        <v>2923000</v>
      </c>
      <c r="Q31" s="150">
        <v>320000</v>
      </c>
    </row>
    <row r="32" spans="1:17" ht="12.75">
      <c r="A32" s="15" t="s">
        <v>229</v>
      </c>
      <c r="B32" s="61">
        <v>1910</v>
      </c>
      <c r="C32" s="117">
        <v>1780</v>
      </c>
      <c r="D32" s="61">
        <v>1270</v>
      </c>
      <c r="E32" s="117">
        <v>1040</v>
      </c>
      <c r="F32" s="57">
        <v>0.89</v>
      </c>
      <c r="G32" s="86">
        <v>0.9416243654822335</v>
      </c>
      <c r="H32" s="57">
        <f t="shared" si="0"/>
        <v>0.05</v>
      </c>
      <c r="I32" s="58">
        <v>1010</v>
      </c>
      <c r="J32" s="120">
        <v>790</v>
      </c>
      <c r="K32" s="46">
        <v>900</v>
      </c>
      <c r="L32" s="120">
        <v>740</v>
      </c>
      <c r="M32" s="49">
        <v>5059000</v>
      </c>
      <c r="N32" s="112">
        <v>4952000</v>
      </c>
      <c r="O32" s="114">
        <f t="shared" si="1"/>
        <v>-0.021</v>
      </c>
      <c r="P32" s="112">
        <v>2044000</v>
      </c>
      <c r="Q32" s="150">
        <v>122000</v>
      </c>
    </row>
    <row r="33" spans="1:17" ht="12.75">
      <c r="A33" s="15" t="s">
        <v>230</v>
      </c>
      <c r="B33" s="61">
        <v>3690</v>
      </c>
      <c r="C33" s="117">
        <v>3500</v>
      </c>
      <c r="D33" s="61">
        <v>2230</v>
      </c>
      <c r="E33" s="117">
        <v>1820</v>
      </c>
      <c r="F33" s="57">
        <v>0.87</v>
      </c>
      <c r="G33" s="86">
        <v>0.9244505494505495</v>
      </c>
      <c r="H33" s="57">
        <f t="shared" si="0"/>
        <v>0.05</v>
      </c>
      <c r="I33" s="58">
        <v>1840</v>
      </c>
      <c r="J33" s="120">
        <v>1460</v>
      </c>
      <c r="K33" s="46">
        <v>1610</v>
      </c>
      <c r="L33" s="120">
        <v>1350</v>
      </c>
      <c r="M33" s="49">
        <v>9687000</v>
      </c>
      <c r="N33" s="112">
        <v>9599000</v>
      </c>
      <c r="O33" s="114">
        <f t="shared" si="1"/>
        <v>-0.009</v>
      </c>
      <c r="P33" s="112">
        <v>2865000</v>
      </c>
      <c r="Q33" s="150">
        <v>310000</v>
      </c>
    </row>
    <row r="34" spans="1:17" ht="12.75">
      <c r="A34" s="15" t="s">
        <v>231</v>
      </c>
      <c r="B34" s="61">
        <v>1840</v>
      </c>
      <c r="C34" s="117">
        <v>1740</v>
      </c>
      <c r="D34" s="61">
        <v>1170</v>
      </c>
      <c r="E34" s="117">
        <v>950</v>
      </c>
      <c r="F34" s="57">
        <v>0.87</v>
      </c>
      <c r="G34" s="86">
        <v>0.9375830013280213</v>
      </c>
      <c r="H34" s="57">
        <f t="shared" si="0"/>
        <v>0.07</v>
      </c>
      <c r="I34" s="58">
        <v>970</v>
      </c>
      <c r="J34" s="120">
        <v>750</v>
      </c>
      <c r="K34" s="46">
        <v>850</v>
      </c>
      <c r="L34" s="120">
        <v>710</v>
      </c>
      <c r="M34" s="49">
        <v>5403000</v>
      </c>
      <c r="N34" s="112">
        <v>5353000</v>
      </c>
      <c r="O34" s="114">
        <f t="shared" si="1"/>
        <v>-0.009</v>
      </c>
      <c r="P34" s="112">
        <v>1638000</v>
      </c>
      <c r="Q34" s="150">
        <v>169000</v>
      </c>
    </row>
    <row r="35" spans="1:17" ht="12.75">
      <c r="A35" s="15" t="s">
        <v>232</v>
      </c>
      <c r="B35" s="61">
        <v>2860</v>
      </c>
      <c r="C35" s="117">
        <v>2670</v>
      </c>
      <c r="D35" s="61">
        <v>1820</v>
      </c>
      <c r="E35" s="117">
        <v>1470</v>
      </c>
      <c r="F35" s="57">
        <v>0.87</v>
      </c>
      <c r="G35" s="86">
        <v>0.9195305951383068</v>
      </c>
      <c r="H35" s="57">
        <f t="shared" si="0"/>
        <v>0.05</v>
      </c>
      <c r="I35" s="58">
        <v>1520</v>
      </c>
      <c r="J35" s="120">
        <v>1190</v>
      </c>
      <c r="K35" s="46">
        <v>1330</v>
      </c>
      <c r="L35" s="120">
        <v>1100</v>
      </c>
      <c r="M35" s="49">
        <v>9418000</v>
      </c>
      <c r="N35" s="112">
        <v>9185000</v>
      </c>
      <c r="O35" s="114">
        <f t="shared" si="1"/>
        <v>-0.025</v>
      </c>
      <c r="P35" s="112">
        <v>2769000</v>
      </c>
      <c r="Q35" s="150">
        <v>250000</v>
      </c>
    </row>
    <row r="36" spans="1:17" ht="12.75">
      <c r="A36" s="15" t="s">
        <v>233</v>
      </c>
      <c r="B36" s="61">
        <v>7190</v>
      </c>
      <c r="C36" s="117">
        <v>6720</v>
      </c>
      <c r="D36" s="61">
        <v>4450</v>
      </c>
      <c r="E36" s="117">
        <v>3500</v>
      </c>
      <c r="F36" s="57">
        <v>0.86</v>
      </c>
      <c r="G36" s="86">
        <v>0.9168147884820477</v>
      </c>
      <c r="H36" s="57">
        <f t="shared" si="0"/>
        <v>0.06</v>
      </c>
      <c r="I36" s="58">
        <v>3730</v>
      </c>
      <c r="J36" s="120">
        <v>2810</v>
      </c>
      <c r="K36" s="46">
        <v>3220</v>
      </c>
      <c r="L36" s="120">
        <v>2580</v>
      </c>
      <c r="M36" s="49">
        <v>24863000</v>
      </c>
      <c r="N36" s="112">
        <v>24694000</v>
      </c>
      <c r="O36" s="114">
        <f t="shared" si="1"/>
        <v>-0.007</v>
      </c>
      <c r="P36" s="112">
        <v>6557000</v>
      </c>
      <c r="Q36" s="150">
        <v>673000</v>
      </c>
    </row>
    <row r="37" spans="1:17" ht="12.75">
      <c r="A37" s="15" t="s">
        <v>234</v>
      </c>
      <c r="B37" s="61">
        <v>2040</v>
      </c>
      <c r="C37" s="117">
        <v>1910</v>
      </c>
      <c r="D37" s="61">
        <v>1310</v>
      </c>
      <c r="E37" s="117">
        <v>1060</v>
      </c>
      <c r="F37" s="57">
        <v>0.88</v>
      </c>
      <c r="G37" s="86">
        <v>0.9209302325581395</v>
      </c>
      <c r="H37" s="57">
        <f t="shared" si="0"/>
        <v>0.04</v>
      </c>
      <c r="I37" s="58">
        <v>1080</v>
      </c>
      <c r="J37" s="120">
        <v>860</v>
      </c>
      <c r="K37" s="46">
        <v>940</v>
      </c>
      <c r="L37" s="120">
        <v>790</v>
      </c>
      <c r="M37" s="49">
        <v>5522000</v>
      </c>
      <c r="N37" s="112">
        <v>5291000</v>
      </c>
      <c r="O37" s="114">
        <f t="shared" si="1"/>
        <v>-0.042</v>
      </c>
      <c r="P37" s="112">
        <v>2174000</v>
      </c>
      <c r="Q37" s="150">
        <v>190000</v>
      </c>
    </row>
    <row r="38" spans="1:17" ht="12.75">
      <c r="A38" s="15" t="s">
        <v>235</v>
      </c>
      <c r="B38" s="61">
        <v>6140</v>
      </c>
      <c r="C38" s="117">
        <v>5760</v>
      </c>
      <c r="D38" s="61">
        <v>3880</v>
      </c>
      <c r="E38" s="117">
        <v>3140</v>
      </c>
      <c r="F38" s="57">
        <v>0.85</v>
      </c>
      <c r="G38" s="86">
        <v>0.9241686942416869</v>
      </c>
      <c r="H38" s="57">
        <f t="shared" si="0"/>
        <v>0.07</v>
      </c>
      <c r="I38" s="58">
        <v>3250</v>
      </c>
      <c r="J38" s="120">
        <v>2470</v>
      </c>
      <c r="K38" s="46">
        <v>2770</v>
      </c>
      <c r="L38" s="120">
        <v>2280</v>
      </c>
      <c r="M38" s="49">
        <v>19861000</v>
      </c>
      <c r="N38" s="112">
        <v>19654000</v>
      </c>
      <c r="O38" s="114">
        <f t="shared" si="1"/>
        <v>-0.01</v>
      </c>
      <c r="P38" s="112">
        <v>5552000</v>
      </c>
      <c r="Q38" s="150">
        <v>544000</v>
      </c>
    </row>
    <row r="39" spans="1:17" ht="12.75">
      <c r="A39" s="15" t="s">
        <v>236</v>
      </c>
      <c r="B39" s="61">
        <v>940</v>
      </c>
      <c r="C39" s="117">
        <v>890</v>
      </c>
      <c r="D39" s="61">
        <v>580</v>
      </c>
      <c r="E39" s="117">
        <v>450</v>
      </c>
      <c r="F39" s="57">
        <v>0.86</v>
      </c>
      <c r="G39" s="86">
        <v>0.9130434782608695</v>
      </c>
      <c r="H39" s="57">
        <f t="shared" si="0"/>
        <v>0.05</v>
      </c>
      <c r="I39" s="58">
        <v>480</v>
      </c>
      <c r="J39" s="120">
        <v>370</v>
      </c>
      <c r="K39" s="46">
        <v>420</v>
      </c>
      <c r="L39" s="120">
        <v>340</v>
      </c>
      <c r="M39" s="49">
        <v>3116000</v>
      </c>
      <c r="N39" s="112">
        <v>3090000</v>
      </c>
      <c r="O39" s="114">
        <f t="shared" si="1"/>
        <v>-0.008</v>
      </c>
      <c r="P39" s="112">
        <v>961000</v>
      </c>
      <c r="Q39" s="150">
        <v>87000</v>
      </c>
    </row>
    <row r="40" spans="1:17" ht="12.75">
      <c r="A40" s="15" t="s">
        <v>237</v>
      </c>
      <c r="B40" s="61">
        <v>3370</v>
      </c>
      <c r="C40" s="117">
        <v>3160</v>
      </c>
      <c r="D40" s="61">
        <v>2130</v>
      </c>
      <c r="E40" s="117">
        <v>1710</v>
      </c>
      <c r="F40" s="57">
        <v>0.88</v>
      </c>
      <c r="G40" s="86">
        <v>0.9171597633136095</v>
      </c>
      <c r="H40" s="57">
        <f t="shared" si="0"/>
        <v>0.04</v>
      </c>
      <c r="I40" s="58">
        <v>1760</v>
      </c>
      <c r="J40" s="120">
        <v>1350</v>
      </c>
      <c r="K40" s="46">
        <v>1540</v>
      </c>
      <c r="L40" s="120">
        <v>1240</v>
      </c>
      <c r="M40" s="49">
        <v>9403000</v>
      </c>
      <c r="N40" s="112">
        <v>9264000</v>
      </c>
      <c r="O40" s="114">
        <f t="shared" si="1"/>
        <v>-0.015</v>
      </c>
      <c r="P40" s="112">
        <v>3239000</v>
      </c>
      <c r="Q40" s="150">
        <v>300000</v>
      </c>
    </row>
    <row r="41" spans="1:17" ht="12.75">
      <c r="A41" s="15" t="s">
        <v>238</v>
      </c>
      <c r="B41" s="61">
        <v>1870</v>
      </c>
      <c r="C41" s="117">
        <v>1720</v>
      </c>
      <c r="D41" s="61">
        <v>1120</v>
      </c>
      <c r="E41" s="117">
        <v>880</v>
      </c>
      <c r="F41" s="57">
        <v>0.85</v>
      </c>
      <c r="G41" s="86">
        <v>0.9223021582733812</v>
      </c>
      <c r="H41" s="57">
        <f t="shared" si="0"/>
        <v>0.07</v>
      </c>
      <c r="I41" s="58">
        <v>950</v>
      </c>
      <c r="J41" s="120">
        <v>700</v>
      </c>
      <c r="K41" s="46">
        <v>810</v>
      </c>
      <c r="L41" s="120">
        <v>640</v>
      </c>
      <c r="M41" s="49">
        <v>5984000</v>
      </c>
      <c r="N41" s="112">
        <v>5779000</v>
      </c>
      <c r="O41" s="114">
        <f t="shared" si="1"/>
        <v>-0.034</v>
      </c>
      <c r="P41" s="112">
        <v>1511000</v>
      </c>
      <c r="Q41" s="150">
        <v>169000</v>
      </c>
    </row>
    <row r="42" spans="1:17" ht="12.75">
      <c r="A42" s="15" t="s">
        <v>239</v>
      </c>
      <c r="B42" s="61">
        <v>5700</v>
      </c>
      <c r="C42" s="117">
        <v>5300</v>
      </c>
      <c r="D42" s="61">
        <v>3170</v>
      </c>
      <c r="E42" s="117">
        <v>2530</v>
      </c>
      <c r="F42" s="57">
        <v>0.85</v>
      </c>
      <c r="G42" s="86">
        <v>0.9175506268081003</v>
      </c>
      <c r="H42" s="57">
        <f t="shared" si="0"/>
        <v>0.07</v>
      </c>
      <c r="I42" s="58">
        <v>2800</v>
      </c>
      <c r="J42" s="120">
        <v>2070</v>
      </c>
      <c r="K42" s="46">
        <v>2380</v>
      </c>
      <c r="L42" s="120">
        <v>1900</v>
      </c>
      <c r="M42" s="49">
        <v>16974000</v>
      </c>
      <c r="N42" s="112">
        <v>16861000</v>
      </c>
      <c r="O42" s="114">
        <f t="shared" si="1"/>
        <v>-0.007</v>
      </c>
      <c r="P42" s="112">
        <v>4520000</v>
      </c>
      <c r="Q42" s="150">
        <v>429000</v>
      </c>
    </row>
    <row r="43" spans="1:17" ht="12.75">
      <c r="A43" s="15" t="s">
        <v>240</v>
      </c>
      <c r="B43" s="61">
        <v>2720</v>
      </c>
      <c r="C43" s="117">
        <v>2510</v>
      </c>
      <c r="D43" s="61">
        <v>1550</v>
      </c>
      <c r="E43" s="117">
        <v>1200</v>
      </c>
      <c r="F43" s="57">
        <v>0.85</v>
      </c>
      <c r="G43" s="86">
        <v>0.9068825910931174</v>
      </c>
      <c r="H43" s="57">
        <f t="shared" si="0"/>
        <v>0.06</v>
      </c>
      <c r="I43" s="58">
        <v>1330</v>
      </c>
      <c r="J43" s="120">
        <v>990</v>
      </c>
      <c r="K43" s="46">
        <v>1130</v>
      </c>
      <c r="L43" s="120">
        <v>900</v>
      </c>
      <c r="M43" s="49">
        <v>7867000</v>
      </c>
      <c r="N43" s="112">
        <v>7719000</v>
      </c>
      <c r="O43" s="114">
        <f t="shared" si="1"/>
        <v>-0.019</v>
      </c>
      <c r="P43" s="112">
        <v>2144000</v>
      </c>
      <c r="Q43" s="150">
        <v>207000</v>
      </c>
    </row>
    <row r="44" spans="1:17" ht="12.75">
      <c r="A44" s="15" t="s">
        <v>241</v>
      </c>
      <c r="B44" s="61">
        <v>2040</v>
      </c>
      <c r="C44" s="117">
        <v>1890</v>
      </c>
      <c r="D44" s="61">
        <v>1250</v>
      </c>
      <c r="E44" s="117">
        <v>980</v>
      </c>
      <c r="F44" s="57">
        <v>0.87</v>
      </c>
      <c r="G44" s="86">
        <v>0.9263024142312579</v>
      </c>
      <c r="H44" s="57">
        <f t="shared" si="0"/>
        <v>0.06</v>
      </c>
      <c r="I44" s="58">
        <v>1050</v>
      </c>
      <c r="J44" s="120">
        <v>790</v>
      </c>
      <c r="K44" s="46">
        <v>910</v>
      </c>
      <c r="L44" s="120">
        <v>730</v>
      </c>
      <c r="M44" s="49">
        <v>6284000</v>
      </c>
      <c r="N44" s="112">
        <v>6089000</v>
      </c>
      <c r="O44" s="114">
        <f t="shared" si="1"/>
        <v>-0.031</v>
      </c>
      <c r="P44" s="112">
        <v>1993000</v>
      </c>
      <c r="Q44" s="150">
        <v>144000</v>
      </c>
    </row>
    <row r="45" spans="1:17" ht="12.75">
      <c r="A45" s="15" t="s">
        <v>242</v>
      </c>
      <c r="B45" s="61">
        <v>1750</v>
      </c>
      <c r="C45" s="117">
        <v>1640</v>
      </c>
      <c r="D45" s="61">
        <v>1080</v>
      </c>
      <c r="E45" s="117">
        <v>900</v>
      </c>
      <c r="F45" s="57">
        <v>0.86</v>
      </c>
      <c r="G45" s="86">
        <v>0.9305354558610709</v>
      </c>
      <c r="H45" s="57">
        <f t="shared" si="0"/>
        <v>0.07</v>
      </c>
      <c r="I45" s="58">
        <v>890</v>
      </c>
      <c r="J45" s="120">
        <v>690</v>
      </c>
      <c r="K45" s="46">
        <v>770</v>
      </c>
      <c r="L45" s="120">
        <v>640</v>
      </c>
      <c r="M45" s="49">
        <v>4868000</v>
      </c>
      <c r="N45" s="112">
        <v>4816000</v>
      </c>
      <c r="O45" s="114">
        <f t="shared" si="1"/>
        <v>-0.011</v>
      </c>
      <c r="P45" s="112">
        <v>1455000</v>
      </c>
      <c r="Q45" s="150">
        <v>150000</v>
      </c>
    </row>
    <row r="46" spans="1:17" ht="12.75">
      <c r="A46" s="15" t="s">
        <v>243</v>
      </c>
      <c r="B46" s="61">
        <v>1120</v>
      </c>
      <c r="C46" s="117">
        <v>1050</v>
      </c>
      <c r="D46" s="61">
        <v>750</v>
      </c>
      <c r="E46" s="117">
        <v>580</v>
      </c>
      <c r="F46" s="57">
        <v>0.87</v>
      </c>
      <c r="G46" s="86">
        <v>0.9034334763948498</v>
      </c>
      <c r="H46" s="57">
        <f t="shared" si="0"/>
        <v>0.03</v>
      </c>
      <c r="I46" s="58">
        <v>610</v>
      </c>
      <c r="J46" s="120">
        <v>470</v>
      </c>
      <c r="K46" s="46">
        <v>530</v>
      </c>
      <c r="L46" s="120">
        <v>420</v>
      </c>
      <c r="M46" s="49">
        <v>3234000</v>
      </c>
      <c r="N46" s="112">
        <v>3225000</v>
      </c>
      <c r="O46" s="114">
        <f t="shared" si="1"/>
        <v>-0.003</v>
      </c>
      <c r="P46" s="112">
        <v>1210000</v>
      </c>
      <c r="Q46" s="150">
        <v>100000</v>
      </c>
    </row>
    <row r="47" spans="1:17" ht="12.75">
      <c r="A47" s="15" t="s">
        <v>244</v>
      </c>
      <c r="B47" s="61">
        <v>2110</v>
      </c>
      <c r="C47" s="117">
        <v>2000</v>
      </c>
      <c r="D47" s="61">
        <v>1290</v>
      </c>
      <c r="E47" s="117">
        <v>1090</v>
      </c>
      <c r="F47" s="57">
        <v>0.87</v>
      </c>
      <c r="G47" s="86">
        <v>0.9229885057471264</v>
      </c>
      <c r="H47" s="57">
        <f t="shared" si="0"/>
        <v>0.05</v>
      </c>
      <c r="I47" s="58">
        <v>1070</v>
      </c>
      <c r="J47" s="120">
        <v>870</v>
      </c>
      <c r="K47" s="46">
        <v>930</v>
      </c>
      <c r="L47" s="120">
        <v>800</v>
      </c>
      <c r="M47" s="49">
        <v>6438000</v>
      </c>
      <c r="N47" s="112">
        <v>6411000</v>
      </c>
      <c r="O47" s="114">
        <f t="shared" si="1"/>
        <v>-0.004</v>
      </c>
      <c r="P47" s="112">
        <v>2102000</v>
      </c>
      <c r="Q47" s="150">
        <v>234000</v>
      </c>
    </row>
    <row r="48" spans="1:17" ht="12.75">
      <c r="A48" s="15" t="s">
        <v>245</v>
      </c>
      <c r="B48" s="61">
        <v>1650</v>
      </c>
      <c r="C48" s="117">
        <v>1560</v>
      </c>
      <c r="D48" s="61">
        <v>1010</v>
      </c>
      <c r="E48" s="117">
        <v>840</v>
      </c>
      <c r="F48" s="57">
        <v>0.85</v>
      </c>
      <c r="G48" s="86">
        <v>0.9132947976878613</v>
      </c>
      <c r="H48" s="57">
        <f t="shared" si="0"/>
        <v>0.06</v>
      </c>
      <c r="I48" s="58">
        <v>870</v>
      </c>
      <c r="J48" s="120">
        <v>690</v>
      </c>
      <c r="K48" s="46">
        <v>740</v>
      </c>
      <c r="L48" s="120">
        <v>630</v>
      </c>
      <c r="M48" s="49">
        <v>5786000</v>
      </c>
      <c r="N48" s="112">
        <v>5417000</v>
      </c>
      <c r="O48" s="114">
        <f t="shared" si="1"/>
        <v>-0.064</v>
      </c>
      <c r="P48" s="112">
        <v>1749000</v>
      </c>
      <c r="Q48" s="150">
        <v>175000</v>
      </c>
    </row>
    <row r="49" spans="1:17" ht="12.75">
      <c r="A49" s="15" t="s">
        <v>246</v>
      </c>
      <c r="B49" s="61">
        <v>2690</v>
      </c>
      <c r="C49" s="117">
        <v>2550</v>
      </c>
      <c r="D49" s="61">
        <v>1660</v>
      </c>
      <c r="E49" s="117">
        <v>1330</v>
      </c>
      <c r="F49" s="57">
        <v>0.85</v>
      </c>
      <c r="G49" s="86">
        <v>0.9</v>
      </c>
      <c r="H49" s="57">
        <f t="shared" si="0"/>
        <v>0.05</v>
      </c>
      <c r="I49" s="58">
        <v>1400</v>
      </c>
      <c r="J49" s="120">
        <v>1100</v>
      </c>
      <c r="K49" s="46">
        <v>1190</v>
      </c>
      <c r="L49" s="120">
        <v>990</v>
      </c>
      <c r="M49" s="49">
        <v>8742000</v>
      </c>
      <c r="N49" s="112">
        <v>8242000</v>
      </c>
      <c r="O49" s="114">
        <f t="shared" si="1"/>
        <v>-0.057</v>
      </c>
      <c r="P49" s="112">
        <v>2343000</v>
      </c>
      <c r="Q49" s="150">
        <v>244000</v>
      </c>
    </row>
    <row r="50" spans="1:17" ht="12.75">
      <c r="A50" s="15" t="s">
        <v>247</v>
      </c>
      <c r="B50" s="61">
        <v>2430</v>
      </c>
      <c r="C50" s="117">
        <v>2230</v>
      </c>
      <c r="D50" s="61">
        <v>1530</v>
      </c>
      <c r="E50" s="117">
        <v>1160</v>
      </c>
      <c r="F50" s="57">
        <v>0.84</v>
      </c>
      <c r="G50" s="86">
        <v>0.9231638418079096</v>
      </c>
      <c r="H50" s="57">
        <f t="shared" si="0"/>
        <v>0.08</v>
      </c>
      <c r="I50" s="58">
        <v>1260</v>
      </c>
      <c r="J50" s="120">
        <v>890</v>
      </c>
      <c r="K50" s="46">
        <v>1060</v>
      </c>
      <c r="L50" s="120">
        <v>820</v>
      </c>
      <c r="M50" s="49">
        <v>6364000</v>
      </c>
      <c r="N50" s="112">
        <v>6224000</v>
      </c>
      <c r="O50" s="114">
        <f t="shared" si="1"/>
        <v>-0.022</v>
      </c>
      <c r="P50" s="112">
        <v>1980000</v>
      </c>
      <c r="Q50" s="150">
        <v>195000</v>
      </c>
    </row>
    <row r="51" spans="1:17" ht="12.75">
      <c r="A51" s="15" t="s">
        <v>248</v>
      </c>
      <c r="B51" s="61">
        <v>680</v>
      </c>
      <c r="C51" s="117">
        <v>660</v>
      </c>
      <c r="D51" s="61">
        <v>430</v>
      </c>
      <c r="E51" s="117">
        <v>370</v>
      </c>
      <c r="F51" s="57">
        <v>0.87</v>
      </c>
      <c r="G51" s="86">
        <v>0.9244604316546763</v>
      </c>
      <c r="H51" s="57">
        <f t="shared" si="0"/>
        <v>0.05</v>
      </c>
      <c r="I51" s="58">
        <v>350</v>
      </c>
      <c r="J51" s="120">
        <v>280</v>
      </c>
      <c r="K51" s="46">
        <v>310</v>
      </c>
      <c r="L51" s="120">
        <v>260</v>
      </c>
      <c r="M51" s="49">
        <v>2434000</v>
      </c>
      <c r="N51" s="112">
        <v>2511000</v>
      </c>
      <c r="O51" s="114">
        <f t="shared" si="1"/>
        <v>0.032</v>
      </c>
      <c r="P51" s="112">
        <v>794000</v>
      </c>
      <c r="Q51" s="150">
        <v>59000</v>
      </c>
    </row>
    <row r="52" spans="1:17" ht="12.75">
      <c r="A52" s="15" t="s">
        <v>249</v>
      </c>
      <c r="B52" s="61">
        <v>1850</v>
      </c>
      <c r="C52" s="117">
        <v>1720</v>
      </c>
      <c r="D52" s="61">
        <v>1240</v>
      </c>
      <c r="E52" s="117">
        <v>990</v>
      </c>
      <c r="F52" s="57">
        <v>0.88</v>
      </c>
      <c r="G52" s="86">
        <v>0.9212198221092758</v>
      </c>
      <c r="H52" s="57">
        <f t="shared" si="0"/>
        <v>0.04</v>
      </c>
      <c r="I52" s="58">
        <v>1010</v>
      </c>
      <c r="J52" s="120">
        <v>790</v>
      </c>
      <c r="K52" s="46">
        <v>890</v>
      </c>
      <c r="L52" s="120">
        <v>730</v>
      </c>
      <c r="M52" s="49">
        <v>5751000</v>
      </c>
      <c r="N52" s="112">
        <v>5605000</v>
      </c>
      <c r="O52" s="114">
        <f t="shared" si="1"/>
        <v>-0.025</v>
      </c>
      <c r="P52" s="112">
        <v>2087000</v>
      </c>
      <c r="Q52" s="150">
        <v>177000</v>
      </c>
    </row>
    <row r="53" spans="1:17" ht="12.75">
      <c r="A53" s="15" t="s">
        <v>250</v>
      </c>
      <c r="B53" s="61">
        <v>5640</v>
      </c>
      <c r="C53" s="117">
        <v>5280</v>
      </c>
      <c r="D53" s="61">
        <v>3260</v>
      </c>
      <c r="E53" s="117">
        <v>2560</v>
      </c>
      <c r="F53" s="57">
        <v>0.85</v>
      </c>
      <c r="G53" s="86">
        <v>0.9080459770114943</v>
      </c>
      <c r="H53" s="57">
        <f t="shared" si="0"/>
        <v>0.06</v>
      </c>
      <c r="I53" s="58">
        <v>2830</v>
      </c>
      <c r="J53" s="120">
        <v>2090</v>
      </c>
      <c r="K53" s="46">
        <v>2400</v>
      </c>
      <c r="L53" s="120">
        <v>1900</v>
      </c>
      <c r="M53" s="49">
        <v>14923000</v>
      </c>
      <c r="N53" s="112">
        <v>14744000</v>
      </c>
      <c r="O53" s="114">
        <f t="shared" si="1"/>
        <v>-0.012</v>
      </c>
      <c r="P53" s="112">
        <v>4163000</v>
      </c>
      <c r="Q53" s="150">
        <v>512000</v>
      </c>
    </row>
    <row r="54" spans="1:17" ht="12.75">
      <c r="A54" s="15" t="s">
        <v>251</v>
      </c>
      <c r="B54" s="61">
        <v>1520</v>
      </c>
      <c r="C54" s="117">
        <v>1420</v>
      </c>
      <c r="D54" s="61">
        <v>1000</v>
      </c>
      <c r="E54" s="117">
        <v>830</v>
      </c>
      <c r="F54" s="57">
        <v>0.88</v>
      </c>
      <c r="G54" s="86">
        <v>0.9309815950920245</v>
      </c>
      <c r="H54" s="57">
        <f t="shared" si="0"/>
        <v>0.05</v>
      </c>
      <c r="I54" s="58">
        <v>830</v>
      </c>
      <c r="J54" s="120">
        <v>650</v>
      </c>
      <c r="K54" s="46">
        <v>720</v>
      </c>
      <c r="L54" s="120">
        <v>610</v>
      </c>
      <c r="M54" s="49">
        <v>5053000</v>
      </c>
      <c r="N54" s="112">
        <v>4707000</v>
      </c>
      <c r="O54" s="114">
        <f t="shared" si="1"/>
        <v>-0.068</v>
      </c>
      <c r="P54" s="112">
        <v>1700000</v>
      </c>
      <c r="Q54" s="150">
        <v>149000</v>
      </c>
    </row>
    <row r="55" spans="1:17" ht="12.75">
      <c r="A55" s="15" t="s">
        <v>252</v>
      </c>
      <c r="B55" s="61">
        <v>1160</v>
      </c>
      <c r="C55" s="117">
        <v>1080</v>
      </c>
      <c r="D55" s="61">
        <v>770</v>
      </c>
      <c r="E55" s="117">
        <v>630</v>
      </c>
      <c r="F55" s="57">
        <v>0.87</v>
      </c>
      <c r="G55" s="86">
        <v>0.9210526315789473</v>
      </c>
      <c r="H55" s="57">
        <f t="shared" si="0"/>
        <v>0.05</v>
      </c>
      <c r="I55" s="58">
        <v>640</v>
      </c>
      <c r="J55" s="120">
        <v>490</v>
      </c>
      <c r="K55" s="46">
        <v>560</v>
      </c>
      <c r="L55" s="120">
        <v>460</v>
      </c>
      <c r="M55" s="49">
        <v>2889000</v>
      </c>
      <c r="N55" s="112">
        <v>2738000</v>
      </c>
      <c r="O55" s="114">
        <f t="shared" si="1"/>
        <v>-0.052</v>
      </c>
      <c r="P55" s="112">
        <v>1385000</v>
      </c>
      <c r="Q55" s="150">
        <v>133000</v>
      </c>
    </row>
    <row r="56" spans="1:17" ht="12.75">
      <c r="A56" s="15" t="s">
        <v>253</v>
      </c>
      <c r="B56" s="61">
        <v>3970</v>
      </c>
      <c r="C56" s="117">
        <v>3730</v>
      </c>
      <c r="D56" s="61">
        <v>2550</v>
      </c>
      <c r="E56" s="117">
        <v>1980</v>
      </c>
      <c r="F56" s="57">
        <v>0.86</v>
      </c>
      <c r="G56" s="86">
        <v>0.8981998758535071</v>
      </c>
      <c r="H56" s="57">
        <f t="shared" si="0"/>
        <v>0.04</v>
      </c>
      <c r="I56" s="58">
        <v>2120</v>
      </c>
      <c r="J56" s="120">
        <v>1610</v>
      </c>
      <c r="K56" s="46">
        <v>1820</v>
      </c>
      <c r="L56" s="120">
        <v>1450</v>
      </c>
      <c r="M56" s="49">
        <v>11897000</v>
      </c>
      <c r="N56" s="112">
        <v>11996000</v>
      </c>
      <c r="O56" s="114">
        <f t="shared" si="1"/>
        <v>0.008</v>
      </c>
      <c r="P56" s="112">
        <v>3481000</v>
      </c>
      <c r="Q56" s="150">
        <v>384000</v>
      </c>
    </row>
    <row r="57" spans="1:17" ht="12.75">
      <c r="A57" s="15" t="s">
        <v>254</v>
      </c>
      <c r="B57" s="61">
        <v>1180</v>
      </c>
      <c r="C57" s="117">
        <v>1110</v>
      </c>
      <c r="D57" s="61">
        <v>730</v>
      </c>
      <c r="E57" s="117">
        <v>590</v>
      </c>
      <c r="F57" s="57">
        <v>0.88</v>
      </c>
      <c r="G57" s="86">
        <v>0.9224489795918367</v>
      </c>
      <c r="H57" s="57">
        <f t="shared" si="0"/>
        <v>0.04</v>
      </c>
      <c r="I57" s="58">
        <v>610</v>
      </c>
      <c r="J57" s="120">
        <v>490</v>
      </c>
      <c r="K57" s="46">
        <v>540</v>
      </c>
      <c r="L57" s="120">
        <v>450</v>
      </c>
      <c r="M57" s="49">
        <v>3855000</v>
      </c>
      <c r="N57" s="112">
        <v>3762000</v>
      </c>
      <c r="O57" s="114">
        <f t="shared" si="1"/>
        <v>-0.024</v>
      </c>
      <c r="P57" s="112">
        <v>1357000</v>
      </c>
      <c r="Q57" s="150">
        <v>124000</v>
      </c>
    </row>
    <row r="58" spans="1:17" ht="12.75">
      <c r="A58" s="15" t="s">
        <v>255</v>
      </c>
      <c r="B58" s="61">
        <v>2420</v>
      </c>
      <c r="C58" s="117">
        <v>2230</v>
      </c>
      <c r="D58" s="61">
        <v>1470</v>
      </c>
      <c r="E58" s="117">
        <v>1190</v>
      </c>
      <c r="F58" s="57">
        <v>0.86</v>
      </c>
      <c r="G58" s="86">
        <v>0.9141675284384695</v>
      </c>
      <c r="H58" s="57">
        <f t="shared" si="0"/>
        <v>0.05</v>
      </c>
      <c r="I58" s="58">
        <v>1240</v>
      </c>
      <c r="J58" s="120">
        <v>970</v>
      </c>
      <c r="K58" s="46">
        <v>1080</v>
      </c>
      <c r="L58" s="120">
        <v>880</v>
      </c>
      <c r="M58" s="49">
        <v>7256000</v>
      </c>
      <c r="N58" s="112">
        <v>6883000</v>
      </c>
      <c r="O58" s="114">
        <f t="shared" si="1"/>
        <v>-0.051</v>
      </c>
      <c r="P58" s="112">
        <v>2437000</v>
      </c>
      <c r="Q58" s="150">
        <v>229000</v>
      </c>
    </row>
    <row r="59" spans="1:17" ht="12.75">
      <c r="A59" s="15" t="s">
        <v>256</v>
      </c>
      <c r="B59" s="61">
        <v>4170</v>
      </c>
      <c r="C59" s="117">
        <v>3930</v>
      </c>
      <c r="D59" s="61">
        <v>2570</v>
      </c>
      <c r="E59" s="117">
        <v>2060</v>
      </c>
      <c r="F59" s="57">
        <v>0.86</v>
      </c>
      <c r="G59" s="86">
        <v>0.9000605693519079</v>
      </c>
      <c r="H59" s="57">
        <f t="shared" si="0"/>
        <v>0.04</v>
      </c>
      <c r="I59" s="58">
        <v>2140</v>
      </c>
      <c r="J59" s="120">
        <v>1650</v>
      </c>
      <c r="K59" s="46">
        <v>1840</v>
      </c>
      <c r="L59" s="120">
        <v>1490</v>
      </c>
      <c r="M59" s="49">
        <v>12077000</v>
      </c>
      <c r="N59" s="112">
        <v>11827000</v>
      </c>
      <c r="O59" s="114">
        <f t="shared" si="1"/>
        <v>-0.021</v>
      </c>
      <c r="P59" s="112">
        <v>3100000</v>
      </c>
      <c r="Q59" s="150">
        <v>392000</v>
      </c>
    </row>
    <row r="60" spans="1:17" ht="12.75">
      <c r="A60" s="15" t="s">
        <v>257</v>
      </c>
      <c r="B60" s="61">
        <v>2280</v>
      </c>
      <c r="C60" s="117">
        <v>2130</v>
      </c>
      <c r="D60" s="61">
        <v>1510</v>
      </c>
      <c r="E60" s="117">
        <v>1200</v>
      </c>
      <c r="F60" s="57">
        <v>0.88</v>
      </c>
      <c r="G60" s="86">
        <v>0.9143763213530656</v>
      </c>
      <c r="H60" s="57">
        <f t="shared" si="0"/>
        <v>0.03</v>
      </c>
      <c r="I60" s="58">
        <v>1210</v>
      </c>
      <c r="J60" s="120">
        <v>950</v>
      </c>
      <c r="K60" s="46">
        <v>1060</v>
      </c>
      <c r="L60" s="120">
        <v>870</v>
      </c>
      <c r="M60" s="49">
        <v>7755000</v>
      </c>
      <c r="N60" s="112">
        <v>7693000</v>
      </c>
      <c r="O60" s="114">
        <f t="shared" si="1"/>
        <v>-0.008</v>
      </c>
      <c r="P60" s="112">
        <v>2299000</v>
      </c>
      <c r="Q60" s="150">
        <v>201000</v>
      </c>
    </row>
    <row r="61" spans="1:17" ht="12.75">
      <c r="A61" s="15" t="s">
        <v>258</v>
      </c>
      <c r="B61" s="61">
        <v>1620</v>
      </c>
      <c r="C61" s="117">
        <v>1510</v>
      </c>
      <c r="D61" s="61">
        <v>1110</v>
      </c>
      <c r="E61" s="117">
        <v>890</v>
      </c>
      <c r="F61" s="57">
        <v>0.89</v>
      </c>
      <c r="G61" s="86">
        <v>0.9214285714285714</v>
      </c>
      <c r="H61" s="57">
        <f t="shared" si="0"/>
        <v>0.03</v>
      </c>
      <c r="I61" s="58">
        <v>880</v>
      </c>
      <c r="J61" s="120">
        <v>700</v>
      </c>
      <c r="K61" s="46">
        <v>790</v>
      </c>
      <c r="L61" s="120">
        <v>650</v>
      </c>
      <c r="M61" s="49">
        <v>5108000</v>
      </c>
      <c r="N61" s="112">
        <v>4933000</v>
      </c>
      <c r="O61" s="114">
        <f t="shared" si="1"/>
        <v>-0.034</v>
      </c>
      <c r="P61" s="112">
        <v>1822000</v>
      </c>
      <c r="Q61" s="150">
        <v>151000</v>
      </c>
    </row>
    <row r="62" spans="1:17" ht="12.75">
      <c r="A62" s="15" t="s">
        <v>259</v>
      </c>
      <c r="B62" s="61">
        <v>1790</v>
      </c>
      <c r="C62" s="117">
        <v>1680</v>
      </c>
      <c r="D62" s="61">
        <v>1220</v>
      </c>
      <c r="E62" s="117">
        <v>1020</v>
      </c>
      <c r="F62" s="57">
        <v>0.89</v>
      </c>
      <c r="G62" s="86">
        <v>0.9319640564826701</v>
      </c>
      <c r="H62" s="57">
        <f t="shared" si="0"/>
        <v>0.04</v>
      </c>
      <c r="I62" s="58">
        <v>980</v>
      </c>
      <c r="J62" s="120">
        <v>780</v>
      </c>
      <c r="K62" s="46">
        <v>860</v>
      </c>
      <c r="L62" s="120">
        <v>730</v>
      </c>
      <c r="M62" s="49">
        <v>5803000</v>
      </c>
      <c r="N62" s="112">
        <v>5638000</v>
      </c>
      <c r="O62" s="114">
        <f t="shared" si="1"/>
        <v>-0.028</v>
      </c>
      <c r="P62" s="112">
        <v>2084000</v>
      </c>
      <c r="Q62" s="150">
        <v>208000</v>
      </c>
    </row>
    <row r="63" spans="1:17" ht="12.75">
      <c r="A63" s="15" t="s">
        <v>260</v>
      </c>
      <c r="B63" s="61">
        <v>1370</v>
      </c>
      <c r="C63" s="117">
        <v>1280</v>
      </c>
      <c r="D63" s="61">
        <v>870</v>
      </c>
      <c r="E63" s="117">
        <v>710</v>
      </c>
      <c r="F63" s="57">
        <v>0.87</v>
      </c>
      <c r="G63" s="86">
        <v>0.9085923217550275</v>
      </c>
      <c r="H63" s="57">
        <f t="shared" si="0"/>
        <v>0.04</v>
      </c>
      <c r="I63" s="58">
        <v>700</v>
      </c>
      <c r="J63" s="120">
        <v>550</v>
      </c>
      <c r="K63" s="46">
        <v>610</v>
      </c>
      <c r="L63" s="120">
        <v>500</v>
      </c>
      <c r="M63" s="49">
        <v>4596000</v>
      </c>
      <c r="N63" s="112">
        <v>4328000</v>
      </c>
      <c r="O63" s="114">
        <f t="shared" si="1"/>
        <v>-0.058</v>
      </c>
      <c r="P63" s="112">
        <v>1500000</v>
      </c>
      <c r="Q63" s="150">
        <v>145000</v>
      </c>
    </row>
    <row r="64" spans="1:17" ht="12.75">
      <c r="A64" s="15" t="s">
        <v>261</v>
      </c>
      <c r="B64" s="61">
        <v>2200</v>
      </c>
      <c r="C64" s="117">
        <v>2080</v>
      </c>
      <c r="D64" s="61">
        <v>1410</v>
      </c>
      <c r="E64" s="117">
        <v>1150</v>
      </c>
      <c r="F64" s="57">
        <v>0.87</v>
      </c>
      <c r="G64" s="86">
        <v>0.932620320855615</v>
      </c>
      <c r="H64" s="57">
        <f t="shared" si="0"/>
        <v>0.06</v>
      </c>
      <c r="I64" s="58">
        <v>1190</v>
      </c>
      <c r="J64" s="120">
        <v>940</v>
      </c>
      <c r="K64" s="46">
        <v>1040</v>
      </c>
      <c r="L64" s="120">
        <v>870</v>
      </c>
      <c r="M64" s="49">
        <v>6442000</v>
      </c>
      <c r="N64" s="112">
        <v>6554000</v>
      </c>
      <c r="O64" s="114">
        <f t="shared" si="1"/>
        <v>0.017</v>
      </c>
      <c r="P64" s="112">
        <v>2309000</v>
      </c>
      <c r="Q64" s="150">
        <v>231000</v>
      </c>
    </row>
    <row r="65" spans="1:17" ht="12.75">
      <c r="A65" s="15" t="s">
        <v>262</v>
      </c>
      <c r="B65" s="61">
        <v>2490</v>
      </c>
      <c r="C65" s="117">
        <v>2330</v>
      </c>
      <c r="D65" s="61">
        <v>1570</v>
      </c>
      <c r="E65" s="117">
        <v>1280</v>
      </c>
      <c r="F65" s="57">
        <v>0.89</v>
      </c>
      <c r="G65" s="86">
        <v>0.9280788177339901</v>
      </c>
      <c r="H65" s="57">
        <f t="shared" si="0"/>
        <v>0.04</v>
      </c>
      <c r="I65" s="58">
        <v>1280</v>
      </c>
      <c r="J65" s="120">
        <v>1020</v>
      </c>
      <c r="K65" s="46">
        <v>1130</v>
      </c>
      <c r="L65" s="120">
        <v>940</v>
      </c>
      <c r="M65" s="49">
        <v>7280000</v>
      </c>
      <c r="N65" s="112">
        <v>7054000</v>
      </c>
      <c r="O65" s="114">
        <f t="shared" si="1"/>
        <v>-0.031</v>
      </c>
      <c r="P65" s="112">
        <v>2488000</v>
      </c>
      <c r="Q65" s="150">
        <v>241000</v>
      </c>
    </row>
    <row r="66" spans="1:17" ht="12.75">
      <c r="A66" s="15" t="s">
        <v>263</v>
      </c>
      <c r="B66" s="61">
        <v>1690</v>
      </c>
      <c r="C66" s="117">
        <v>1580</v>
      </c>
      <c r="D66" s="61">
        <v>1160</v>
      </c>
      <c r="E66" s="117">
        <v>980</v>
      </c>
      <c r="F66" s="57">
        <v>0.88</v>
      </c>
      <c r="G66" s="86">
        <v>0.9459459459459459</v>
      </c>
      <c r="H66" s="57">
        <f t="shared" si="0"/>
        <v>0.07</v>
      </c>
      <c r="I66" s="58">
        <v>950</v>
      </c>
      <c r="J66" s="120">
        <v>740</v>
      </c>
      <c r="K66" s="46">
        <v>830</v>
      </c>
      <c r="L66" s="120">
        <v>700</v>
      </c>
      <c r="M66" s="49">
        <v>4625000</v>
      </c>
      <c r="N66" s="112">
        <v>4667000</v>
      </c>
      <c r="O66" s="114">
        <f t="shared" si="1"/>
        <v>0.009</v>
      </c>
      <c r="P66" s="112">
        <v>1986000</v>
      </c>
      <c r="Q66" s="150">
        <v>185000</v>
      </c>
    </row>
    <row r="67" spans="1:17" ht="12.75">
      <c r="A67" s="15" t="s">
        <v>264</v>
      </c>
      <c r="B67" s="61">
        <v>1640</v>
      </c>
      <c r="C67" s="117">
        <v>1540</v>
      </c>
      <c r="D67" s="61">
        <v>1090</v>
      </c>
      <c r="E67" s="117">
        <v>890</v>
      </c>
      <c r="F67" s="57">
        <v>0.88</v>
      </c>
      <c r="G67" s="86">
        <v>0.9312865497076024</v>
      </c>
      <c r="H67" s="57">
        <f t="shared" si="0"/>
        <v>0.05</v>
      </c>
      <c r="I67" s="58">
        <v>870</v>
      </c>
      <c r="J67" s="120">
        <v>680</v>
      </c>
      <c r="K67" s="46">
        <v>770</v>
      </c>
      <c r="L67" s="120">
        <v>640</v>
      </c>
      <c r="M67" s="49">
        <v>4444000</v>
      </c>
      <c r="N67" s="112">
        <v>4458000</v>
      </c>
      <c r="O67" s="114">
        <f t="shared" si="1"/>
        <v>0.003</v>
      </c>
      <c r="P67" s="112">
        <v>1738000</v>
      </c>
      <c r="Q67" s="150">
        <v>174000</v>
      </c>
    </row>
    <row r="68" spans="1:17" ht="12.75">
      <c r="A68" s="15" t="s">
        <v>265</v>
      </c>
      <c r="B68" s="61">
        <v>1740</v>
      </c>
      <c r="C68" s="117">
        <v>1650</v>
      </c>
      <c r="D68" s="61">
        <v>1100</v>
      </c>
      <c r="E68" s="117">
        <v>900</v>
      </c>
      <c r="F68" s="57">
        <v>0.87</v>
      </c>
      <c r="G68" s="86">
        <v>0.9286733238231099</v>
      </c>
      <c r="H68" s="57">
        <f t="shared" si="0"/>
        <v>0.06</v>
      </c>
      <c r="I68" s="58">
        <v>920</v>
      </c>
      <c r="J68" s="120">
        <v>700</v>
      </c>
      <c r="K68" s="46">
        <v>800</v>
      </c>
      <c r="L68" s="120">
        <v>650</v>
      </c>
      <c r="M68" s="49">
        <v>5690000</v>
      </c>
      <c r="N68" s="112">
        <v>5586000</v>
      </c>
      <c r="O68" s="114">
        <f t="shared" si="1"/>
        <v>-0.018</v>
      </c>
      <c r="P68" s="112">
        <v>2114000</v>
      </c>
      <c r="Q68" s="150">
        <v>168000</v>
      </c>
    </row>
    <row r="69" spans="1:17" ht="12.75">
      <c r="A69" s="15" t="s">
        <v>266</v>
      </c>
      <c r="B69" s="61">
        <v>1300</v>
      </c>
      <c r="C69" s="117">
        <v>1200</v>
      </c>
      <c r="D69" s="61">
        <v>820</v>
      </c>
      <c r="E69" s="117">
        <v>690</v>
      </c>
      <c r="F69" s="57">
        <v>0.85</v>
      </c>
      <c r="G69" s="86">
        <v>0.9163636363636364</v>
      </c>
      <c r="H69" s="57">
        <f t="shared" si="0"/>
        <v>0.07</v>
      </c>
      <c r="I69" s="58">
        <v>710</v>
      </c>
      <c r="J69" s="120">
        <v>550</v>
      </c>
      <c r="K69" s="46">
        <v>600</v>
      </c>
      <c r="L69" s="120">
        <v>500</v>
      </c>
      <c r="M69" s="49">
        <v>3844000</v>
      </c>
      <c r="N69" s="112">
        <v>3632000</v>
      </c>
      <c r="O69" s="114">
        <f t="shared" si="1"/>
        <v>-0.055</v>
      </c>
      <c r="P69" s="112">
        <v>1283000</v>
      </c>
      <c r="Q69" s="150">
        <v>108000</v>
      </c>
    </row>
    <row r="70" spans="1:17" ht="12.75">
      <c r="A70" s="15" t="s">
        <v>267</v>
      </c>
      <c r="B70" s="61">
        <v>1720</v>
      </c>
      <c r="C70" s="117">
        <v>1580</v>
      </c>
      <c r="D70" s="61">
        <v>1120</v>
      </c>
      <c r="E70" s="117">
        <v>900</v>
      </c>
      <c r="F70" s="57">
        <v>0.87</v>
      </c>
      <c r="G70" s="86">
        <v>0.9139633286318759</v>
      </c>
      <c r="H70" s="57">
        <f t="shared" si="0"/>
        <v>0.04</v>
      </c>
      <c r="I70" s="58">
        <v>920</v>
      </c>
      <c r="J70" s="120">
        <v>710</v>
      </c>
      <c r="K70" s="46">
        <v>800</v>
      </c>
      <c r="L70" s="120">
        <v>650</v>
      </c>
      <c r="M70" s="49">
        <v>5168000</v>
      </c>
      <c r="N70" s="112">
        <v>4862000</v>
      </c>
      <c r="O70" s="114">
        <f t="shared" si="1"/>
        <v>-0.059</v>
      </c>
      <c r="P70" s="112">
        <v>1992000</v>
      </c>
      <c r="Q70" s="150">
        <v>158000</v>
      </c>
    </row>
    <row r="71" spans="1:17" s="1" customFormat="1" ht="12.75">
      <c r="A71" s="15" t="s">
        <v>268</v>
      </c>
      <c r="B71" s="61">
        <v>2190</v>
      </c>
      <c r="C71" s="117">
        <v>2040</v>
      </c>
      <c r="D71" s="61">
        <v>1290</v>
      </c>
      <c r="E71" s="117">
        <v>1030</v>
      </c>
      <c r="F71" s="57">
        <v>0.86</v>
      </c>
      <c r="G71" s="86">
        <v>0.9047619047619048</v>
      </c>
      <c r="H71" s="57">
        <f>G71-F71</f>
        <v>0.04</v>
      </c>
      <c r="I71" s="58">
        <v>1110</v>
      </c>
      <c r="J71" s="120">
        <v>840</v>
      </c>
      <c r="K71" s="46">
        <v>950</v>
      </c>
      <c r="L71" s="120">
        <v>760</v>
      </c>
      <c r="M71" s="49">
        <v>6030000</v>
      </c>
      <c r="N71" s="112">
        <v>5869000</v>
      </c>
      <c r="O71" s="114">
        <f>(N71-M71)/M71</f>
        <v>-0.027</v>
      </c>
      <c r="P71" s="112">
        <v>1828000</v>
      </c>
      <c r="Q71" s="150">
        <v>157000</v>
      </c>
    </row>
    <row r="72" spans="1:17" ht="12.75">
      <c r="A72" s="15" t="s">
        <v>269</v>
      </c>
      <c r="B72" s="61">
        <v>2450</v>
      </c>
      <c r="C72" s="118">
        <v>2270</v>
      </c>
      <c r="D72" s="61">
        <v>1470</v>
      </c>
      <c r="E72" s="118">
        <v>1200</v>
      </c>
      <c r="F72" s="57">
        <v>0.87</v>
      </c>
      <c r="G72" s="86">
        <v>0.9312567132116004</v>
      </c>
      <c r="H72" s="103">
        <f>G72-F72</f>
        <v>0.06</v>
      </c>
      <c r="I72" s="58">
        <v>1220</v>
      </c>
      <c r="J72" s="120">
        <v>930</v>
      </c>
      <c r="K72" s="46">
        <v>1060</v>
      </c>
      <c r="L72" s="120">
        <v>870</v>
      </c>
      <c r="M72" s="49">
        <v>9008000</v>
      </c>
      <c r="N72" s="112">
        <v>8657000</v>
      </c>
      <c r="O72" s="144">
        <f>(N72-M72)/M72</f>
        <v>-0.039</v>
      </c>
      <c r="P72" s="112">
        <v>2275000</v>
      </c>
      <c r="Q72" s="150">
        <v>283000</v>
      </c>
    </row>
    <row r="73" spans="1:17" s="1" customFormat="1" ht="12" customHeight="1">
      <c r="A73" s="2" t="s">
        <v>385</v>
      </c>
      <c r="B73" s="54">
        <v>162990</v>
      </c>
      <c r="C73" s="132">
        <v>152580</v>
      </c>
      <c r="D73" s="55">
        <v>101680</v>
      </c>
      <c r="E73" s="55">
        <f>SUM(E6:E72)</f>
        <v>82300</v>
      </c>
      <c r="F73" s="53">
        <f>K73/I73</f>
        <v>0.86</v>
      </c>
      <c r="G73" s="92">
        <f>L73/J73</f>
        <v>0.92</v>
      </c>
      <c r="H73" s="92">
        <f>G73-F73</f>
        <v>0.06</v>
      </c>
      <c r="I73" s="47">
        <v>84760</v>
      </c>
      <c r="J73" s="119">
        <f>SUM(J6:J72)</f>
        <v>65410</v>
      </c>
      <c r="K73" s="119">
        <f>SUM(K6:K72)</f>
        <v>73250</v>
      </c>
      <c r="L73" s="119">
        <f>SUM(L6:L72)</f>
        <v>60170</v>
      </c>
      <c r="M73" s="113">
        <f>SUM(M6:M72)</f>
        <v>491307000</v>
      </c>
      <c r="N73" s="113">
        <f>SUM(N6:N72)</f>
        <v>481531000</v>
      </c>
      <c r="O73" s="145">
        <f>(N73-M73)/M73</f>
        <v>-0.02</v>
      </c>
      <c r="P73" s="113">
        <f>SUM(P6:P72)</f>
        <v>153080000</v>
      </c>
      <c r="Q73" s="115">
        <f>SUM(Q6:Q72)</f>
        <v>15104000</v>
      </c>
    </row>
    <row r="74" spans="13:14" ht="12.75">
      <c r="M74" s="152"/>
      <c r="N74" s="152"/>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9.140625" defaultRowHeight="12.75"/>
  <cols>
    <col min="1" max="1" width="25.140625" style="5" bestFit="1" customWidth="1"/>
    <col min="2" max="2" width="9.140625" style="5" customWidth="1"/>
    <col min="3" max="3" width="8.8515625" style="5" bestFit="1" customWidth="1"/>
    <col min="4" max="4" width="9.140625" style="5" customWidth="1"/>
    <col min="5" max="5" width="12.421875" style="5" bestFit="1" customWidth="1"/>
    <col min="6" max="7" width="9.140625" style="5" customWidth="1"/>
    <col min="8" max="8" width="10.28125" style="5" bestFit="1" customWidth="1"/>
    <col min="9" max="9" width="9.140625" style="5" customWidth="1"/>
    <col min="10" max="10" width="10.421875" style="5" bestFit="1" customWidth="1"/>
    <col min="11" max="11" width="9.140625" style="5" customWidth="1"/>
    <col min="12" max="12" width="9.421875" style="5" bestFit="1" customWidth="1"/>
    <col min="13" max="14" width="16.140625" style="5" bestFit="1" customWidth="1"/>
    <col min="15" max="15" width="10.421875" style="5" bestFit="1" customWidth="1"/>
    <col min="16" max="16" width="16.140625" style="5" customWidth="1"/>
    <col min="17" max="17" width="12.421875" style="5" customWidth="1"/>
    <col min="18" max="16384" width="9.140625" style="5" customWidth="1"/>
  </cols>
  <sheetData>
    <row r="1" ht="15">
      <c r="A1" s="10" t="s">
        <v>386</v>
      </c>
    </row>
    <row r="3" spans="1:2" ht="12.75">
      <c r="A3" s="31" t="s">
        <v>400</v>
      </c>
      <c r="B3" s="3"/>
    </row>
    <row r="4" spans="1:17" s="4" customFormat="1" ht="24.75" customHeight="1">
      <c r="A4" s="182" t="s">
        <v>390</v>
      </c>
      <c r="B4" s="184" t="s">
        <v>403</v>
      </c>
      <c r="C4" s="185"/>
      <c r="D4" s="179" t="s">
        <v>392</v>
      </c>
      <c r="E4" s="181"/>
      <c r="F4" s="186" t="s">
        <v>413</v>
      </c>
      <c r="G4" s="187"/>
      <c r="H4" s="188"/>
      <c r="I4" s="175" t="s">
        <v>404</v>
      </c>
      <c r="J4" s="176"/>
      <c r="K4" s="175" t="s">
        <v>415</v>
      </c>
      <c r="L4" s="176"/>
      <c r="M4" s="179" t="s">
        <v>402</v>
      </c>
      <c r="N4" s="180"/>
      <c r="O4" s="181"/>
      <c r="P4" s="177" t="s">
        <v>417</v>
      </c>
      <c r="Q4" s="189" t="s">
        <v>391</v>
      </c>
    </row>
    <row r="5" spans="1:17" s="4" customFormat="1" ht="25.5">
      <c r="A5" s="183"/>
      <c r="B5" s="14">
        <v>41974</v>
      </c>
      <c r="C5" s="37">
        <v>42339</v>
      </c>
      <c r="D5" s="14">
        <v>41974</v>
      </c>
      <c r="E5" s="37">
        <v>42339</v>
      </c>
      <c r="F5" s="14">
        <v>41974</v>
      </c>
      <c r="G5" s="37">
        <v>42339</v>
      </c>
      <c r="H5" s="94" t="s">
        <v>414</v>
      </c>
      <c r="I5" s="14">
        <v>41974</v>
      </c>
      <c r="J5" s="59">
        <v>42339</v>
      </c>
      <c r="K5" s="37">
        <v>41974</v>
      </c>
      <c r="L5" s="69">
        <v>42339</v>
      </c>
      <c r="M5" s="37">
        <v>41974</v>
      </c>
      <c r="N5" s="67">
        <v>42339</v>
      </c>
      <c r="O5" s="143" t="s">
        <v>396</v>
      </c>
      <c r="P5" s="178"/>
      <c r="Q5" s="190"/>
    </row>
    <row r="6" spans="1:17" ht="12.75">
      <c r="A6" s="15" t="s">
        <v>270</v>
      </c>
      <c r="B6" s="61">
        <v>2820</v>
      </c>
      <c r="C6" s="117">
        <v>2680</v>
      </c>
      <c r="D6" s="56">
        <v>1850</v>
      </c>
      <c r="E6" s="120">
        <v>1510</v>
      </c>
      <c r="F6" s="70">
        <v>0.87</v>
      </c>
      <c r="G6" s="100">
        <v>0.9244813278008299</v>
      </c>
      <c r="H6" s="93">
        <f>G6-F6</f>
        <v>0.05</v>
      </c>
      <c r="I6" s="58">
        <v>1530</v>
      </c>
      <c r="J6" s="120">
        <v>1210</v>
      </c>
      <c r="K6" s="46">
        <v>1330</v>
      </c>
      <c r="L6" s="120">
        <v>1110</v>
      </c>
      <c r="M6" s="141">
        <v>7681000</v>
      </c>
      <c r="N6" s="112">
        <v>7461000</v>
      </c>
      <c r="O6" s="142">
        <f>(N6-M6)/M6</f>
        <v>-0.029</v>
      </c>
      <c r="P6" s="112">
        <v>2715000</v>
      </c>
      <c r="Q6" s="149">
        <v>300000</v>
      </c>
    </row>
    <row r="7" spans="1:17" ht="12.75">
      <c r="A7" s="15" t="s">
        <v>271</v>
      </c>
      <c r="B7" s="61">
        <v>3600</v>
      </c>
      <c r="C7" s="117">
        <v>3360</v>
      </c>
      <c r="D7" s="56">
        <v>2030</v>
      </c>
      <c r="E7" s="120">
        <v>1610</v>
      </c>
      <c r="F7" s="70">
        <v>0.85</v>
      </c>
      <c r="G7" s="101">
        <v>0.9205992509363295</v>
      </c>
      <c r="H7" s="95">
        <f aca="true" t="shared" si="0" ref="H7:H42">G7-F7</f>
        <v>0.07</v>
      </c>
      <c r="I7" s="58">
        <v>1780</v>
      </c>
      <c r="J7" s="120">
        <v>1340</v>
      </c>
      <c r="K7" s="46">
        <v>1520</v>
      </c>
      <c r="L7" s="120">
        <v>1230</v>
      </c>
      <c r="M7" s="141">
        <v>10308000</v>
      </c>
      <c r="N7" s="112">
        <v>10209000</v>
      </c>
      <c r="O7" s="114">
        <f aca="true" t="shared" si="1" ref="O7:O42">(N7-M7)/M7</f>
        <v>-0.01</v>
      </c>
      <c r="P7" s="112">
        <v>2724000</v>
      </c>
      <c r="Q7" s="150">
        <v>266000</v>
      </c>
    </row>
    <row r="8" spans="1:17" ht="12.75">
      <c r="A8" s="15" t="s">
        <v>272</v>
      </c>
      <c r="B8" s="61">
        <v>8340</v>
      </c>
      <c r="C8" s="117">
        <v>7730</v>
      </c>
      <c r="D8" s="56">
        <v>4890</v>
      </c>
      <c r="E8" s="120">
        <v>3770</v>
      </c>
      <c r="F8" s="70">
        <v>0.86</v>
      </c>
      <c r="G8" s="101">
        <v>0.9095143047238856</v>
      </c>
      <c r="H8" s="95">
        <f t="shared" si="0"/>
        <v>0.05</v>
      </c>
      <c r="I8" s="58">
        <v>4110</v>
      </c>
      <c r="J8" s="120">
        <v>3010</v>
      </c>
      <c r="K8" s="46">
        <v>3520</v>
      </c>
      <c r="L8" s="120">
        <v>2730</v>
      </c>
      <c r="M8" s="141">
        <v>20656000</v>
      </c>
      <c r="N8" s="112">
        <v>20494000</v>
      </c>
      <c r="O8" s="114">
        <f t="shared" si="1"/>
        <v>-0.008</v>
      </c>
      <c r="P8" s="112">
        <v>5533000</v>
      </c>
      <c r="Q8" s="150">
        <v>582000</v>
      </c>
    </row>
    <row r="9" spans="1:17" ht="12.75">
      <c r="A9" s="15" t="s">
        <v>273</v>
      </c>
      <c r="B9" s="61">
        <v>2040</v>
      </c>
      <c r="C9" s="117">
        <v>1890</v>
      </c>
      <c r="D9" s="56">
        <v>1150</v>
      </c>
      <c r="E9" s="120">
        <v>880</v>
      </c>
      <c r="F9" s="70">
        <v>0.86</v>
      </c>
      <c r="G9" s="101">
        <v>0.9251040221914009</v>
      </c>
      <c r="H9" s="95">
        <f t="shared" si="0"/>
        <v>0.07</v>
      </c>
      <c r="I9" s="58">
        <v>980</v>
      </c>
      <c r="J9" s="120">
        <v>720</v>
      </c>
      <c r="K9" s="46">
        <v>840</v>
      </c>
      <c r="L9" s="120">
        <v>670</v>
      </c>
      <c r="M9" s="141">
        <v>5662000</v>
      </c>
      <c r="N9" s="112">
        <v>5452000</v>
      </c>
      <c r="O9" s="114">
        <f t="shared" si="1"/>
        <v>-0.037</v>
      </c>
      <c r="P9" s="112">
        <v>1674000</v>
      </c>
      <c r="Q9" s="150">
        <v>211000</v>
      </c>
    </row>
    <row r="10" spans="1:17" ht="12.75">
      <c r="A10" s="15" t="s">
        <v>274</v>
      </c>
      <c r="B10" s="61">
        <v>1000</v>
      </c>
      <c r="C10" s="117">
        <v>920</v>
      </c>
      <c r="D10" s="56">
        <v>590</v>
      </c>
      <c r="E10" s="120">
        <v>500</v>
      </c>
      <c r="F10" s="70">
        <v>0.87</v>
      </c>
      <c r="G10" s="101">
        <v>0.9295039164490861</v>
      </c>
      <c r="H10" s="95">
        <f t="shared" si="0"/>
        <v>0.06</v>
      </c>
      <c r="I10" s="58">
        <v>490</v>
      </c>
      <c r="J10" s="120">
        <v>380</v>
      </c>
      <c r="K10" s="46">
        <v>420</v>
      </c>
      <c r="L10" s="120">
        <v>360</v>
      </c>
      <c r="M10" s="141">
        <v>2536000</v>
      </c>
      <c r="N10" s="112">
        <v>2402000</v>
      </c>
      <c r="O10" s="114">
        <f t="shared" si="1"/>
        <v>-0.053</v>
      </c>
      <c r="P10" s="112">
        <v>883000</v>
      </c>
      <c r="Q10" s="150">
        <v>80000</v>
      </c>
    </row>
    <row r="11" spans="1:17" ht="12.75">
      <c r="A11" s="15" t="s">
        <v>275</v>
      </c>
      <c r="B11" s="61">
        <v>14010</v>
      </c>
      <c r="C11" s="117">
        <v>13170</v>
      </c>
      <c r="D11" s="56">
        <v>8550</v>
      </c>
      <c r="E11" s="120">
        <v>6890</v>
      </c>
      <c r="F11" s="70">
        <v>0.87</v>
      </c>
      <c r="G11" s="101">
        <v>0.9126196064271529</v>
      </c>
      <c r="H11" s="95">
        <f t="shared" si="0"/>
        <v>0.04</v>
      </c>
      <c r="I11" s="58">
        <v>7060</v>
      </c>
      <c r="J11" s="120">
        <v>5540</v>
      </c>
      <c r="K11" s="46">
        <v>6140</v>
      </c>
      <c r="L11" s="120">
        <v>5060</v>
      </c>
      <c r="M11" s="141">
        <v>35074000</v>
      </c>
      <c r="N11" s="112">
        <v>35178000</v>
      </c>
      <c r="O11" s="114">
        <f t="shared" si="1"/>
        <v>0.003</v>
      </c>
      <c r="P11" s="112">
        <v>10926000</v>
      </c>
      <c r="Q11" s="150">
        <v>1184000</v>
      </c>
    </row>
    <row r="12" spans="1:17" ht="12.75">
      <c r="A12" s="15" t="s">
        <v>276</v>
      </c>
      <c r="B12" s="61">
        <v>1350</v>
      </c>
      <c r="C12" s="117">
        <v>1250</v>
      </c>
      <c r="D12" s="56">
        <v>890</v>
      </c>
      <c r="E12" s="120">
        <v>720</v>
      </c>
      <c r="F12" s="70">
        <v>0.88</v>
      </c>
      <c r="G12" s="101">
        <v>0.9145907473309609</v>
      </c>
      <c r="H12" s="95">
        <f t="shared" si="0"/>
        <v>0.03</v>
      </c>
      <c r="I12" s="58">
        <v>720</v>
      </c>
      <c r="J12" s="120">
        <v>560</v>
      </c>
      <c r="K12" s="46">
        <v>630</v>
      </c>
      <c r="L12" s="120">
        <v>510</v>
      </c>
      <c r="M12" s="141">
        <v>3704000</v>
      </c>
      <c r="N12" s="112">
        <v>3667000</v>
      </c>
      <c r="O12" s="114">
        <f t="shared" si="1"/>
        <v>-0.01</v>
      </c>
      <c r="P12" s="112">
        <v>1272000</v>
      </c>
      <c r="Q12" s="150">
        <v>119000</v>
      </c>
    </row>
    <row r="13" spans="1:17" ht="12.75">
      <c r="A13" s="15" t="s">
        <v>277</v>
      </c>
      <c r="B13" s="61">
        <v>2420</v>
      </c>
      <c r="C13" s="117">
        <v>2280</v>
      </c>
      <c r="D13" s="56">
        <v>1490</v>
      </c>
      <c r="E13" s="120">
        <v>1230</v>
      </c>
      <c r="F13" s="70">
        <v>0.86</v>
      </c>
      <c r="G13" s="101">
        <v>0.907051282051282</v>
      </c>
      <c r="H13" s="95">
        <f t="shared" si="0"/>
        <v>0.05</v>
      </c>
      <c r="I13" s="58">
        <v>1230</v>
      </c>
      <c r="J13" s="120">
        <v>940</v>
      </c>
      <c r="K13" s="46">
        <v>1060</v>
      </c>
      <c r="L13" s="120">
        <v>850</v>
      </c>
      <c r="M13" s="141">
        <v>6685000</v>
      </c>
      <c r="N13" s="112">
        <v>6494000</v>
      </c>
      <c r="O13" s="114">
        <f t="shared" si="1"/>
        <v>-0.029</v>
      </c>
      <c r="P13" s="112">
        <v>2098000</v>
      </c>
      <c r="Q13" s="150">
        <v>210000</v>
      </c>
    </row>
    <row r="14" spans="1:17" ht="12.75">
      <c r="A14" s="15" t="s">
        <v>278</v>
      </c>
      <c r="B14" s="61">
        <v>1290</v>
      </c>
      <c r="C14" s="117">
        <v>1210</v>
      </c>
      <c r="D14" s="56">
        <v>840</v>
      </c>
      <c r="E14" s="120">
        <v>690</v>
      </c>
      <c r="F14" s="70">
        <v>0.87</v>
      </c>
      <c r="G14" s="101">
        <v>0.9314079422382672</v>
      </c>
      <c r="H14" s="95">
        <f t="shared" si="0"/>
        <v>0.06</v>
      </c>
      <c r="I14" s="58">
        <v>690</v>
      </c>
      <c r="J14" s="120">
        <v>550</v>
      </c>
      <c r="K14" s="46">
        <v>600</v>
      </c>
      <c r="L14" s="120">
        <v>520</v>
      </c>
      <c r="M14" s="141">
        <v>3358000</v>
      </c>
      <c r="N14" s="112">
        <v>3304000</v>
      </c>
      <c r="O14" s="114">
        <f t="shared" si="1"/>
        <v>-0.016</v>
      </c>
      <c r="P14" s="112">
        <v>1340000</v>
      </c>
      <c r="Q14" s="150">
        <v>102000</v>
      </c>
    </row>
    <row r="15" spans="1:17" ht="12.75">
      <c r="A15" s="15" t="s">
        <v>279</v>
      </c>
      <c r="B15" s="61">
        <v>2610</v>
      </c>
      <c r="C15" s="117">
        <v>2370</v>
      </c>
      <c r="D15" s="56">
        <v>1460</v>
      </c>
      <c r="E15" s="120">
        <v>1170</v>
      </c>
      <c r="F15" s="70">
        <v>0.86</v>
      </c>
      <c r="G15" s="101">
        <v>0.9141361256544502</v>
      </c>
      <c r="H15" s="95">
        <f t="shared" si="0"/>
        <v>0.05</v>
      </c>
      <c r="I15" s="58">
        <v>1260</v>
      </c>
      <c r="J15" s="120">
        <v>960</v>
      </c>
      <c r="K15" s="46">
        <v>1080</v>
      </c>
      <c r="L15" s="120">
        <v>870</v>
      </c>
      <c r="M15" s="141">
        <v>6645000</v>
      </c>
      <c r="N15" s="112">
        <v>6455000</v>
      </c>
      <c r="O15" s="114">
        <f t="shared" si="1"/>
        <v>-0.029</v>
      </c>
      <c r="P15" s="112">
        <v>1802000</v>
      </c>
      <c r="Q15" s="150">
        <v>163000</v>
      </c>
    </row>
    <row r="16" spans="1:17" ht="12.75">
      <c r="A16" s="15" t="s">
        <v>280</v>
      </c>
      <c r="B16" s="61">
        <v>1810</v>
      </c>
      <c r="C16" s="117">
        <v>1710</v>
      </c>
      <c r="D16" s="56">
        <v>1170</v>
      </c>
      <c r="E16" s="120">
        <v>960</v>
      </c>
      <c r="F16" s="70">
        <v>0.88</v>
      </c>
      <c r="G16" s="101">
        <v>0.9313077939233818</v>
      </c>
      <c r="H16" s="95">
        <f t="shared" si="0"/>
        <v>0.05</v>
      </c>
      <c r="I16" s="58">
        <v>950</v>
      </c>
      <c r="J16" s="120">
        <v>760</v>
      </c>
      <c r="K16" s="46">
        <v>840</v>
      </c>
      <c r="L16" s="120">
        <v>710</v>
      </c>
      <c r="M16" s="141">
        <v>4652000</v>
      </c>
      <c r="N16" s="112">
        <v>4489000</v>
      </c>
      <c r="O16" s="114">
        <f t="shared" si="1"/>
        <v>-0.035</v>
      </c>
      <c r="P16" s="112">
        <v>1638000</v>
      </c>
      <c r="Q16" s="150">
        <v>156000</v>
      </c>
    </row>
    <row r="17" spans="1:17" ht="12.75">
      <c r="A17" s="15" t="s">
        <v>281</v>
      </c>
      <c r="B17" s="61">
        <v>3460</v>
      </c>
      <c r="C17" s="117">
        <v>3190</v>
      </c>
      <c r="D17" s="56">
        <v>2190</v>
      </c>
      <c r="E17" s="120">
        <v>1730</v>
      </c>
      <c r="F17" s="70">
        <v>0.86</v>
      </c>
      <c r="G17" s="101">
        <v>0.9173431734317343</v>
      </c>
      <c r="H17" s="95">
        <f t="shared" si="0"/>
        <v>0.06</v>
      </c>
      <c r="I17" s="58">
        <v>1790</v>
      </c>
      <c r="J17" s="120">
        <v>1360</v>
      </c>
      <c r="K17" s="46">
        <v>1540</v>
      </c>
      <c r="L17" s="120">
        <v>1240</v>
      </c>
      <c r="M17" s="141">
        <v>8889000</v>
      </c>
      <c r="N17" s="112">
        <v>8690000</v>
      </c>
      <c r="O17" s="114">
        <f t="shared" si="1"/>
        <v>-0.022</v>
      </c>
      <c r="P17" s="112">
        <v>2837000</v>
      </c>
      <c r="Q17" s="150">
        <v>329000</v>
      </c>
    </row>
    <row r="18" spans="1:17" ht="12.75">
      <c r="A18" s="15" t="s">
        <v>282</v>
      </c>
      <c r="B18" s="61">
        <v>30</v>
      </c>
      <c r="C18" s="117">
        <v>30</v>
      </c>
      <c r="D18" s="56">
        <v>30</v>
      </c>
      <c r="E18" s="120">
        <v>20</v>
      </c>
      <c r="F18" s="70">
        <v>0.95</v>
      </c>
      <c r="G18" s="101">
        <v>1</v>
      </c>
      <c r="H18" s="95">
        <f t="shared" si="0"/>
        <v>0.05</v>
      </c>
      <c r="I18" s="58">
        <v>20</v>
      </c>
      <c r="J18" s="120">
        <v>10</v>
      </c>
      <c r="K18" s="46">
        <v>20</v>
      </c>
      <c r="L18" s="120">
        <v>10</v>
      </c>
      <c r="M18" s="141">
        <v>85000</v>
      </c>
      <c r="N18" s="112">
        <v>68000</v>
      </c>
      <c r="O18" s="114">
        <f t="shared" si="1"/>
        <v>-0.2</v>
      </c>
      <c r="P18" s="112">
        <v>21000</v>
      </c>
      <c r="Q18" s="150">
        <v>1000</v>
      </c>
    </row>
    <row r="19" spans="1:17" ht="12.75">
      <c r="A19" s="15" t="s">
        <v>283</v>
      </c>
      <c r="B19" s="61">
        <v>2180</v>
      </c>
      <c r="C19" s="117">
        <v>2080</v>
      </c>
      <c r="D19" s="56">
        <v>1380</v>
      </c>
      <c r="E19" s="120">
        <v>1170</v>
      </c>
      <c r="F19" s="70">
        <v>0.86</v>
      </c>
      <c r="G19" s="101">
        <v>0.9222222222222223</v>
      </c>
      <c r="H19" s="95">
        <f t="shared" si="0"/>
        <v>0.06</v>
      </c>
      <c r="I19" s="58">
        <v>1110</v>
      </c>
      <c r="J19" s="120">
        <v>900</v>
      </c>
      <c r="K19" s="46">
        <v>960</v>
      </c>
      <c r="L19" s="120">
        <v>830</v>
      </c>
      <c r="M19" s="141">
        <v>4985000</v>
      </c>
      <c r="N19" s="112">
        <v>5251000</v>
      </c>
      <c r="O19" s="114">
        <f t="shared" si="1"/>
        <v>0.053</v>
      </c>
      <c r="P19" s="112">
        <v>1852000</v>
      </c>
      <c r="Q19" s="150">
        <v>184000</v>
      </c>
    </row>
    <row r="20" spans="1:17" ht="12.75">
      <c r="A20" s="15" t="s">
        <v>284</v>
      </c>
      <c r="B20" s="61">
        <v>1670</v>
      </c>
      <c r="C20" s="117">
        <v>1570</v>
      </c>
      <c r="D20" s="56">
        <v>1140</v>
      </c>
      <c r="E20" s="120">
        <v>950</v>
      </c>
      <c r="F20" s="70">
        <v>0.88</v>
      </c>
      <c r="G20" s="101">
        <v>0.9383561643835616</v>
      </c>
      <c r="H20" s="95">
        <f t="shared" si="0"/>
        <v>0.06</v>
      </c>
      <c r="I20" s="58">
        <v>910</v>
      </c>
      <c r="J20" s="120">
        <v>730</v>
      </c>
      <c r="K20" s="46">
        <v>800</v>
      </c>
      <c r="L20" s="120">
        <v>690</v>
      </c>
      <c r="M20" s="141">
        <v>3419000</v>
      </c>
      <c r="N20" s="112">
        <v>3348000</v>
      </c>
      <c r="O20" s="114">
        <f t="shared" si="1"/>
        <v>-0.021</v>
      </c>
      <c r="P20" s="112">
        <v>1508000</v>
      </c>
      <c r="Q20" s="150">
        <v>179000</v>
      </c>
    </row>
    <row r="21" spans="1:17" ht="12.75">
      <c r="A21" s="15" t="s">
        <v>285</v>
      </c>
      <c r="B21" s="61">
        <v>2340</v>
      </c>
      <c r="C21" s="117">
        <v>2180</v>
      </c>
      <c r="D21" s="56">
        <v>1380</v>
      </c>
      <c r="E21" s="120">
        <v>1100</v>
      </c>
      <c r="F21" s="70">
        <v>0.87</v>
      </c>
      <c r="G21" s="101">
        <v>0.9199549041713642</v>
      </c>
      <c r="H21" s="95">
        <f t="shared" si="0"/>
        <v>0.05</v>
      </c>
      <c r="I21" s="58">
        <v>1180</v>
      </c>
      <c r="J21" s="120">
        <v>890</v>
      </c>
      <c r="K21" s="46">
        <v>1030</v>
      </c>
      <c r="L21" s="120">
        <v>820</v>
      </c>
      <c r="M21" s="141">
        <v>5868000</v>
      </c>
      <c r="N21" s="112">
        <v>5787000</v>
      </c>
      <c r="O21" s="114">
        <f t="shared" si="1"/>
        <v>-0.014</v>
      </c>
      <c r="P21" s="112">
        <v>1740000</v>
      </c>
      <c r="Q21" s="150">
        <v>210000</v>
      </c>
    </row>
    <row r="22" spans="1:17" ht="12.75">
      <c r="A22" s="15" t="s">
        <v>286</v>
      </c>
      <c r="B22" s="61">
        <v>1270</v>
      </c>
      <c r="C22" s="117">
        <v>1200</v>
      </c>
      <c r="D22" s="56">
        <v>800</v>
      </c>
      <c r="E22" s="120">
        <v>670</v>
      </c>
      <c r="F22" s="70">
        <v>0.84</v>
      </c>
      <c r="G22" s="101">
        <v>0.931237721021611</v>
      </c>
      <c r="H22" s="95">
        <f t="shared" si="0"/>
        <v>0.09</v>
      </c>
      <c r="I22" s="58">
        <v>650</v>
      </c>
      <c r="J22" s="120">
        <v>510</v>
      </c>
      <c r="K22" s="46">
        <v>540</v>
      </c>
      <c r="L22" s="120">
        <v>470</v>
      </c>
      <c r="M22" s="141">
        <v>3929000</v>
      </c>
      <c r="N22" s="112">
        <v>3857000</v>
      </c>
      <c r="O22" s="114">
        <f t="shared" si="1"/>
        <v>-0.018</v>
      </c>
      <c r="P22" s="112">
        <v>1147000</v>
      </c>
      <c r="Q22" s="150">
        <v>113000</v>
      </c>
    </row>
    <row r="23" spans="1:17" ht="12.75">
      <c r="A23" s="15" t="s">
        <v>287</v>
      </c>
      <c r="B23" s="61">
        <v>4460</v>
      </c>
      <c r="C23" s="117">
        <v>4180</v>
      </c>
      <c r="D23" s="56">
        <v>2800</v>
      </c>
      <c r="E23" s="120">
        <v>2290</v>
      </c>
      <c r="F23" s="70">
        <v>0.86</v>
      </c>
      <c r="G23" s="101">
        <v>0.9136771300448431</v>
      </c>
      <c r="H23" s="95">
        <f t="shared" si="0"/>
        <v>0.05</v>
      </c>
      <c r="I23" s="58">
        <v>2320</v>
      </c>
      <c r="J23" s="120">
        <v>1780</v>
      </c>
      <c r="K23" s="46">
        <v>2000</v>
      </c>
      <c r="L23" s="120">
        <v>1630</v>
      </c>
      <c r="M23" s="141">
        <v>11409000</v>
      </c>
      <c r="N23" s="112">
        <v>11156000</v>
      </c>
      <c r="O23" s="114">
        <f t="shared" si="1"/>
        <v>-0.022</v>
      </c>
      <c r="P23" s="112">
        <v>3822000</v>
      </c>
      <c r="Q23" s="150">
        <v>340000</v>
      </c>
    </row>
    <row r="24" spans="1:17" ht="12.75">
      <c r="A24" s="15" t="s">
        <v>288</v>
      </c>
      <c r="B24" s="61">
        <v>8240</v>
      </c>
      <c r="C24" s="117">
        <v>7660</v>
      </c>
      <c r="D24" s="56">
        <v>5040</v>
      </c>
      <c r="E24" s="120">
        <v>4130</v>
      </c>
      <c r="F24" s="70">
        <v>0.87</v>
      </c>
      <c r="G24" s="101">
        <v>0.9206492335437331</v>
      </c>
      <c r="H24" s="95">
        <f t="shared" si="0"/>
        <v>0.05</v>
      </c>
      <c r="I24" s="58">
        <v>4260</v>
      </c>
      <c r="J24" s="120">
        <v>3330</v>
      </c>
      <c r="K24" s="46">
        <v>3710</v>
      </c>
      <c r="L24" s="120">
        <v>3060</v>
      </c>
      <c r="M24" s="141">
        <v>18042000</v>
      </c>
      <c r="N24" s="112">
        <v>17575000</v>
      </c>
      <c r="O24" s="114">
        <f t="shared" si="1"/>
        <v>-0.026</v>
      </c>
      <c r="P24" s="112">
        <v>6567000</v>
      </c>
      <c r="Q24" s="150">
        <v>687000</v>
      </c>
    </row>
    <row r="25" spans="1:17" ht="12.75">
      <c r="A25" s="15" t="s">
        <v>289</v>
      </c>
      <c r="B25" s="61">
        <v>3090</v>
      </c>
      <c r="C25" s="117">
        <v>2890</v>
      </c>
      <c r="D25" s="56">
        <v>1860</v>
      </c>
      <c r="E25" s="120">
        <v>1510</v>
      </c>
      <c r="F25" s="70">
        <v>0.87</v>
      </c>
      <c r="G25" s="101">
        <v>0.9188741721854304</v>
      </c>
      <c r="H25" s="95">
        <f t="shared" si="0"/>
        <v>0.05</v>
      </c>
      <c r="I25" s="58">
        <v>1560</v>
      </c>
      <c r="J25" s="120">
        <v>1210</v>
      </c>
      <c r="K25" s="46">
        <v>1350</v>
      </c>
      <c r="L25" s="120">
        <v>1110</v>
      </c>
      <c r="M25" s="141">
        <v>8246000</v>
      </c>
      <c r="N25" s="112">
        <v>8417000</v>
      </c>
      <c r="O25" s="114">
        <f t="shared" si="1"/>
        <v>0.021</v>
      </c>
      <c r="P25" s="112">
        <v>2625000</v>
      </c>
      <c r="Q25" s="150">
        <v>232000</v>
      </c>
    </row>
    <row r="26" spans="1:17" ht="12.75">
      <c r="A26" s="15" t="s">
        <v>290</v>
      </c>
      <c r="B26" s="61">
        <v>960</v>
      </c>
      <c r="C26" s="117">
        <v>920</v>
      </c>
      <c r="D26" s="56">
        <v>590</v>
      </c>
      <c r="E26" s="120">
        <v>500</v>
      </c>
      <c r="F26" s="70">
        <v>0.85</v>
      </c>
      <c r="G26" s="101">
        <v>0.916243654822335</v>
      </c>
      <c r="H26" s="95">
        <f t="shared" si="0"/>
        <v>0.07</v>
      </c>
      <c r="I26" s="58">
        <v>490</v>
      </c>
      <c r="J26" s="120">
        <v>390</v>
      </c>
      <c r="K26" s="46">
        <v>420</v>
      </c>
      <c r="L26" s="120">
        <v>360</v>
      </c>
      <c r="M26" s="141">
        <v>2427000</v>
      </c>
      <c r="N26" s="112">
        <v>2494000</v>
      </c>
      <c r="O26" s="114">
        <f t="shared" si="1"/>
        <v>0.028</v>
      </c>
      <c r="P26" s="112">
        <v>887000</v>
      </c>
      <c r="Q26" s="150">
        <v>98000</v>
      </c>
    </row>
    <row r="27" spans="1:17" ht="12.75">
      <c r="A27" s="15" t="s">
        <v>291</v>
      </c>
      <c r="B27" s="61">
        <v>2920</v>
      </c>
      <c r="C27" s="117">
        <v>2740</v>
      </c>
      <c r="D27" s="56">
        <v>1770</v>
      </c>
      <c r="E27" s="120">
        <v>1440</v>
      </c>
      <c r="F27" s="70">
        <v>0.86</v>
      </c>
      <c r="G27" s="101">
        <v>0.9065180102915952</v>
      </c>
      <c r="H27" s="95">
        <f t="shared" si="0"/>
        <v>0.05</v>
      </c>
      <c r="I27" s="58">
        <v>1480</v>
      </c>
      <c r="J27" s="120">
        <v>1170</v>
      </c>
      <c r="K27" s="46">
        <v>1280</v>
      </c>
      <c r="L27" s="120">
        <v>1060</v>
      </c>
      <c r="M27" s="141">
        <v>7293000</v>
      </c>
      <c r="N27" s="112">
        <v>7117000</v>
      </c>
      <c r="O27" s="114">
        <f t="shared" si="1"/>
        <v>-0.024</v>
      </c>
      <c r="P27" s="112">
        <v>2355000</v>
      </c>
      <c r="Q27" s="150">
        <v>295000</v>
      </c>
    </row>
    <row r="28" spans="1:17" ht="12.75">
      <c r="A28" s="15" t="s">
        <v>292</v>
      </c>
      <c r="B28" s="61">
        <v>5270</v>
      </c>
      <c r="C28" s="117">
        <v>4900</v>
      </c>
      <c r="D28" s="56">
        <v>3430</v>
      </c>
      <c r="E28" s="120">
        <v>2760</v>
      </c>
      <c r="F28" s="70">
        <v>0.86</v>
      </c>
      <c r="G28" s="101">
        <v>0.9224058769513315</v>
      </c>
      <c r="H28" s="95">
        <f t="shared" si="0"/>
        <v>0.06</v>
      </c>
      <c r="I28" s="58">
        <v>2830</v>
      </c>
      <c r="J28" s="120">
        <v>2180</v>
      </c>
      <c r="K28" s="46">
        <v>2440</v>
      </c>
      <c r="L28" s="120">
        <v>2010</v>
      </c>
      <c r="M28" s="141">
        <v>14227000</v>
      </c>
      <c r="N28" s="112">
        <v>13826000</v>
      </c>
      <c r="O28" s="114">
        <f t="shared" si="1"/>
        <v>-0.028</v>
      </c>
      <c r="P28" s="112">
        <v>5142000</v>
      </c>
      <c r="Q28" s="150">
        <v>529000</v>
      </c>
    </row>
    <row r="29" spans="1:17" ht="12.75">
      <c r="A29" s="15" t="s">
        <v>293</v>
      </c>
      <c r="B29" s="61">
        <v>1500</v>
      </c>
      <c r="C29" s="117">
        <v>1430</v>
      </c>
      <c r="D29" s="56">
        <v>920</v>
      </c>
      <c r="E29" s="120">
        <v>760</v>
      </c>
      <c r="F29" s="70">
        <v>0.88</v>
      </c>
      <c r="G29" s="101">
        <v>0.9304635761589404</v>
      </c>
      <c r="H29" s="95">
        <f t="shared" si="0"/>
        <v>0.05</v>
      </c>
      <c r="I29" s="58">
        <v>780</v>
      </c>
      <c r="J29" s="120">
        <v>600</v>
      </c>
      <c r="K29" s="46">
        <v>680</v>
      </c>
      <c r="L29" s="120">
        <v>560</v>
      </c>
      <c r="M29" s="141">
        <v>3926000</v>
      </c>
      <c r="N29" s="112">
        <v>3848000</v>
      </c>
      <c r="O29" s="114">
        <f t="shared" si="1"/>
        <v>-0.02</v>
      </c>
      <c r="P29" s="112">
        <v>1371000</v>
      </c>
      <c r="Q29" s="150">
        <v>194000</v>
      </c>
    </row>
    <row r="30" spans="1:17" ht="12.75">
      <c r="A30" s="15" t="s">
        <v>294</v>
      </c>
      <c r="B30" s="61">
        <v>3510</v>
      </c>
      <c r="C30" s="117">
        <v>3290</v>
      </c>
      <c r="D30" s="56">
        <v>2370</v>
      </c>
      <c r="E30" s="120">
        <v>1920</v>
      </c>
      <c r="F30" s="70">
        <v>0.88</v>
      </c>
      <c r="G30" s="101">
        <v>0.9215817694369973</v>
      </c>
      <c r="H30" s="95">
        <f t="shared" si="0"/>
        <v>0.04</v>
      </c>
      <c r="I30" s="58">
        <v>1910</v>
      </c>
      <c r="J30" s="120">
        <v>1490</v>
      </c>
      <c r="K30" s="46">
        <v>1670</v>
      </c>
      <c r="L30" s="120">
        <v>1380</v>
      </c>
      <c r="M30" s="141">
        <v>8618000</v>
      </c>
      <c r="N30" s="112">
        <v>8653000</v>
      </c>
      <c r="O30" s="114">
        <f t="shared" si="1"/>
        <v>0.004</v>
      </c>
      <c r="P30" s="112">
        <v>3278000</v>
      </c>
      <c r="Q30" s="150">
        <v>320000</v>
      </c>
    </row>
    <row r="31" spans="1:17" ht="12.75">
      <c r="A31" s="15" t="s">
        <v>295</v>
      </c>
      <c r="B31" s="61">
        <v>2180</v>
      </c>
      <c r="C31" s="117">
        <v>2000</v>
      </c>
      <c r="D31" s="56">
        <v>1350</v>
      </c>
      <c r="E31" s="120">
        <v>1100</v>
      </c>
      <c r="F31" s="70">
        <v>0.87</v>
      </c>
      <c r="G31" s="101">
        <v>0.9308755760368663</v>
      </c>
      <c r="H31" s="95">
        <f t="shared" si="0"/>
        <v>0.06</v>
      </c>
      <c r="I31" s="58">
        <v>1100</v>
      </c>
      <c r="J31" s="120">
        <v>870</v>
      </c>
      <c r="K31" s="46">
        <v>960</v>
      </c>
      <c r="L31" s="120">
        <v>810</v>
      </c>
      <c r="M31" s="141">
        <v>6176000</v>
      </c>
      <c r="N31" s="112">
        <v>5921000</v>
      </c>
      <c r="O31" s="114">
        <f t="shared" si="1"/>
        <v>-0.041</v>
      </c>
      <c r="P31" s="112">
        <v>1939000</v>
      </c>
      <c r="Q31" s="150">
        <v>207000</v>
      </c>
    </row>
    <row r="32" spans="1:17" ht="12.75">
      <c r="A32" s="15" t="s">
        <v>296</v>
      </c>
      <c r="B32" s="61">
        <v>5340</v>
      </c>
      <c r="C32" s="117">
        <v>4990</v>
      </c>
      <c r="D32" s="56">
        <v>3320</v>
      </c>
      <c r="E32" s="120">
        <v>2710</v>
      </c>
      <c r="F32" s="70">
        <v>0.85</v>
      </c>
      <c r="G32" s="101">
        <v>0.9102267468764461</v>
      </c>
      <c r="H32" s="95">
        <f t="shared" si="0"/>
        <v>0.06</v>
      </c>
      <c r="I32" s="58">
        <v>2800</v>
      </c>
      <c r="J32" s="120">
        <v>2160</v>
      </c>
      <c r="K32" s="46">
        <v>2390</v>
      </c>
      <c r="L32" s="120">
        <v>1970</v>
      </c>
      <c r="M32" s="141">
        <v>13403000</v>
      </c>
      <c r="N32" s="112">
        <v>13023000</v>
      </c>
      <c r="O32" s="114">
        <f t="shared" si="1"/>
        <v>-0.028</v>
      </c>
      <c r="P32" s="112">
        <v>4763000</v>
      </c>
      <c r="Q32" s="150">
        <v>507000</v>
      </c>
    </row>
    <row r="33" spans="1:17" ht="12.75">
      <c r="A33" s="15" t="s">
        <v>297</v>
      </c>
      <c r="B33" s="61">
        <v>2690</v>
      </c>
      <c r="C33" s="117">
        <v>2500</v>
      </c>
      <c r="D33" s="56">
        <v>1670</v>
      </c>
      <c r="E33" s="120">
        <v>1370</v>
      </c>
      <c r="F33" s="70">
        <v>0.87</v>
      </c>
      <c r="G33" s="101">
        <v>0.9291705498602051</v>
      </c>
      <c r="H33" s="95">
        <f t="shared" si="0"/>
        <v>0.06</v>
      </c>
      <c r="I33" s="58">
        <v>1390</v>
      </c>
      <c r="J33" s="120">
        <v>1070</v>
      </c>
      <c r="K33" s="46">
        <v>1210</v>
      </c>
      <c r="L33" s="120">
        <v>1000</v>
      </c>
      <c r="M33" s="141">
        <v>6521000</v>
      </c>
      <c r="N33" s="112">
        <v>6273000</v>
      </c>
      <c r="O33" s="114">
        <f t="shared" si="1"/>
        <v>-0.038</v>
      </c>
      <c r="P33" s="112">
        <v>2224000</v>
      </c>
      <c r="Q33" s="150">
        <v>239000</v>
      </c>
    </row>
    <row r="34" spans="1:17" ht="12.75">
      <c r="A34" s="15" t="s">
        <v>298</v>
      </c>
      <c r="B34" s="61">
        <v>2750</v>
      </c>
      <c r="C34" s="117">
        <v>2590</v>
      </c>
      <c r="D34" s="56">
        <v>1690</v>
      </c>
      <c r="E34" s="120">
        <v>1380</v>
      </c>
      <c r="F34" s="70">
        <v>0.86</v>
      </c>
      <c r="G34" s="101">
        <v>0.9133211678832117</v>
      </c>
      <c r="H34" s="95">
        <f t="shared" si="0"/>
        <v>0.05</v>
      </c>
      <c r="I34" s="58">
        <v>1400</v>
      </c>
      <c r="J34" s="120">
        <v>1100</v>
      </c>
      <c r="K34" s="46">
        <v>1210</v>
      </c>
      <c r="L34" s="120">
        <v>1000</v>
      </c>
      <c r="M34" s="141">
        <v>6024000</v>
      </c>
      <c r="N34" s="112">
        <v>6029000</v>
      </c>
      <c r="O34" s="114">
        <f t="shared" si="1"/>
        <v>0.001</v>
      </c>
      <c r="P34" s="112">
        <v>2334000</v>
      </c>
      <c r="Q34" s="150">
        <v>237000</v>
      </c>
    </row>
    <row r="35" spans="1:17" ht="12.75">
      <c r="A35" s="15" t="s">
        <v>299</v>
      </c>
      <c r="B35" s="61">
        <v>1610</v>
      </c>
      <c r="C35" s="117">
        <v>1540</v>
      </c>
      <c r="D35" s="56">
        <v>950</v>
      </c>
      <c r="E35" s="120">
        <v>800</v>
      </c>
      <c r="F35" s="70">
        <v>0.88</v>
      </c>
      <c r="G35" s="101">
        <v>0.9308755760368663</v>
      </c>
      <c r="H35" s="95">
        <f t="shared" si="0"/>
        <v>0.05</v>
      </c>
      <c r="I35" s="58">
        <v>820</v>
      </c>
      <c r="J35" s="120">
        <v>650</v>
      </c>
      <c r="K35" s="46">
        <v>720</v>
      </c>
      <c r="L35" s="120">
        <v>610</v>
      </c>
      <c r="M35" s="141">
        <v>4238000</v>
      </c>
      <c r="N35" s="112">
        <v>4249000</v>
      </c>
      <c r="O35" s="114">
        <f t="shared" si="1"/>
        <v>0.003</v>
      </c>
      <c r="P35" s="112">
        <v>1555000</v>
      </c>
      <c r="Q35" s="150">
        <v>157000</v>
      </c>
    </row>
    <row r="36" spans="1:17" ht="12.75">
      <c r="A36" s="15" t="s">
        <v>300</v>
      </c>
      <c r="B36" s="61">
        <v>3890</v>
      </c>
      <c r="C36" s="117">
        <v>3660</v>
      </c>
      <c r="D36" s="56">
        <v>2350</v>
      </c>
      <c r="E36" s="120">
        <v>1850</v>
      </c>
      <c r="F36" s="70">
        <v>0.86</v>
      </c>
      <c r="G36" s="101">
        <v>0.9118438761776582</v>
      </c>
      <c r="H36" s="95">
        <f t="shared" si="0"/>
        <v>0.05</v>
      </c>
      <c r="I36" s="58">
        <v>1950</v>
      </c>
      <c r="J36" s="120">
        <v>1490</v>
      </c>
      <c r="K36" s="46">
        <v>1680</v>
      </c>
      <c r="L36" s="120">
        <v>1360</v>
      </c>
      <c r="M36" s="141">
        <v>9881000</v>
      </c>
      <c r="N36" s="112">
        <v>9798000</v>
      </c>
      <c r="O36" s="114">
        <f t="shared" si="1"/>
        <v>-0.008</v>
      </c>
      <c r="P36" s="112">
        <v>2796000</v>
      </c>
      <c r="Q36" s="150">
        <v>303000</v>
      </c>
    </row>
    <row r="37" spans="1:17" ht="12.75">
      <c r="A37" s="15" t="s">
        <v>301</v>
      </c>
      <c r="B37" s="61">
        <v>1490</v>
      </c>
      <c r="C37" s="117">
        <v>1400</v>
      </c>
      <c r="D37" s="56">
        <v>890</v>
      </c>
      <c r="E37" s="120">
        <v>710</v>
      </c>
      <c r="F37" s="70">
        <v>0.88</v>
      </c>
      <c r="G37" s="101">
        <v>0.9329805996472663</v>
      </c>
      <c r="H37" s="95">
        <f t="shared" si="0"/>
        <v>0.05</v>
      </c>
      <c r="I37" s="58">
        <v>750</v>
      </c>
      <c r="J37" s="120">
        <v>570</v>
      </c>
      <c r="K37" s="46">
        <v>660</v>
      </c>
      <c r="L37" s="120">
        <v>530</v>
      </c>
      <c r="M37" s="141">
        <v>3584000</v>
      </c>
      <c r="N37" s="112">
        <v>3558000</v>
      </c>
      <c r="O37" s="114">
        <f t="shared" si="1"/>
        <v>-0.007</v>
      </c>
      <c r="P37" s="112">
        <v>1086000</v>
      </c>
      <c r="Q37" s="150">
        <v>121000</v>
      </c>
    </row>
    <row r="38" spans="1:17" ht="12.75">
      <c r="A38" s="15" t="s">
        <v>302</v>
      </c>
      <c r="B38" s="61">
        <v>990</v>
      </c>
      <c r="C38" s="117">
        <v>950</v>
      </c>
      <c r="D38" s="56">
        <v>600</v>
      </c>
      <c r="E38" s="120">
        <v>490</v>
      </c>
      <c r="F38" s="70">
        <v>0.84</v>
      </c>
      <c r="G38" s="101">
        <v>0.9067357512953368</v>
      </c>
      <c r="H38" s="95">
        <f t="shared" si="0"/>
        <v>0.07</v>
      </c>
      <c r="I38" s="58">
        <v>500</v>
      </c>
      <c r="J38" s="120">
        <v>390</v>
      </c>
      <c r="K38" s="46">
        <v>420</v>
      </c>
      <c r="L38" s="120">
        <v>350</v>
      </c>
      <c r="M38" s="141">
        <v>2373000</v>
      </c>
      <c r="N38" s="112">
        <v>2306000</v>
      </c>
      <c r="O38" s="114">
        <f t="shared" si="1"/>
        <v>-0.028</v>
      </c>
      <c r="P38" s="112">
        <v>851000</v>
      </c>
      <c r="Q38" s="150">
        <v>99000</v>
      </c>
    </row>
    <row r="39" spans="1:17" ht="12.75">
      <c r="A39" s="15" t="s">
        <v>303</v>
      </c>
      <c r="B39" s="61">
        <v>1800</v>
      </c>
      <c r="C39" s="117">
        <v>1720</v>
      </c>
      <c r="D39" s="56">
        <v>1230</v>
      </c>
      <c r="E39" s="120">
        <v>1040</v>
      </c>
      <c r="F39" s="70">
        <v>0.88</v>
      </c>
      <c r="G39" s="101">
        <v>0.935031847133758</v>
      </c>
      <c r="H39" s="95">
        <f t="shared" si="0"/>
        <v>0.06</v>
      </c>
      <c r="I39" s="58">
        <v>980</v>
      </c>
      <c r="J39" s="120">
        <v>790</v>
      </c>
      <c r="K39" s="46">
        <v>870</v>
      </c>
      <c r="L39" s="120">
        <v>730</v>
      </c>
      <c r="M39" s="141">
        <v>4321000</v>
      </c>
      <c r="N39" s="112">
        <v>4314000</v>
      </c>
      <c r="O39" s="114">
        <f t="shared" si="1"/>
        <v>-0.002</v>
      </c>
      <c r="P39" s="112">
        <v>1687000</v>
      </c>
      <c r="Q39" s="150">
        <v>141000</v>
      </c>
    </row>
    <row r="40" spans="1:17" ht="12.75">
      <c r="A40" s="15" t="s">
        <v>304</v>
      </c>
      <c r="B40" s="61">
        <v>680</v>
      </c>
      <c r="C40" s="117">
        <v>620</v>
      </c>
      <c r="D40" s="56">
        <v>400</v>
      </c>
      <c r="E40" s="120">
        <v>310</v>
      </c>
      <c r="F40" s="70">
        <v>0.87</v>
      </c>
      <c r="G40" s="101">
        <v>0.9230769230769231</v>
      </c>
      <c r="H40" s="95">
        <f t="shared" si="0"/>
        <v>0.05</v>
      </c>
      <c r="I40" s="58">
        <v>330</v>
      </c>
      <c r="J40" s="120">
        <v>250</v>
      </c>
      <c r="K40" s="46">
        <v>290</v>
      </c>
      <c r="L40" s="120">
        <v>230</v>
      </c>
      <c r="M40" s="141">
        <v>1829000</v>
      </c>
      <c r="N40" s="112">
        <v>1850000</v>
      </c>
      <c r="O40" s="114">
        <f t="shared" si="1"/>
        <v>0.011</v>
      </c>
      <c r="P40" s="112">
        <v>488000</v>
      </c>
      <c r="Q40" s="150">
        <v>54000</v>
      </c>
    </row>
    <row r="41" spans="1:17" ht="12.75">
      <c r="A41" s="15" t="s">
        <v>305</v>
      </c>
      <c r="B41" s="61">
        <v>2020</v>
      </c>
      <c r="C41" s="117">
        <v>1910</v>
      </c>
      <c r="D41" s="56">
        <v>1190</v>
      </c>
      <c r="E41" s="120">
        <v>960</v>
      </c>
      <c r="F41" s="70">
        <v>0.86</v>
      </c>
      <c r="G41" s="101">
        <v>0.8917589175891759</v>
      </c>
      <c r="H41" s="95">
        <f t="shared" si="0"/>
        <v>0.03</v>
      </c>
      <c r="I41" s="58">
        <v>1030</v>
      </c>
      <c r="J41" s="120">
        <v>810</v>
      </c>
      <c r="K41" s="46">
        <v>890</v>
      </c>
      <c r="L41" s="120">
        <v>730</v>
      </c>
      <c r="M41" s="141">
        <v>5248000</v>
      </c>
      <c r="N41" s="112">
        <v>5123000</v>
      </c>
      <c r="O41" s="114">
        <f t="shared" si="1"/>
        <v>-0.024</v>
      </c>
      <c r="P41" s="112">
        <v>1644000</v>
      </c>
      <c r="Q41" s="150">
        <v>229000</v>
      </c>
    </row>
    <row r="42" spans="1:17" ht="12.75">
      <c r="A42" s="15" t="s">
        <v>306</v>
      </c>
      <c r="B42" s="61">
        <v>10120</v>
      </c>
      <c r="C42" s="118">
        <v>9500</v>
      </c>
      <c r="D42" s="56">
        <v>6680</v>
      </c>
      <c r="E42" s="120">
        <v>5510</v>
      </c>
      <c r="F42" s="70">
        <v>0.87</v>
      </c>
      <c r="G42" s="102">
        <v>0.9188385916780979</v>
      </c>
      <c r="H42" s="96">
        <f t="shared" si="0"/>
        <v>0.05</v>
      </c>
      <c r="I42" s="58">
        <v>5530</v>
      </c>
      <c r="J42" s="120">
        <v>4370</v>
      </c>
      <c r="K42" s="46">
        <v>4830</v>
      </c>
      <c r="L42" s="120">
        <v>4020</v>
      </c>
      <c r="M42" s="141">
        <v>23846000</v>
      </c>
      <c r="N42" s="112">
        <v>23186000</v>
      </c>
      <c r="O42" s="144">
        <f t="shared" si="1"/>
        <v>-0.028</v>
      </c>
      <c r="P42" s="112">
        <v>10174000</v>
      </c>
      <c r="Q42" s="150">
        <v>973000</v>
      </c>
    </row>
    <row r="43" spans="1:17" s="1" customFormat="1" ht="12" customHeight="1">
      <c r="A43" s="66" t="s">
        <v>386</v>
      </c>
      <c r="B43" s="55">
        <v>117740</v>
      </c>
      <c r="C43" s="132">
        <v>110210</v>
      </c>
      <c r="D43" s="55">
        <v>72940</v>
      </c>
      <c r="E43" s="132">
        <f>SUM(E6:E42)</f>
        <v>59110</v>
      </c>
      <c r="F43" s="71">
        <f>K43/I43</f>
        <v>0.87</v>
      </c>
      <c r="G43" s="97">
        <f>L43/J43</f>
        <v>0.92</v>
      </c>
      <c r="H43" s="104">
        <f>G43-F43</f>
        <v>0.05</v>
      </c>
      <c r="I43" s="47">
        <v>60620</v>
      </c>
      <c r="J43" s="119">
        <f>SUM(J6:J42)</f>
        <v>47040</v>
      </c>
      <c r="K43" s="119">
        <f aca="true" t="shared" si="2" ref="K43:Q43">SUM(K6:K42)</f>
        <v>52550</v>
      </c>
      <c r="L43" s="119">
        <f t="shared" si="2"/>
        <v>43190</v>
      </c>
      <c r="M43" s="113">
        <f t="shared" si="2"/>
        <v>295768000</v>
      </c>
      <c r="N43" s="113">
        <f t="shared" si="2"/>
        <v>291322000</v>
      </c>
      <c r="O43" s="145">
        <f>(N43-M43)/M43</f>
        <v>-0.015</v>
      </c>
      <c r="P43" s="113">
        <f t="shared" si="2"/>
        <v>99298000</v>
      </c>
      <c r="Q43" s="115">
        <f t="shared" si="2"/>
        <v>10351000</v>
      </c>
    </row>
  </sheetData>
  <sheetProtection/>
  <mergeCells count="9">
    <mergeCell ref="Q4:Q5"/>
    <mergeCell ref="I4:J4"/>
    <mergeCell ref="K4:L4"/>
    <mergeCell ref="P4:P5"/>
    <mergeCell ref="M4:O4"/>
    <mergeCell ref="A4:A5"/>
    <mergeCell ref="B4:C4"/>
    <mergeCell ref="D4:E4"/>
    <mergeCell ref="F4:H4"/>
  </mergeCells>
  <hyperlinks>
    <hyperlink ref="A3" location="'Contents - December 2014'!A1" display="Back to Contents"/>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data tables: Child Support Agency quarterly summary of statistics  December 2015</dc:title>
  <dc:subject/>
  <dc:creator/>
  <cp:keywords/>
  <dc:description/>
  <cp:lastModifiedBy/>
  <dcterms:created xsi:type="dcterms:W3CDTF">2016-02-22T14:24:59Z</dcterms:created>
  <dcterms:modified xsi:type="dcterms:W3CDTF">2016-02-22T14:29:25Z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