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35" windowHeight="12585"/>
  </bookViews>
  <sheets>
    <sheet name="Table 4" sheetId="1" r:id="rId1"/>
  </sheets>
  <externalReferences>
    <externalReference r:id="rId2"/>
  </externalReferences>
  <definedNames>
    <definedName name="_xlnm.Print_Area" localSheetId="0">'Table 4'!$A$1:$N$20</definedName>
  </definedNames>
  <calcPr calcId="145621"/>
</workbook>
</file>

<file path=xl/calcChain.xml><?xml version="1.0" encoding="utf-8"?>
<calcChain xmlns="http://schemas.openxmlformats.org/spreadsheetml/2006/main">
  <c r="J17" i="1" l="1"/>
  <c r="I17" i="1"/>
  <c r="D17" i="1"/>
  <c r="C17" i="1"/>
  <c r="J15" i="1"/>
  <c r="L15" i="1" s="1"/>
  <c r="I15" i="1"/>
  <c r="D15" i="1"/>
  <c r="C15" i="1"/>
  <c r="J13" i="1"/>
  <c r="I13" i="1"/>
  <c r="D13" i="1"/>
  <c r="C13" i="1"/>
  <c r="F13" i="1" s="1"/>
  <c r="G13" i="1" s="1"/>
  <c r="J11" i="1"/>
  <c r="I11" i="1"/>
  <c r="D11" i="1"/>
  <c r="C11" i="1"/>
  <c r="J9" i="1"/>
  <c r="I9" i="1"/>
  <c r="D9" i="1"/>
  <c r="D19" i="1" s="1"/>
  <c r="C9" i="1"/>
  <c r="C7" i="1" s="1"/>
  <c r="E13" i="1" l="1"/>
  <c r="F15" i="1"/>
  <c r="E15" i="1"/>
  <c r="L17" i="1"/>
  <c r="M17" i="1" s="1"/>
  <c r="D7" i="1"/>
  <c r="F7" i="1" s="1"/>
  <c r="F9" i="1"/>
  <c r="C19" i="1"/>
  <c r="E19" i="1" s="1"/>
  <c r="I19" i="1"/>
  <c r="I7" i="1"/>
  <c r="E9" i="1"/>
  <c r="G15" i="1"/>
  <c r="F17" i="1"/>
  <c r="L9" i="1"/>
  <c r="J7" i="1"/>
  <c r="F11" i="1"/>
  <c r="K11" i="1"/>
  <c r="L13" i="1"/>
  <c r="E17" i="1"/>
  <c r="J19" i="1"/>
  <c r="L19" i="1" s="1"/>
  <c r="K9" i="1"/>
  <c r="E11" i="1"/>
  <c r="L11" i="1"/>
  <c r="K13" i="1"/>
  <c r="M15" i="1"/>
  <c r="K15" i="1"/>
  <c r="K17" i="1"/>
  <c r="F19" i="1" l="1"/>
  <c r="G9" i="1"/>
  <c r="E7" i="1"/>
  <c r="K7" i="1"/>
  <c r="G19" i="1"/>
  <c r="M9" i="1"/>
  <c r="M19" i="1"/>
  <c r="K19" i="1"/>
  <c r="M13" i="1"/>
  <c r="G11" i="1"/>
  <c r="G17" i="1"/>
  <c r="L7" i="1"/>
  <c r="M11" i="1"/>
  <c r="G7" i="1"/>
  <c r="M7" i="1" l="1"/>
</calcChain>
</file>

<file path=xl/sharedStrings.xml><?xml version="1.0" encoding="utf-8"?>
<sst xmlns="http://schemas.openxmlformats.org/spreadsheetml/2006/main" count="22" uniqueCount="16">
  <si>
    <r>
      <t xml:space="preserve">Table 4 </t>
    </r>
    <r>
      <rPr>
        <b/>
        <sz val="10"/>
        <color indexed="9"/>
        <rFont val="Arial"/>
        <family val="2"/>
      </rPr>
      <t>: Council tax and non-domestic rates - amount collected - England : by class 2014-15</t>
    </r>
  </si>
  <si>
    <t>£ millions</t>
  </si>
  <si>
    <t>Council Tax</t>
  </si>
  <si>
    <t>Non-domestic rates</t>
  </si>
  <si>
    <t>Net 
Collectable
Debit
2014-15</t>
  </si>
  <si>
    <t>Amount
Collected
to 31 March 2015</t>
  </si>
  <si>
    <t>%</t>
  </si>
  <si>
    <t>Amount
not
collected
by 31 March 2015</t>
  </si>
  <si>
    <t>All London boroughs</t>
  </si>
  <si>
    <t>Outer London
boroughs</t>
  </si>
  <si>
    <t>of which:</t>
  </si>
  <si>
    <r>
      <t xml:space="preserve">Inner London boroughs
</t>
    </r>
    <r>
      <rPr>
        <i/>
        <sz val="8"/>
        <rFont val="Arial"/>
        <family val="2"/>
      </rPr>
      <t>(including City of London)</t>
    </r>
  </si>
  <si>
    <t>Unitary authorities</t>
  </si>
  <si>
    <t>Shire districts</t>
  </si>
  <si>
    <t>Metropolitan districts</t>
  </si>
  <si>
    <t>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</si>
</sst>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_(* #,##0.00_);_(* \(#,##0.00\);_(* &quot;-&quot;??_);_(@_)"/>
    <numFmt numFmtId="166" formatCode="0.0"/>
  </numFmts>
  <fonts count="9" x14ac:knownFonts="1">
    <font>
      <sz val="10"/>
      <name val="Courier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Courier"/>
      <family val="3"/>
    </font>
    <font>
      <i/>
      <sz val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164" fontId="0" fillId="0" borderId="0"/>
    <xf numFmtId="165" fontId="3" fillId="0" borderId="0" applyFont="0" applyFill="0" applyBorder="0" applyAlignment="0" applyProtection="0"/>
  </cellStyleXfs>
  <cellXfs count="46">
    <xf numFmtId="164" fontId="0" fillId="0" borderId="0" xfId="0"/>
    <xf numFmtId="164" fontId="1" fillId="2" borderId="1" xfId="0" applyFont="1" applyFill="1" applyBorder="1" applyAlignment="1">
      <alignment vertical="top"/>
    </xf>
    <xf numFmtId="164" fontId="1" fillId="2" borderId="2" xfId="0" applyFont="1" applyFill="1" applyBorder="1" applyAlignment="1">
      <alignment vertical="top"/>
    </xf>
    <xf numFmtId="3" fontId="3" fillId="2" borderId="2" xfId="0" applyNumberFormat="1" applyFont="1" applyFill="1" applyBorder="1"/>
    <xf numFmtId="164" fontId="3" fillId="2" borderId="2" xfId="0" applyFont="1" applyFill="1" applyBorder="1"/>
    <xf numFmtId="164" fontId="3" fillId="2" borderId="3" xfId="0" applyFont="1" applyFill="1" applyBorder="1"/>
    <xf numFmtId="164" fontId="3" fillId="0" borderId="0" xfId="0" applyFont="1"/>
    <xf numFmtId="164" fontId="3" fillId="0" borderId="0" xfId="0" applyFont="1" applyFill="1" applyBorder="1"/>
    <xf numFmtId="164" fontId="3" fillId="0" borderId="4" xfId="0" applyFont="1" applyBorder="1"/>
    <xf numFmtId="164" fontId="3" fillId="0" borderId="0" xfId="0" applyFont="1" applyBorder="1"/>
    <xf numFmtId="3" fontId="1" fillId="0" borderId="0" xfId="0" applyNumberFormat="1" applyFont="1" applyBorder="1"/>
    <xf numFmtId="164" fontId="4" fillId="0" borderId="0" xfId="0" applyFont="1" applyBorder="1" applyAlignment="1">
      <alignment horizontal="right"/>
    </xf>
    <xf numFmtId="164" fontId="3" fillId="0" borderId="5" xfId="0" applyFont="1" applyBorder="1"/>
    <xf numFmtId="164" fontId="3" fillId="0" borderId="4" xfId="0" applyFont="1" applyBorder="1" applyAlignment="1">
      <alignment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0" xfId="1" applyNumberFormat="1" applyFont="1" applyFill="1" applyBorder="1" applyAlignment="1">
      <alignment horizontal="right" vertical="center"/>
    </xf>
    <xf numFmtId="166" fontId="5" fillId="0" borderId="0" xfId="0" applyNumberFormat="1" applyFont="1" applyBorder="1" applyAlignment="1" applyProtection="1">
      <alignment vertical="center"/>
    </xf>
    <xf numFmtId="164" fontId="3" fillId="0" borderId="5" xfId="0" applyFont="1" applyBorder="1" applyAlignment="1">
      <alignment vertical="center"/>
    </xf>
    <xf numFmtId="164" fontId="3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wrapText="1"/>
    </xf>
    <xf numFmtId="164" fontId="6" fillId="0" borderId="0" xfId="0" applyFont="1" applyBorder="1" applyAlignment="1"/>
    <xf numFmtId="3" fontId="4" fillId="0" borderId="0" xfId="0" applyNumberFormat="1" applyFont="1" applyBorder="1" applyAlignment="1">
      <alignment horizontal="right" wrapText="1"/>
    </xf>
    <xf numFmtId="166" fontId="4" fillId="0" borderId="0" xfId="0" quotePrefix="1" applyNumberFormat="1" applyFont="1" applyBorder="1" applyAlignment="1">
      <alignment horizontal="right"/>
    </xf>
    <xf numFmtId="164" fontId="3" fillId="0" borderId="4" xfId="0" applyFont="1" applyBorder="1" applyAlignment="1">
      <alignment vertical="center" wrapText="1"/>
    </xf>
    <xf numFmtId="164" fontId="6" fillId="0" borderId="0" xfId="0" applyFont="1" applyBorder="1" applyAlignment="1">
      <alignment wrapText="1"/>
    </xf>
    <xf numFmtId="166" fontId="4" fillId="0" borderId="0" xfId="0" quotePrefix="1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vertical="center" wrapText="1"/>
    </xf>
    <xf numFmtId="164" fontId="6" fillId="0" borderId="0" xfId="0" applyFont="1" applyBorder="1" applyAlignment="1">
      <alignment vertical="center" wrapText="1"/>
    </xf>
    <xf numFmtId="164" fontId="3" fillId="0" borderId="5" xfId="0" applyFont="1" applyBorder="1" applyAlignment="1">
      <alignment vertical="center" wrapText="1"/>
    </xf>
    <xf numFmtId="164" fontId="3" fillId="0" borderId="0" xfId="0" applyFont="1" applyAlignment="1">
      <alignment vertical="center" wrapText="1"/>
    </xf>
    <xf numFmtId="3" fontId="3" fillId="0" borderId="0" xfId="1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 applyProtection="1">
      <alignment vertical="center"/>
    </xf>
    <xf numFmtId="164" fontId="7" fillId="0" borderId="0" xfId="0" applyFont="1" applyBorder="1"/>
    <xf numFmtId="3" fontId="3" fillId="0" borderId="0" xfId="0" applyNumberFormat="1" applyFont="1" applyFill="1" applyBorder="1" applyAlignment="1">
      <alignment horizontal="right" vertical="center"/>
    </xf>
    <xf numFmtId="166" fontId="3" fillId="0" borderId="0" xfId="0" quotePrefix="1" applyNumberFormat="1" applyFont="1" applyFill="1" applyBorder="1" applyAlignment="1">
      <alignment horizontal="right" vertical="center"/>
    </xf>
    <xf numFmtId="164" fontId="8" fillId="0" borderId="0" xfId="0" applyFont="1" applyBorder="1" applyAlignment="1">
      <alignment horizontal="left" wrapText="1" indent="1"/>
    </xf>
    <xf numFmtId="164" fontId="4" fillId="0" borderId="0" xfId="0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164" fontId="3" fillId="0" borderId="7" xfId="0" applyFont="1" applyBorder="1" applyAlignment="1">
      <alignment vertical="center"/>
    </xf>
    <xf numFmtId="164" fontId="3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164" fontId="3" fillId="0" borderId="9" xfId="0" applyFont="1" applyBorder="1" applyAlignment="1">
      <alignment vertical="center"/>
    </xf>
    <xf numFmtId="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14-15%20QRC4%20Collection%20Rates/Comparing%20QRC4%201415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C4 1314"/>
      <sheetName val="QRC4 1415"/>
      <sheetName val="QRC4 Diff"/>
      <sheetName val="Sheet1"/>
    </sheetNames>
    <sheetDataSet>
      <sheetData sheetId="0"/>
      <sheetData sheetId="1">
        <row r="349">
          <cell r="E349">
            <v>1178053</v>
          </cell>
          <cell r="F349">
            <v>1127561</v>
          </cell>
          <cell r="H349">
            <v>4852899</v>
          </cell>
          <cell r="I349">
            <v>4790968</v>
          </cell>
        </row>
        <row r="350">
          <cell r="E350">
            <v>2433800</v>
          </cell>
          <cell r="F350">
            <v>2356810</v>
          </cell>
          <cell r="H350">
            <v>2087950</v>
          </cell>
          <cell r="I350">
            <v>2047503</v>
          </cell>
        </row>
        <row r="351">
          <cell r="E351">
            <v>4244242</v>
          </cell>
          <cell r="F351">
            <v>4044532</v>
          </cell>
          <cell r="H351">
            <v>4204321</v>
          </cell>
          <cell r="I351">
            <v>4086505</v>
          </cell>
        </row>
        <row r="352">
          <cell r="E352">
            <v>11352031</v>
          </cell>
          <cell r="F352">
            <v>11116705</v>
          </cell>
          <cell r="H352">
            <v>7583172</v>
          </cell>
          <cell r="I352">
            <v>7459915</v>
          </cell>
        </row>
        <row r="353">
          <cell r="E353">
            <v>5585089</v>
          </cell>
          <cell r="F353">
            <v>5406757</v>
          </cell>
          <cell r="H353">
            <v>4782036</v>
          </cell>
          <cell r="I353">
            <v>4681471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20"/>
  <sheetViews>
    <sheetView showGridLines="0" tabSelected="1" workbookViewId="0"/>
  </sheetViews>
  <sheetFormatPr defaultColWidth="12.375" defaultRowHeight="12.75" x14ac:dyDescent="0.2"/>
  <cols>
    <col min="1" max="1" width="2.625" style="6" customWidth="1"/>
    <col min="2" max="2" width="22.875" style="6" customWidth="1"/>
    <col min="3" max="3" width="8.375" style="45" customWidth="1"/>
    <col min="4" max="4" width="9" style="45" customWidth="1"/>
    <col min="5" max="5" width="4.625" style="45" customWidth="1"/>
    <col min="6" max="6" width="9.875" style="45" customWidth="1"/>
    <col min="7" max="7" width="4.625" style="6" customWidth="1"/>
    <col min="8" max="8" width="3" style="6" customWidth="1"/>
    <col min="9" max="9" width="8.375" style="45" customWidth="1"/>
    <col min="10" max="10" width="9.25" style="45" customWidth="1"/>
    <col min="11" max="11" width="4.625" style="45" customWidth="1"/>
    <col min="12" max="12" width="9.875" style="45" customWidth="1"/>
    <col min="13" max="13" width="4.625" style="6" customWidth="1"/>
    <col min="14" max="14" width="2.625" style="6" customWidth="1"/>
    <col min="15" max="16384" width="12.375" style="6"/>
  </cols>
  <sheetData>
    <row r="1" spans="1:14" x14ac:dyDescent="0.2">
      <c r="A1" s="1" t="s">
        <v>0</v>
      </c>
      <c r="B1" s="2"/>
      <c r="C1" s="3"/>
      <c r="D1" s="3"/>
      <c r="E1" s="3"/>
      <c r="F1" s="3"/>
      <c r="G1" s="4"/>
      <c r="H1" s="4"/>
      <c r="I1" s="3"/>
      <c r="J1" s="3"/>
      <c r="K1" s="3"/>
      <c r="L1" s="3"/>
      <c r="M1" s="4"/>
      <c r="N1" s="5"/>
    </row>
    <row r="2" spans="1:14" x14ac:dyDescent="0.2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1</v>
      </c>
      <c r="N2" s="12"/>
    </row>
    <row r="3" spans="1:14" s="18" customFormat="1" ht="15" customHeight="1" x14ac:dyDescent="0.15">
      <c r="A3" s="13"/>
      <c r="B3" s="14"/>
      <c r="C3" s="15"/>
      <c r="D3" s="15"/>
      <c r="E3" s="15"/>
      <c r="F3" s="15"/>
      <c r="G3" s="16"/>
      <c r="H3" s="16"/>
      <c r="I3" s="15"/>
      <c r="J3" s="15"/>
      <c r="K3" s="15"/>
      <c r="L3" s="15"/>
      <c r="M3" s="16"/>
      <c r="N3" s="17"/>
    </row>
    <row r="4" spans="1:14" s="18" customFormat="1" x14ac:dyDescent="0.15">
      <c r="A4" s="13"/>
      <c r="B4" s="14"/>
      <c r="C4" s="19" t="s">
        <v>2</v>
      </c>
      <c r="D4" s="19"/>
      <c r="E4" s="19"/>
      <c r="F4" s="19"/>
      <c r="G4" s="19"/>
      <c r="H4" s="20"/>
      <c r="I4" s="19" t="s">
        <v>3</v>
      </c>
      <c r="J4" s="19"/>
      <c r="K4" s="19"/>
      <c r="L4" s="19"/>
      <c r="M4" s="19"/>
      <c r="N4" s="17"/>
    </row>
    <row r="5" spans="1:14" s="18" customFormat="1" ht="66" customHeight="1" x14ac:dyDescent="0.2">
      <c r="A5" s="13"/>
      <c r="B5" s="21" t="s">
        <v>4</v>
      </c>
      <c r="C5" s="22"/>
      <c r="D5" s="23" t="s">
        <v>5</v>
      </c>
      <c r="E5" s="24" t="s">
        <v>6</v>
      </c>
      <c r="F5" s="23" t="s">
        <v>7</v>
      </c>
      <c r="G5" s="24" t="s">
        <v>6</v>
      </c>
      <c r="H5" s="21" t="s">
        <v>4</v>
      </c>
      <c r="I5" s="22"/>
      <c r="J5" s="23" t="s">
        <v>5</v>
      </c>
      <c r="K5" s="24" t="s">
        <v>6</v>
      </c>
      <c r="L5" s="23" t="s">
        <v>7</v>
      </c>
      <c r="M5" s="24" t="s">
        <v>6</v>
      </c>
      <c r="N5" s="17"/>
    </row>
    <row r="6" spans="1:14" s="31" customFormat="1" ht="12.75" customHeight="1" x14ac:dyDescent="0.2">
      <c r="A6" s="25"/>
      <c r="B6" s="23"/>
      <c r="C6" s="26"/>
      <c r="D6" s="23"/>
      <c r="E6" s="27"/>
      <c r="F6" s="23"/>
      <c r="G6" s="27"/>
      <c r="H6" s="28"/>
      <c r="I6" s="29"/>
      <c r="J6" s="23"/>
      <c r="K6" s="27"/>
      <c r="L6" s="23"/>
      <c r="M6" s="27"/>
      <c r="N6" s="30"/>
    </row>
    <row r="7" spans="1:14" s="18" customFormat="1" ht="12.75" customHeight="1" x14ac:dyDescent="0.2">
      <c r="A7" s="13"/>
      <c r="B7" s="7" t="s">
        <v>8</v>
      </c>
      <c r="C7" s="32">
        <f>+C9+C11</f>
        <v>3611.8530000000001</v>
      </c>
      <c r="D7" s="32">
        <f>+D9+D11</f>
        <v>3484.3710000000001</v>
      </c>
      <c r="E7" s="33">
        <f>(+D7/C7)*100</f>
        <v>96.470454362345322</v>
      </c>
      <c r="F7" s="32">
        <f>+C7-D7</f>
        <v>127.48199999999997</v>
      </c>
      <c r="G7" s="33">
        <f>+(F7/C7)*100</f>
        <v>3.5295456376546879</v>
      </c>
      <c r="H7" s="33"/>
      <c r="I7" s="32">
        <f>+I9+I11</f>
        <v>6940.8490000000002</v>
      </c>
      <c r="J7" s="32">
        <f>+J9+J11</f>
        <v>6838.4709999999995</v>
      </c>
      <c r="K7" s="33">
        <f>(+J7/I7)*100</f>
        <v>98.524993124040009</v>
      </c>
      <c r="L7" s="32">
        <f>+I7-J7</f>
        <v>102.37800000000061</v>
      </c>
      <c r="M7" s="33">
        <f>+(L7/I7)*100</f>
        <v>1.4750068759599957</v>
      </c>
      <c r="N7" s="17"/>
    </row>
    <row r="8" spans="1:14" s="18" customFormat="1" x14ac:dyDescent="0.2">
      <c r="A8" s="13"/>
      <c r="B8" s="34" t="s">
        <v>10</v>
      </c>
      <c r="C8" s="35"/>
      <c r="D8" s="35"/>
      <c r="E8" s="36"/>
      <c r="F8" s="32"/>
      <c r="G8" s="36"/>
      <c r="H8" s="36"/>
      <c r="I8" s="35"/>
      <c r="J8" s="35"/>
      <c r="K8" s="36"/>
      <c r="L8" s="32"/>
      <c r="M8" s="36"/>
      <c r="N8" s="17"/>
    </row>
    <row r="9" spans="1:14" s="18" customFormat="1" ht="24" x14ac:dyDescent="0.2">
      <c r="A9" s="13"/>
      <c r="B9" s="37" t="s">
        <v>11</v>
      </c>
      <c r="C9" s="32">
        <f>+'[1]QRC4 1415'!$E$349/1000</f>
        <v>1178.0530000000001</v>
      </c>
      <c r="D9" s="32">
        <f>+'[1]QRC4 1415'!$F$349/1000</f>
        <v>1127.5609999999999</v>
      </c>
      <c r="E9" s="33">
        <f>(+D9/C9)*100</f>
        <v>95.713944958333769</v>
      </c>
      <c r="F9" s="32">
        <f>+C9-D9</f>
        <v>50.492000000000189</v>
      </c>
      <c r="G9" s="33">
        <f>+(F9/C9)*100</f>
        <v>4.2860550416662226</v>
      </c>
      <c r="H9" s="33"/>
      <c r="I9" s="32">
        <f>+'[1]QRC4 1415'!$H$349/1000</f>
        <v>4852.8990000000003</v>
      </c>
      <c r="J9" s="32">
        <f>+'[1]QRC4 1415'!$I$349/1000</f>
        <v>4790.9679999999998</v>
      </c>
      <c r="K9" s="33">
        <f>(+J9/I9)*100</f>
        <v>98.723834969571783</v>
      </c>
      <c r="L9" s="32">
        <f>+I9-J9</f>
        <v>61.931000000000495</v>
      </c>
      <c r="M9" s="33">
        <f>+(L9/I9)*100</f>
        <v>1.2761650304282139</v>
      </c>
      <c r="N9" s="17"/>
    </row>
    <row r="10" spans="1:14" s="18" customFormat="1" x14ac:dyDescent="0.15">
      <c r="A10" s="13"/>
      <c r="B10" s="38"/>
      <c r="C10" s="32"/>
      <c r="D10" s="32"/>
      <c r="E10" s="33"/>
      <c r="F10" s="32"/>
      <c r="G10" s="33"/>
      <c r="H10" s="33"/>
      <c r="I10" s="32"/>
      <c r="J10" s="32"/>
      <c r="K10" s="33"/>
      <c r="L10" s="32"/>
      <c r="M10" s="33"/>
      <c r="N10" s="17"/>
    </row>
    <row r="11" spans="1:14" s="18" customFormat="1" ht="25.5" x14ac:dyDescent="0.2">
      <c r="A11" s="13"/>
      <c r="B11" s="37" t="s">
        <v>9</v>
      </c>
      <c r="C11" s="32">
        <f>+'[1]QRC4 1415'!$E$350/1000</f>
        <v>2433.8000000000002</v>
      </c>
      <c r="D11" s="32">
        <f>+'[1]QRC4 1415'!$F$350/1000</f>
        <v>2356.81</v>
      </c>
      <c r="E11" s="33">
        <f>(+D11/C11)*100</f>
        <v>96.83663407017832</v>
      </c>
      <c r="F11" s="32">
        <f>+C11-D11</f>
        <v>76.990000000000236</v>
      </c>
      <c r="G11" s="33">
        <f>+(F11/C11)*100</f>
        <v>3.1633659298216878</v>
      </c>
      <c r="H11" s="33"/>
      <c r="I11" s="32">
        <f>+'[1]QRC4 1415'!$H$350/1000</f>
        <v>2087.9499999999998</v>
      </c>
      <c r="J11" s="32">
        <f>+'[1]QRC4 1415'!$I$350/1000</f>
        <v>2047.5029999999999</v>
      </c>
      <c r="K11" s="33">
        <f>(+J11/I11)*100</f>
        <v>98.062836753753686</v>
      </c>
      <c r="L11" s="32">
        <f>+I11-J11</f>
        <v>40.446999999999889</v>
      </c>
      <c r="M11" s="33">
        <f>+(L11/I11)*100</f>
        <v>1.9371632462463131</v>
      </c>
      <c r="N11" s="17"/>
    </row>
    <row r="12" spans="1:14" s="18" customFormat="1" x14ac:dyDescent="0.15">
      <c r="A12" s="13"/>
      <c r="B12" s="38"/>
      <c r="C12" s="32"/>
      <c r="D12" s="32"/>
      <c r="E12" s="33"/>
      <c r="F12" s="32"/>
      <c r="G12" s="33"/>
      <c r="H12" s="33"/>
      <c r="I12" s="32"/>
      <c r="J12" s="32"/>
      <c r="K12" s="33"/>
      <c r="L12" s="32"/>
      <c r="M12" s="33"/>
      <c r="N12" s="17"/>
    </row>
    <row r="13" spans="1:14" s="18" customFormat="1" x14ac:dyDescent="0.2">
      <c r="A13" s="13"/>
      <c r="B13" s="7" t="s">
        <v>14</v>
      </c>
      <c r="C13" s="32">
        <f>+'[1]QRC4 1415'!$E$351/1000</f>
        <v>4244.2420000000002</v>
      </c>
      <c r="D13" s="32">
        <f>+'[1]QRC4 1415'!$F$351/1000</f>
        <v>4044.5320000000002</v>
      </c>
      <c r="E13" s="33">
        <f>(+D13/C13)*100</f>
        <v>95.294566143966335</v>
      </c>
      <c r="F13" s="32">
        <f>+C13-D13</f>
        <v>199.71000000000004</v>
      </c>
      <c r="G13" s="33">
        <f>+(F13/C13)*100</f>
        <v>4.7054338560336575</v>
      </c>
      <c r="H13" s="33"/>
      <c r="I13" s="32">
        <f>+'[1]QRC4 1415'!$H$351/1000</f>
        <v>4204.3209999999999</v>
      </c>
      <c r="J13" s="32">
        <f>+'[1]QRC4 1415'!$I$351/1000</f>
        <v>4086.5050000000001</v>
      </c>
      <c r="K13" s="33">
        <f>(+J13/I13)*100</f>
        <v>97.197740134494964</v>
      </c>
      <c r="L13" s="32">
        <f>+I13-J13</f>
        <v>117.8159999999998</v>
      </c>
      <c r="M13" s="33">
        <f>+(L13/I13)*100</f>
        <v>2.8022598655050319</v>
      </c>
      <c r="N13" s="17"/>
    </row>
    <row r="14" spans="1:14" s="18" customFormat="1" x14ac:dyDescent="0.15">
      <c r="A14" s="13"/>
      <c r="B14" s="38"/>
      <c r="C14" s="32"/>
      <c r="D14" s="32"/>
      <c r="E14" s="33"/>
      <c r="F14" s="32"/>
      <c r="G14" s="33"/>
      <c r="H14" s="33"/>
      <c r="I14" s="32"/>
      <c r="J14" s="32"/>
      <c r="K14" s="33"/>
      <c r="L14" s="32"/>
      <c r="M14" s="33"/>
      <c r="N14" s="17"/>
    </row>
    <row r="15" spans="1:14" s="18" customFormat="1" x14ac:dyDescent="0.2">
      <c r="A15" s="13"/>
      <c r="B15" s="7" t="s">
        <v>12</v>
      </c>
      <c r="C15" s="32">
        <f>+'[1]QRC4 1415'!$E$353/1000</f>
        <v>5585.0889999999999</v>
      </c>
      <c r="D15" s="32">
        <f>+'[1]QRC4 1415'!$F$353/1000</f>
        <v>5406.7569999999996</v>
      </c>
      <c r="E15" s="33">
        <f>(+D15/C15)*100</f>
        <v>96.806998062161583</v>
      </c>
      <c r="F15" s="32">
        <f>+C15-D15</f>
        <v>178.33200000000033</v>
      </c>
      <c r="G15" s="33">
        <f>+(F15/C15)*100</f>
        <v>3.1930019378384182</v>
      </c>
      <c r="H15" s="33"/>
      <c r="I15" s="32">
        <f>+'[1]QRC4 1415'!$H$353/1000</f>
        <v>4782.0360000000001</v>
      </c>
      <c r="J15" s="32">
        <f>+'[1]QRC4 1415'!$I$353/1000</f>
        <v>4681.4709999999995</v>
      </c>
      <c r="K15" s="33">
        <f>(+J15/I15)*100</f>
        <v>97.897025451084005</v>
      </c>
      <c r="L15" s="32">
        <f>+I15-J15</f>
        <v>100.56500000000051</v>
      </c>
      <c r="M15" s="33">
        <f>+(L15/I15)*100</f>
        <v>2.1029745489159954</v>
      </c>
      <c r="N15" s="17"/>
    </row>
    <row r="16" spans="1:14" s="18" customFormat="1" x14ac:dyDescent="0.2">
      <c r="A16" s="13"/>
      <c r="B16" s="7"/>
      <c r="C16" s="32"/>
      <c r="D16" s="32"/>
      <c r="E16" s="33"/>
      <c r="F16" s="32"/>
      <c r="G16" s="33"/>
      <c r="H16" s="33"/>
      <c r="I16" s="32"/>
      <c r="J16" s="32"/>
      <c r="K16" s="33"/>
      <c r="L16" s="32"/>
      <c r="M16" s="33"/>
      <c r="N16" s="17"/>
    </row>
    <row r="17" spans="1:14" s="18" customFormat="1" x14ac:dyDescent="0.2">
      <c r="A17" s="13"/>
      <c r="B17" s="7" t="s">
        <v>13</v>
      </c>
      <c r="C17" s="32">
        <f>+'[1]QRC4 1415'!$E$352/1000</f>
        <v>11352.031000000001</v>
      </c>
      <c r="D17" s="32">
        <f>+'[1]QRC4 1415'!$F$352/1000</f>
        <v>11116.705</v>
      </c>
      <c r="E17" s="33">
        <f>(+D17/C17)*100</f>
        <v>97.927014117561868</v>
      </c>
      <c r="F17" s="32">
        <f>+C17-D17</f>
        <v>235.32600000000093</v>
      </c>
      <c r="G17" s="33">
        <f>+(F17/C17)*100</f>
        <v>2.0729858824381373</v>
      </c>
      <c r="H17" s="33"/>
      <c r="I17" s="32">
        <f>+'[1]QRC4 1415'!$H$352/1000</f>
        <v>7583.1719999999996</v>
      </c>
      <c r="J17" s="32">
        <f>+'[1]QRC4 1415'!$I$352/1000</f>
        <v>7459.915</v>
      </c>
      <c r="K17" s="33">
        <f>(+J17/I17)*100</f>
        <v>98.374598387060203</v>
      </c>
      <c r="L17" s="32">
        <f>+I17-J17</f>
        <v>123.25699999999961</v>
      </c>
      <c r="M17" s="33">
        <f>+(L17/I17)*100</f>
        <v>1.6254016129398043</v>
      </c>
      <c r="N17" s="17"/>
    </row>
    <row r="18" spans="1:14" s="18" customFormat="1" x14ac:dyDescent="0.2">
      <c r="A18" s="13"/>
      <c r="B18" s="7"/>
      <c r="C18" s="32"/>
      <c r="D18" s="32"/>
      <c r="E18" s="33"/>
      <c r="F18" s="32"/>
      <c r="G18" s="33"/>
      <c r="H18" s="33"/>
      <c r="I18" s="32"/>
      <c r="J18" s="32"/>
      <c r="K18" s="33"/>
      <c r="L18" s="32"/>
      <c r="M18" s="33"/>
      <c r="N18" s="17"/>
    </row>
    <row r="19" spans="1:14" s="18" customFormat="1" x14ac:dyDescent="0.15">
      <c r="A19" s="13"/>
      <c r="B19" s="14" t="s">
        <v>15</v>
      </c>
      <c r="C19" s="39">
        <f>SUM(C9:C17)</f>
        <v>24793.215000000004</v>
      </c>
      <c r="D19" s="39">
        <f>SUM(D9:D17)</f>
        <v>24052.364999999998</v>
      </c>
      <c r="E19" s="33">
        <f>(+D19/C19)*100</f>
        <v>97.011884098129244</v>
      </c>
      <c r="F19" s="40">
        <f>+C19-D19</f>
        <v>740.85000000000582</v>
      </c>
      <c r="G19" s="33">
        <f>+(F19/C19)*100</f>
        <v>2.9881159018707568</v>
      </c>
      <c r="H19" s="33"/>
      <c r="I19" s="39">
        <f>SUM(I9:I17)</f>
        <v>23510.378000000001</v>
      </c>
      <c r="J19" s="39">
        <f>SUM(J9:J17)</f>
        <v>23066.361999999997</v>
      </c>
      <c r="K19" s="33">
        <f>(+J19/I19)*100</f>
        <v>98.111404248795992</v>
      </c>
      <c r="L19" s="40">
        <f>+I19-J19</f>
        <v>444.01600000000326</v>
      </c>
      <c r="M19" s="33">
        <f>+(L19/I19)*100</f>
        <v>1.8885957512040141</v>
      </c>
      <c r="N19" s="17"/>
    </row>
    <row r="20" spans="1:14" s="18" customFormat="1" ht="15" customHeight="1" thickBot="1" x14ac:dyDescent="0.2">
      <c r="A20" s="41"/>
      <c r="B20" s="42"/>
      <c r="C20" s="43"/>
      <c r="D20" s="43"/>
      <c r="E20" s="43"/>
      <c r="F20" s="43"/>
      <c r="G20" s="42"/>
      <c r="H20" s="42"/>
      <c r="I20" s="43"/>
      <c r="J20" s="43"/>
      <c r="K20" s="43"/>
      <c r="L20" s="43"/>
      <c r="M20" s="42"/>
      <c r="N20" s="44"/>
    </row>
  </sheetData>
  <mergeCells count="4">
    <mergeCell ref="C4:G4"/>
    <mergeCell ref="I4:M4"/>
    <mergeCell ref="B5:C5"/>
    <mergeCell ref="H5:I5"/>
  </mergeCells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</vt:lpstr>
      <vt:lpstr>'Table 4'!Print_Area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Farrar</dc:creator>
  <cp:lastModifiedBy>John Farrar</cp:lastModifiedBy>
  <dcterms:created xsi:type="dcterms:W3CDTF">2015-06-30T09:06:18Z</dcterms:created>
  <dcterms:modified xsi:type="dcterms:W3CDTF">2015-06-30T09:07:12Z</dcterms:modified>
</cp:coreProperties>
</file>